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hidePivotFieldList="1"/>
  <mc:AlternateContent xmlns:mc="http://schemas.openxmlformats.org/markup-compatibility/2006">
    <mc:Choice Requires="x15">
      <x15ac:absPath xmlns:x15ac="http://schemas.microsoft.com/office/spreadsheetml/2010/11/ac" url="/Users/reliable/Documents/Research all/MANUSCRIPTS PB/Bonaire MS long-term conservation/Bonaire final assembly/"/>
    </mc:Choice>
  </mc:AlternateContent>
  <xr:revisionPtr revIDLastSave="0" documentId="8_{7182CB8D-903D-8948-BA81-8261B4354FE7}" xr6:coauthVersionLast="36" xr6:coauthVersionMax="36" xr10:uidLastSave="{00000000-0000-0000-0000-000000000000}"/>
  <bookViews>
    <workbookView xWindow="2580" yWindow="2280" windowWidth="19560" windowHeight="12600" tabRatio="500" firstSheet="1" activeTab="5" xr2:uid="{00000000-000D-0000-FFFF-FFFF00000000}"/>
  </bookViews>
  <sheets>
    <sheet name="Metadata" sheetId="14" r:id="rId1"/>
    <sheet name="Raw_Data_2011-2017" sheetId="7" r:id="rId2"/>
    <sheet name="Summary_2017" sheetId="13" r:id="rId3"/>
    <sheet name="Scarid_Biomass_Trends" sheetId="12" r:id="rId4"/>
    <sheet name="Biomass trend 03-17pivot" sheetId="17" r:id="rId5"/>
    <sheet name="Scarid_Density_Trends" sheetId="11" r:id="rId6"/>
    <sheet name="Species List" sheetId="8" r:id="rId7"/>
    <sheet name="Species equation Table" sheetId="16" r:id="rId8"/>
  </sheets>
  <definedNames>
    <definedName name="_xlnm._FilterDatabase" localSheetId="1" hidden="1">'Raw_Data_2011-2017'!$A$1:$K$6582</definedName>
    <definedName name="_xlnm._FilterDatabase" localSheetId="6" hidden="1">'Species List'!$A$1:$J$97</definedName>
    <definedName name="fish.list" localSheetId="3">#REF!</definedName>
    <definedName name="fish.list" localSheetId="5">#REF!</definedName>
    <definedName name="fish.list" localSheetId="6">'Species List'!$A$2:$J$97</definedName>
    <definedName name="fish.list">#REF!</definedName>
    <definedName name="Spec_nam" localSheetId="3">#REF!</definedName>
    <definedName name="Spec_nam" localSheetId="5">#REF!</definedName>
    <definedName name="Spec_nam" localSheetId="6">#REF!</definedName>
    <definedName name="Spec_nam">#REF!</definedName>
  </definedNames>
  <calcPr calcId="181029" concurrentCalc="0"/>
  <pivotCaches>
    <pivotCache cacheId="16" r:id="rId9"/>
  </pivotCaches>
</workbook>
</file>

<file path=xl/calcChain.xml><?xml version="1.0" encoding="utf-8"?>
<calcChain xmlns="http://schemas.openxmlformats.org/spreadsheetml/2006/main">
  <c r="E18" i="17" l="1"/>
  <c r="F18" i="17"/>
  <c r="G18" i="17"/>
  <c r="H18" i="17"/>
  <c r="I18" i="17"/>
  <c r="D18" i="17"/>
  <c r="C18" i="17"/>
  <c r="B18" i="1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K2587" i="7"/>
  <c r="K2588" i="7"/>
  <c r="K2589" i="7"/>
  <c r="K2590" i="7"/>
  <c r="K2591" i="7"/>
  <c r="K2592" i="7"/>
  <c r="K2593" i="7"/>
  <c r="K2594" i="7"/>
  <c r="K2595" i="7"/>
  <c r="K2596" i="7"/>
  <c r="K2597" i="7"/>
  <c r="K2598" i="7"/>
  <c r="K2599" i="7"/>
  <c r="K2600" i="7"/>
  <c r="K2601" i="7"/>
  <c r="K2602" i="7"/>
  <c r="K2603" i="7"/>
  <c r="K2604" i="7"/>
  <c r="K2605" i="7"/>
  <c r="K2606" i="7"/>
  <c r="K2607" i="7"/>
  <c r="K2608" i="7"/>
  <c r="K2609" i="7"/>
  <c r="K2610" i="7"/>
  <c r="K2611" i="7"/>
  <c r="K2612" i="7"/>
  <c r="K2613" i="7"/>
  <c r="K2614" i="7"/>
  <c r="K2615" i="7"/>
  <c r="K2616" i="7"/>
  <c r="K2617" i="7"/>
  <c r="K2618" i="7"/>
  <c r="K2619" i="7"/>
  <c r="K2620" i="7"/>
  <c r="K2621" i="7"/>
  <c r="K2622" i="7"/>
  <c r="K2623" i="7"/>
  <c r="K2624" i="7"/>
  <c r="K2625" i="7"/>
  <c r="K2626" i="7"/>
  <c r="K2627" i="7"/>
  <c r="K2628" i="7"/>
  <c r="K2629" i="7"/>
  <c r="K2630" i="7"/>
  <c r="K2631" i="7"/>
  <c r="K2632" i="7"/>
  <c r="K2633" i="7"/>
  <c r="K2634" i="7"/>
  <c r="K2635" i="7"/>
  <c r="K2636" i="7"/>
  <c r="K2637" i="7"/>
  <c r="K2638" i="7"/>
  <c r="K2639" i="7"/>
  <c r="K2640" i="7"/>
  <c r="K2641" i="7"/>
  <c r="K2642" i="7"/>
  <c r="K2643" i="7"/>
  <c r="K2644" i="7"/>
  <c r="K2645" i="7"/>
  <c r="K2646" i="7"/>
  <c r="K2647" i="7"/>
  <c r="K2648" i="7"/>
  <c r="K2649" i="7"/>
  <c r="K2650" i="7"/>
  <c r="K2651" i="7"/>
  <c r="K2652" i="7"/>
  <c r="K2653" i="7"/>
  <c r="K2654" i="7"/>
  <c r="K2655" i="7"/>
  <c r="K2656" i="7"/>
  <c r="K2657" i="7"/>
  <c r="K2658" i="7"/>
  <c r="K2659" i="7"/>
  <c r="K2660" i="7"/>
  <c r="K2661" i="7"/>
  <c r="K2662" i="7"/>
  <c r="K2663" i="7"/>
  <c r="K2664" i="7"/>
  <c r="K2665" i="7"/>
  <c r="K2666" i="7"/>
  <c r="K2667" i="7"/>
  <c r="K2668" i="7"/>
  <c r="K2669" i="7"/>
  <c r="K2670" i="7"/>
  <c r="K2671" i="7"/>
  <c r="K2672" i="7"/>
  <c r="K2673" i="7"/>
  <c r="K2674" i="7"/>
  <c r="K2675" i="7"/>
  <c r="K2676" i="7"/>
  <c r="K2677" i="7"/>
  <c r="K2678" i="7"/>
  <c r="K2679" i="7"/>
  <c r="K2680" i="7"/>
  <c r="K2681" i="7"/>
  <c r="K2682" i="7"/>
  <c r="K2683" i="7"/>
  <c r="K2684" i="7"/>
  <c r="K2685" i="7"/>
  <c r="K2686" i="7"/>
  <c r="K2687" i="7"/>
  <c r="K2688" i="7"/>
  <c r="K2689" i="7"/>
  <c r="K2690" i="7"/>
  <c r="K2691" i="7"/>
  <c r="K2692" i="7"/>
  <c r="K2693" i="7"/>
  <c r="K2694" i="7"/>
  <c r="K2695" i="7"/>
  <c r="K2696" i="7"/>
  <c r="K2697" i="7"/>
  <c r="K2698" i="7"/>
  <c r="K2699" i="7"/>
  <c r="K2700" i="7"/>
  <c r="K2701" i="7"/>
  <c r="K2702" i="7"/>
  <c r="K2703" i="7"/>
  <c r="K2704" i="7"/>
  <c r="K2705" i="7"/>
  <c r="K2706" i="7"/>
  <c r="K2707" i="7"/>
  <c r="K2708" i="7"/>
  <c r="K2709" i="7"/>
  <c r="K2710" i="7"/>
  <c r="K2711" i="7"/>
  <c r="K2712" i="7"/>
  <c r="K2713" i="7"/>
  <c r="K2714" i="7"/>
  <c r="K2715" i="7"/>
  <c r="K2716" i="7"/>
  <c r="K2717" i="7"/>
  <c r="K2718" i="7"/>
  <c r="K2719" i="7"/>
  <c r="K2720" i="7"/>
  <c r="K2721" i="7"/>
  <c r="K2722" i="7"/>
  <c r="K2723" i="7"/>
  <c r="K2724" i="7"/>
  <c r="K2725" i="7"/>
  <c r="K2726" i="7"/>
  <c r="K2727" i="7"/>
  <c r="K2728" i="7"/>
  <c r="K2729" i="7"/>
  <c r="K2730" i="7"/>
  <c r="K2731" i="7"/>
  <c r="K2732" i="7"/>
  <c r="K2733" i="7"/>
  <c r="K2734" i="7"/>
  <c r="K2735" i="7"/>
  <c r="K2736" i="7"/>
  <c r="K2737" i="7"/>
  <c r="K2738" i="7"/>
  <c r="K2739" i="7"/>
  <c r="K2740" i="7"/>
  <c r="K2741" i="7"/>
  <c r="K2742" i="7"/>
  <c r="K2743" i="7"/>
  <c r="K2744" i="7"/>
  <c r="K2745" i="7"/>
  <c r="K2746" i="7"/>
  <c r="K2747" i="7"/>
  <c r="K2748" i="7"/>
  <c r="K2749" i="7"/>
  <c r="K2750" i="7"/>
  <c r="K2751" i="7"/>
  <c r="K2752" i="7"/>
  <c r="K2753" i="7"/>
  <c r="K2754" i="7"/>
  <c r="K2755" i="7"/>
  <c r="K2756" i="7"/>
  <c r="K2757" i="7"/>
  <c r="K2758" i="7"/>
  <c r="K2759" i="7"/>
  <c r="K2760" i="7"/>
  <c r="K2761" i="7"/>
  <c r="K2762" i="7"/>
  <c r="K2763" i="7"/>
  <c r="K2764" i="7"/>
  <c r="K2765" i="7"/>
  <c r="K2766" i="7"/>
  <c r="K2767" i="7"/>
  <c r="K2768" i="7"/>
  <c r="K2769" i="7"/>
  <c r="K2770" i="7"/>
  <c r="K2771" i="7"/>
  <c r="K2772" i="7"/>
  <c r="K2773" i="7"/>
  <c r="K2774" i="7"/>
  <c r="K2775" i="7"/>
  <c r="K2776" i="7"/>
  <c r="K2777" i="7"/>
  <c r="K2778" i="7"/>
  <c r="K2779" i="7"/>
  <c r="K2780" i="7"/>
  <c r="K2781" i="7"/>
  <c r="K2782" i="7"/>
  <c r="K2783" i="7"/>
  <c r="K2784" i="7"/>
  <c r="K2785" i="7"/>
  <c r="K2786" i="7"/>
  <c r="K2787" i="7"/>
  <c r="K2788" i="7"/>
  <c r="K2789" i="7"/>
  <c r="K2790" i="7"/>
  <c r="K2791" i="7"/>
  <c r="K2792" i="7"/>
  <c r="K2793" i="7"/>
  <c r="K2794" i="7"/>
  <c r="K2795" i="7"/>
  <c r="K2796" i="7"/>
  <c r="K2797" i="7"/>
  <c r="K2798" i="7"/>
  <c r="K2799" i="7"/>
  <c r="K2800" i="7"/>
  <c r="K2801" i="7"/>
  <c r="K2802" i="7"/>
  <c r="K2803" i="7"/>
  <c r="K2804" i="7"/>
  <c r="K2805" i="7"/>
  <c r="K2806" i="7"/>
  <c r="K2807" i="7"/>
  <c r="K2808" i="7"/>
  <c r="K2809" i="7"/>
  <c r="K2810" i="7"/>
  <c r="K2811" i="7"/>
  <c r="K2812" i="7"/>
  <c r="K2813" i="7"/>
  <c r="K2814" i="7"/>
  <c r="K2815" i="7"/>
  <c r="K2816" i="7"/>
  <c r="K2817" i="7"/>
  <c r="K2818" i="7"/>
  <c r="K2819" i="7"/>
  <c r="K2820" i="7"/>
  <c r="K2821" i="7"/>
  <c r="K2822" i="7"/>
  <c r="K2823" i="7"/>
  <c r="K2824" i="7"/>
  <c r="K2825" i="7"/>
  <c r="K2826" i="7"/>
  <c r="K2827" i="7"/>
  <c r="K2828" i="7"/>
  <c r="K2829" i="7"/>
  <c r="K2830" i="7"/>
  <c r="K2831" i="7"/>
  <c r="K2832" i="7"/>
  <c r="K2833" i="7"/>
  <c r="K2834" i="7"/>
  <c r="K2835" i="7"/>
  <c r="K2836" i="7"/>
  <c r="K2837" i="7"/>
  <c r="K2838" i="7"/>
  <c r="K2839" i="7"/>
  <c r="K2840" i="7"/>
  <c r="K2841" i="7"/>
  <c r="K2842" i="7"/>
  <c r="K2843" i="7"/>
  <c r="K2844" i="7"/>
  <c r="K2845" i="7"/>
  <c r="K2846" i="7"/>
  <c r="K2847" i="7"/>
  <c r="K2848" i="7"/>
  <c r="K2849" i="7"/>
  <c r="K2850" i="7"/>
  <c r="K2851" i="7"/>
  <c r="K2852" i="7"/>
  <c r="K2853" i="7"/>
  <c r="K2854" i="7"/>
  <c r="K2855" i="7"/>
  <c r="K2856" i="7"/>
  <c r="K2857" i="7"/>
  <c r="K2858" i="7"/>
  <c r="K2859" i="7"/>
  <c r="K2860" i="7"/>
  <c r="K2861" i="7"/>
  <c r="K2862" i="7"/>
  <c r="K2863" i="7"/>
  <c r="K2864" i="7"/>
  <c r="K2865" i="7"/>
  <c r="K2866" i="7"/>
  <c r="K2867" i="7"/>
  <c r="K2868" i="7"/>
  <c r="K2869" i="7"/>
  <c r="K2870" i="7"/>
  <c r="K2871" i="7"/>
  <c r="K2872" i="7"/>
  <c r="K2873" i="7"/>
  <c r="K2874" i="7"/>
  <c r="K2875" i="7"/>
  <c r="K2876" i="7"/>
  <c r="K2877" i="7"/>
  <c r="K2878" i="7"/>
  <c r="K2879" i="7"/>
  <c r="K2880" i="7"/>
  <c r="K2881" i="7"/>
  <c r="K2882" i="7"/>
  <c r="K2883" i="7"/>
  <c r="K2884" i="7"/>
  <c r="K2885" i="7"/>
  <c r="K2886" i="7"/>
  <c r="K2887" i="7"/>
  <c r="K2888" i="7"/>
  <c r="K2889" i="7"/>
  <c r="K2890" i="7"/>
  <c r="K2891" i="7"/>
  <c r="K2892" i="7"/>
  <c r="K2893" i="7"/>
  <c r="K2894" i="7"/>
  <c r="K2895" i="7"/>
  <c r="K2896" i="7"/>
  <c r="K2897" i="7"/>
  <c r="K2898" i="7"/>
  <c r="K2899" i="7"/>
  <c r="K2900" i="7"/>
  <c r="K2901" i="7"/>
  <c r="K2902" i="7"/>
  <c r="K2903" i="7"/>
  <c r="K2904" i="7"/>
  <c r="K2905" i="7"/>
  <c r="K2906" i="7"/>
  <c r="K2907" i="7"/>
  <c r="K2908" i="7"/>
  <c r="K2909" i="7"/>
  <c r="K2910" i="7"/>
  <c r="K2911" i="7"/>
  <c r="K2912" i="7"/>
  <c r="K2913" i="7"/>
  <c r="K2914" i="7"/>
  <c r="K2915" i="7"/>
  <c r="K2916" i="7"/>
  <c r="K2917" i="7"/>
  <c r="K2918" i="7"/>
  <c r="K2919" i="7"/>
  <c r="K2920" i="7"/>
  <c r="K2921" i="7"/>
  <c r="K2922" i="7"/>
  <c r="K2923" i="7"/>
  <c r="K2924" i="7"/>
  <c r="K2925" i="7"/>
  <c r="K2926" i="7"/>
  <c r="K2927" i="7"/>
  <c r="K2928" i="7"/>
  <c r="K2929" i="7"/>
  <c r="K2930" i="7"/>
  <c r="K2931" i="7"/>
  <c r="K2932" i="7"/>
  <c r="K2933" i="7"/>
  <c r="K2934" i="7"/>
  <c r="K2935" i="7"/>
  <c r="K2936" i="7"/>
  <c r="K2937" i="7"/>
  <c r="K2938" i="7"/>
  <c r="K2939" i="7"/>
  <c r="K2940" i="7"/>
  <c r="K2941" i="7"/>
  <c r="K2942" i="7"/>
  <c r="K2943" i="7"/>
  <c r="K2944" i="7"/>
  <c r="K2945" i="7"/>
  <c r="K2946" i="7"/>
  <c r="K2947" i="7"/>
  <c r="K2948" i="7"/>
  <c r="K2949" i="7"/>
  <c r="K2950" i="7"/>
  <c r="K2951" i="7"/>
  <c r="K2952" i="7"/>
  <c r="K2953" i="7"/>
  <c r="K2954" i="7"/>
  <c r="K2955" i="7"/>
  <c r="K2956" i="7"/>
  <c r="K2957" i="7"/>
  <c r="K2958" i="7"/>
  <c r="K2959" i="7"/>
  <c r="K2960" i="7"/>
  <c r="K2961" i="7"/>
  <c r="K2962" i="7"/>
  <c r="K2963" i="7"/>
  <c r="K2964" i="7"/>
  <c r="K2965" i="7"/>
  <c r="K2966" i="7"/>
  <c r="K2967" i="7"/>
  <c r="K2968" i="7"/>
  <c r="K2969" i="7"/>
  <c r="K2970" i="7"/>
  <c r="K2971" i="7"/>
  <c r="K2972" i="7"/>
  <c r="K2973" i="7"/>
  <c r="K2974" i="7"/>
  <c r="K2975" i="7"/>
  <c r="K2976" i="7"/>
  <c r="K2977" i="7"/>
  <c r="K2978" i="7"/>
  <c r="K2979" i="7"/>
  <c r="K2980" i="7"/>
  <c r="K2981" i="7"/>
  <c r="K2982" i="7"/>
  <c r="K2983" i="7"/>
  <c r="K2984" i="7"/>
  <c r="K2985" i="7"/>
  <c r="K2986" i="7"/>
  <c r="K2987" i="7"/>
  <c r="K2988" i="7"/>
  <c r="K2989" i="7"/>
  <c r="K2990" i="7"/>
  <c r="K2991" i="7"/>
  <c r="K2992" i="7"/>
  <c r="K2993" i="7"/>
  <c r="K2994" i="7"/>
  <c r="K2995" i="7"/>
  <c r="K2996" i="7"/>
  <c r="K2997" i="7"/>
  <c r="K2998" i="7"/>
  <c r="K2999" i="7"/>
  <c r="K3000" i="7"/>
  <c r="K3001" i="7"/>
  <c r="K3002" i="7"/>
  <c r="K3003" i="7"/>
  <c r="K3004" i="7"/>
  <c r="K3005" i="7"/>
  <c r="K3006" i="7"/>
  <c r="K3007" i="7"/>
  <c r="K3008" i="7"/>
  <c r="K3009" i="7"/>
  <c r="K3010" i="7"/>
  <c r="K3011" i="7"/>
  <c r="K3012" i="7"/>
  <c r="K3013" i="7"/>
  <c r="K3014" i="7"/>
  <c r="K3015" i="7"/>
  <c r="K3016" i="7"/>
  <c r="K3017" i="7"/>
  <c r="K3018" i="7"/>
  <c r="K3019" i="7"/>
  <c r="K3020" i="7"/>
  <c r="K3021" i="7"/>
  <c r="K3022" i="7"/>
  <c r="K3023" i="7"/>
  <c r="K3024" i="7"/>
  <c r="K3025" i="7"/>
  <c r="K3026" i="7"/>
  <c r="K3027" i="7"/>
  <c r="K3028" i="7"/>
  <c r="K3029" i="7"/>
  <c r="K3030" i="7"/>
  <c r="K3031" i="7"/>
  <c r="K3032" i="7"/>
  <c r="K3033" i="7"/>
  <c r="K3034" i="7"/>
  <c r="K3035" i="7"/>
  <c r="K3036" i="7"/>
  <c r="K3037" i="7"/>
  <c r="K3038" i="7"/>
  <c r="K3039" i="7"/>
  <c r="K3040" i="7"/>
  <c r="K3041" i="7"/>
  <c r="K3042" i="7"/>
  <c r="K3043" i="7"/>
  <c r="K3044" i="7"/>
  <c r="K3045" i="7"/>
  <c r="K3046" i="7"/>
  <c r="K3047" i="7"/>
  <c r="K3048" i="7"/>
  <c r="K3049" i="7"/>
  <c r="K3050" i="7"/>
  <c r="K3051" i="7"/>
  <c r="K3052" i="7"/>
  <c r="K3053" i="7"/>
  <c r="K3054" i="7"/>
  <c r="K3055" i="7"/>
  <c r="K3056" i="7"/>
  <c r="K3057" i="7"/>
  <c r="K3058" i="7"/>
  <c r="K3059" i="7"/>
  <c r="K3060" i="7"/>
  <c r="K3061" i="7"/>
  <c r="K3062" i="7"/>
  <c r="K3063" i="7"/>
  <c r="K3064" i="7"/>
  <c r="K3065" i="7"/>
  <c r="K3066" i="7"/>
  <c r="K3067" i="7"/>
  <c r="K3068" i="7"/>
  <c r="K3069" i="7"/>
  <c r="K3070" i="7"/>
  <c r="K3071" i="7"/>
  <c r="K3072" i="7"/>
  <c r="K3073" i="7"/>
  <c r="K3074" i="7"/>
  <c r="K3075" i="7"/>
  <c r="K3076" i="7"/>
  <c r="K3077" i="7"/>
  <c r="K3078" i="7"/>
  <c r="K3079" i="7"/>
  <c r="K3080" i="7"/>
  <c r="K3081" i="7"/>
  <c r="K3082" i="7"/>
  <c r="K3083" i="7"/>
  <c r="K3084" i="7"/>
  <c r="K3085" i="7"/>
  <c r="K3086" i="7"/>
  <c r="K3087" i="7"/>
  <c r="K3088" i="7"/>
  <c r="K3089" i="7"/>
  <c r="K3090" i="7"/>
  <c r="K3091" i="7"/>
  <c r="K3092" i="7"/>
  <c r="K3093" i="7"/>
  <c r="K3094" i="7"/>
  <c r="K3095" i="7"/>
  <c r="K3096" i="7"/>
  <c r="K3097" i="7"/>
  <c r="K3098" i="7"/>
  <c r="K3099" i="7"/>
  <c r="K3100" i="7"/>
  <c r="K3101" i="7"/>
  <c r="K3102" i="7"/>
  <c r="K3103" i="7"/>
  <c r="K3104" i="7"/>
  <c r="K3105" i="7"/>
  <c r="K3106" i="7"/>
  <c r="K3107" i="7"/>
  <c r="K3108" i="7"/>
  <c r="K3109" i="7"/>
  <c r="K3110" i="7"/>
  <c r="K3111" i="7"/>
  <c r="K3112" i="7"/>
  <c r="K3113" i="7"/>
  <c r="K3114" i="7"/>
  <c r="K3115" i="7"/>
  <c r="K3116" i="7"/>
  <c r="K3117" i="7"/>
  <c r="K3118" i="7"/>
  <c r="K3119" i="7"/>
  <c r="K3120" i="7"/>
  <c r="K3121" i="7"/>
  <c r="K3122" i="7"/>
  <c r="K3123" i="7"/>
  <c r="K3124" i="7"/>
  <c r="K3125" i="7"/>
  <c r="K3126" i="7"/>
  <c r="K3127" i="7"/>
  <c r="K3128" i="7"/>
  <c r="K3129" i="7"/>
  <c r="K3130" i="7"/>
  <c r="K3131" i="7"/>
  <c r="K3132" i="7"/>
  <c r="K3133" i="7"/>
  <c r="K3134" i="7"/>
  <c r="K3135" i="7"/>
  <c r="K3136" i="7"/>
  <c r="K3137" i="7"/>
  <c r="K3138" i="7"/>
  <c r="K3139" i="7"/>
  <c r="K3140" i="7"/>
  <c r="K3141" i="7"/>
  <c r="K3142" i="7"/>
  <c r="K3143" i="7"/>
  <c r="K3144" i="7"/>
  <c r="K3145" i="7"/>
  <c r="K3146" i="7"/>
  <c r="K3147" i="7"/>
  <c r="K3148" i="7"/>
  <c r="K3149" i="7"/>
  <c r="K3150" i="7"/>
  <c r="K3151" i="7"/>
  <c r="K3152" i="7"/>
  <c r="K3153" i="7"/>
  <c r="K3154" i="7"/>
  <c r="K3155" i="7"/>
  <c r="K3156" i="7"/>
  <c r="K3157" i="7"/>
  <c r="K3158" i="7"/>
  <c r="K3159" i="7"/>
  <c r="K3160" i="7"/>
  <c r="K3161" i="7"/>
  <c r="K3162" i="7"/>
  <c r="K3163" i="7"/>
  <c r="K3164" i="7"/>
  <c r="K3165" i="7"/>
  <c r="K3166" i="7"/>
  <c r="K3167" i="7"/>
  <c r="K3168" i="7"/>
  <c r="K3169" i="7"/>
  <c r="K3170" i="7"/>
  <c r="K3171" i="7"/>
  <c r="K3172" i="7"/>
  <c r="K3173" i="7"/>
  <c r="K3174" i="7"/>
  <c r="K3175" i="7"/>
  <c r="K3176" i="7"/>
  <c r="K3177" i="7"/>
  <c r="K3178" i="7"/>
  <c r="K3179" i="7"/>
  <c r="K3180" i="7"/>
  <c r="K3181" i="7"/>
  <c r="K3182" i="7"/>
  <c r="K3183" i="7"/>
  <c r="K3184" i="7"/>
  <c r="K3185" i="7"/>
  <c r="K3186" i="7"/>
  <c r="K3187" i="7"/>
  <c r="K3188" i="7"/>
  <c r="K3189" i="7"/>
  <c r="K3190" i="7"/>
  <c r="K3191" i="7"/>
  <c r="K3192" i="7"/>
  <c r="K3193" i="7"/>
  <c r="K3194" i="7"/>
  <c r="K3195" i="7"/>
  <c r="K3196" i="7"/>
  <c r="K3197" i="7"/>
  <c r="K3198" i="7"/>
  <c r="K3199" i="7"/>
  <c r="K3200" i="7"/>
  <c r="K3201" i="7"/>
  <c r="K3202" i="7"/>
  <c r="K3203" i="7"/>
  <c r="K3204" i="7"/>
  <c r="K3205" i="7"/>
  <c r="K3206" i="7"/>
  <c r="K3207" i="7"/>
  <c r="K3208" i="7"/>
  <c r="K3209" i="7"/>
  <c r="K3210" i="7"/>
  <c r="K3211" i="7"/>
  <c r="K3212" i="7"/>
  <c r="K3213" i="7"/>
  <c r="K3214" i="7"/>
  <c r="K3215" i="7"/>
  <c r="K3216" i="7"/>
  <c r="K3217" i="7"/>
  <c r="K3218" i="7"/>
  <c r="K3219" i="7"/>
  <c r="K3220" i="7"/>
  <c r="K3221" i="7"/>
  <c r="K3222" i="7"/>
  <c r="K3223" i="7"/>
  <c r="K3224" i="7"/>
  <c r="K3225" i="7"/>
  <c r="K3226" i="7"/>
  <c r="K3227" i="7"/>
  <c r="K3228" i="7"/>
  <c r="K3229" i="7"/>
  <c r="K3230" i="7"/>
  <c r="K3231" i="7"/>
  <c r="K3232" i="7"/>
  <c r="K3233" i="7"/>
  <c r="K3234" i="7"/>
  <c r="K3235" i="7"/>
  <c r="K3236" i="7"/>
  <c r="K3237" i="7"/>
  <c r="K3238" i="7"/>
  <c r="K3239" i="7"/>
  <c r="K3240" i="7"/>
  <c r="K3241" i="7"/>
  <c r="K3242" i="7"/>
  <c r="K3243" i="7"/>
  <c r="K3244" i="7"/>
  <c r="K3245" i="7"/>
  <c r="K3246" i="7"/>
  <c r="K3247" i="7"/>
  <c r="K3248" i="7"/>
  <c r="K3249" i="7"/>
  <c r="K3250" i="7"/>
  <c r="K3251" i="7"/>
  <c r="K3252" i="7"/>
  <c r="K3253" i="7"/>
  <c r="K3254" i="7"/>
  <c r="K3255" i="7"/>
  <c r="K3256" i="7"/>
  <c r="K3257" i="7"/>
  <c r="K3258" i="7"/>
  <c r="K3259" i="7"/>
  <c r="K3260" i="7"/>
  <c r="K3261" i="7"/>
  <c r="K3262" i="7"/>
  <c r="K3263" i="7"/>
  <c r="K3264" i="7"/>
  <c r="K3265" i="7"/>
  <c r="K3266" i="7"/>
  <c r="K3267" i="7"/>
  <c r="K3268" i="7"/>
  <c r="K3269" i="7"/>
  <c r="K3270" i="7"/>
  <c r="K3271" i="7"/>
  <c r="K3272" i="7"/>
  <c r="K3273" i="7"/>
  <c r="K3274" i="7"/>
  <c r="K3275" i="7"/>
  <c r="K3276" i="7"/>
  <c r="K3277" i="7"/>
  <c r="K3278" i="7"/>
  <c r="K3279" i="7"/>
  <c r="K3280" i="7"/>
  <c r="K3281" i="7"/>
  <c r="K3282" i="7"/>
  <c r="K3283" i="7"/>
  <c r="K3284" i="7"/>
  <c r="K3285" i="7"/>
  <c r="K3286" i="7"/>
  <c r="K3287" i="7"/>
  <c r="K3288" i="7"/>
  <c r="K3289" i="7"/>
  <c r="K3290" i="7"/>
  <c r="K3291" i="7"/>
  <c r="K3292" i="7"/>
  <c r="K3293" i="7"/>
  <c r="K3294" i="7"/>
  <c r="K3295" i="7"/>
  <c r="K3296" i="7"/>
  <c r="K3297" i="7"/>
  <c r="K3298" i="7"/>
  <c r="K3299" i="7"/>
  <c r="K3300" i="7"/>
  <c r="K3301" i="7"/>
  <c r="K3302" i="7"/>
  <c r="K3303" i="7"/>
  <c r="K3304" i="7"/>
  <c r="K3305" i="7"/>
  <c r="K3306" i="7"/>
  <c r="K3307" i="7"/>
  <c r="K3308" i="7"/>
  <c r="K3309" i="7"/>
  <c r="K3310" i="7"/>
  <c r="K3311" i="7"/>
  <c r="K3312" i="7"/>
  <c r="K3313" i="7"/>
  <c r="K3314" i="7"/>
  <c r="K3315" i="7"/>
  <c r="K3316" i="7"/>
  <c r="K3317" i="7"/>
  <c r="K3318" i="7"/>
  <c r="K3319" i="7"/>
  <c r="K3320" i="7"/>
  <c r="K3321" i="7"/>
  <c r="K3322" i="7"/>
  <c r="K3323" i="7"/>
  <c r="K3324" i="7"/>
  <c r="K3325" i="7"/>
  <c r="K3326" i="7"/>
  <c r="K3327" i="7"/>
  <c r="K3328" i="7"/>
  <c r="K3329" i="7"/>
  <c r="K3330" i="7"/>
  <c r="K3331" i="7"/>
  <c r="K3332" i="7"/>
  <c r="K3333" i="7"/>
  <c r="K3334" i="7"/>
  <c r="K3335" i="7"/>
  <c r="K3336" i="7"/>
  <c r="K3337" i="7"/>
  <c r="K3338" i="7"/>
  <c r="K3339" i="7"/>
  <c r="K3340" i="7"/>
  <c r="K3341" i="7"/>
  <c r="K3342" i="7"/>
  <c r="K3343" i="7"/>
  <c r="K3344" i="7"/>
  <c r="K3345" i="7"/>
  <c r="K3346" i="7"/>
  <c r="K3347" i="7"/>
  <c r="K3348" i="7"/>
  <c r="K3349" i="7"/>
  <c r="K3350" i="7"/>
  <c r="K3351" i="7"/>
  <c r="K3352" i="7"/>
  <c r="K3353" i="7"/>
  <c r="K3354" i="7"/>
  <c r="K3355" i="7"/>
  <c r="K3356" i="7"/>
  <c r="K3357" i="7"/>
  <c r="K3358" i="7"/>
  <c r="K3359" i="7"/>
  <c r="K3360" i="7"/>
  <c r="K3361" i="7"/>
  <c r="K3362" i="7"/>
  <c r="K3363" i="7"/>
  <c r="K3364" i="7"/>
  <c r="K3365" i="7"/>
  <c r="K3366" i="7"/>
  <c r="K3367" i="7"/>
  <c r="K3368" i="7"/>
  <c r="K3369" i="7"/>
  <c r="K3370" i="7"/>
  <c r="K3371" i="7"/>
  <c r="K3372" i="7"/>
  <c r="K3373" i="7"/>
  <c r="K3374" i="7"/>
  <c r="K3375" i="7"/>
  <c r="K3376" i="7"/>
  <c r="K3377" i="7"/>
  <c r="K3378" i="7"/>
  <c r="K3379" i="7"/>
  <c r="K3380" i="7"/>
  <c r="K3381" i="7"/>
  <c r="K3382" i="7"/>
  <c r="K3383" i="7"/>
  <c r="K3384" i="7"/>
  <c r="K3385" i="7"/>
  <c r="K3386" i="7"/>
  <c r="K3387" i="7"/>
  <c r="K3388" i="7"/>
  <c r="K3389" i="7"/>
  <c r="K3390" i="7"/>
  <c r="K3391" i="7"/>
  <c r="K3392" i="7"/>
  <c r="K3393" i="7"/>
  <c r="K3394" i="7"/>
  <c r="K3395" i="7"/>
  <c r="K3396" i="7"/>
  <c r="K3397" i="7"/>
  <c r="K3398" i="7"/>
  <c r="K3399" i="7"/>
  <c r="K3400" i="7"/>
  <c r="K3401" i="7"/>
  <c r="K3402" i="7"/>
  <c r="K3403" i="7"/>
  <c r="K3404" i="7"/>
  <c r="K3405" i="7"/>
  <c r="K3406" i="7"/>
  <c r="K3407" i="7"/>
  <c r="K3408" i="7"/>
  <c r="K3409" i="7"/>
  <c r="K3410" i="7"/>
  <c r="K3411" i="7"/>
  <c r="K3412" i="7"/>
  <c r="K3413" i="7"/>
  <c r="K3414" i="7"/>
  <c r="K3415" i="7"/>
  <c r="K3416" i="7"/>
  <c r="K3417" i="7"/>
  <c r="K3418" i="7"/>
  <c r="K3419" i="7"/>
  <c r="K3420" i="7"/>
  <c r="K3421" i="7"/>
  <c r="K3422" i="7"/>
  <c r="K3423" i="7"/>
  <c r="K3424" i="7"/>
  <c r="K3425" i="7"/>
  <c r="K3426" i="7"/>
  <c r="K3427" i="7"/>
  <c r="K3428" i="7"/>
  <c r="K3429" i="7"/>
  <c r="K3430" i="7"/>
  <c r="K3431" i="7"/>
  <c r="K3432" i="7"/>
  <c r="K3433" i="7"/>
  <c r="K3434" i="7"/>
  <c r="K3435" i="7"/>
  <c r="K3436" i="7"/>
  <c r="K3437" i="7"/>
  <c r="K3438" i="7"/>
  <c r="K3439" i="7"/>
  <c r="K3440" i="7"/>
  <c r="K3441" i="7"/>
  <c r="K3442" i="7"/>
  <c r="K3443" i="7"/>
  <c r="K3444" i="7"/>
  <c r="K3445" i="7"/>
  <c r="K3446" i="7"/>
  <c r="K3447" i="7"/>
  <c r="K3448" i="7"/>
  <c r="K3449" i="7"/>
  <c r="K3450" i="7"/>
  <c r="K3451" i="7"/>
  <c r="K3452" i="7"/>
  <c r="K3453" i="7"/>
  <c r="K3454" i="7"/>
  <c r="K3455" i="7"/>
  <c r="K3456" i="7"/>
  <c r="K3457" i="7"/>
  <c r="K3458" i="7"/>
  <c r="K3459" i="7"/>
  <c r="K3460" i="7"/>
  <c r="K3461" i="7"/>
  <c r="K3462" i="7"/>
  <c r="K3463" i="7"/>
  <c r="K3464" i="7"/>
  <c r="K3465" i="7"/>
  <c r="K3466" i="7"/>
  <c r="K3467" i="7"/>
  <c r="K3468" i="7"/>
  <c r="K3469" i="7"/>
  <c r="K3470" i="7"/>
  <c r="K3471" i="7"/>
  <c r="K3472" i="7"/>
  <c r="K3473" i="7"/>
  <c r="K3474" i="7"/>
  <c r="K3475" i="7"/>
  <c r="K3476" i="7"/>
  <c r="K3477" i="7"/>
  <c r="K3478" i="7"/>
  <c r="K3479" i="7"/>
  <c r="K3480" i="7"/>
  <c r="K3481" i="7"/>
  <c r="K3482" i="7"/>
  <c r="K3483" i="7"/>
  <c r="K3484" i="7"/>
  <c r="K3485" i="7"/>
  <c r="K3486" i="7"/>
  <c r="K3487" i="7"/>
  <c r="K3488" i="7"/>
  <c r="K3489" i="7"/>
  <c r="K3490" i="7"/>
  <c r="K3491" i="7"/>
  <c r="K3492" i="7"/>
  <c r="K3493" i="7"/>
  <c r="K3494" i="7"/>
  <c r="K3495" i="7"/>
  <c r="K3496" i="7"/>
  <c r="K3497" i="7"/>
  <c r="K3498" i="7"/>
  <c r="K3499" i="7"/>
  <c r="K3500" i="7"/>
  <c r="K3501" i="7"/>
  <c r="K3502" i="7"/>
  <c r="K3503" i="7"/>
  <c r="K3504" i="7"/>
  <c r="K3505" i="7"/>
  <c r="K3506" i="7"/>
  <c r="K3507" i="7"/>
  <c r="K3508" i="7"/>
  <c r="K3509" i="7"/>
  <c r="K3510" i="7"/>
  <c r="K3511" i="7"/>
  <c r="K3512" i="7"/>
  <c r="K3513" i="7"/>
  <c r="K3514" i="7"/>
  <c r="K3515" i="7"/>
  <c r="K3516" i="7"/>
  <c r="K3517" i="7"/>
  <c r="K3518" i="7"/>
  <c r="K3519" i="7"/>
  <c r="K3520" i="7"/>
  <c r="K3521" i="7"/>
  <c r="K3522" i="7"/>
  <c r="K3523" i="7"/>
  <c r="K3524" i="7"/>
  <c r="K3525" i="7"/>
  <c r="K3526" i="7"/>
  <c r="K3527" i="7"/>
  <c r="K3528" i="7"/>
  <c r="K3529" i="7"/>
  <c r="K3530" i="7"/>
  <c r="K3531" i="7"/>
  <c r="K3532" i="7"/>
  <c r="K3533" i="7"/>
  <c r="K3534" i="7"/>
  <c r="K3535" i="7"/>
  <c r="K3536" i="7"/>
  <c r="K3537" i="7"/>
  <c r="K3538" i="7"/>
  <c r="K3539" i="7"/>
  <c r="K3540" i="7"/>
  <c r="K3541" i="7"/>
  <c r="K3542" i="7"/>
  <c r="K3543" i="7"/>
  <c r="K3544" i="7"/>
  <c r="K3545" i="7"/>
  <c r="K3546" i="7"/>
  <c r="K3547" i="7"/>
  <c r="K3548" i="7"/>
  <c r="K3549" i="7"/>
  <c r="K3550" i="7"/>
  <c r="K3551" i="7"/>
  <c r="K3552" i="7"/>
  <c r="K3553" i="7"/>
  <c r="K3554" i="7"/>
  <c r="K3555" i="7"/>
  <c r="K3556" i="7"/>
  <c r="K3557" i="7"/>
  <c r="K3558" i="7"/>
  <c r="K3559" i="7"/>
  <c r="K3560" i="7"/>
  <c r="K3561" i="7"/>
  <c r="K3562" i="7"/>
  <c r="K3563" i="7"/>
  <c r="K3564" i="7"/>
  <c r="K3565" i="7"/>
  <c r="K3566" i="7"/>
  <c r="K3567" i="7"/>
  <c r="K3568" i="7"/>
  <c r="K3569" i="7"/>
  <c r="K3570" i="7"/>
  <c r="K3571" i="7"/>
  <c r="K3572" i="7"/>
  <c r="K3573" i="7"/>
  <c r="K3574" i="7"/>
  <c r="K3575" i="7"/>
  <c r="K3576" i="7"/>
  <c r="K3577" i="7"/>
  <c r="K3578" i="7"/>
  <c r="K3579" i="7"/>
  <c r="K3580" i="7"/>
  <c r="K3581" i="7"/>
  <c r="K3582" i="7"/>
  <c r="K3583" i="7"/>
  <c r="K3584" i="7"/>
  <c r="K3585" i="7"/>
  <c r="K3586" i="7"/>
  <c r="K3587" i="7"/>
  <c r="K3588" i="7"/>
  <c r="K3589" i="7"/>
  <c r="K3590" i="7"/>
  <c r="K3591" i="7"/>
  <c r="K3592" i="7"/>
  <c r="K3593" i="7"/>
  <c r="K3594" i="7"/>
  <c r="K3595" i="7"/>
  <c r="K3596" i="7"/>
  <c r="K3597" i="7"/>
  <c r="K3598" i="7"/>
  <c r="K3599" i="7"/>
  <c r="K3600" i="7"/>
  <c r="K3601" i="7"/>
  <c r="K3602" i="7"/>
  <c r="K3603" i="7"/>
  <c r="K3604" i="7"/>
  <c r="K3605" i="7"/>
  <c r="K3606" i="7"/>
  <c r="K3607" i="7"/>
  <c r="K3608" i="7"/>
  <c r="K3609" i="7"/>
  <c r="K3610" i="7"/>
  <c r="K3611" i="7"/>
  <c r="K3612" i="7"/>
  <c r="K3613" i="7"/>
  <c r="K3614" i="7"/>
  <c r="K3615" i="7"/>
  <c r="K3616" i="7"/>
  <c r="K3617" i="7"/>
  <c r="K3618" i="7"/>
  <c r="K3619" i="7"/>
  <c r="K3620" i="7"/>
  <c r="K3621" i="7"/>
  <c r="K3622" i="7"/>
  <c r="K3623" i="7"/>
  <c r="K3624" i="7"/>
  <c r="K3625" i="7"/>
  <c r="K3626" i="7"/>
  <c r="K3627" i="7"/>
  <c r="K3628" i="7"/>
  <c r="K3629" i="7"/>
  <c r="K3630" i="7"/>
  <c r="K3631" i="7"/>
  <c r="K3632" i="7"/>
  <c r="K3633" i="7"/>
  <c r="K3634" i="7"/>
  <c r="K3635" i="7"/>
  <c r="K3636" i="7"/>
  <c r="K3637" i="7"/>
  <c r="K3638" i="7"/>
  <c r="K3639" i="7"/>
  <c r="K3640" i="7"/>
  <c r="K3641" i="7"/>
  <c r="K3642" i="7"/>
  <c r="K3643" i="7"/>
  <c r="K3644" i="7"/>
  <c r="K3645" i="7"/>
  <c r="K3646" i="7"/>
  <c r="K3647" i="7"/>
  <c r="K3648" i="7"/>
  <c r="K3649" i="7"/>
  <c r="K3650" i="7"/>
  <c r="K3651" i="7"/>
  <c r="K3652" i="7"/>
  <c r="K3653" i="7"/>
  <c r="K3654" i="7"/>
  <c r="K3655" i="7"/>
  <c r="K3656" i="7"/>
  <c r="K3657" i="7"/>
  <c r="K3658" i="7"/>
  <c r="K3659" i="7"/>
  <c r="K3660" i="7"/>
  <c r="K3661" i="7"/>
  <c r="K3662" i="7"/>
  <c r="K3663" i="7"/>
  <c r="K3664" i="7"/>
  <c r="K3665" i="7"/>
  <c r="K3666" i="7"/>
  <c r="K3667" i="7"/>
  <c r="K3668" i="7"/>
  <c r="K3669" i="7"/>
  <c r="K3670" i="7"/>
  <c r="K3671" i="7"/>
  <c r="K3672" i="7"/>
  <c r="K3673" i="7"/>
  <c r="K3674" i="7"/>
  <c r="K3675" i="7"/>
  <c r="K3676" i="7"/>
  <c r="K3677" i="7"/>
  <c r="K3678" i="7"/>
  <c r="K3679" i="7"/>
  <c r="K3680" i="7"/>
  <c r="K3681" i="7"/>
  <c r="K3682" i="7"/>
  <c r="K3683" i="7"/>
  <c r="K3684" i="7"/>
  <c r="K3685" i="7"/>
  <c r="K3686" i="7"/>
  <c r="K3687" i="7"/>
  <c r="K3688" i="7"/>
  <c r="K3689" i="7"/>
  <c r="K3690" i="7"/>
  <c r="K3691" i="7"/>
  <c r="K3692" i="7"/>
  <c r="K3693" i="7"/>
  <c r="K3694" i="7"/>
  <c r="K3695" i="7"/>
  <c r="K3696" i="7"/>
  <c r="K3697" i="7"/>
  <c r="K3698" i="7"/>
  <c r="K3699" i="7"/>
  <c r="K3700" i="7"/>
  <c r="K3701" i="7"/>
  <c r="K3702" i="7"/>
  <c r="K3703" i="7"/>
  <c r="K3704" i="7"/>
  <c r="K3705" i="7"/>
  <c r="K3706" i="7"/>
  <c r="K3707" i="7"/>
  <c r="K3708" i="7"/>
  <c r="K3709" i="7"/>
  <c r="K3710" i="7"/>
  <c r="K3711" i="7"/>
  <c r="K3712" i="7"/>
  <c r="K3713" i="7"/>
  <c r="K3714" i="7"/>
  <c r="K3715" i="7"/>
  <c r="K3716" i="7"/>
  <c r="K3717" i="7"/>
  <c r="K3718" i="7"/>
  <c r="K3719" i="7"/>
  <c r="K3720" i="7"/>
  <c r="K3721" i="7"/>
  <c r="K3722" i="7"/>
  <c r="K3723" i="7"/>
  <c r="K3724" i="7"/>
  <c r="K3725" i="7"/>
  <c r="K3726" i="7"/>
  <c r="K3727" i="7"/>
  <c r="K3728" i="7"/>
  <c r="K3729" i="7"/>
  <c r="K3730" i="7"/>
  <c r="K3731" i="7"/>
  <c r="K3732" i="7"/>
  <c r="K3733" i="7"/>
  <c r="K3734" i="7"/>
  <c r="K3735" i="7"/>
  <c r="K3736" i="7"/>
  <c r="K3737" i="7"/>
  <c r="K3738" i="7"/>
  <c r="K3739" i="7"/>
  <c r="K3740" i="7"/>
  <c r="K3741" i="7"/>
  <c r="K3742" i="7"/>
  <c r="K3743" i="7"/>
  <c r="K3744" i="7"/>
  <c r="K3745" i="7"/>
  <c r="K3746" i="7"/>
  <c r="K3747" i="7"/>
  <c r="K3748" i="7"/>
  <c r="K3749" i="7"/>
  <c r="K3750" i="7"/>
  <c r="K3751" i="7"/>
  <c r="K3752" i="7"/>
  <c r="K3753" i="7"/>
  <c r="K3754" i="7"/>
  <c r="K3755" i="7"/>
  <c r="K3756" i="7"/>
  <c r="K3757" i="7"/>
  <c r="K3758" i="7"/>
  <c r="K3759" i="7"/>
  <c r="K3760" i="7"/>
  <c r="K3761" i="7"/>
  <c r="K3762" i="7"/>
  <c r="K3763" i="7"/>
  <c r="K3764" i="7"/>
  <c r="K3765" i="7"/>
  <c r="K3766" i="7"/>
  <c r="K3767" i="7"/>
  <c r="K3768" i="7"/>
  <c r="K3769" i="7"/>
  <c r="K3770" i="7"/>
  <c r="K3771" i="7"/>
  <c r="K3772" i="7"/>
  <c r="K3773" i="7"/>
  <c r="K3774" i="7"/>
  <c r="K3775" i="7"/>
  <c r="K3776" i="7"/>
  <c r="K3777" i="7"/>
  <c r="K3778" i="7"/>
  <c r="K3779" i="7"/>
  <c r="K3780" i="7"/>
  <c r="K3781" i="7"/>
  <c r="K3782" i="7"/>
  <c r="K3783" i="7"/>
  <c r="K3784" i="7"/>
  <c r="K3785" i="7"/>
  <c r="K3786" i="7"/>
  <c r="K3787" i="7"/>
  <c r="K3788" i="7"/>
  <c r="K3789" i="7"/>
  <c r="K3790" i="7"/>
  <c r="K3791" i="7"/>
  <c r="K3792" i="7"/>
  <c r="K3793" i="7"/>
  <c r="K3794" i="7"/>
  <c r="K3795" i="7"/>
  <c r="K3796" i="7"/>
  <c r="K3797" i="7"/>
  <c r="K3798" i="7"/>
  <c r="K3799" i="7"/>
  <c r="K3800" i="7"/>
  <c r="K3801" i="7"/>
  <c r="K3802" i="7"/>
  <c r="K3803" i="7"/>
  <c r="K3804" i="7"/>
  <c r="K3805" i="7"/>
  <c r="K3806" i="7"/>
  <c r="K3807" i="7"/>
  <c r="K3808" i="7"/>
  <c r="K3809" i="7"/>
  <c r="K3810" i="7"/>
  <c r="K3811" i="7"/>
  <c r="K3812" i="7"/>
  <c r="K3813" i="7"/>
  <c r="K3814" i="7"/>
  <c r="K3815" i="7"/>
  <c r="K3816" i="7"/>
  <c r="K3817" i="7"/>
  <c r="K3818" i="7"/>
  <c r="K3819" i="7"/>
  <c r="K3820" i="7"/>
  <c r="K3821" i="7"/>
  <c r="K3822" i="7"/>
  <c r="K3823" i="7"/>
  <c r="K3824" i="7"/>
  <c r="K3825" i="7"/>
  <c r="K3826" i="7"/>
  <c r="K3827" i="7"/>
  <c r="K3828" i="7"/>
  <c r="K3829" i="7"/>
  <c r="K3830" i="7"/>
  <c r="K3831" i="7"/>
  <c r="K3832" i="7"/>
  <c r="K3833" i="7"/>
  <c r="K3834" i="7"/>
  <c r="K3835" i="7"/>
  <c r="K3836" i="7"/>
  <c r="K3837" i="7"/>
  <c r="K3838" i="7"/>
  <c r="K3839" i="7"/>
  <c r="K3840" i="7"/>
  <c r="K3841" i="7"/>
  <c r="K3842" i="7"/>
  <c r="K3843" i="7"/>
  <c r="K3844" i="7"/>
  <c r="K3845" i="7"/>
  <c r="K3846" i="7"/>
  <c r="K3847" i="7"/>
  <c r="K3848" i="7"/>
  <c r="K3849" i="7"/>
  <c r="K3850" i="7"/>
  <c r="K3851" i="7"/>
  <c r="K3852" i="7"/>
  <c r="K3853" i="7"/>
  <c r="K3854" i="7"/>
  <c r="K3855" i="7"/>
  <c r="K3856" i="7"/>
  <c r="K3857" i="7"/>
  <c r="K3858" i="7"/>
  <c r="K3859" i="7"/>
  <c r="K3860" i="7"/>
  <c r="K3861" i="7"/>
  <c r="K3862" i="7"/>
  <c r="K3863" i="7"/>
  <c r="K3864" i="7"/>
  <c r="K3865" i="7"/>
  <c r="K3866" i="7"/>
  <c r="K3867" i="7"/>
  <c r="K3868" i="7"/>
  <c r="K3869" i="7"/>
  <c r="K3870" i="7"/>
  <c r="K3871" i="7"/>
  <c r="K3872" i="7"/>
  <c r="K3873" i="7"/>
  <c r="K3874" i="7"/>
  <c r="K3875" i="7"/>
  <c r="K3876" i="7"/>
  <c r="K3877" i="7"/>
  <c r="K3878" i="7"/>
  <c r="K3879" i="7"/>
  <c r="K3880" i="7"/>
  <c r="K3881" i="7"/>
  <c r="K3882" i="7"/>
  <c r="K3883" i="7"/>
  <c r="K3884" i="7"/>
  <c r="K3885" i="7"/>
  <c r="K3886" i="7"/>
  <c r="K3887" i="7"/>
  <c r="K3888" i="7"/>
  <c r="K3889" i="7"/>
  <c r="K3890" i="7"/>
  <c r="K3891" i="7"/>
  <c r="K3892" i="7"/>
  <c r="K3893" i="7"/>
  <c r="K3894" i="7"/>
  <c r="K3895" i="7"/>
  <c r="K3896" i="7"/>
  <c r="K3897" i="7"/>
  <c r="K3898" i="7"/>
  <c r="K3899" i="7"/>
  <c r="K3900" i="7"/>
  <c r="K3901" i="7"/>
  <c r="K3902" i="7"/>
  <c r="K3903" i="7"/>
  <c r="K3904" i="7"/>
  <c r="K3905" i="7"/>
  <c r="K3906" i="7"/>
  <c r="K3907" i="7"/>
  <c r="K3908" i="7"/>
  <c r="K3909" i="7"/>
  <c r="K3910" i="7"/>
  <c r="K3911" i="7"/>
  <c r="K3912" i="7"/>
  <c r="K3913" i="7"/>
  <c r="K3914" i="7"/>
  <c r="K3915" i="7"/>
  <c r="K3916" i="7"/>
  <c r="K3917" i="7"/>
  <c r="K3918" i="7"/>
  <c r="K3919" i="7"/>
  <c r="K3920" i="7"/>
  <c r="K3921" i="7"/>
  <c r="K3922" i="7"/>
  <c r="K3923" i="7"/>
  <c r="K3924" i="7"/>
  <c r="K3925" i="7"/>
  <c r="K3926" i="7"/>
  <c r="K3927" i="7"/>
  <c r="K3928" i="7"/>
  <c r="K3929" i="7"/>
  <c r="K3930" i="7"/>
  <c r="K3931" i="7"/>
  <c r="K3932" i="7"/>
  <c r="K3933" i="7"/>
  <c r="K3934" i="7"/>
  <c r="K3935" i="7"/>
  <c r="K3936" i="7"/>
  <c r="K3937" i="7"/>
  <c r="K3938" i="7"/>
  <c r="K3939" i="7"/>
  <c r="K3940" i="7"/>
  <c r="K3941" i="7"/>
  <c r="K3942" i="7"/>
  <c r="K3943" i="7"/>
  <c r="K3944" i="7"/>
  <c r="K3945" i="7"/>
  <c r="K3946" i="7"/>
  <c r="K3947" i="7"/>
  <c r="K3948" i="7"/>
  <c r="K3949" i="7"/>
  <c r="K3950" i="7"/>
  <c r="K3951" i="7"/>
  <c r="K3952" i="7"/>
  <c r="K3953" i="7"/>
  <c r="K3954" i="7"/>
  <c r="K3955" i="7"/>
  <c r="K3956" i="7"/>
  <c r="K3957" i="7"/>
  <c r="K3958" i="7"/>
  <c r="K3959" i="7"/>
  <c r="K3960" i="7"/>
  <c r="K3961" i="7"/>
  <c r="K3962" i="7"/>
  <c r="K3963" i="7"/>
  <c r="K3964" i="7"/>
  <c r="K3965" i="7"/>
  <c r="K3966" i="7"/>
  <c r="K3967" i="7"/>
  <c r="K3968" i="7"/>
  <c r="K3969" i="7"/>
  <c r="K3970" i="7"/>
  <c r="K3971" i="7"/>
  <c r="K3972" i="7"/>
  <c r="K3973" i="7"/>
  <c r="K3974" i="7"/>
  <c r="K3975" i="7"/>
  <c r="K3976" i="7"/>
  <c r="K3977" i="7"/>
  <c r="K3978" i="7"/>
  <c r="K3979" i="7"/>
  <c r="K3980" i="7"/>
  <c r="K3981" i="7"/>
  <c r="K3982" i="7"/>
  <c r="K3983" i="7"/>
  <c r="K3984" i="7"/>
  <c r="K3985" i="7"/>
  <c r="K3986" i="7"/>
  <c r="K3987" i="7"/>
  <c r="K3988" i="7"/>
  <c r="K3989" i="7"/>
  <c r="K3990" i="7"/>
  <c r="K3991" i="7"/>
  <c r="K3992" i="7"/>
  <c r="K3993" i="7"/>
  <c r="K3994" i="7"/>
  <c r="K3995" i="7"/>
  <c r="K3996" i="7"/>
  <c r="K3997" i="7"/>
  <c r="K3998" i="7"/>
  <c r="K3999" i="7"/>
  <c r="K4000" i="7"/>
  <c r="K4001" i="7"/>
  <c r="K4002" i="7"/>
  <c r="K4003" i="7"/>
  <c r="K4004" i="7"/>
  <c r="K4005" i="7"/>
  <c r="K4006" i="7"/>
  <c r="K4007" i="7"/>
  <c r="K4008" i="7"/>
  <c r="K4009" i="7"/>
  <c r="K4010" i="7"/>
  <c r="K4011" i="7"/>
  <c r="K4012" i="7"/>
  <c r="K4013" i="7"/>
  <c r="K4014" i="7"/>
  <c r="K4015" i="7"/>
  <c r="K4016" i="7"/>
  <c r="K4017" i="7"/>
  <c r="K4018" i="7"/>
  <c r="K4019" i="7"/>
  <c r="K4020" i="7"/>
  <c r="K4021" i="7"/>
  <c r="K4022" i="7"/>
  <c r="K4023" i="7"/>
  <c r="K4024" i="7"/>
  <c r="K4025" i="7"/>
  <c r="K4026" i="7"/>
  <c r="K4027" i="7"/>
  <c r="K4028" i="7"/>
  <c r="K4029" i="7"/>
  <c r="K4030" i="7"/>
  <c r="K4031" i="7"/>
  <c r="K4032" i="7"/>
  <c r="K4033" i="7"/>
  <c r="K4034" i="7"/>
  <c r="K4035" i="7"/>
  <c r="K4036" i="7"/>
  <c r="K4037" i="7"/>
  <c r="K4038" i="7"/>
  <c r="K4039" i="7"/>
  <c r="K4040" i="7"/>
  <c r="K4041" i="7"/>
  <c r="K4042" i="7"/>
  <c r="K4043" i="7"/>
  <c r="K4044" i="7"/>
  <c r="K4045" i="7"/>
  <c r="K4046" i="7"/>
  <c r="K4047" i="7"/>
  <c r="K4048" i="7"/>
  <c r="K4049" i="7"/>
  <c r="K4050" i="7"/>
  <c r="K4051" i="7"/>
  <c r="K4052" i="7"/>
  <c r="K4053" i="7"/>
  <c r="K4054" i="7"/>
  <c r="K4055" i="7"/>
  <c r="K4056" i="7"/>
  <c r="K4057" i="7"/>
  <c r="K4058" i="7"/>
  <c r="K4059" i="7"/>
  <c r="K4060" i="7"/>
  <c r="K4061" i="7"/>
  <c r="K4062" i="7"/>
  <c r="K4063" i="7"/>
  <c r="K4064" i="7"/>
  <c r="K4065" i="7"/>
  <c r="K4066" i="7"/>
  <c r="K4067" i="7"/>
  <c r="K4068" i="7"/>
  <c r="K4069" i="7"/>
  <c r="K4070" i="7"/>
  <c r="K4071" i="7"/>
  <c r="K4072" i="7"/>
  <c r="K4073" i="7"/>
  <c r="K4074" i="7"/>
  <c r="K4075" i="7"/>
  <c r="K4076" i="7"/>
  <c r="K4077" i="7"/>
  <c r="K4078" i="7"/>
  <c r="K4079" i="7"/>
  <c r="K4080" i="7"/>
  <c r="K4081" i="7"/>
  <c r="K4082" i="7"/>
  <c r="K4083" i="7"/>
  <c r="K4084" i="7"/>
  <c r="K4085" i="7"/>
  <c r="K4086" i="7"/>
  <c r="K4087" i="7"/>
  <c r="K4088" i="7"/>
  <c r="K4089" i="7"/>
  <c r="K4090" i="7"/>
  <c r="K4091" i="7"/>
  <c r="K4092" i="7"/>
  <c r="K4093" i="7"/>
  <c r="K4094" i="7"/>
  <c r="K4095" i="7"/>
  <c r="K4096" i="7"/>
  <c r="K4097" i="7"/>
  <c r="K4098" i="7"/>
  <c r="K4099" i="7"/>
  <c r="K4100" i="7"/>
  <c r="K4101" i="7"/>
  <c r="K4102" i="7"/>
  <c r="K4103" i="7"/>
  <c r="K4104" i="7"/>
  <c r="K4105" i="7"/>
  <c r="K4106" i="7"/>
  <c r="K4107" i="7"/>
  <c r="K4108" i="7"/>
  <c r="K4109" i="7"/>
  <c r="K4110" i="7"/>
  <c r="K4111" i="7"/>
  <c r="K4112" i="7"/>
  <c r="K4113" i="7"/>
  <c r="K4114" i="7"/>
  <c r="K4115" i="7"/>
  <c r="K4116" i="7"/>
  <c r="K4117" i="7"/>
  <c r="K4118" i="7"/>
  <c r="K4119" i="7"/>
  <c r="K4120" i="7"/>
  <c r="K4121" i="7"/>
  <c r="K4122" i="7"/>
  <c r="K4123" i="7"/>
  <c r="K4124" i="7"/>
  <c r="K4125" i="7"/>
  <c r="K4126" i="7"/>
  <c r="K4127" i="7"/>
  <c r="K4128" i="7"/>
  <c r="K4129" i="7"/>
  <c r="K4130" i="7"/>
  <c r="K4131" i="7"/>
  <c r="K4132" i="7"/>
  <c r="K4133" i="7"/>
  <c r="K4134" i="7"/>
  <c r="K4135" i="7"/>
  <c r="K4136" i="7"/>
  <c r="K4137" i="7"/>
  <c r="K4138" i="7"/>
  <c r="K4139" i="7"/>
  <c r="K4140" i="7"/>
  <c r="K4141" i="7"/>
  <c r="K4142" i="7"/>
  <c r="K4143" i="7"/>
  <c r="K4144" i="7"/>
  <c r="K4145" i="7"/>
  <c r="K4146" i="7"/>
  <c r="K4147" i="7"/>
  <c r="K4148" i="7"/>
  <c r="K4149" i="7"/>
  <c r="K4150" i="7"/>
  <c r="K4151" i="7"/>
  <c r="K4152" i="7"/>
  <c r="K4153" i="7"/>
  <c r="K4154" i="7"/>
  <c r="K4155" i="7"/>
  <c r="K4156" i="7"/>
  <c r="K4157" i="7"/>
  <c r="K4158" i="7"/>
  <c r="K4159" i="7"/>
  <c r="K4160" i="7"/>
  <c r="K4161" i="7"/>
  <c r="K4162" i="7"/>
  <c r="K4163" i="7"/>
  <c r="K4164" i="7"/>
  <c r="K4165" i="7"/>
  <c r="K4166" i="7"/>
  <c r="K4167" i="7"/>
  <c r="K4168" i="7"/>
  <c r="K4169" i="7"/>
  <c r="K4170" i="7"/>
  <c r="K4171" i="7"/>
  <c r="K4172" i="7"/>
  <c r="K4173" i="7"/>
  <c r="K4174" i="7"/>
  <c r="K4175" i="7"/>
  <c r="K4176" i="7"/>
  <c r="K4177" i="7"/>
  <c r="K4178" i="7"/>
  <c r="K4179" i="7"/>
  <c r="K4180" i="7"/>
  <c r="K4181" i="7"/>
  <c r="K4182" i="7"/>
  <c r="K4183" i="7"/>
  <c r="K4184" i="7"/>
  <c r="K4185" i="7"/>
  <c r="K4186" i="7"/>
  <c r="K4187" i="7"/>
  <c r="K4188" i="7"/>
  <c r="K4189" i="7"/>
  <c r="K4190" i="7"/>
  <c r="K4191" i="7"/>
  <c r="K4192" i="7"/>
  <c r="K4193" i="7"/>
  <c r="K4194" i="7"/>
  <c r="K4195" i="7"/>
  <c r="K4196" i="7"/>
  <c r="K4197" i="7"/>
  <c r="K4198" i="7"/>
  <c r="K4199" i="7"/>
  <c r="K4200" i="7"/>
  <c r="K4201" i="7"/>
  <c r="K4202" i="7"/>
  <c r="K4203" i="7"/>
  <c r="K4204" i="7"/>
  <c r="K4205" i="7"/>
  <c r="K4206" i="7"/>
  <c r="K4207" i="7"/>
  <c r="K4208" i="7"/>
  <c r="K4209" i="7"/>
  <c r="K4210" i="7"/>
  <c r="K4211" i="7"/>
  <c r="K4212" i="7"/>
  <c r="K4213" i="7"/>
  <c r="K4214" i="7"/>
  <c r="K4215" i="7"/>
  <c r="K4216" i="7"/>
  <c r="K4217" i="7"/>
  <c r="K4218" i="7"/>
  <c r="K4219" i="7"/>
  <c r="K4220" i="7"/>
  <c r="K4221" i="7"/>
  <c r="K4222" i="7"/>
  <c r="K4223" i="7"/>
  <c r="K4224" i="7"/>
  <c r="K4225" i="7"/>
  <c r="K4226" i="7"/>
  <c r="K4227" i="7"/>
  <c r="K4228" i="7"/>
  <c r="K4229" i="7"/>
  <c r="K4230" i="7"/>
  <c r="K4231" i="7"/>
  <c r="K4232" i="7"/>
  <c r="K4233" i="7"/>
  <c r="K4234" i="7"/>
  <c r="K4235" i="7"/>
  <c r="K4236" i="7"/>
  <c r="K4237" i="7"/>
  <c r="K4238" i="7"/>
  <c r="K4239" i="7"/>
  <c r="K4240" i="7"/>
  <c r="K4241" i="7"/>
  <c r="K4242" i="7"/>
  <c r="K4243" i="7"/>
  <c r="K4244" i="7"/>
  <c r="K4245" i="7"/>
  <c r="K4246" i="7"/>
  <c r="K4247" i="7"/>
  <c r="K4248" i="7"/>
  <c r="K4249" i="7"/>
  <c r="K4250" i="7"/>
  <c r="K4251" i="7"/>
  <c r="K4252" i="7"/>
  <c r="K4253" i="7"/>
  <c r="K4254" i="7"/>
  <c r="K4255" i="7"/>
  <c r="K4256" i="7"/>
  <c r="K4257" i="7"/>
  <c r="K4258" i="7"/>
  <c r="K4259" i="7"/>
  <c r="K4260" i="7"/>
  <c r="K4261" i="7"/>
  <c r="K4262" i="7"/>
  <c r="K4263" i="7"/>
  <c r="K4264" i="7"/>
  <c r="K4265" i="7"/>
  <c r="K4266" i="7"/>
  <c r="K4267" i="7"/>
  <c r="K4268" i="7"/>
  <c r="K4269" i="7"/>
  <c r="K4270" i="7"/>
  <c r="K4271" i="7"/>
  <c r="K4272" i="7"/>
  <c r="K4273" i="7"/>
  <c r="K4274" i="7"/>
  <c r="K4275" i="7"/>
  <c r="K4276" i="7"/>
  <c r="K4277" i="7"/>
  <c r="K4278" i="7"/>
  <c r="K4279" i="7"/>
  <c r="K4280" i="7"/>
  <c r="K4281" i="7"/>
  <c r="K4282" i="7"/>
  <c r="K4283" i="7"/>
  <c r="K4284" i="7"/>
  <c r="K4285" i="7"/>
  <c r="K4286" i="7"/>
  <c r="K4287" i="7"/>
  <c r="K4288" i="7"/>
  <c r="K4289" i="7"/>
  <c r="K4290" i="7"/>
  <c r="K4291" i="7"/>
  <c r="K4292" i="7"/>
  <c r="K4293" i="7"/>
  <c r="K4294" i="7"/>
  <c r="K4295" i="7"/>
  <c r="K4296" i="7"/>
  <c r="K4297" i="7"/>
  <c r="K4298" i="7"/>
  <c r="K4299" i="7"/>
  <c r="K4300" i="7"/>
  <c r="K4301" i="7"/>
  <c r="K4302" i="7"/>
  <c r="K4303" i="7"/>
  <c r="K4304" i="7"/>
  <c r="K4305" i="7"/>
  <c r="K4306" i="7"/>
  <c r="K4307" i="7"/>
  <c r="K4308" i="7"/>
  <c r="K4309" i="7"/>
  <c r="K4310" i="7"/>
  <c r="K4311" i="7"/>
  <c r="K4312" i="7"/>
  <c r="K4313" i="7"/>
  <c r="K4314" i="7"/>
  <c r="K4315" i="7"/>
  <c r="K4316" i="7"/>
  <c r="K4317" i="7"/>
  <c r="K4318" i="7"/>
  <c r="K4319" i="7"/>
  <c r="K4320" i="7"/>
  <c r="K4321" i="7"/>
  <c r="K4322" i="7"/>
  <c r="K4323" i="7"/>
  <c r="K4324" i="7"/>
  <c r="K4325" i="7"/>
  <c r="K4326" i="7"/>
  <c r="K4327" i="7"/>
  <c r="K4328" i="7"/>
  <c r="K4329" i="7"/>
  <c r="K4330" i="7"/>
  <c r="K4331" i="7"/>
  <c r="K4332" i="7"/>
  <c r="K4333" i="7"/>
  <c r="K4334" i="7"/>
  <c r="K4335" i="7"/>
  <c r="K4336" i="7"/>
  <c r="K4337" i="7"/>
  <c r="K4338" i="7"/>
  <c r="K4339" i="7"/>
  <c r="K4340" i="7"/>
  <c r="K4341" i="7"/>
  <c r="K4342" i="7"/>
  <c r="K4343" i="7"/>
  <c r="K4344" i="7"/>
  <c r="K4345" i="7"/>
  <c r="K4346" i="7"/>
  <c r="K4347" i="7"/>
  <c r="K4348" i="7"/>
  <c r="K4349" i="7"/>
  <c r="K4350" i="7"/>
  <c r="K4351" i="7"/>
  <c r="K4352" i="7"/>
  <c r="K4353" i="7"/>
  <c r="K4354" i="7"/>
  <c r="K4355" i="7"/>
  <c r="K4356" i="7"/>
  <c r="K4357" i="7"/>
  <c r="K4358" i="7"/>
  <c r="K4359" i="7"/>
  <c r="K4360" i="7"/>
  <c r="K4361" i="7"/>
  <c r="K4362" i="7"/>
  <c r="K4363" i="7"/>
  <c r="K4364" i="7"/>
  <c r="K4365" i="7"/>
  <c r="K4366" i="7"/>
  <c r="K4367" i="7"/>
  <c r="K4368" i="7"/>
  <c r="K4369" i="7"/>
  <c r="K4370" i="7"/>
  <c r="K4371" i="7"/>
  <c r="K4372" i="7"/>
  <c r="K4373" i="7"/>
  <c r="K4374" i="7"/>
  <c r="K4375" i="7"/>
  <c r="K4376" i="7"/>
  <c r="K4377" i="7"/>
  <c r="K4378" i="7"/>
  <c r="K4379" i="7"/>
  <c r="K4380" i="7"/>
  <c r="K4381" i="7"/>
  <c r="K4382" i="7"/>
  <c r="K4383" i="7"/>
  <c r="K4384" i="7"/>
  <c r="K4385" i="7"/>
  <c r="K4386" i="7"/>
  <c r="K4387" i="7"/>
  <c r="K4388" i="7"/>
  <c r="K4389" i="7"/>
  <c r="K4390" i="7"/>
  <c r="K4391" i="7"/>
  <c r="K4392" i="7"/>
  <c r="K4393" i="7"/>
  <c r="K4394" i="7"/>
  <c r="K4395" i="7"/>
  <c r="K4396" i="7"/>
  <c r="K4397" i="7"/>
  <c r="K4398" i="7"/>
  <c r="K4399" i="7"/>
  <c r="K4400" i="7"/>
  <c r="K4401" i="7"/>
  <c r="K4402" i="7"/>
  <c r="K4403" i="7"/>
  <c r="K4404" i="7"/>
  <c r="K4405" i="7"/>
  <c r="K4406" i="7"/>
  <c r="K4407" i="7"/>
  <c r="K4408" i="7"/>
  <c r="K4409" i="7"/>
  <c r="K4410" i="7"/>
  <c r="K4411" i="7"/>
  <c r="K4412" i="7"/>
  <c r="K4413" i="7"/>
  <c r="K4414" i="7"/>
  <c r="K4415" i="7"/>
  <c r="K4416" i="7"/>
  <c r="K4417" i="7"/>
  <c r="K4418" i="7"/>
  <c r="K4419" i="7"/>
  <c r="K4420" i="7"/>
  <c r="K4421" i="7"/>
  <c r="K4422" i="7"/>
  <c r="K4423" i="7"/>
  <c r="K4424" i="7"/>
  <c r="K4425" i="7"/>
  <c r="K4426" i="7"/>
  <c r="K4427" i="7"/>
  <c r="K4428" i="7"/>
  <c r="K4429" i="7"/>
  <c r="K4430" i="7"/>
  <c r="K4431" i="7"/>
  <c r="K4432" i="7"/>
  <c r="K4433" i="7"/>
  <c r="K4434" i="7"/>
  <c r="K4435" i="7"/>
  <c r="K4436" i="7"/>
  <c r="K4437" i="7"/>
  <c r="K4438" i="7"/>
  <c r="K4439" i="7"/>
  <c r="K4440" i="7"/>
  <c r="K4441" i="7"/>
  <c r="K4442" i="7"/>
  <c r="K4443" i="7"/>
  <c r="K4444" i="7"/>
  <c r="K4445" i="7"/>
  <c r="K4446" i="7"/>
  <c r="K4447" i="7"/>
  <c r="K4448" i="7"/>
  <c r="K4449" i="7"/>
  <c r="K4450" i="7"/>
  <c r="K4451" i="7"/>
  <c r="K4452" i="7"/>
  <c r="K4453" i="7"/>
  <c r="K4454" i="7"/>
  <c r="K4455" i="7"/>
  <c r="K4456" i="7"/>
  <c r="K4457" i="7"/>
  <c r="K4458" i="7"/>
  <c r="K4459" i="7"/>
  <c r="K4460" i="7"/>
  <c r="K4461" i="7"/>
  <c r="K4462" i="7"/>
  <c r="K4463" i="7"/>
  <c r="K4464" i="7"/>
  <c r="K4465" i="7"/>
  <c r="K4466" i="7"/>
  <c r="K4467" i="7"/>
  <c r="K4468" i="7"/>
  <c r="K4469" i="7"/>
  <c r="K4470" i="7"/>
  <c r="K4471" i="7"/>
  <c r="K4472" i="7"/>
  <c r="K4473" i="7"/>
  <c r="K4474" i="7"/>
  <c r="K4475" i="7"/>
  <c r="K4476" i="7"/>
  <c r="K4477" i="7"/>
  <c r="K4478" i="7"/>
  <c r="K4479" i="7"/>
  <c r="K4480" i="7"/>
  <c r="K4481" i="7"/>
  <c r="K4482" i="7"/>
  <c r="K4483" i="7"/>
  <c r="K4484" i="7"/>
  <c r="K4485" i="7"/>
  <c r="K4486" i="7"/>
  <c r="K4487" i="7"/>
  <c r="K4488" i="7"/>
  <c r="K4489" i="7"/>
  <c r="K4490" i="7"/>
  <c r="K4491" i="7"/>
  <c r="K4492" i="7"/>
  <c r="K4493" i="7"/>
  <c r="K4494" i="7"/>
  <c r="K4495" i="7"/>
  <c r="K4496" i="7"/>
  <c r="K4497" i="7"/>
  <c r="K4498" i="7"/>
  <c r="K4499" i="7"/>
  <c r="K4500" i="7"/>
  <c r="K4501" i="7"/>
  <c r="K4502" i="7"/>
  <c r="K4503" i="7"/>
  <c r="K4504" i="7"/>
  <c r="K4505" i="7"/>
  <c r="K4506" i="7"/>
  <c r="K4507" i="7"/>
  <c r="K4508" i="7"/>
  <c r="K4509" i="7"/>
  <c r="K4510" i="7"/>
  <c r="K4511" i="7"/>
  <c r="K4512" i="7"/>
  <c r="K4513" i="7"/>
  <c r="K4514" i="7"/>
  <c r="K4515" i="7"/>
  <c r="K4516" i="7"/>
  <c r="K4517" i="7"/>
  <c r="K4518" i="7"/>
  <c r="K4519" i="7"/>
  <c r="K4520" i="7"/>
  <c r="K4521" i="7"/>
  <c r="K4522" i="7"/>
  <c r="K4523" i="7"/>
  <c r="K4524" i="7"/>
  <c r="K4525" i="7"/>
  <c r="K4526" i="7"/>
  <c r="K4527" i="7"/>
  <c r="K4528" i="7"/>
  <c r="K4529" i="7"/>
  <c r="K4530" i="7"/>
  <c r="K4531" i="7"/>
  <c r="K4532" i="7"/>
  <c r="K4533" i="7"/>
  <c r="K4534" i="7"/>
  <c r="K4535" i="7"/>
  <c r="K4536" i="7"/>
  <c r="K4537" i="7"/>
  <c r="K4538" i="7"/>
  <c r="K4539" i="7"/>
  <c r="K4540" i="7"/>
  <c r="K4541" i="7"/>
  <c r="K4542" i="7"/>
  <c r="K4543" i="7"/>
  <c r="K4544" i="7"/>
  <c r="K4545" i="7"/>
  <c r="K4546" i="7"/>
  <c r="K4547" i="7"/>
  <c r="K4548" i="7"/>
  <c r="K4549" i="7"/>
  <c r="K4550" i="7"/>
  <c r="K4551" i="7"/>
  <c r="K4552" i="7"/>
  <c r="K4553" i="7"/>
  <c r="K4554" i="7"/>
  <c r="K4555" i="7"/>
  <c r="K4556" i="7"/>
  <c r="K4557" i="7"/>
  <c r="K4558" i="7"/>
  <c r="K4559" i="7"/>
  <c r="K4560" i="7"/>
  <c r="K4561" i="7"/>
  <c r="K4562" i="7"/>
  <c r="K4563" i="7"/>
  <c r="K4564" i="7"/>
  <c r="K4565" i="7"/>
  <c r="K4566" i="7"/>
  <c r="K4567" i="7"/>
  <c r="K4568" i="7"/>
  <c r="K4569" i="7"/>
  <c r="K4570" i="7"/>
  <c r="K4571" i="7"/>
  <c r="K4572" i="7"/>
  <c r="K4573" i="7"/>
  <c r="K4574" i="7"/>
  <c r="K4575" i="7"/>
  <c r="K4576" i="7"/>
  <c r="K4577" i="7"/>
  <c r="K4578" i="7"/>
  <c r="K4579" i="7"/>
  <c r="K4580" i="7"/>
  <c r="K4581" i="7"/>
  <c r="K4582" i="7"/>
  <c r="K4583" i="7"/>
  <c r="K4584" i="7"/>
  <c r="K4585" i="7"/>
  <c r="K4586" i="7"/>
  <c r="K4587" i="7"/>
  <c r="K4588" i="7"/>
  <c r="K4589" i="7"/>
  <c r="K4590" i="7"/>
  <c r="K4591" i="7"/>
  <c r="K4592" i="7"/>
  <c r="K4593" i="7"/>
  <c r="K4594" i="7"/>
  <c r="K4595" i="7"/>
  <c r="K4596" i="7"/>
  <c r="K4597" i="7"/>
  <c r="K4598" i="7"/>
  <c r="K4599" i="7"/>
  <c r="K4600" i="7"/>
  <c r="K4601" i="7"/>
  <c r="K4602" i="7"/>
  <c r="K4603" i="7"/>
  <c r="K4604" i="7"/>
  <c r="K4605" i="7"/>
  <c r="K4606" i="7"/>
  <c r="K4607" i="7"/>
  <c r="K4608" i="7"/>
  <c r="K4609" i="7"/>
  <c r="K4610" i="7"/>
  <c r="K4611" i="7"/>
  <c r="K4612" i="7"/>
  <c r="K4613" i="7"/>
  <c r="K4614" i="7"/>
  <c r="K4615" i="7"/>
  <c r="K4616" i="7"/>
  <c r="K4617" i="7"/>
  <c r="K4618" i="7"/>
  <c r="K4619" i="7"/>
  <c r="K4620" i="7"/>
  <c r="K4621" i="7"/>
  <c r="K4622" i="7"/>
  <c r="K4623" i="7"/>
  <c r="K4624" i="7"/>
  <c r="K4625" i="7"/>
  <c r="K4626" i="7"/>
  <c r="K4627" i="7"/>
  <c r="K4628" i="7"/>
  <c r="K4629" i="7"/>
  <c r="K4630" i="7"/>
  <c r="K4631" i="7"/>
  <c r="K4632" i="7"/>
  <c r="K4633" i="7"/>
  <c r="K4634" i="7"/>
  <c r="K4635" i="7"/>
  <c r="K4636" i="7"/>
  <c r="K4637" i="7"/>
  <c r="K4638" i="7"/>
  <c r="K4639" i="7"/>
  <c r="K4640" i="7"/>
  <c r="K4641" i="7"/>
  <c r="K4642" i="7"/>
  <c r="K4643" i="7"/>
  <c r="K4644" i="7"/>
  <c r="K4645" i="7"/>
  <c r="K4646" i="7"/>
  <c r="K4647" i="7"/>
  <c r="K4648" i="7"/>
  <c r="K4649" i="7"/>
  <c r="K4650" i="7"/>
  <c r="K4651" i="7"/>
  <c r="K4652" i="7"/>
  <c r="K4653" i="7"/>
  <c r="K4654" i="7"/>
  <c r="K4655" i="7"/>
  <c r="K4656" i="7"/>
  <c r="K4657" i="7"/>
  <c r="K4658" i="7"/>
  <c r="K4659" i="7"/>
  <c r="K4660" i="7"/>
  <c r="K4661" i="7"/>
  <c r="K4662" i="7"/>
  <c r="K4663" i="7"/>
  <c r="K4664" i="7"/>
  <c r="K4665" i="7"/>
  <c r="K4666" i="7"/>
  <c r="K4667" i="7"/>
  <c r="K4668" i="7"/>
  <c r="K4669" i="7"/>
  <c r="K4670" i="7"/>
  <c r="K4671" i="7"/>
  <c r="K4672" i="7"/>
  <c r="K4673" i="7"/>
  <c r="K4674" i="7"/>
  <c r="K4675" i="7"/>
  <c r="K4676" i="7"/>
  <c r="K4677" i="7"/>
  <c r="K4678" i="7"/>
  <c r="K4679" i="7"/>
  <c r="K4680" i="7"/>
  <c r="K4681" i="7"/>
  <c r="K4682" i="7"/>
  <c r="K4683" i="7"/>
  <c r="K4684" i="7"/>
  <c r="K4685" i="7"/>
  <c r="K4686" i="7"/>
  <c r="K4687" i="7"/>
  <c r="K4688" i="7"/>
  <c r="K4689" i="7"/>
  <c r="K4690" i="7"/>
  <c r="K4691" i="7"/>
  <c r="K4692" i="7"/>
  <c r="K4693" i="7"/>
  <c r="K4694" i="7"/>
  <c r="K4695" i="7"/>
  <c r="K4696" i="7"/>
  <c r="K4697" i="7"/>
  <c r="K4698" i="7"/>
  <c r="K4699" i="7"/>
  <c r="K4700" i="7"/>
  <c r="K4701" i="7"/>
  <c r="K4702" i="7"/>
  <c r="K4703" i="7"/>
  <c r="K4704" i="7"/>
  <c r="K4705" i="7"/>
  <c r="K4706" i="7"/>
  <c r="K4707" i="7"/>
  <c r="K4708" i="7"/>
  <c r="K4709" i="7"/>
  <c r="K4710" i="7"/>
  <c r="K4711" i="7"/>
  <c r="K4712" i="7"/>
  <c r="K4713" i="7"/>
  <c r="K4714" i="7"/>
  <c r="K4715" i="7"/>
  <c r="K4716" i="7"/>
  <c r="K4717" i="7"/>
  <c r="K4718" i="7"/>
  <c r="K4719" i="7"/>
  <c r="K4720" i="7"/>
  <c r="K4721" i="7"/>
  <c r="K4722" i="7"/>
  <c r="K4723" i="7"/>
  <c r="K4724" i="7"/>
  <c r="K4725" i="7"/>
  <c r="K4726" i="7"/>
  <c r="K4727" i="7"/>
  <c r="K4728" i="7"/>
  <c r="K4729" i="7"/>
  <c r="K4730" i="7"/>
  <c r="K4731" i="7"/>
  <c r="K4732" i="7"/>
  <c r="K4733" i="7"/>
  <c r="K4734" i="7"/>
  <c r="K4735" i="7"/>
  <c r="K4736" i="7"/>
  <c r="K4737" i="7"/>
  <c r="K4738" i="7"/>
  <c r="K4739" i="7"/>
  <c r="K4740" i="7"/>
  <c r="K4741" i="7"/>
  <c r="K4742" i="7"/>
  <c r="K4743" i="7"/>
  <c r="K4744" i="7"/>
  <c r="K4745" i="7"/>
  <c r="K4746" i="7"/>
  <c r="K4747" i="7"/>
  <c r="K4748" i="7"/>
  <c r="K4749" i="7"/>
  <c r="K4750" i="7"/>
  <c r="K4751" i="7"/>
  <c r="K4752" i="7"/>
  <c r="K4753" i="7"/>
  <c r="K4754" i="7"/>
  <c r="K4755" i="7"/>
  <c r="K4756" i="7"/>
  <c r="K4757" i="7"/>
  <c r="K4758" i="7"/>
  <c r="K4759" i="7"/>
  <c r="K4760" i="7"/>
  <c r="K4761" i="7"/>
  <c r="K4762" i="7"/>
  <c r="K4763" i="7"/>
  <c r="K4764" i="7"/>
  <c r="K4765" i="7"/>
  <c r="K4766" i="7"/>
  <c r="K4767" i="7"/>
  <c r="K4768" i="7"/>
  <c r="K4769" i="7"/>
  <c r="K4770" i="7"/>
  <c r="K4771" i="7"/>
  <c r="K4772" i="7"/>
  <c r="K4773" i="7"/>
  <c r="K4774" i="7"/>
  <c r="K4775" i="7"/>
  <c r="K4776" i="7"/>
  <c r="K4777" i="7"/>
  <c r="K4778" i="7"/>
  <c r="K4779" i="7"/>
  <c r="K4780" i="7"/>
  <c r="K4781" i="7"/>
  <c r="K4782" i="7"/>
  <c r="K4783" i="7"/>
  <c r="K4784" i="7"/>
  <c r="K4785" i="7"/>
  <c r="K4786" i="7"/>
  <c r="K4787" i="7"/>
  <c r="K4788" i="7"/>
  <c r="K4789" i="7"/>
  <c r="K4790" i="7"/>
  <c r="K4791" i="7"/>
  <c r="K4792" i="7"/>
  <c r="K4793" i="7"/>
  <c r="K4794" i="7"/>
  <c r="K4795" i="7"/>
  <c r="K4796" i="7"/>
  <c r="K4797" i="7"/>
  <c r="K4798" i="7"/>
  <c r="K4799" i="7"/>
  <c r="K4800" i="7"/>
  <c r="K4801" i="7"/>
  <c r="K4802" i="7"/>
  <c r="K4803" i="7"/>
  <c r="K4804" i="7"/>
  <c r="K4805" i="7"/>
  <c r="K4806" i="7"/>
  <c r="K4807" i="7"/>
  <c r="K4808" i="7"/>
  <c r="K4809" i="7"/>
  <c r="K4810" i="7"/>
  <c r="K4811" i="7"/>
  <c r="K4812" i="7"/>
  <c r="K4813" i="7"/>
  <c r="K4814" i="7"/>
  <c r="K4815" i="7"/>
  <c r="K4816" i="7"/>
  <c r="K4817" i="7"/>
  <c r="K4818" i="7"/>
  <c r="K4819" i="7"/>
  <c r="K4820" i="7"/>
  <c r="K4821" i="7"/>
  <c r="K4822" i="7"/>
  <c r="K4823" i="7"/>
  <c r="K4824" i="7"/>
  <c r="K4825" i="7"/>
  <c r="K4826" i="7"/>
  <c r="K4827" i="7"/>
  <c r="K4828" i="7"/>
  <c r="K4829" i="7"/>
  <c r="K4830" i="7"/>
  <c r="K4831" i="7"/>
  <c r="K4832" i="7"/>
  <c r="K4833" i="7"/>
  <c r="K4834" i="7"/>
  <c r="K4835" i="7"/>
  <c r="K4836" i="7"/>
  <c r="K4837" i="7"/>
  <c r="K4838" i="7"/>
  <c r="K4839" i="7"/>
  <c r="K4840" i="7"/>
  <c r="K4841" i="7"/>
  <c r="K4842" i="7"/>
  <c r="K4843" i="7"/>
  <c r="K4844" i="7"/>
  <c r="K4845" i="7"/>
  <c r="K4846" i="7"/>
  <c r="K4847" i="7"/>
  <c r="K4848" i="7"/>
  <c r="K4849" i="7"/>
  <c r="K4850" i="7"/>
  <c r="K4851" i="7"/>
  <c r="K4852" i="7"/>
  <c r="K4853" i="7"/>
  <c r="K4854" i="7"/>
  <c r="K4855" i="7"/>
  <c r="K4856" i="7"/>
  <c r="K4857" i="7"/>
  <c r="K4858" i="7"/>
  <c r="K4859" i="7"/>
  <c r="K4860" i="7"/>
  <c r="K4861" i="7"/>
  <c r="K4862" i="7"/>
  <c r="K4863" i="7"/>
  <c r="K4864" i="7"/>
  <c r="K4865" i="7"/>
  <c r="K4866" i="7"/>
  <c r="K4867" i="7"/>
  <c r="K4868" i="7"/>
  <c r="K4869" i="7"/>
  <c r="K4870" i="7"/>
  <c r="K4871" i="7"/>
  <c r="K4872" i="7"/>
  <c r="K4873" i="7"/>
  <c r="K4874" i="7"/>
  <c r="K4875" i="7"/>
  <c r="K4876" i="7"/>
  <c r="K4877" i="7"/>
  <c r="K4878" i="7"/>
  <c r="K4879" i="7"/>
  <c r="K4880" i="7"/>
  <c r="K4881" i="7"/>
  <c r="K4882" i="7"/>
  <c r="K4883" i="7"/>
  <c r="K4884" i="7"/>
  <c r="K4885" i="7"/>
  <c r="K4886" i="7"/>
  <c r="K4887" i="7"/>
  <c r="K4888" i="7"/>
  <c r="K4889" i="7"/>
  <c r="K4890" i="7"/>
  <c r="K4891" i="7"/>
  <c r="K4892" i="7"/>
  <c r="K4893" i="7"/>
  <c r="K4894" i="7"/>
  <c r="K4895" i="7"/>
  <c r="K4896" i="7"/>
  <c r="K4897" i="7"/>
  <c r="K4898" i="7"/>
  <c r="K4899" i="7"/>
  <c r="K4900" i="7"/>
  <c r="K4901" i="7"/>
  <c r="K4902" i="7"/>
  <c r="K4903" i="7"/>
  <c r="K4904" i="7"/>
  <c r="K4905" i="7"/>
  <c r="K4906" i="7"/>
  <c r="K4907" i="7"/>
  <c r="K4908" i="7"/>
  <c r="K4909" i="7"/>
  <c r="K4910" i="7"/>
  <c r="K4911" i="7"/>
  <c r="K4912" i="7"/>
  <c r="K4913" i="7"/>
  <c r="K4914" i="7"/>
  <c r="K4915" i="7"/>
  <c r="K4916" i="7"/>
  <c r="K4917" i="7"/>
  <c r="K4918" i="7"/>
  <c r="K4919" i="7"/>
  <c r="K4920" i="7"/>
  <c r="K4921" i="7"/>
  <c r="K4922" i="7"/>
  <c r="K4923" i="7"/>
  <c r="K4924" i="7"/>
  <c r="K4925" i="7"/>
  <c r="K4926" i="7"/>
  <c r="K4927" i="7"/>
  <c r="K4928" i="7"/>
  <c r="K4929" i="7"/>
  <c r="K4930" i="7"/>
  <c r="K4931" i="7"/>
  <c r="K4932" i="7"/>
  <c r="K4933" i="7"/>
  <c r="K4934" i="7"/>
  <c r="K4935" i="7"/>
  <c r="K4936" i="7"/>
  <c r="K4937" i="7"/>
  <c r="K4938" i="7"/>
  <c r="K4939" i="7"/>
  <c r="K4940" i="7"/>
  <c r="K4941" i="7"/>
  <c r="K4942" i="7"/>
  <c r="K4943" i="7"/>
  <c r="K4944" i="7"/>
  <c r="K4945" i="7"/>
  <c r="K4946" i="7"/>
  <c r="K4947" i="7"/>
  <c r="K4948" i="7"/>
  <c r="K4949" i="7"/>
  <c r="K4950" i="7"/>
  <c r="K4951" i="7"/>
  <c r="K4952" i="7"/>
  <c r="K4953" i="7"/>
  <c r="K4954" i="7"/>
  <c r="K4955" i="7"/>
  <c r="K4956" i="7"/>
  <c r="K4957" i="7"/>
  <c r="K4958" i="7"/>
  <c r="K4959" i="7"/>
  <c r="K4960" i="7"/>
  <c r="K4961" i="7"/>
  <c r="K4962" i="7"/>
  <c r="K4963" i="7"/>
  <c r="K4964" i="7"/>
  <c r="K4965" i="7"/>
  <c r="K4966" i="7"/>
  <c r="K4967" i="7"/>
  <c r="K4968" i="7"/>
  <c r="K4969" i="7"/>
  <c r="K4970" i="7"/>
  <c r="K4971" i="7"/>
  <c r="K4972" i="7"/>
  <c r="K4973" i="7"/>
  <c r="K4974" i="7"/>
  <c r="K4975" i="7"/>
  <c r="K4976" i="7"/>
  <c r="K4977" i="7"/>
  <c r="K4978" i="7"/>
  <c r="K4979" i="7"/>
  <c r="K4980" i="7"/>
  <c r="K4981" i="7"/>
  <c r="K4982" i="7"/>
  <c r="K4983" i="7"/>
  <c r="K4984" i="7"/>
  <c r="K4985" i="7"/>
  <c r="K4986" i="7"/>
  <c r="K4987" i="7"/>
  <c r="K4988" i="7"/>
  <c r="K4989" i="7"/>
  <c r="K4990" i="7"/>
  <c r="K4991" i="7"/>
  <c r="K4992" i="7"/>
  <c r="K4993" i="7"/>
  <c r="K4994" i="7"/>
  <c r="K4995" i="7"/>
  <c r="K4996" i="7"/>
  <c r="K4997" i="7"/>
  <c r="K4998" i="7"/>
  <c r="K4999" i="7"/>
  <c r="K5000" i="7"/>
  <c r="K5001" i="7"/>
  <c r="K5002" i="7"/>
  <c r="K5003" i="7"/>
  <c r="K5004" i="7"/>
  <c r="K5005" i="7"/>
  <c r="K5006" i="7"/>
  <c r="K5007" i="7"/>
  <c r="K5008" i="7"/>
  <c r="K5009" i="7"/>
  <c r="K5010" i="7"/>
  <c r="K5011" i="7"/>
  <c r="K5012" i="7"/>
  <c r="K5013" i="7"/>
  <c r="K5014" i="7"/>
  <c r="K5015" i="7"/>
  <c r="K5016" i="7"/>
  <c r="K5017" i="7"/>
  <c r="K5018" i="7"/>
  <c r="K5019" i="7"/>
  <c r="K5020" i="7"/>
  <c r="K5021" i="7"/>
  <c r="K5022" i="7"/>
  <c r="K5023" i="7"/>
  <c r="K5024" i="7"/>
  <c r="K5025" i="7"/>
  <c r="K5026" i="7"/>
  <c r="K5027" i="7"/>
  <c r="K5028" i="7"/>
  <c r="K5029" i="7"/>
  <c r="K5030" i="7"/>
  <c r="K5031" i="7"/>
  <c r="K5032" i="7"/>
  <c r="K5033" i="7"/>
  <c r="K5034" i="7"/>
  <c r="K5035" i="7"/>
  <c r="K5036" i="7"/>
  <c r="K5037" i="7"/>
  <c r="K5038" i="7"/>
  <c r="K5039" i="7"/>
  <c r="K5040" i="7"/>
  <c r="K5041" i="7"/>
  <c r="K5042" i="7"/>
  <c r="K5043" i="7"/>
  <c r="K5044" i="7"/>
  <c r="K5045" i="7"/>
  <c r="K5046" i="7"/>
  <c r="K5047" i="7"/>
  <c r="K5048" i="7"/>
  <c r="K5049" i="7"/>
  <c r="K5050" i="7"/>
  <c r="K5051" i="7"/>
  <c r="K5052" i="7"/>
  <c r="K5053" i="7"/>
  <c r="K5054" i="7"/>
  <c r="K5055" i="7"/>
  <c r="K5056" i="7"/>
  <c r="K5057" i="7"/>
  <c r="K5058" i="7"/>
  <c r="K5059" i="7"/>
  <c r="K5060" i="7"/>
  <c r="K5061" i="7"/>
  <c r="K5062" i="7"/>
  <c r="K5063" i="7"/>
  <c r="K5064" i="7"/>
  <c r="K5065" i="7"/>
  <c r="K5066" i="7"/>
  <c r="K5067" i="7"/>
  <c r="K5068" i="7"/>
  <c r="K5069" i="7"/>
  <c r="K5070" i="7"/>
  <c r="K5071" i="7"/>
  <c r="K5072" i="7"/>
  <c r="K5073" i="7"/>
  <c r="K5074" i="7"/>
  <c r="K5075" i="7"/>
  <c r="K5076" i="7"/>
  <c r="K5077" i="7"/>
  <c r="K5078" i="7"/>
  <c r="K5079" i="7"/>
  <c r="K5080" i="7"/>
  <c r="K5081" i="7"/>
  <c r="K5082" i="7"/>
  <c r="K5083" i="7"/>
  <c r="K5084" i="7"/>
  <c r="K5085" i="7"/>
  <c r="K5086" i="7"/>
  <c r="K5087" i="7"/>
  <c r="K5088" i="7"/>
  <c r="K5089" i="7"/>
  <c r="K5090" i="7"/>
  <c r="K5091" i="7"/>
  <c r="K5092" i="7"/>
  <c r="K5093" i="7"/>
  <c r="K5094" i="7"/>
  <c r="K5095" i="7"/>
  <c r="K5096" i="7"/>
  <c r="K5097" i="7"/>
  <c r="K5098" i="7"/>
  <c r="K5099" i="7"/>
  <c r="K5100" i="7"/>
  <c r="K5101" i="7"/>
  <c r="K5102" i="7"/>
  <c r="K5103" i="7"/>
  <c r="K5104" i="7"/>
  <c r="K5105" i="7"/>
  <c r="K5106" i="7"/>
  <c r="K5107" i="7"/>
  <c r="K5108" i="7"/>
  <c r="K5109" i="7"/>
  <c r="K5110" i="7"/>
  <c r="K5111" i="7"/>
  <c r="K5112" i="7"/>
  <c r="K5113" i="7"/>
  <c r="K5114" i="7"/>
  <c r="K5115" i="7"/>
  <c r="K5116" i="7"/>
  <c r="K5117" i="7"/>
  <c r="K5118" i="7"/>
  <c r="K5119" i="7"/>
  <c r="K5120" i="7"/>
  <c r="K5121" i="7"/>
  <c r="K5122" i="7"/>
  <c r="K5123" i="7"/>
  <c r="K5124" i="7"/>
  <c r="K5125" i="7"/>
  <c r="K5126" i="7"/>
  <c r="K5127" i="7"/>
  <c r="K5128" i="7"/>
  <c r="K5129" i="7"/>
  <c r="K5130" i="7"/>
  <c r="K5131" i="7"/>
  <c r="K5132" i="7"/>
  <c r="K5133" i="7"/>
  <c r="K5134" i="7"/>
  <c r="K5135" i="7"/>
  <c r="K5136" i="7"/>
  <c r="K5137" i="7"/>
  <c r="K5138" i="7"/>
  <c r="K5139" i="7"/>
  <c r="K5140" i="7"/>
  <c r="K5141" i="7"/>
  <c r="K5142" i="7"/>
  <c r="K5143" i="7"/>
  <c r="K5144" i="7"/>
  <c r="K5145" i="7"/>
  <c r="K5146" i="7"/>
  <c r="K5147" i="7"/>
  <c r="K5148" i="7"/>
  <c r="K5149" i="7"/>
  <c r="K5150" i="7"/>
  <c r="K5151" i="7"/>
  <c r="K5152" i="7"/>
  <c r="K5153" i="7"/>
  <c r="K5154" i="7"/>
  <c r="K5155" i="7"/>
  <c r="K5156" i="7"/>
  <c r="K5157" i="7"/>
  <c r="K5158" i="7"/>
  <c r="K5159" i="7"/>
  <c r="K5160" i="7"/>
  <c r="K5161" i="7"/>
  <c r="K5162" i="7"/>
  <c r="K5163" i="7"/>
  <c r="K5164" i="7"/>
  <c r="K5165" i="7"/>
  <c r="K5166" i="7"/>
  <c r="K5167" i="7"/>
  <c r="K5168" i="7"/>
  <c r="K5169" i="7"/>
  <c r="K5170" i="7"/>
  <c r="K5171" i="7"/>
  <c r="K5172" i="7"/>
  <c r="K5173" i="7"/>
  <c r="K5174" i="7"/>
  <c r="K5175" i="7"/>
  <c r="K5176" i="7"/>
  <c r="K5177" i="7"/>
  <c r="K5178" i="7"/>
  <c r="K5179" i="7"/>
  <c r="K5180" i="7"/>
  <c r="K5181" i="7"/>
  <c r="K5182" i="7"/>
  <c r="K5183" i="7"/>
  <c r="K5184" i="7"/>
  <c r="K5185" i="7"/>
  <c r="K5186" i="7"/>
  <c r="K5187" i="7"/>
  <c r="K5188" i="7"/>
  <c r="K5189" i="7"/>
  <c r="K5190" i="7"/>
  <c r="K5191" i="7"/>
  <c r="K5192" i="7"/>
  <c r="K5193" i="7"/>
  <c r="K5194" i="7"/>
  <c r="K5195" i="7"/>
  <c r="K5196" i="7"/>
  <c r="K5197" i="7"/>
  <c r="K5198" i="7"/>
  <c r="K5199" i="7"/>
  <c r="K5200" i="7"/>
  <c r="K5201" i="7"/>
  <c r="K5202" i="7"/>
  <c r="K5203" i="7"/>
  <c r="K5204" i="7"/>
  <c r="K5205" i="7"/>
  <c r="K5206" i="7"/>
  <c r="K5207" i="7"/>
  <c r="K5208" i="7"/>
  <c r="K5209" i="7"/>
  <c r="K5210" i="7"/>
  <c r="K5211" i="7"/>
  <c r="K5212" i="7"/>
  <c r="K5213" i="7"/>
  <c r="K5214" i="7"/>
  <c r="K5215" i="7"/>
  <c r="K5216" i="7"/>
  <c r="K5217" i="7"/>
  <c r="K5218" i="7"/>
  <c r="K5219" i="7"/>
  <c r="K5220" i="7"/>
  <c r="K5221" i="7"/>
  <c r="K5222" i="7"/>
  <c r="K5223" i="7"/>
  <c r="K5224" i="7"/>
  <c r="K5225" i="7"/>
  <c r="K5226" i="7"/>
  <c r="K5227" i="7"/>
  <c r="K5228" i="7"/>
  <c r="K5229" i="7"/>
  <c r="K5230" i="7"/>
  <c r="K5231" i="7"/>
  <c r="K5232" i="7"/>
  <c r="K5233" i="7"/>
  <c r="K5234" i="7"/>
  <c r="K5235" i="7"/>
  <c r="K5236" i="7"/>
  <c r="K5237" i="7"/>
  <c r="K5238" i="7"/>
  <c r="K5239" i="7"/>
  <c r="K5240" i="7"/>
  <c r="K5241" i="7"/>
  <c r="K5242" i="7"/>
  <c r="K5243" i="7"/>
  <c r="K5244" i="7"/>
  <c r="K5245" i="7"/>
  <c r="K5246" i="7"/>
  <c r="K5247" i="7"/>
  <c r="K5248" i="7"/>
  <c r="K5249" i="7"/>
  <c r="K5250" i="7"/>
  <c r="K5251" i="7"/>
  <c r="K5252" i="7"/>
  <c r="K5253" i="7"/>
  <c r="K5254" i="7"/>
  <c r="K5255" i="7"/>
  <c r="K5256" i="7"/>
  <c r="K5257" i="7"/>
  <c r="K5258" i="7"/>
  <c r="K5259" i="7"/>
  <c r="K5260" i="7"/>
  <c r="K5261" i="7"/>
  <c r="K5262" i="7"/>
  <c r="K5263" i="7"/>
  <c r="K5264" i="7"/>
  <c r="K5265" i="7"/>
  <c r="K5266" i="7"/>
  <c r="K5267" i="7"/>
  <c r="K5268" i="7"/>
  <c r="K5269" i="7"/>
  <c r="K5270" i="7"/>
  <c r="K5271" i="7"/>
  <c r="K5272" i="7"/>
  <c r="K5273" i="7"/>
  <c r="K5274" i="7"/>
  <c r="K5275" i="7"/>
  <c r="K5276" i="7"/>
  <c r="K5277" i="7"/>
  <c r="K5278" i="7"/>
  <c r="K5279" i="7"/>
  <c r="K5280" i="7"/>
  <c r="K5281" i="7"/>
  <c r="K5282" i="7"/>
  <c r="K5283" i="7"/>
  <c r="K5284" i="7"/>
  <c r="K5285" i="7"/>
  <c r="K5286" i="7"/>
  <c r="K5287" i="7"/>
  <c r="K5288" i="7"/>
  <c r="K5289" i="7"/>
  <c r="K5290" i="7"/>
  <c r="K5291" i="7"/>
  <c r="K5292" i="7"/>
  <c r="K5293" i="7"/>
  <c r="K5294" i="7"/>
  <c r="K5295" i="7"/>
  <c r="K5296" i="7"/>
  <c r="K5297" i="7"/>
  <c r="K5298" i="7"/>
  <c r="K5299" i="7"/>
  <c r="K5300" i="7"/>
  <c r="K5301" i="7"/>
  <c r="K5302" i="7"/>
  <c r="K5303" i="7"/>
  <c r="K5304" i="7"/>
  <c r="K5305" i="7"/>
  <c r="K5306" i="7"/>
  <c r="K5307" i="7"/>
  <c r="K5308" i="7"/>
  <c r="K5309" i="7"/>
  <c r="K5310" i="7"/>
  <c r="K5311" i="7"/>
  <c r="K5312" i="7"/>
  <c r="K5313" i="7"/>
  <c r="K5314" i="7"/>
  <c r="K5315" i="7"/>
  <c r="K5316" i="7"/>
  <c r="K5317" i="7"/>
  <c r="K5318" i="7"/>
  <c r="K5319" i="7"/>
  <c r="K5320" i="7"/>
  <c r="K5321" i="7"/>
  <c r="K5322" i="7"/>
  <c r="K5323" i="7"/>
  <c r="K5324" i="7"/>
  <c r="K5325" i="7"/>
  <c r="K5326" i="7"/>
  <c r="K5327" i="7"/>
  <c r="K5328" i="7"/>
  <c r="K5329" i="7"/>
  <c r="K5330" i="7"/>
  <c r="K5331" i="7"/>
  <c r="K5332" i="7"/>
  <c r="K5333" i="7"/>
  <c r="K5334" i="7"/>
  <c r="K5335" i="7"/>
  <c r="K5336" i="7"/>
  <c r="K5337" i="7"/>
  <c r="K5338" i="7"/>
  <c r="K5339" i="7"/>
  <c r="K5340" i="7"/>
  <c r="K5341" i="7"/>
  <c r="K5342" i="7"/>
  <c r="K5343" i="7"/>
  <c r="K5344" i="7"/>
  <c r="K5345" i="7"/>
  <c r="K5346" i="7"/>
  <c r="K5347" i="7"/>
  <c r="K5348" i="7"/>
  <c r="K5349" i="7"/>
  <c r="K5350" i="7"/>
  <c r="K5351" i="7"/>
  <c r="K5352" i="7"/>
  <c r="K5353" i="7"/>
  <c r="K5354" i="7"/>
  <c r="K5355" i="7"/>
  <c r="K5356" i="7"/>
  <c r="K5357" i="7"/>
  <c r="K5358" i="7"/>
  <c r="K5359" i="7"/>
  <c r="K5360" i="7"/>
  <c r="K5361" i="7"/>
  <c r="K5362" i="7"/>
  <c r="K5363" i="7"/>
  <c r="K5364" i="7"/>
  <c r="K5365" i="7"/>
  <c r="K5366" i="7"/>
  <c r="K5367" i="7"/>
  <c r="K5368" i="7"/>
  <c r="K5369" i="7"/>
  <c r="K5370" i="7"/>
  <c r="K5371" i="7"/>
  <c r="K5372" i="7"/>
  <c r="K5373" i="7"/>
  <c r="K5374" i="7"/>
  <c r="K5375" i="7"/>
  <c r="K5376" i="7"/>
  <c r="K5377" i="7"/>
  <c r="K5378" i="7"/>
  <c r="K5379" i="7"/>
  <c r="K5380" i="7"/>
  <c r="K5381" i="7"/>
  <c r="K5382" i="7"/>
  <c r="K5383" i="7"/>
  <c r="K5384" i="7"/>
  <c r="K5385" i="7"/>
  <c r="K5386" i="7"/>
  <c r="K5387" i="7"/>
  <c r="K5388" i="7"/>
  <c r="K5389" i="7"/>
  <c r="K5390" i="7"/>
  <c r="K5391" i="7"/>
  <c r="K5392" i="7"/>
  <c r="K5393" i="7"/>
  <c r="K5394" i="7"/>
  <c r="K5395" i="7"/>
  <c r="K5396" i="7"/>
  <c r="K5397" i="7"/>
  <c r="K5398" i="7"/>
  <c r="K5399" i="7"/>
  <c r="K5400" i="7"/>
  <c r="K5401" i="7"/>
  <c r="K5402" i="7"/>
  <c r="K5403" i="7"/>
  <c r="K5404" i="7"/>
  <c r="K5405" i="7"/>
  <c r="K5406" i="7"/>
  <c r="K5407" i="7"/>
  <c r="K5408" i="7"/>
  <c r="K5409" i="7"/>
  <c r="K5410" i="7"/>
  <c r="K5411" i="7"/>
  <c r="K5412" i="7"/>
  <c r="K5413" i="7"/>
  <c r="K5414" i="7"/>
  <c r="K5415" i="7"/>
  <c r="K5416" i="7"/>
  <c r="K5417" i="7"/>
  <c r="K5418" i="7"/>
  <c r="K5419" i="7"/>
  <c r="K5420" i="7"/>
  <c r="K5421" i="7"/>
  <c r="K5422" i="7"/>
  <c r="K5423" i="7"/>
  <c r="K5424" i="7"/>
  <c r="K5425" i="7"/>
  <c r="K5426" i="7"/>
  <c r="K5427" i="7"/>
  <c r="K5428" i="7"/>
  <c r="K5429" i="7"/>
  <c r="K5430" i="7"/>
  <c r="K5431" i="7"/>
  <c r="K5432" i="7"/>
  <c r="K5433" i="7"/>
  <c r="K5434" i="7"/>
  <c r="K5435" i="7"/>
  <c r="K5436" i="7"/>
  <c r="K5437" i="7"/>
  <c r="K5438" i="7"/>
  <c r="K5439" i="7"/>
  <c r="K5440" i="7"/>
  <c r="K5441" i="7"/>
  <c r="K5442" i="7"/>
  <c r="K5443" i="7"/>
  <c r="K5444" i="7"/>
  <c r="K5445" i="7"/>
  <c r="K5446" i="7"/>
  <c r="K5447" i="7"/>
  <c r="K5448" i="7"/>
  <c r="K5449" i="7"/>
  <c r="K5450" i="7"/>
  <c r="K5451" i="7"/>
  <c r="K5452" i="7"/>
  <c r="K5453" i="7"/>
  <c r="K5454" i="7"/>
  <c r="K5455" i="7"/>
  <c r="K5456" i="7"/>
  <c r="K5457" i="7"/>
  <c r="K5458" i="7"/>
  <c r="K5459" i="7"/>
  <c r="K5460" i="7"/>
  <c r="K5461" i="7"/>
  <c r="K5462" i="7"/>
  <c r="K5463" i="7"/>
  <c r="K5464" i="7"/>
  <c r="K5465" i="7"/>
  <c r="K5466" i="7"/>
  <c r="K5467" i="7"/>
  <c r="K5468" i="7"/>
  <c r="K5469" i="7"/>
  <c r="K5470" i="7"/>
  <c r="K5471" i="7"/>
  <c r="K5472" i="7"/>
  <c r="K5473" i="7"/>
  <c r="K5474" i="7"/>
  <c r="K5475" i="7"/>
  <c r="K5476" i="7"/>
  <c r="K5477" i="7"/>
  <c r="K5478" i="7"/>
  <c r="K5479" i="7"/>
  <c r="K5480" i="7"/>
  <c r="K5481" i="7"/>
  <c r="K5482" i="7"/>
  <c r="K5483" i="7"/>
  <c r="K5484" i="7"/>
  <c r="K5485" i="7"/>
  <c r="K5486" i="7"/>
  <c r="K5487" i="7"/>
  <c r="K5488" i="7"/>
  <c r="K5489" i="7"/>
  <c r="K5490" i="7"/>
  <c r="K5491" i="7"/>
  <c r="K5492" i="7"/>
  <c r="K5493" i="7"/>
  <c r="K5494" i="7"/>
  <c r="K5495" i="7"/>
  <c r="K5496" i="7"/>
  <c r="K5497" i="7"/>
  <c r="K5498" i="7"/>
  <c r="K5499" i="7"/>
  <c r="K5500" i="7"/>
  <c r="K5501" i="7"/>
  <c r="K5502" i="7"/>
  <c r="K5503" i="7"/>
  <c r="K5504" i="7"/>
  <c r="K5505" i="7"/>
  <c r="K5506" i="7"/>
  <c r="K5507" i="7"/>
  <c r="K5508" i="7"/>
  <c r="K5509" i="7"/>
  <c r="K5510" i="7"/>
  <c r="K5511" i="7"/>
  <c r="K5512" i="7"/>
  <c r="K5513" i="7"/>
  <c r="K5514" i="7"/>
  <c r="K5515" i="7"/>
  <c r="K5516" i="7"/>
  <c r="K5517" i="7"/>
  <c r="K5518" i="7"/>
  <c r="K5519" i="7"/>
  <c r="K5520" i="7"/>
  <c r="K5521" i="7"/>
  <c r="K5522" i="7"/>
  <c r="K5523" i="7"/>
  <c r="K5524" i="7"/>
  <c r="K5525" i="7"/>
  <c r="K5526" i="7"/>
  <c r="K5527" i="7"/>
  <c r="K5528" i="7"/>
  <c r="K5529" i="7"/>
  <c r="K5530" i="7"/>
  <c r="K5531" i="7"/>
  <c r="K5532" i="7"/>
  <c r="K5533" i="7"/>
  <c r="K5534" i="7"/>
  <c r="K5535" i="7"/>
  <c r="K5536" i="7"/>
  <c r="K5537" i="7"/>
  <c r="K5538" i="7"/>
  <c r="K5539" i="7"/>
  <c r="K5540" i="7"/>
  <c r="K5541" i="7"/>
  <c r="K5542" i="7"/>
  <c r="K5543" i="7"/>
  <c r="K5544" i="7"/>
  <c r="K5545" i="7"/>
  <c r="K5546" i="7"/>
  <c r="K5547" i="7"/>
  <c r="K5548" i="7"/>
  <c r="K5549" i="7"/>
  <c r="K5550" i="7"/>
  <c r="K5551" i="7"/>
  <c r="K5552" i="7"/>
  <c r="K5553" i="7"/>
  <c r="K5554" i="7"/>
  <c r="K5555" i="7"/>
  <c r="K5556" i="7"/>
  <c r="K5557" i="7"/>
  <c r="K5558" i="7"/>
  <c r="K5559" i="7"/>
  <c r="K5560" i="7"/>
  <c r="K5561" i="7"/>
  <c r="K5562" i="7"/>
  <c r="K5563" i="7"/>
  <c r="K5564" i="7"/>
  <c r="K5565" i="7"/>
  <c r="K5566" i="7"/>
  <c r="K5567" i="7"/>
  <c r="K5568" i="7"/>
  <c r="K5569" i="7"/>
  <c r="K5570" i="7"/>
  <c r="K5571" i="7"/>
  <c r="K5572" i="7"/>
  <c r="K5573" i="7"/>
  <c r="K5574" i="7"/>
  <c r="K5575" i="7"/>
  <c r="K5576" i="7"/>
  <c r="K5577" i="7"/>
  <c r="K5578" i="7"/>
  <c r="K5579" i="7"/>
  <c r="K5580" i="7"/>
  <c r="K5581" i="7"/>
  <c r="K5582" i="7"/>
  <c r="K5583" i="7"/>
  <c r="K5584" i="7"/>
  <c r="K5585" i="7"/>
  <c r="K5586" i="7"/>
  <c r="K5587" i="7"/>
  <c r="K5588" i="7"/>
  <c r="K5589" i="7"/>
  <c r="K5590" i="7"/>
  <c r="K5591" i="7"/>
  <c r="K5592" i="7"/>
  <c r="K5593" i="7"/>
  <c r="K5594" i="7"/>
  <c r="K5595" i="7"/>
  <c r="K5596" i="7"/>
  <c r="K5597" i="7"/>
  <c r="K5598" i="7"/>
  <c r="K5599" i="7"/>
  <c r="K5600" i="7"/>
  <c r="K5601" i="7"/>
  <c r="K5602" i="7"/>
  <c r="K5603" i="7"/>
  <c r="K5604" i="7"/>
  <c r="K5605" i="7"/>
  <c r="K5606" i="7"/>
  <c r="K5607" i="7"/>
  <c r="K5608" i="7"/>
  <c r="K5609" i="7"/>
  <c r="K5610" i="7"/>
  <c r="K5611" i="7"/>
  <c r="K5612" i="7"/>
  <c r="K5613" i="7"/>
  <c r="K5614" i="7"/>
  <c r="K5615" i="7"/>
  <c r="K5616" i="7"/>
  <c r="K5617" i="7"/>
  <c r="K5618" i="7"/>
  <c r="K5619" i="7"/>
  <c r="K5620" i="7"/>
  <c r="K5621" i="7"/>
  <c r="K5622" i="7"/>
  <c r="K5623" i="7"/>
  <c r="K5624" i="7"/>
  <c r="K5625" i="7"/>
  <c r="K5626" i="7"/>
  <c r="K5627" i="7"/>
  <c r="K5628" i="7"/>
  <c r="K5629" i="7"/>
  <c r="K5630" i="7"/>
  <c r="K5631" i="7"/>
  <c r="K5632" i="7"/>
  <c r="K5633" i="7"/>
  <c r="K5634" i="7"/>
  <c r="K5635" i="7"/>
  <c r="K5636" i="7"/>
  <c r="K5637" i="7"/>
  <c r="K5638" i="7"/>
  <c r="K5639" i="7"/>
  <c r="K5640" i="7"/>
  <c r="K5641" i="7"/>
  <c r="K5642" i="7"/>
  <c r="K5643" i="7"/>
  <c r="K5644" i="7"/>
  <c r="K5645" i="7"/>
  <c r="K5646" i="7"/>
  <c r="K5647" i="7"/>
  <c r="K5648" i="7"/>
  <c r="K5649" i="7"/>
  <c r="K5650" i="7"/>
  <c r="K5651" i="7"/>
  <c r="K5652" i="7"/>
  <c r="K5653" i="7"/>
  <c r="K5654" i="7"/>
  <c r="K5655" i="7"/>
  <c r="K5656" i="7"/>
  <c r="K5657" i="7"/>
  <c r="K5658" i="7"/>
  <c r="K5659" i="7"/>
  <c r="K5660" i="7"/>
  <c r="K5661" i="7"/>
  <c r="K5662" i="7"/>
  <c r="K5663" i="7"/>
  <c r="K5664" i="7"/>
  <c r="K5665" i="7"/>
  <c r="K5666" i="7"/>
  <c r="K5667" i="7"/>
  <c r="K5668" i="7"/>
  <c r="K5669" i="7"/>
  <c r="K5670" i="7"/>
  <c r="K5671" i="7"/>
  <c r="K5672" i="7"/>
  <c r="K5673" i="7"/>
  <c r="K5674" i="7"/>
  <c r="K5675" i="7"/>
  <c r="K5676" i="7"/>
  <c r="K5677" i="7"/>
  <c r="K5678" i="7"/>
  <c r="K5679" i="7"/>
  <c r="K5680" i="7"/>
  <c r="K5681" i="7"/>
  <c r="K5682" i="7"/>
  <c r="K5683" i="7"/>
  <c r="K5684" i="7"/>
  <c r="K5685" i="7"/>
  <c r="K5686" i="7"/>
  <c r="K5687" i="7"/>
  <c r="K5688" i="7"/>
  <c r="K5689" i="7"/>
  <c r="K5690" i="7"/>
  <c r="K5691" i="7"/>
  <c r="K5692" i="7"/>
  <c r="K5693" i="7"/>
  <c r="K5694" i="7"/>
  <c r="K5695" i="7"/>
  <c r="K5696" i="7"/>
  <c r="K5697" i="7"/>
  <c r="K5698" i="7"/>
  <c r="K5699" i="7"/>
  <c r="K5700" i="7"/>
  <c r="K5701" i="7"/>
  <c r="K5702" i="7"/>
  <c r="K5703" i="7"/>
  <c r="K5704" i="7"/>
  <c r="K5705" i="7"/>
  <c r="K5706" i="7"/>
  <c r="K5707" i="7"/>
  <c r="K5708" i="7"/>
  <c r="K5709" i="7"/>
  <c r="K5710" i="7"/>
  <c r="K5711" i="7"/>
  <c r="K5712" i="7"/>
  <c r="K5713" i="7"/>
  <c r="K5714" i="7"/>
  <c r="K5715" i="7"/>
  <c r="K5716" i="7"/>
  <c r="K5717" i="7"/>
  <c r="K5718" i="7"/>
  <c r="K5719" i="7"/>
  <c r="K5720" i="7"/>
  <c r="K5721" i="7"/>
  <c r="K5722" i="7"/>
  <c r="K5723" i="7"/>
  <c r="K5724" i="7"/>
  <c r="K5725" i="7"/>
  <c r="K5726" i="7"/>
  <c r="K5727" i="7"/>
  <c r="K5728" i="7"/>
  <c r="K5729" i="7"/>
  <c r="K5730" i="7"/>
  <c r="K5731" i="7"/>
  <c r="K5732" i="7"/>
  <c r="K5733" i="7"/>
  <c r="K5734" i="7"/>
  <c r="K5735" i="7"/>
  <c r="K5736" i="7"/>
  <c r="K5737" i="7"/>
  <c r="K5738" i="7"/>
  <c r="K5739" i="7"/>
  <c r="K5740" i="7"/>
  <c r="K5741" i="7"/>
  <c r="K5742" i="7"/>
  <c r="K5743" i="7"/>
  <c r="K5744" i="7"/>
  <c r="K5745" i="7"/>
  <c r="K5746" i="7"/>
  <c r="K5747" i="7"/>
  <c r="K5748" i="7"/>
  <c r="K5749" i="7"/>
  <c r="K5750" i="7"/>
  <c r="K5751" i="7"/>
  <c r="K5752" i="7"/>
  <c r="K5753" i="7"/>
  <c r="K5754" i="7"/>
  <c r="K5755" i="7"/>
  <c r="K5756" i="7"/>
  <c r="K5757" i="7"/>
  <c r="K5758" i="7"/>
  <c r="K5759" i="7"/>
  <c r="K5760" i="7"/>
  <c r="K5761" i="7"/>
  <c r="K5762" i="7"/>
  <c r="K5763" i="7"/>
  <c r="K5764" i="7"/>
  <c r="K5765" i="7"/>
  <c r="K5766" i="7"/>
  <c r="K5767" i="7"/>
  <c r="K5768" i="7"/>
  <c r="K5769" i="7"/>
  <c r="K5770" i="7"/>
  <c r="K5771" i="7"/>
  <c r="K5772" i="7"/>
  <c r="K5773" i="7"/>
  <c r="K5774" i="7"/>
  <c r="K5775" i="7"/>
  <c r="K5776" i="7"/>
  <c r="K5777" i="7"/>
  <c r="K5778" i="7"/>
  <c r="K5779" i="7"/>
  <c r="K5780" i="7"/>
  <c r="K5781" i="7"/>
  <c r="K5782" i="7"/>
  <c r="K5783" i="7"/>
  <c r="K5784" i="7"/>
  <c r="K5785" i="7"/>
  <c r="K5786" i="7"/>
  <c r="K5787" i="7"/>
  <c r="K5788" i="7"/>
  <c r="K5789" i="7"/>
  <c r="K5790" i="7"/>
  <c r="K5791" i="7"/>
  <c r="K5792" i="7"/>
  <c r="K5793" i="7"/>
  <c r="K5794" i="7"/>
  <c r="K5795" i="7"/>
  <c r="K5796" i="7"/>
  <c r="K5797" i="7"/>
  <c r="K5798" i="7"/>
  <c r="K5799" i="7"/>
  <c r="K5800" i="7"/>
  <c r="K5801" i="7"/>
  <c r="K5802" i="7"/>
  <c r="K5803" i="7"/>
  <c r="K5804" i="7"/>
  <c r="K5805" i="7"/>
  <c r="K5806" i="7"/>
  <c r="K5807" i="7"/>
  <c r="K5808" i="7"/>
  <c r="K5809" i="7"/>
  <c r="K5810" i="7"/>
  <c r="K5811" i="7"/>
  <c r="K5812" i="7"/>
  <c r="K5813" i="7"/>
  <c r="K5814" i="7"/>
  <c r="K5815" i="7"/>
  <c r="K5816" i="7"/>
  <c r="K5817" i="7"/>
  <c r="K5818" i="7"/>
  <c r="K5819" i="7"/>
  <c r="K5820" i="7"/>
  <c r="K5821" i="7"/>
  <c r="K5822" i="7"/>
  <c r="K5823" i="7"/>
  <c r="K5824" i="7"/>
  <c r="K5825" i="7"/>
  <c r="K5826" i="7"/>
  <c r="K5827" i="7"/>
  <c r="K5828" i="7"/>
  <c r="K5829" i="7"/>
  <c r="K5830" i="7"/>
  <c r="K5831" i="7"/>
  <c r="K5832" i="7"/>
  <c r="K5833" i="7"/>
  <c r="K5834" i="7"/>
  <c r="K5835" i="7"/>
  <c r="K5836" i="7"/>
  <c r="K5837" i="7"/>
  <c r="K5838" i="7"/>
  <c r="K5839" i="7"/>
  <c r="K5840" i="7"/>
  <c r="K5841" i="7"/>
  <c r="K5842" i="7"/>
  <c r="K5843" i="7"/>
  <c r="K5844" i="7"/>
  <c r="K5845" i="7"/>
  <c r="K5846" i="7"/>
  <c r="K5847" i="7"/>
  <c r="K5848" i="7"/>
  <c r="K5849" i="7"/>
  <c r="K5850" i="7"/>
  <c r="K5851" i="7"/>
  <c r="K5852" i="7"/>
  <c r="K5853" i="7"/>
  <c r="K5854" i="7"/>
  <c r="K5855" i="7"/>
  <c r="K5856" i="7"/>
  <c r="K5857" i="7"/>
  <c r="K5858" i="7"/>
  <c r="K5859" i="7"/>
  <c r="K5860" i="7"/>
  <c r="K5861" i="7"/>
  <c r="K5862" i="7"/>
  <c r="K5863" i="7"/>
  <c r="K5864" i="7"/>
  <c r="K5865" i="7"/>
  <c r="K5866" i="7"/>
  <c r="K5867" i="7"/>
  <c r="K5868" i="7"/>
  <c r="K5869" i="7"/>
  <c r="K5870" i="7"/>
  <c r="K5871" i="7"/>
  <c r="K5872" i="7"/>
  <c r="K5873" i="7"/>
  <c r="K5874" i="7"/>
  <c r="K5875" i="7"/>
  <c r="K5876" i="7"/>
  <c r="K5877" i="7"/>
  <c r="K5878" i="7"/>
  <c r="K5879" i="7"/>
  <c r="K5880" i="7"/>
  <c r="K5881" i="7"/>
  <c r="K5882" i="7"/>
  <c r="K5883" i="7"/>
  <c r="K5884" i="7"/>
  <c r="K5885" i="7"/>
  <c r="K5886" i="7"/>
  <c r="K5887" i="7"/>
  <c r="K5888" i="7"/>
  <c r="K5889" i="7"/>
  <c r="K5890" i="7"/>
  <c r="K5891" i="7"/>
  <c r="K5892" i="7"/>
  <c r="K5893" i="7"/>
  <c r="K5894" i="7"/>
  <c r="K5895" i="7"/>
  <c r="K5896" i="7"/>
  <c r="K5897" i="7"/>
  <c r="K5898" i="7"/>
  <c r="K5899" i="7"/>
  <c r="K5900" i="7"/>
  <c r="K5901" i="7"/>
  <c r="K5902" i="7"/>
  <c r="K5903" i="7"/>
  <c r="K5904" i="7"/>
  <c r="K5905" i="7"/>
  <c r="K5906" i="7"/>
  <c r="K5907" i="7"/>
  <c r="K5908" i="7"/>
  <c r="K5909" i="7"/>
  <c r="K5910" i="7"/>
  <c r="K5911" i="7"/>
  <c r="K5912" i="7"/>
  <c r="K5913" i="7"/>
  <c r="K5914" i="7"/>
  <c r="K5915" i="7"/>
  <c r="K5916" i="7"/>
  <c r="K5917" i="7"/>
  <c r="K5918" i="7"/>
  <c r="K5919" i="7"/>
  <c r="K5920" i="7"/>
  <c r="K5921" i="7"/>
  <c r="K5922" i="7"/>
  <c r="K5923" i="7"/>
  <c r="K5924" i="7"/>
  <c r="K5925" i="7"/>
  <c r="K5926" i="7"/>
  <c r="K5927" i="7"/>
  <c r="K5928" i="7"/>
  <c r="K5929" i="7"/>
  <c r="K5930" i="7"/>
  <c r="K5931" i="7"/>
  <c r="K5932" i="7"/>
  <c r="K5933" i="7"/>
  <c r="K5934" i="7"/>
  <c r="K5935" i="7"/>
  <c r="K5936" i="7"/>
  <c r="K5937" i="7"/>
  <c r="K5938" i="7"/>
  <c r="K5939" i="7"/>
  <c r="K5940" i="7"/>
  <c r="K5941" i="7"/>
  <c r="K5942" i="7"/>
  <c r="K5943" i="7"/>
  <c r="K5944" i="7"/>
  <c r="K5945" i="7"/>
  <c r="K5946" i="7"/>
  <c r="K5947" i="7"/>
  <c r="K5948" i="7"/>
  <c r="K5949" i="7"/>
  <c r="K5950" i="7"/>
  <c r="K5951" i="7"/>
  <c r="K5952" i="7"/>
  <c r="K5953" i="7"/>
  <c r="K5954" i="7"/>
  <c r="K5955" i="7"/>
  <c r="K5956" i="7"/>
  <c r="K5957" i="7"/>
  <c r="K5958" i="7"/>
  <c r="K5959" i="7"/>
  <c r="K5960" i="7"/>
  <c r="K5961" i="7"/>
  <c r="K5962" i="7"/>
  <c r="K5963" i="7"/>
  <c r="K5964" i="7"/>
  <c r="K5965" i="7"/>
  <c r="K5966" i="7"/>
  <c r="K5967" i="7"/>
  <c r="K5968" i="7"/>
  <c r="K5969" i="7"/>
  <c r="K5970" i="7"/>
  <c r="K5971" i="7"/>
  <c r="K5972" i="7"/>
  <c r="K5973" i="7"/>
  <c r="K5974" i="7"/>
  <c r="K5975" i="7"/>
  <c r="K5976" i="7"/>
  <c r="K5977" i="7"/>
  <c r="K5978" i="7"/>
  <c r="K5979" i="7"/>
  <c r="K5980" i="7"/>
  <c r="K5981" i="7"/>
  <c r="K5982" i="7"/>
  <c r="K5983" i="7"/>
  <c r="K5984" i="7"/>
  <c r="K5985" i="7"/>
  <c r="K5986" i="7"/>
  <c r="K5987" i="7"/>
  <c r="K5988" i="7"/>
  <c r="K5989" i="7"/>
  <c r="K5990" i="7"/>
  <c r="K5991" i="7"/>
  <c r="K5992" i="7"/>
  <c r="K5993" i="7"/>
  <c r="K5994" i="7"/>
  <c r="K5995" i="7"/>
  <c r="K5996" i="7"/>
  <c r="K5997" i="7"/>
  <c r="K5998" i="7"/>
  <c r="K5999" i="7"/>
  <c r="K6000" i="7"/>
  <c r="K6001" i="7"/>
  <c r="K6002" i="7"/>
  <c r="K6003" i="7"/>
  <c r="K6004" i="7"/>
  <c r="K6005" i="7"/>
  <c r="K6006" i="7"/>
  <c r="K6007" i="7"/>
  <c r="K6008" i="7"/>
  <c r="K6009" i="7"/>
  <c r="K6010" i="7"/>
  <c r="K6011" i="7"/>
  <c r="K6012" i="7"/>
  <c r="K6013" i="7"/>
  <c r="K6014" i="7"/>
  <c r="K6015" i="7"/>
  <c r="K6016" i="7"/>
  <c r="K6017" i="7"/>
  <c r="K6018" i="7"/>
  <c r="K6019" i="7"/>
  <c r="K6020" i="7"/>
  <c r="K6021" i="7"/>
  <c r="K6022" i="7"/>
  <c r="K6023" i="7"/>
  <c r="K6024" i="7"/>
  <c r="K6025" i="7"/>
  <c r="K6026" i="7"/>
  <c r="K6027" i="7"/>
  <c r="K6028" i="7"/>
  <c r="K6029" i="7"/>
  <c r="K6030" i="7"/>
  <c r="K6031" i="7"/>
  <c r="K6032" i="7"/>
  <c r="K6033" i="7"/>
  <c r="K6034" i="7"/>
  <c r="K6035" i="7"/>
  <c r="K6036" i="7"/>
  <c r="K6037" i="7"/>
  <c r="K6038" i="7"/>
  <c r="K6039" i="7"/>
  <c r="K6040" i="7"/>
  <c r="K6041" i="7"/>
  <c r="K6042" i="7"/>
  <c r="K6043" i="7"/>
  <c r="K6044" i="7"/>
  <c r="K6045" i="7"/>
  <c r="K6046" i="7"/>
  <c r="K6047" i="7"/>
  <c r="K6048" i="7"/>
  <c r="K6049" i="7"/>
  <c r="K6050" i="7"/>
  <c r="K6051" i="7"/>
  <c r="K6052" i="7"/>
  <c r="K6053" i="7"/>
  <c r="K6054" i="7"/>
  <c r="K6055" i="7"/>
  <c r="K6056" i="7"/>
  <c r="K6057" i="7"/>
  <c r="K6058" i="7"/>
  <c r="K6059" i="7"/>
  <c r="K6060" i="7"/>
  <c r="K6061" i="7"/>
  <c r="K6062" i="7"/>
  <c r="K6063" i="7"/>
  <c r="K6064" i="7"/>
  <c r="K6065" i="7"/>
  <c r="K6066" i="7"/>
  <c r="K6067" i="7"/>
  <c r="K6068" i="7"/>
  <c r="K6069" i="7"/>
  <c r="K6070" i="7"/>
  <c r="K6071" i="7"/>
  <c r="K6072" i="7"/>
  <c r="K6073" i="7"/>
  <c r="K6074" i="7"/>
  <c r="K6075" i="7"/>
  <c r="K6076" i="7"/>
  <c r="K6077" i="7"/>
  <c r="K6078" i="7"/>
  <c r="K6079" i="7"/>
  <c r="K6080" i="7"/>
  <c r="K6081" i="7"/>
  <c r="K6082" i="7"/>
  <c r="K6083" i="7"/>
  <c r="K6084" i="7"/>
  <c r="K6085" i="7"/>
  <c r="K6086" i="7"/>
  <c r="K6087" i="7"/>
  <c r="K6088" i="7"/>
  <c r="K6089" i="7"/>
  <c r="K6090" i="7"/>
  <c r="K6091" i="7"/>
  <c r="K6092" i="7"/>
  <c r="K6093" i="7"/>
  <c r="K6094" i="7"/>
  <c r="K6095" i="7"/>
  <c r="K6096" i="7"/>
  <c r="K6097" i="7"/>
  <c r="K6098" i="7"/>
  <c r="K6099" i="7"/>
  <c r="K6100" i="7"/>
  <c r="K6101" i="7"/>
  <c r="K6102" i="7"/>
  <c r="K6103" i="7"/>
  <c r="K6104" i="7"/>
  <c r="K6105" i="7"/>
  <c r="K6106" i="7"/>
  <c r="K6107" i="7"/>
  <c r="K6108" i="7"/>
  <c r="K6109" i="7"/>
  <c r="K6110" i="7"/>
  <c r="K6111" i="7"/>
  <c r="K6112" i="7"/>
  <c r="K6113" i="7"/>
  <c r="K6114" i="7"/>
  <c r="K6115" i="7"/>
  <c r="K6116" i="7"/>
  <c r="K6117" i="7"/>
  <c r="K6118" i="7"/>
  <c r="K6119" i="7"/>
  <c r="K6120" i="7"/>
  <c r="K6121" i="7"/>
  <c r="K6122" i="7"/>
  <c r="K6123" i="7"/>
  <c r="K6124" i="7"/>
  <c r="K6125" i="7"/>
  <c r="K6126" i="7"/>
  <c r="K6127" i="7"/>
  <c r="K6128" i="7"/>
  <c r="K6129" i="7"/>
  <c r="K6130" i="7"/>
  <c r="K6131" i="7"/>
  <c r="K6132" i="7"/>
  <c r="K6133" i="7"/>
  <c r="K6134" i="7"/>
  <c r="K6135" i="7"/>
  <c r="K6136" i="7"/>
  <c r="K6137" i="7"/>
  <c r="K6138" i="7"/>
  <c r="K6139" i="7"/>
  <c r="K6140" i="7"/>
  <c r="K6141" i="7"/>
  <c r="K6142" i="7"/>
  <c r="K6143" i="7"/>
  <c r="K6144" i="7"/>
  <c r="K6145" i="7"/>
  <c r="K6146" i="7"/>
  <c r="K6147" i="7"/>
  <c r="K6148" i="7"/>
  <c r="K6149" i="7"/>
  <c r="K6150" i="7"/>
  <c r="K6151" i="7"/>
  <c r="K6152" i="7"/>
  <c r="K6153" i="7"/>
  <c r="K6154" i="7"/>
  <c r="K6155" i="7"/>
  <c r="K6156" i="7"/>
  <c r="K6157" i="7"/>
  <c r="K6158" i="7"/>
  <c r="K6159" i="7"/>
  <c r="K6160" i="7"/>
  <c r="K6161" i="7"/>
  <c r="K6162" i="7"/>
  <c r="K6163" i="7"/>
  <c r="K6164" i="7"/>
  <c r="K6165" i="7"/>
  <c r="K6166" i="7"/>
  <c r="K6167" i="7"/>
  <c r="K6168" i="7"/>
  <c r="K6169" i="7"/>
  <c r="K6170" i="7"/>
  <c r="K6171" i="7"/>
  <c r="K6172" i="7"/>
  <c r="K6173" i="7"/>
  <c r="K6174" i="7"/>
  <c r="K6175" i="7"/>
  <c r="K6176" i="7"/>
  <c r="K6177" i="7"/>
  <c r="K6178" i="7"/>
  <c r="K6179" i="7"/>
  <c r="K6180" i="7"/>
  <c r="K6181" i="7"/>
  <c r="K6182" i="7"/>
  <c r="K6183" i="7"/>
  <c r="K6184" i="7"/>
  <c r="K6185" i="7"/>
  <c r="K6186" i="7"/>
  <c r="K6187" i="7"/>
  <c r="K6188" i="7"/>
  <c r="K6189" i="7"/>
  <c r="K6190" i="7"/>
  <c r="K6191" i="7"/>
  <c r="K6192" i="7"/>
  <c r="K6193" i="7"/>
  <c r="K6194" i="7"/>
  <c r="K6195" i="7"/>
  <c r="K6196" i="7"/>
  <c r="K6197" i="7"/>
  <c r="K6198" i="7"/>
  <c r="K6199" i="7"/>
  <c r="K6200" i="7"/>
  <c r="K6201" i="7"/>
  <c r="K6202" i="7"/>
  <c r="K6203" i="7"/>
  <c r="K6204" i="7"/>
  <c r="K6205" i="7"/>
  <c r="K6206" i="7"/>
  <c r="K6207" i="7"/>
  <c r="K6208" i="7"/>
  <c r="K6209" i="7"/>
  <c r="K6210" i="7"/>
  <c r="K6211" i="7"/>
  <c r="K6212" i="7"/>
  <c r="K6213" i="7"/>
  <c r="K6214" i="7"/>
  <c r="K6215" i="7"/>
  <c r="K6216" i="7"/>
  <c r="K6217" i="7"/>
  <c r="K6218" i="7"/>
  <c r="K6219" i="7"/>
  <c r="K6220" i="7"/>
  <c r="K6221" i="7"/>
  <c r="K6222" i="7"/>
  <c r="K6223" i="7"/>
  <c r="K6224" i="7"/>
  <c r="K6225" i="7"/>
  <c r="K6226" i="7"/>
  <c r="K6227" i="7"/>
  <c r="K6228" i="7"/>
  <c r="K6229" i="7"/>
  <c r="K6230" i="7"/>
  <c r="K6231" i="7"/>
  <c r="K6232" i="7"/>
  <c r="K6233" i="7"/>
  <c r="K6234" i="7"/>
  <c r="K6235" i="7"/>
  <c r="K6236" i="7"/>
  <c r="K6237" i="7"/>
  <c r="K6238" i="7"/>
  <c r="K6239" i="7"/>
  <c r="K6240" i="7"/>
  <c r="K6241" i="7"/>
  <c r="K6242" i="7"/>
  <c r="K6243" i="7"/>
  <c r="K6244" i="7"/>
  <c r="K6245" i="7"/>
  <c r="K6246" i="7"/>
  <c r="K6247" i="7"/>
  <c r="K6248" i="7"/>
  <c r="K6249" i="7"/>
  <c r="K6250" i="7"/>
  <c r="K6251" i="7"/>
  <c r="K6252" i="7"/>
  <c r="K6253" i="7"/>
  <c r="K6254" i="7"/>
  <c r="K6255" i="7"/>
  <c r="K6256" i="7"/>
  <c r="K6257" i="7"/>
  <c r="K6258" i="7"/>
  <c r="K6259" i="7"/>
  <c r="K6260" i="7"/>
  <c r="K6261" i="7"/>
  <c r="K6262" i="7"/>
  <c r="K6263" i="7"/>
  <c r="K6264" i="7"/>
  <c r="K6265" i="7"/>
  <c r="K6266" i="7"/>
  <c r="K6267" i="7"/>
  <c r="K6268" i="7"/>
  <c r="K6269" i="7"/>
  <c r="K6270" i="7"/>
  <c r="K6271" i="7"/>
  <c r="K6272" i="7"/>
  <c r="K6273" i="7"/>
  <c r="K6274" i="7"/>
  <c r="K6275" i="7"/>
  <c r="K6276" i="7"/>
  <c r="K6277" i="7"/>
  <c r="K6278" i="7"/>
  <c r="K6279" i="7"/>
  <c r="K6280" i="7"/>
  <c r="K6281" i="7"/>
  <c r="K6282" i="7"/>
  <c r="K6283" i="7"/>
  <c r="K6284" i="7"/>
  <c r="K6285" i="7"/>
  <c r="K6286" i="7"/>
  <c r="K6287" i="7"/>
  <c r="K6288" i="7"/>
  <c r="K6289" i="7"/>
  <c r="K6290" i="7"/>
  <c r="K6291" i="7"/>
  <c r="K6292" i="7"/>
  <c r="K6293" i="7"/>
  <c r="K6294" i="7"/>
  <c r="K6295" i="7"/>
  <c r="K6296" i="7"/>
  <c r="K6297" i="7"/>
  <c r="K6298" i="7"/>
  <c r="K6299" i="7"/>
  <c r="K6300" i="7"/>
  <c r="K6301" i="7"/>
  <c r="K6302" i="7"/>
  <c r="K6303" i="7"/>
  <c r="K6304" i="7"/>
  <c r="K6305" i="7"/>
  <c r="K6306" i="7"/>
  <c r="K6307" i="7"/>
  <c r="K6308" i="7"/>
  <c r="K6309" i="7"/>
  <c r="K6310" i="7"/>
  <c r="K6311" i="7"/>
  <c r="K6312" i="7"/>
  <c r="K6313" i="7"/>
  <c r="K6314" i="7"/>
  <c r="K6315" i="7"/>
  <c r="K6316" i="7"/>
  <c r="K6317" i="7"/>
  <c r="K6318" i="7"/>
  <c r="K6319" i="7"/>
  <c r="K6320" i="7"/>
  <c r="K6321" i="7"/>
  <c r="K6322" i="7"/>
  <c r="K6323" i="7"/>
  <c r="K6324" i="7"/>
  <c r="K6325" i="7"/>
  <c r="K6326" i="7"/>
  <c r="K6327" i="7"/>
  <c r="K6328" i="7"/>
  <c r="K6329" i="7"/>
  <c r="K6330" i="7"/>
  <c r="K6331" i="7"/>
  <c r="K6332" i="7"/>
  <c r="K6333" i="7"/>
  <c r="K6334" i="7"/>
  <c r="K6335" i="7"/>
  <c r="K6336" i="7"/>
  <c r="K6337" i="7"/>
  <c r="K6338" i="7"/>
  <c r="K6339" i="7"/>
  <c r="K6340" i="7"/>
  <c r="K6341" i="7"/>
  <c r="K6342" i="7"/>
  <c r="K6343" i="7"/>
  <c r="K6344" i="7"/>
  <c r="K6345" i="7"/>
  <c r="K6346" i="7"/>
  <c r="K6347" i="7"/>
  <c r="K6348" i="7"/>
  <c r="K6349" i="7"/>
  <c r="K6350" i="7"/>
  <c r="K6351" i="7"/>
  <c r="K6352" i="7"/>
  <c r="K6353" i="7"/>
  <c r="K6354" i="7"/>
  <c r="K6355" i="7"/>
  <c r="K6356" i="7"/>
  <c r="K6357" i="7"/>
  <c r="K6358" i="7"/>
  <c r="K6359" i="7"/>
  <c r="K6360" i="7"/>
  <c r="K6361" i="7"/>
  <c r="K6362" i="7"/>
  <c r="K6363" i="7"/>
  <c r="K6364" i="7"/>
  <c r="K6365" i="7"/>
  <c r="K6366" i="7"/>
  <c r="K6367" i="7"/>
  <c r="K6368" i="7"/>
  <c r="K6369" i="7"/>
  <c r="K6370" i="7"/>
  <c r="K6371" i="7"/>
  <c r="K6372" i="7"/>
  <c r="K6373" i="7"/>
  <c r="K6374" i="7"/>
  <c r="K6375" i="7"/>
  <c r="K6376" i="7"/>
  <c r="K6377" i="7"/>
  <c r="K6378" i="7"/>
  <c r="K6379" i="7"/>
  <c r="K6380" i="7"/>
  <c r="K6381" i="7"/>
  <c r="K6382" i="7"/>
  <c r="K6383" i="7"/>
  <c r="K6384" i="7"/>
  <c r="K6385" i="7"/>
  <c r="K6386" i="7"/>
  <c r="K6387" i="7"/>
  <c r="K6388" i="7"/>
  <c r="K6389" i="7"/>
  <c r="K6390" i="7"/>
  <c r="K6391" i="7"/>
  <c r="K6392" i="7"/>
  <c r="K6393" i="7"/>
  <c r="K6394" i="7"/>
  <c r="K6395" i="7"/>
  <c r="K6396" i="7"/>
  <c r="K6397" i="7"/>
  <c r="K6398" i="7"/>
  <c r="K6399" i="7"/>
  <c r="K6400" i="7"/>
  <c r="K6401" i="7"/>
  <c r="K6402" i="7"/>
  <c r="K6403" i="7"/>
  <c r="K6404" i="7"/>
  <c r="K6405" i="7"/>
  <c r="K6406" i="7"/>
  <c r="K6407" i="7"/>
  <c r="K6408" i="7"/>
  <c r="K6409" i="7"/>
  <c r="K6410" i="7"/>
  <c r="K6411" i="7"/>
  <c r="K6412" i="7"/>
  <c r="K6413" i="7"/>
  <c r="K6414" i="7"/>
  <c r="K6415" i="7"/>
  <c r="K6416" i="7"/>
  <c r="K6417" i="7"/>
  <c r="K6418" i="7"/>
  <c r="K6419" i="7"/>
  <c r="K6420" i="7"/>
  <c r="K6421" i="7"/>
  <c r="K6422" i="7"/>
  <c r="K6423" i="7"/>
  <c r="K6424" i="7"/>
  <c r="K6425" i="7"/>
  <c r="K6426" i="7"/>
  <c r="K6427" i="7"/>
  <c r="K6428" i="7"/>
  <c r="K6429" i="7"/>
  <c r="K6430" i="7"/>
  <c r="K6431" i="7"/>
  <c r="K6432" i="7"/>
  <c r="K6433" i="7"/>
  <c r="K6434" i="7"/>
  <c r="K6435" i="7"/>
  <c r="K6436" i="7"/>
  <c r="K6437" i="7"/>
  <c r="K6438" i="7"/>
  <c r="K6439" i="7"/>
  <c r="K6440" i="7"/>
  <c r="K6441" i="7"/>
  <c r="K6442" i="7"/>
  <c r="K6443" i="7"/>
  <c r="K6444" i="7"/>
  <c r="K6445" i="7"/>
  <c r="K6446" i="7"/>
  <c r="K6447" i="7"/>
  <c r="K6448" i="7"/>
  <c r="K6449" i="7"/>
  <c r="K6450" i="7"/>
  <c r="K6451" i="7"/>
  <c r="K6452" i="7"/>
  <c r="K6453" i="7"/>
  <c r="K6454" i="7"/>
  <c r="K6455" i="7"/>
  <c r="K6456" i="7"/>
  <c r="K6457" i="7"/>
  <c r="K6458" i="7"/>
  <c r="K6459" i="7"/>
  <c r="K6460" i="7"/>
  <c r="K6461" i="7"/>
  <c r="K6462" i="7"/>
  <c r="K6463" i="7"/>
  <c r="K6464" i="7"/>
  <c r="K6465" i="7"/>
  <c r="K6466" i="7"/>
  <c r="K6467" i="7"/>
  <c r="K6468" i="7"/>
  <c r="K6469" i="7"/>
  <c r="K6470" i="7"/>
  <c r="K6471" i="7"/>
  <c r="K6472" i="7"/>
  <c r="K6473" i="7"/>
  <c r="K6474" i="7"/>
  <c r="K6475" i="7"/>
  <c r="K6476" i="7"/>
  <c r="K6477" i="7"/>
  <c r="K6478" i="7"/>
  <c r="K6479" i="7"/>
  <c r="K6480" i="7"/>
  <c r="K6481" i="7"/>
  <c r="K6482" i="7"/>
  <c r="K6483" i="7"/>
  <c r="K6484" i="7"/>
  <c r="K6485" i="7"/>
  <c r="K6486" i="7"/>
  <c r="K6487" i="7"/>
  <c r="K6488" i="7"/>
  <c r="K6489" i="7"/>
  <c r="K6490" i="7"/>
  <c r="K6491" i="7"/>
  <c r="K6492" i="7"/>
  <c r="K6493" i="7"/>
  <c r="K6494" i="7"/>
  <c r="K6495" i="7"/>
  <c r="K6496" i="7"/>
  <c r="K6497" i="7"/>
  <c r="K6498" i="7"/>
  <c r="K6499" i="7"/>
  <c r="K6500" i="7"/>
  <c r="K6501" i="7"/>
  <c r="K6502" i="7"/>
  <c r="K6503" i="7"/>
  <c r="K6504" i="7"/>
  <c r="K6505" i="7"/>
  <c r="K6506" i="7"/>
  <c r="K6507" i="7"/>
  <c r="K6508" i="7"/>
  <c r="K6509" i="7"/>
  <c r="K6510" i="7"/>
  <c r="K6511" i="7"/>
  <c r="K6512" i="7"/>
  <c r="K6513" i="7"/>
  <c r="K6514" i="7"/>
  <c r="K6515" i="7"/>
  <c r="K6516" i="7"/>
  <c r="K6517" i="7"/>
  <c r="K6518" i="7"/>
  <c r="K6519" i="7"/>
  <c r="K6520" i="7"/>
  <c r="K6521" i="7"/>
  <c r="K6522" i="7"/>
  <c r="K6523" i="7"/>
  <c r="K6524" i="7"/>
  <c r="K6525" i="7"/>
  <c r="K6526" i="7"/>
  <c r="K6527" i="7"/>
  <c r="K6528" i="7"/>
  <c r="K6529" i="7"/>
  <c r="K6530" i="7"/>
  <c r="K6531" i="7"/>
  <c r="K6532" i="7"/>
  <c r="K6533" i="7"/>
  <c r="K6534" i="7"/>
  <c r="K6535" i="7"/>
  <c r="K6536" i="7"/>
  <c r="K6537" i="7"/>
  <c r="K6538" i="7"/>
  <c r="K6539" i="7"/>
  <c r="K6540" i="7"/>
  <c r="K6541" i="7"/>
  <c r="K6542" i="7"/>
  <c r="K6543" i="7"/>
  <c r="K6544" i="7"/>
  <c r="K6545" i="7"/>
  <c r="K6546" i="7"/>
  <c r="K6547" i="7"/>
  <c r="K6548" i="7"/>
  <c r="K6549" i="7"/>
  <c r="K6550" i="7"/>
  <c r="K6551" i="7"/>
  <c r="K6552" i="7"/>
  <c r="K6553" i="7"/>
  <c r="K6554" i="7"/>
  <c r="K6555" i="7"/>
  <c r="K6556" i="7"/>
  <c r="K6557" i="7"/>
  <c r="K6558" i="7"/>
  <c r="K6559" i="7"/>
  <c r="K6560" i="7"/>
  <c r="K6561" i="7"/>
  <c r="K6562" i="7"/>
  <c r="K6563" i="7"/>
  <c r="K6564" i="7"/>
  <c r="K6565" i="7"/>
  <c r="K6566" i="7"/>
  <c r="K6567" i="7"/>
  <c r="K6568" i="7"/>
  <c r="K6569" i="7"/>
  <c r="K6570" i="7"/>
  <c r="K6571" i="7"/>
  <c r="K6572" i="7"/>
  <c r="K6573" i="7"/>
  <c r="K6574" i="7"/>
  <c r="K6575" i="7"/>
  <c r="K6576" i="7"/>
  <c r="K6577" i="7"/>
  <c r="K6578" i="7"/>
  <c r="K6579" i="7"/>
  <c r="K6580" i="7"/>
  <c r="K6581" i="7"/>
  <c r="K6582" i="7"/>
  <c r="C16" i="11"/>
  <c r="C17" i="11"/>
  <c r="C18" i="11"/>
  <c r="C19" i="11"/>
  <c r="D22" i="11"/>
  <c r="C20" i="11"/>
  <c r="C21" i="11"/>
  <c r="C22" i="11"/>
  <c r="D15" i="11"/>
  <c r="C15" i="11"/>
  <c r="E13" i="7"/>
  <c r="E47" i="7"/>
  <c r="E67" i="7"/>
  <c r="E89" i="7"/>
  <c r="E105" i="7"/>
  <c r="E106" i="7"/>
  <c r="E104" i="7"/>
  <c r="E188" i="7"/>
  <c r="E202" i="7"/>
  <c r="E203" i="7"/>
  <c r="E214" i="7"/>
  <c r="E244" i="7"/>
  <c r="E243" i="7"/>
  <c r="E242" i="7"/>
  <c r="E270" i="7"/>
  <c r="E273" i="7"/>
  <c r="E269" i="7"/>
  <c r="E271" i="7"/>
  <c r="E272" i="7"/>
  <c r="E388" i="7"/>
  <c r="E403" i="7"/>
  <c r="E642" i="7"/>
  <c r="E667" i="7"/>
  <c r="E668" i="7"/>
  <c r="E698" i="7"/>
  <c r="E699" i="7"/>
  <c r="E729" i="7"/>
  <c r="E808" i="7"/>
  <c r="E807" i="7"/>
  <c r="E809" i="7"/>
  <c r="E842" i="7"/>
  <c r="E1054" i="7"/>
  <c r="E1094" i="7"/>
  <c r="E1095" i="7"/>
  <c r="E1084" i="7"/>
  <c r="E1085" i="7"/>
  <c r="E1086" i="7"/>
  <c r="E1087" i="7"/>
  <c r="E1088" i="7"/>
  <c r="E1089" i="7"/>
  <c r="E1090" i="7"/>
  <c r="E1091" i="7"/>
  <c r="E1092" i="7"/>
  <c r="E1093" i="7"/>
  <c r="E1231" i="7"/>
  <c r="E1232" i="7"/>
  <c r="E1242" i="7"/>
  <c r="E1256" i="7"/>
  <c r="E1750" i="7"/>
  <c r="E1749" i="7"/>
  <c r="E1751" i="7"/>
  <c r="E1762" i="7"/>
  <c r="E1782" i="7"/>
  <c r="E1812" i="7"/>
  <c r="E1830" i="7"/>
  <c r="E1829" i="7"/>
  <c r="E1842" i="7"/>
  <c r="E1856" i="7"/>
  <c r="E1876" i="7"/>
  <c r="E1273" i="7"/>
  <c r="E1295" i="7"/>
  <c r="E1294" i="7"/>
  <c r="E1291" i="7"/>
  <c r="E1293" i="7"/>
  <c r="E1292" i="7"/>
  <c r="E1384" i="7"/>
  <c r="E1385" i="7"/>
  <c r="E1404" i="7"/>
  <c r="E1403" i="7"/>
  <c r="E1405" i="7"/>
  <c r="E1427" i="7"/>
  <c r="E1428" i="7"/>
  <c r="E1430" i="7"/>
  <c r="E1429" i="7"/>
  <c r="E1508" i="7"/>
  <c r="E1570" i="7"/>
  <c r="E1569" i="7"/>
  <c r="E1586" i="7"/>
  <c r="E1644" i="7"/>
  <c r="E1653" i="7"/>
  <c r="E1715" i="7"/>
  <c r="E2058" i="7"/>
  <c r="E2123" i="7"/>
  <c r="E2122" i="7"/>
  <c r="E2345" i="7"/>
  <c r="E2529" i="7"/>
  <c r="E2528" i="7"/>
  <c r="E2545" i="7"/>
  <c r="E2544" i="7"/>
  <c r="E2546" i="7"/>
  <c r="E2577" i="7"/>
  <c r="E2742" i="7"/>
  <c r="E2768" i="7"/>
  <c r="E2780" i="7"/>
  <c r="E2781" i="7"/>
  <c r="E2803" i="7"/>
  <c r="E2802" i="7"/>
  <c r="E2816" i="7"/>
  <c r="E2830" i="7"/>
  <c r="E2849" i="7"/>
  <c r="E2864" i="7"/>
  <c r="E2865" i="7"/>
  <c r="E2914" i="7"/>
  <c r="E3472" i="7"/>
  <c r="E3471" i="7"/>
  <c r="E3511" i="7"/>
  <c r="E3510" i="7"/>
  <c r="E3524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604" i="7"/>
  <c r="E2961" i="7"/>
  <c r="E2962" i="7"/>
  <c r="E2963" i="7"/>
  <c r="E2989" i="7"/>
  <c r="E2988" i="7"/>
  <c r="E3001" i="7"/>
  <c r="E3071" i="7"/>
  <c r="E3072" i="7"/>
  <c r="E3092" i="7"/>
  <c r="E3091" i="7"/>
  <c r="E3156" i="7"/>
  <c r="E3157" i="7"/>
  <c r="E3158" i="7"/>
  <c r="E3159" i="7"/>
  <c r="E3160" i="7"/>
  <c r="E3161" i="7"/>
  <c r="E3162" i="7"/>
  <c r="E3163" i="7"/>
  <c r="E3164" i="7"/>
  <c r="E3165" i="7"/>
  <c r="E3166" i="7"/>
  <c r="E3167" i="7"/>
  <c r="E3168" i="7"/>
  <c r="E3169" i="7"/>
  <c r="E3170" i="7"/>
  <c r="E3171" i="7"/>
  <c r="E3172" i="7"/>
  <c r="E3173" i="7"/>
  <c r="E3174" i="7"/>
  <c r="E3175" i="7"/>
  <c r="E3176" i="7"/>
  <c r="E3177" i="7"/>
  <c r="E3178" i="7"/>
  <c r="E3179" i="7"/>
  <c r="E3180" i="7"/>
  <c r="E3181" i="7"/>
  <c r="E3182" i="7"/>
  <c r="E3183" i="7"/>
  <c r="E3184" i="7"/>
  <c r="E3185" i="7"/>
  <c r="E3186" i="7"/>
  <c r="E3187" i="7"/>
  <c r="E3188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326" i="7"/>
  <c r="E3339" i="7"/>
  <c r="E3340" i="7"/>
  <c r="E3338" i="7"/>
  <c r="E3361" i="7"/>
  <c r="E3360" i="7"/>
  <c r="E3387" i="7"/>
  <c r="E3388" i="7"/>
  <c r="E3425" i="7"/>
  <c r="E3426" i="7"/>
  <c r="E3427" i="7"/>
  <c r="E3424" i="7"/>
  <c r="E3448" i="7"/>
  <c r="E3447" i="7"/>
  <c r="E3461" i="7"/>
  <c r="E3695" i="7"/>
  <c r="E3716" i="7"/>
  <c r="E3755" i="7"/>
  <c r="E3785" i="7"/>
  <c r="E3784" i="7"/>
  <c r="E3786" i="7"/>
  <c r="E3793" i="7"/>
  <c r="E3801" i="7"/>
  <c r="E3820" i="7"/>
  <c r="E3821" i="7"/>
  <c r="E3829" i="7"/>
  <c r="E3831" i="7"/>
  <c r="E3830" i="7"/>
  <c r="E4148" i="7"/>
  <c r="E4172" i="7"/>
  <c r="E4271" i="7"/>
  <c r="E4285" i="7"/>
  <c r="E4302" i="7"/>
  <c r="E4316" i="7"/>
  <c r="E4317" i="7"/>
  <c r="E4329" i="7"/>
  <c r="E4330" i="7"/>
  <c r="E4346" i="7"/>
  <c r="E4379" i="7"/>
  <c r="E4395" i="7"/>
  <c r="E4394" i="7"/>
  <c r="E4455" i="7"/>
  <c r="E4456" i="7"/>
  <c r="E4485" i="7"/>
  <c r="E4484" i="7"/>
  <c r="E4495" i="7"/>
  <c r="E4866" i="7"/>
  <c r="E6290" i="7"/>
  <c r="E4966" i="7"/>
  <c r="E5109" i="7"/>
  <c r="E5110" i="7"/>
  <c r="E6532" i="7"/>
  <c r="E6533" i="7"/>
  <c r="E6555" i="7"/>
  <c r="E4787" i="7"/>
  <c r="E107" i="7"/>
  <c r="E324" i="7"/>
  <c r="E752" i="7"/>
  <c r="E810" i="7"/>
  <c r="E811" i="7"/>
  <c r="E1243" i="7"/>
  <c r="E1244" i="7"/>
  <c r="E1245" i="7"/>
  <c r="E1258" i="7"/>
  <c r="E1259" i="7"/>
  <c r="E1257" i="7"/>
  <c r="E1260" i="7"/>
  <c r="E1736" i="7"/>
  <c r="E1813" i="7"/>
  <c r="E1303" i="7"/>
  <c r="E1304" i="7"/>
  <c r="E1305" i="7"/>
  <c r="E1360" i="7"/>
  <c r="E1465" i="7"/>
  <c r="E1520" i="7"/>
  <c r="E1604" i="7"/>
  <c r="E1627" i="7"/>
  <c r="E1654" i="7"/>
  <c r="E2124" i="7"/>
  <c r="E2234" i="7"/>
  <c r="E2769" i="7"/>
  <c r="E2783" i="7"/>
  <c r="E2782" i="7"/>
  <c r="E3555" i="7"/>
  <c r="E3556" i="7"/>
  <c r="E3557" i="7"/>
  <c r="E3558" i="7"/>
  <c r="E3559" i="7"/>
  <c r="E3560" i="7"/>
  <c r="E3561" i="7"/>
  <c r="E3562" i="7"/>
  <c r="E3563" i="7"/>
  <c r="E3564" i="7"/>
  <c r="E3565" i="7"/>
  <c r="E3566" i="7"/>
  <c r="E3567" i="7"/>
  <c r="E3568" i="7"/>
  <c r="E3569" i="7"/>
  <c r="E3570" i="7"/>
  <c r="E3594" i="7"/>
  <c r="E2964" i="7"/>
  <c r="E3015" i="7"/>
  <c r="E3093" i="7"/>
  <c r="E3375" i="7"/>
  <c r="E3389" i="7"/>
  <c r="E3407" i="7"/>
  <c r="E3408" i="7"/>
  <c r="E3794" i="7"/>
  <c r="E4099" i="7"/>
  <c r="E4194" i="7"/>
  <c r="E4259" i="7"/>
  <c r="E4258" i="7"/>
  <c r="E4272" i="7"/>
  <c r="E4273" i="7"/>
  <c r="E4286" i="7"/>
  <c r="E4303" i="7"/>
  <c r="E4331" i="7"/>
  <c r="E4347" i="7"/>
  <c r="E4380" i="7"/>
  <c r="E4409" i="7"/>
  <c r="E4867" i="7"/>
  <c r="E4877" i="7"/>
  <c r="E4891" i="7"/>
  <c r="E4910" i="7"/>
  <c r="E4908" i="7"/>
  <c r="E4909" i="7"/>
  <c r="E4911" i="7"/>
  <c r="E5529" i="7"/>
  <c r="E5530" i="7"/>
  <c r="E5571" i="7"/>
  <c r="E5600" i="7"/>
  <c r="E5599" i="7"/>
  <c r="E5601" i="7"/>
  <c r="E6125" i="7"/>
  <c r="E6126" i="7"/>
  <c r="E6127" i="7"/>
  <c r="E6153" i="7"/>
  <c r="E6154" i="7"/>
  <c r="E6207" i="7"/>
  <c r="E6275" i="7"/>
  <c r="E6304" i="7"/>
  <c r="E6327" i="7"/>
  <c r="E6357" i="7"/>
  <c r="E6358" i="7"/>
  <c r="E6359" i="7"/>
  <c r="E6387" i="7"/>
  <c r="E6386" i="7"/>
  <c r="E6404" i="7"/>
  <c r="E4930" i="7"/>
  <c r="E4945" i="7"/>
  <c r="E4946" i="7"/>
  <c r="E4990" i="7"/>
  <c r="E4991" i="7"/>
  <c r="E4992" i="7"/>
  <c r="E4993" i="7"/>
  <c r="E4994" i="7"/>
  <c r="E4995" i="7"/>
  <c r="E4996" i="7"/>
  <c r="E4997" i="7"/>
  <c r="E4998" i="7"/>
  <c r="E4999" i="7"/>
  <c r="E5000" i="7"/>
  <c r="E5001" i="7"/>
  <c r="E5002" i="7"/>
  <c r="E5003" i="7"/>
  <c r="E5004" i="7"/>
  <c r="E5005" i="7"/>
  <c r="E5006" i="7"/>
  <c r="E5007" i="7"/>
  <c r="E5008" i="7"/>
  <c r="E5009" i="7"/>
  <c r="E5010" i="7"/>
  <c r="E5011" i="7"/>
  <c r="E5012" i="7"/>
  <c r="E5013" i="7"/>
  <c r="E5014" i="7"/>
  <c r="E5015" i="7"/>
  <c r="E5016" i="7"/>
  <c r="E5017" i="7"/>
  <c r="E5018" i="7"/>
  <c r="E5019" i="7"/>
  <c r="E5020" i="7"/>
  <c r="E5021" i="7"/>
  <c r="E5022" i="7"/>
  <c r="E5111" i="7"/>
  <c r="E5145" i="7"/>
  <c r="E4517" i="7"/>
  <c r="E4543" i="7"/>
  <c r="E4569" i="7"/>
  <c r="E4568" i="7"/>
  <c r="E4595" i="7"/>
  <c r="E4643" i="7"/>
  <c r="E4644" i="7"/>
  <c r="E4666" i="7"/>
  <c r="E4667" i="7"/>
  <c r="E4669" i="7"/>
  <c r="E4668" i="7"/>
  <c r="E6427" i="7"/>
  <c r="E6426" i="7"/>
  <c r="E6425" i="7"/>
  <c r="E6453" i="7"/>
  <c r="E6457" i="7"/>
  <c r="E6458" i="7"/>
  <c r="E6455" i="7"/>
  <c r="E6456" i="7"/>
  <c r="E6454" i="7"/>
  <c r="E6479" i="7"/>
  <c r="E6480" i="7"/>
  <c r="E6481" i="7"/>
  <c r="E6498" i="7"/>
  <c r="E6499" i="7"/>
  <c r="E6500" i="7"/>
  <c r="E6497" i="7"/>
  <c r="E6534" i="7"/>
  <c r="E6556" i="7"/>
  <c r="E4749" i="7"/>
  <c r="E4812" i="7"/>
  <c r="E5200" i="7"/>
  <c r="E5202" i="7"/>
  <c r="E5203" i="7"/>
  <c r="E5201" i="7"/>
  <c r="E5490" i="7"/>
  <c r="E5624" i="7"/>
  <c r="E5972" i="7"/>
  <c r="E5973" i="7"/>
  <c r="E5974" i="7"/>
  <c r="E5975" i="7"/>
  <c r="E5976" i="7"/>
  <c r="E5977" i="7"/>
  <c r="E5962" i="7"/>
  <c r="E5963" i="7"/>
  <c r="E5964" i="7"/>
  <c r="E5965" i="7"/>
  <c r="E5966" i="7"/>
  <c r="E5967" i="7"/>
  <c r="E5968" i="7"/>
  <c r="E5969" i="7"/>
  <c r="E5970" i="7"/>
  <c r="E5971" i="7"/>
  <c r="E413" i="7"/>
  <c r="E432" i="7"/>
  <c r="E491" i="7"/>
  <c r="E492" i="7"/>
  <c r="E493" i="7"/>
  <c r="E490" i="7"/>
  <c r="E494" i="7"/>
  <c r="E33" i="7"/>
  <c r="E57" i="7"/>
  <c r="E69" i="7"/>
  <c r="E68" i="7"/>
  <c r="E91" i="7"/>
  <c r="E92" i="7"/>
  <c r="E90" i="7"/>
  <c r="E93" i="7"/>
  <c r="E108" i="7"/>
  <c r="E109" i="7"/>
  <c r="E110" i="7"/>
  <c r="E165" i="7"/>
  <c r="E189" i="7"/>
  <c r="E190" i="7"/>
  <c r="E191" i="7"/>
  <c r="E215" i="7"/>
  <c r="E216" i="7"/>
  <c r="E231" i="7"/>
  <c r="E232" i="7"/>
  <c r="E229" i="7"/>
  <c r="E230" i="7"/>
  <c r="E247" i="7"/>
  <c r="E245" i="7"/>
  <c r="E246" i="7"/>
  <c r="E258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25" i="7"/>
  <c r="E367" i="7"/>
  <c r="E370" i="7"/>
  <c r="E368" i="7"/>
  <c r="E369" i="7"/>
  <c r="E389" i="7"/>
  <c r="E390" i="7"/>
  <c r="E404" i="7"/>
  <c r="E405" i="7"/>
  <c r="E524" i="7"/>
  <c r="E523" i="7"/>
  <c r="E525" i="7"/>
  <c r="E562" i="7"/>
  <c r="E563" i="7"/>
  <c r="E561" i="7"/>
  <c r="E600" i="7"/>
  <c r="E619" i="7"/>
  <c r="E643" i="7"/>
  <c r="E669" i="7"/>
  <c r="E753" i="7"/>
  <c r="E754" i="7"/>
  <c r="E779" i="7"/>
  <c r="E780" i="7"/>
  <c r="E812" i="7"/>
  <c r="E874" i="7"/>
  <c r="E885" i="7"/>
  <c r="E886" i="7"/>
  <c r="E899" i="7"/>
  <c r="E933" i="7"/>
  <c r="E932" i="7"/>
  <c r="E934" i="7"/>
  <c r="E944" i="7"/>
  <c r="E1040" i="7"/>
  <c r="E1041" i="7"/>
  <c r="E1042" i="7"/>
  <c r="E1039" i="7"/>
  <c r="E1067" i="7"/>
  <c r="E1101" i="7"/>
  <c r="E1102" i="7"/>
  <c r="E1103" i="7"/>
  <c r="E1104" i="7"/>
  <c r="E1105" i="7"/>
  <c r="E1106" i="7"/>
  <c r="E1107" i="7"/>
  <c r="E1108" i="7"/>
  <c r="E1109" i="7"/>
  <c r="E1110" i="7"/>
  <c r="E1096" i="7"/>
  <c r="E1097" i="7"/>
  <c r="E1098" i="7"/>
  <c r="E1099" i="7"/>
  <c r="E1100" i="7"/>
  <c r="E1128" i="7"/>
  <c r="E1163" i="7"/>
  <c r="E954" i="7"/>
  <c r="E985" i="7"/>
  <c r="E1005" i="7"/>
  <c r="E1031" i="7"/>
  <c r="E1180" i="7"/>
  <c r="E1179" i="7"/>
  <c r="E1187" i="7"/>
  <c r="E1198" i="7"/>
  <c r="E1200" i="7"/>
  <c r="E1199" i="7"/>
  <c r="E1213" i="7"/>
  <c r="E1214" i="7"/>
  <c r="E1225" i="7"/>
  <c r="E1223" i="7"/>
  <c r="E1222" i="7"/>
  <c r="E1224" i="7"/>
  <c r="E1233" i="7"/>
  <c r="E1234" i="7"/>
  <c r="E1247" i="7"/>
  <c r="E1249" i="7"/>
  <c r="E1248" i="7"/>
  <c r="E1246" i="7"/>
  <c r="E1261" i="7"/>
  <c r="E1262" i="7"/>
  <c r="E1263" i="7"/>
  <c r="E1737" i="7"/>
  <c r="E1752" i="7"/>
  <c r="E1815" i="7"/>
  <c r="E1816" i="7"/>
  <c r="E1814" i="7"/>
  <c r="E1817" i="7"/>
  <c r="E1831" i="7"/>
  <c r="E1857" i="7"/>
  <c r="E1877" i="7"/>
  <c r="E1878" i="7"/>
  <c r="E1274" i="7"/>
  <c r="E1275" i="7"/>
  <c r="E1278" i="7"/>
  <c r="E1276" i="7"/>
  <c r="E1277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61" i="7"/>
  <c r="E1386" i="7"/>
  <c r="E1387" i="7"/>
  <c r="E1408" i="7"/>
  <c r="E1407" i="7"/>
  <c r="E1406" i="7"/>
  <c r="E1431" i="7"/>
  <c r="E1447" i="7"/>
  <c r="E1445" i="7"/>
  <c r="E1446" i="7"/>
  <c r="E1495" i="7"/>
  <c r="E1493" i="7"/>
  <c r="E1494" i="7"/>
  <c r="E1521" i="7"/>
  <c r="E1532" i="7"/>
  <c r="E1531" i="7"/>
  <c r="E1555" i="7"/>
  <c r="E1571" i="7"/>
  <c r="E1587" i="7"/>
  <c r="E1628" i="7"/>
  <c r="E1629" i="7"/>
  <c r="E1630" i="7"/>
  <c r="E1632" i="7"/>
  <c r="E1631" i="7"/>
  <c r="E1645" i="7"/>
  <c r="E1655" i="7"/>
  <c r="E1676" i="7"/>
  <c r="E1913" i="7"/>
  <c r="E1954" i="7"/>
  <c r="E1973" i="7"/>
  <c r="E1988" i="7"/>
  <c r="E2003" i="7"/>
  <c r="E2023" i="7"/>
  <c r="E2022" i="7"/>
  <c r="E2021" i="7"/>
  <c r="E2024" i="7"/>
  <c r="E2049" i="7"/>
  <c r="E2059" i="7"/>
  <c r="E2060" i="7"/>
  <c r="E2085" i="7"/>
  <c r="E2100" i="7"/>
  <c r="E2125" i="7"/>
  <c r="E2144" i="7"/>
  <c r="E2196" i="7"/>
  <c r="E2235" i="7"/>
  <c r="E2236" i="7"/>
  <c r="E2274" i="7"/>
  <c r="E2275" i="7"/>
  <c r="E2300" i="7"/>
  <c r="E2301" i="7"/>
  <c r="E2335" i="7"/>
  <c r="E2356" i="7"/>
  <c r="E2357" i="7"/>
  <c r="E2355" i="7"/>
  <c r="E2381" i="7"/>
  <c r="E2380" i="7"/>
  <c r="E2382" i="7"/>
  <c r="E2383" i="7"/>
  <c r="E2384" i="7"/>
  <c r="E2398" i="7"/>
  <c r="E2399" i="7"/>
  <c r="E2407" i="7"/>
  <c r="E2417" i="7"/>
  <c r="E2418" i="7"/>
  <c r="E2419" i="7"/>
  <c r="E2459" i="7"/>
  <c r="E2460" i="7"/>
  <c r="E2461" i="7"/>
  <c r="E2484" i="7"/>
  <c r="E2486" i="7"/>
  <c r="E2485" i="7"/>
  <c r="E2503" i="7"/>
  <c r="E2502" i="7"/>
  <c r="E2505" i="7"/>
  <c r="E2504" i="7"/>
  <c r="E2515" i="7"/>
  <c r="E2547" i="7"/>
  <c r="E2561" i="7"/>
  <c r="E2578" i="7"/>
  <c r="E2635" i="7"/>
  <c r="E2634" i="7"/>
  <c r="E2649" i="7"/>
  <c r="E2648" i="7"/>
  <c r="E2663" i="7"/>
  <c r="E2662" i="7"/>
  <c r="E2673" i="7"/>
  <c r="E2711" i="7"/>
  <c r="E2727" i="7"/>
  <c r="E2744" i="7"/>
  <c r="E2743" i="7"/>
  <c r="E2755" i="7"/>
  <c r="E2784" i="7"/>
  <c r="E2804" i="7"/>
  <c r="E2831" i="7"/>
  <c r="E2832" i="7"/>
  <c r="E2850" i="7"/>
  <c r="E2892" i="7"/>
  <c r="E2915" i="7"/>
  <c r="E3487" i="7"/>
  <c r="E3512" i="7"/>
  <c r="E3525" i="7"/>
  <c r="E3571" i="7"/>
  <c r="E3589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95" i="7"/>
  <c r="E3605" i="7"/>
  <c r="E2940" i="7"/>
  <c r="E2941" i="7"/>
  <c r="E2976" i="7"/>
  <c r="E2977" i="7"/>
  <c r="E2991" i="7"/>
  <c r="E2990" i="7"/>
  <c r="E2992" i="7"/>
  <c r="E2993" i="7"/>
  <c r="E3003" i="7"/>
  <c r="E3002" i="7"/>
  <c r="E3017" i="7"/>
  <c r="E3016" i="7"/>
  <c r="E3018" i="7"/>
  <c r="E3038" i="7"/>
  <c r="E3036" i="7"/>
  <c r="E3037" i="7"/>
  <c r="E3053" i="7"/>
  <c r="E3054" i="7"/>
  <c r="E3055" i="7"/>
  <c r="E3073" i="7"/>
  <c r="E3094" i="7"/>
  <c r="E3095" i="7"/>
  <c r="E3108" i="7"/>
  <c r="E3107" i="7"/>
  <c r="E3123" i="7"/>
  <c r="E3124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74" i="7"/>
  <c r="E3327" i="7"/>
  <c r="E3341" i="7"/>
  <c r="E3349" i="7"/>
  <c r="E3362" i="7"/>
  <c r="E3376" i="7"/>
  <c r="E3377" i="7"/>
  <c r="E3392" i="7"/>
  <c r="E3391" i="7"/>
  <c r="E3390" i="7"/>
  <c r="E3409" i="7"/>
  <c r="E3411" i="7"/>
  <c r="E3410" i="7"/>
  <c r="E3428" i="7"/>
  <c r="E3462" i="7"/>
  <c r="E3622" i="7"/>
  <c r="E3655" i="7"/>
  <c r="E3681" i="7"/>
  <c r="E3696" i="7"/>
  <c r="E3718" i="7"/>
  <c r="E3717" i="7"/>
  <c r="E3719" i="7"/>
  <c r="E3735" i="7"/>
  <c r="E3736" i="7"/>
  <c r="E3756" i="7"/>
  <c r="E3787" i="7"/>
  <c r="E3806" i="7"/>
  <c r="E3805" i="7"/>
  <c r="E3832" i="7"/>
  <c r="E3838" i="7"/>
  <c r="E3839" i="7"/>
  <c r="E3848" i="7"/>
  <c r="E3879" i="7"/>
  <c r="E3878" i="7"/>
  <c r="E3880" i="7"/>
  <c r="E3895" i="7"/>
  <c r="E3893" i="7"/>
  <c r="E3894" i="7"/>
  <c r="E3943" i="7"/>
  <c r="E3942" i="7"/>
  <c r="E3941" i="7"/>
  <c r="E3971" i="7"/>
  <c r="E3983" i="7"/>
  <c r="E3984" i="7"/>
  <c r="E3993" i="7"/>
  <c r="E3994" i="7"/>
  <c r="E4016" i="7"/>
  <c r="E4029" i="7"/>
  <c r="E4060" i="7"/>
  <c r="E4061" i="7"/>
  <c r="E4074" i="7"/>
  <c r="E4073" i="7"/>
  <c r="E4085" i="7"/>
  <c r="E4100" i="7"/>
  <c r="E4101" i="7"/>
  <c r="E4112" i="7"/>
  <c r="E4113" i="7"/>
  <c r="E4127" i="7"/>
  <c r="E4126" i="7"/>
  <c r="E4149" i="7"/>
  <c r="E4150" i="7"/>
  <c r="E4181" i="7"/>
  <c r="E4182" i="7"/>
  <c r="E4196" i="7"/>
  <c r="E4195" i="7"/>
  <c r="E4209" i="7"/>
  <c r="E4210" i="7"/>
  <c r="E4228" i="7"/>
  <c r="E4227" i="7"/>
  <c r="E4260" i="7"/>
  <c r="E4274" i="7"/>
  <c r="E4287" i="7"/>
  <c r="E4304" i="7"/>
  <c r="E4318" i="7"/>
  <c r="E4332" i="7"/>
  <c r="E4365" i="7"/>
  <c r="E4363" i="7"/>
  <c r="E4364" i="7"/>
  <c r="E4396" i="7"/>
  <c r="E4410" i="7"/>
  <c r="E4432" i="7"/>
  <c r="E4457" i="7"/>
  <c r="E4878" i="7"/>
  <c r="E5531" i="7"/>
  <c r="E6155" i="7"/>
  <c r="E6156" i="7"/>
  <c r="E6186" i="7"/>
  <c r="E6209" i="7"/>
  <c r="E6208" i="7"/>
  <c r="E6226" i="7"/>
  <c r="E6254" i="7"/>
  <c r="E6276" i="7"/>
  <c r="E6291" i="7"/>
  <c r="E6388" i="7"/>
  <c r="E6405" i="7"/>
  <c r="E6406" i="7"/>
  <c r="E5023" i="7"/>
  <c r="E5024" i="7"/>
  <c r="E5025" i="7"/>
  <c r="E5026" i="7"/>
  <c r="E5027" i="7"/>
  <c r="E5028" i="7"/>
  <c r="E5029" i="7"/>
  <c r="E5030" i="7"/>
  <c r="E5031" i="7"/>
  <c r="E5032" i="7"/>
  <c r="E5033" i="7"/>
  <c r="E5034" i="7"/>
  <c r="E5035" i="7"/>
  <c r="E5036" i="7"/>
  <c r="E5037" i="7"/>
  <c r="E5038" i="7"/>
  <c r="E5039" i="7"/>
  <c r="E5040" i="7"/>
  <c r="E5041" i="7"/>
  <c r="E5042" i="7"/>
  <c r="E5043" i="7"/>
  <c r="E5044" i="7"/>
  <c r="E5045" i="7"/>
  <c r="E5046" i="7"/>
  <c r="E5047" i="7"/>
  <c r="E5048" i="7"/>
  <c r="E5049" i="7"/>
  <c r="E5050" i="7"/>
  <c r="E5051" i="7"/>
  <c r="E5052" i="7"/>
  <c r="E5053" i="7"/>
  <c r="E5054" i="7"/>
  <c r="E5055" i="7"/>
  <c r="E5056" i="7"/>
  <c r="E5057" i="7"/>
  <c r="E5058" i="7"/>
  <c r="E5059" i="7"/>
  <c r="E5060" i="7"/>
  <c r="E5061" i="7"/>
  <c r="E5062" i="7"/>
  <c r="E5063" i="7"/>
  <c r="E5064" i="7"/>
  <c r="E5065" i="7"/>
  <c r="E5066" i="7"/>
  <c r="E5067" i="7"/>
  <c r="E5068" i="7"/>
  <c r="E5069" i="7"/>
  <c r="E5070" i="7"/>
  <c r="E5071" i="7"/>
  <c r="E5072" i="7"/>
  <c r="E5073" i="7"/>
  <c r="E5074" i="7"/>
  <c r="E5075" i="7"/>
  <c r="E5076" i="7"/>
  <c r="E5077" i="7"/>
  <c r="E5078" i="7"/>
  <c r="E5079" i="7"/>
  <c r="E5080" i="7"/>
  <c r="E5081" i="7"/>
  <c r="E5082" i="7"/>
  <c r="E5083" i="7"/>
  <c r="E5084" i="7"/>
  <c r="E5085" i="7"/>
  <c r="E5086" i="7"/>
  <c r="E5087" i="7"/>
  <c r="E5088" i="7"/>
  <c r="E5089" i="7"/>
  <c r="E5090" i="7"/>
  <c r="E5091" i="7"/>
  <c r="E5092" i="7"/>
  <c r="E5112" i="7"/>
  <c r="E5113" i="7"/>
  <c r="E5114" i="7"/>
  <c r="E5115" i="7"/>
  <c r="E5148" i="7"/>
  <c r="E5146" i="7"/>
  <c r="E5147" i="7"/>
  <c r="E5176" i="7"/>
  <c r="E5177" i="7"/>
  <c r="E5178" i="7"/>
  <c r="E5179" i="7"/>
  <c r="E5180" i="7"/>
  <c r="E5181" i="7"/>
  <c r="E5182" i="7"/>
  <c r="E5183" i="7"/>
  <c r="E4518" i="7"/>
  <c r="E4544" i="7"/>
  <c r="E4545" i="7"/>
  <c r="E4647" i="7"/>
  <c r="E4645" i="7"/>
  <c r="E4646" i="7"/>
  <c r="E4670" i="7"/>
  <c r="E6428" i="7"/>
  <c r="E6429" i="7"/>
  <c r="E6459" i="7"/>
  <c r="E6501" i="7"/>
  <c r="E6502" i="7"/>
  <c r="E6503" i="7"/>
  <c r="E6557" i="7"/>
  <c r="E6558" i="7"/>
  <c r="E4683" i="7"/>
  <c r="E4684" i="7"/>
  <c r="E4685" i="7"/>
  <c r="E4682" i="7"/>
  <c r="E4750" i="7"/>
  <c r="E4751" i="7"/>
  <c r="E4769" i="7"/>
  <c r="E4788" i="7"/>
  <c r="E5204" i="7"/>
  <c r="E5259" i="7"/>
  <c r="E5260" i="7"/>
  <c r="E5293" i="7"/>
  <c r="E5294" i="7"/>
  <c r="E5295" i="7"/>
  <c r="E5378" i="7"/>
  <c r="E5379" i="7"/>
  <c r="E5416" i="7"/>
  <c r="E5491" i="7"/>
  <c r="E5492" i="7"/>
  <c r="E5625" i="7"/>
  <c r="E5626" i="7"/>
  <c r="E5649" i="7"/>
  <c r="E5648" i="7"/>
  <c r="E5711" i="7"/>
  <c r="E5741" i="7"/>
  <c r="E5742" i="7"/>
  <c r="E5787" i="7"/>
  <c r="E5862" i="7"/>
  <c r="E5889" i="7"/>
  <c r="E5891" i="7"/>
  <c r="E5892" i="7"/>
  <c r="E5893" i="7"/>
  <c r="E5890" i="7"/>
  <c r="E5915" i="7"/>
  <c r="E5914" i="7"/>
  <c r="E5917" i="7"/>
  <c r="E5916" i="7"/>
  <c r="E5942" i="7"/>
  <c r="E5988" i="7"/>
  <c r="E5989" i="7"/>
  <c r="E5990" i="7"/>
  <c r="E5991" i="7"/>
  <c r="E5992" i="7"/>
  <c r="E5993" i="7"/>
  <c r="E5994" i="7"/>
  <c r="E5995" i="7"/>
  <c r="E5996" i="7"/>
  <c r="E5997" i="7"/>
  <c r="E5998" i="7"/>
  <c r="E5999" i="7"/>
  <c r="E6000" i="7"/>
  <c r="E6001" i="7"/>
  <c r="E6002" i="7"/>
  <c r="E6003" i="7"/>
  <c r="E6004" i="7"/>
  <c r="E6005" i="7"/>
  <c r="E6006" i="7"/>
  <c r="E6007" i="7"/>
  <c r="E6008" i="7"/>
  <c r="E6009" i="7"/>
  <c r="E6010" i="7"/>
  <c r="E6011" i="7"/>
  <c r="E6012" i="7"/>
  <c r="E6013" i="7"/>
  <c r="E6014" i="7"/>
  <c r="E6015" i="7"/>
  <c r="E6016" i="7"/>
  <c r="E6017" i="7"/>
  <c r="E6018" i="7"/>
  <c r="E6019" i="7"/>
  <c r="E6020" i="7"/>
  <c r="E6021" i="7"/>
  <c r="E6022" i="7"/>
  <c r="E6023" i="7"/>
  <c r="E6024" i="7"/>
  <c r="E6025" i="7"/>
  <c r="E6026" i="7"/>
  <c r="E6027" i="7"/>
  <c r="E6028" i="7"/>
  <c r="E6029" i="7"/>
  <c r="E6030" i="7"/>
  <c r="E6031" i="7"/>
  <c r="E6032" i="7"/>
  <c r="E6033" i="7"/>
  <c r="E6034" i="7"/>
  <c r="E6035" i="7"/>
  <c r="E6036" i="7"/>
  <c r="E6037" i="7"/>
  <c r="E6038" i="7"/>
  <c r="E6039" i="7"/>
  <c r="E6040" i="7"/>
  <c r="E6041" i="7"/>
  <c r="E6042" i="7"/>
  <c r="E6043" i="7"/>
  <c r="E6044" i="7"/>
  <c r="E6045" i="7"/>
  <c r="E6046" i="7"/>
  <c r="E6047" i="7"/>
  <c r="E6048" i="7"/>
  <c r="E6049" i="7"/>
  <c r="E6050" i="7"/>
  <c r="E6051" i="7"/>
  <c r="E6052" i="7"/>
  <c r="E6053" i="7"/>
  <c r="E6054" i="7"/>
  <c r="E6055" i="7"/>
  <c r="E6056" i="7"/>
  <c r="E6057" i="7"/>
  <c r="E6058" i="7"/>
  <c r="E6059" i="7"/>
  <c r="E6060" i="7"/>
  <c r="E6061" i="7"/>
  <c r="E6062" i="7"/>
  <c r="E6063" i="7"/>
  <c r="E6064" i="7"/>
  <c r="E6065" i="7"/>
  <c r="E6066" i="7"/>
  <c r="E6067" i="7"/>
  <c r="E5978" i="7"/>
  <c r="E5979" i="7"/>
  <c r="E5980" i="7"/>
  <c r="E5981" i="7"/>
  <c r="E5982" i="7"/>
  <c r="E5983" i="7"/>
  <c r="E5984" i="7"/>
  <c r="E5985" i="7"/>
  <c r="E5986" i="7"/>
  <c r="E5987" i="7"/>
  <c r="E6068" i="7"/>
  <c r="E6069" i="7"/>
  <c r="E6070" i="7"/>
  <c r="E6071" i="7"/>
  <c r="E6072" i="7"/>
  <c r="E6073" i="7"/>
  <c r="E6074" i="7"/>
  <c r="E6075" i="7"/>
  <c r="E6076" i="7"/>
  <c r="E6077" i="7"/>
  <c r="E433" i="7"/>
  <c r="E448" i="7"/>
  <c r="E3" i="7"/>
  <c r="E14" i="7"/>
  <c r="E48" i="7"/>
  <c r="E58" i="7"/>
  <c r="E59" i="7"/>
  <c r="E70" i="7"/>
  <c r="E94" i="7"/>
  <c r="E112" i="7"/>
  <c r="E111" i="7"/>
  <c r="E136" i="7"/>
  <c r="E145" i="7"/>
  <c r="E146" i="7"/>
  <c r="E154" i="7"/>
  <c r="E153" i="7"/>
  <c r="E166" i="7"/>
  <c r="E177" i="7"/>
  <c r="E176" i="7"/>
  <c r="E204" i="7"/>
  <c r="E217" i="7"/>
  <c r="E218" i="7"/>
  <c r="E219" i="7"/>
  <c r="E314" i="7"/>
  <c r="E326" i="7"/>
  <c r="E327" i="7"/>
  <c r="E542" i="7"/>
  <c r="E579" i="7"/>
  <c r="E620" i="7"/>
  <c r="E670" i="7"/>
  <c r="E866" i="7"/>
  <c r="E875" i="7"/>
  <c r="E887" i="7"/>
  <c r="E900" i="7"/>
  <c r="E912" i="7"/>
  <c r="E911" i="7"/>
  <c r="E910" i="7"/>
  <c r="E909" i="7"/>
  <c r="E922" i="7"/>
  <c r="E945" i="7"/>
  <c r="E1043" i="7"/>
  <c r="E1044" i="7"/>
  <c r="E1055" i="7"/>
  <c r="E1068" i="7"/>
  <c r="E1112" i="7"/>
  <c r="E1111" i="7"/>
  <c r="E1113" i="7"/>
  <c r="E1130" i="7"/>
  <c r="E1129" i="7"/>
  <c r="E1147" i="7"/>
  <c r="E1148" i="7"/>
  <c r="E1149" i="7"/>
  <c r="E1170" i="7"/>
  <c r="E1169" i="7"/>
  <c r="E955" i="7"/>
  <c r="E956" i="7"/>
  <c r="E1006" i="7"/>
  <c r="E1032" i="7"/>
  <c r="E1181" i="7"/>
  <c r="E1188" i="7"/>
  <c r="E1201" i="7"/>
  <c r="E1215" i="7"/>
  <c r="E1264" i="7"/>
  <c r="E1832" i="7"/>
  <c r="E1296" i="7"/>
  <c r="E1350" i="7"/>
  <c r="E1362" i="7"/>
  <c r="E1374" i="7"/>
  <c r="E1388" i="7"/>
  <c r="E1409" i="7"/>
  <c r="E1432" i="7"/>
  <c r="E1448" i="7"/>
  <c r="E1449" i="7"/>
  <c r="E1482" i="7"/>
  <c r="E1496" i="7"/>
  <c r="E1497" i="7"/>
  <c r="E1509" i="7"/>
  <c r="E1544" i="7"/>
  <c r="E1898" i="7"/>
  <c r="E1974" i="7"/>
  <c r="E1989" i="7"/>
  <c r="E2004" i="7"/>
  <c r="E2126" i="7"/>
  <c r="E2302" i="7"/>
  <c r="E2315" i="7"/>
  <c r="E2314" i="7"/>
  <c r="E2346" i="7"/>
  <c r="E2358" i="7"/>
  <c r="E2359" i="7"/>
  <c r="E2385" i="7"/>
  <c r="E2408" i="7"/>
  <c r="E2516" i="7"/>
  <c r="E2517" i="7"/>
  <c r="E2530" i="7"/>
  <c r="E2548" i="7"/>
  <c r="E2562" i="7"/>
  <c r="E2607" i="7"/>
  <c r="E2624" i="7"/>
  <c r="E2692" i="7"/>
  <c r="E2712" i="7"/>
  <c r="E2785" i="7"/>
  <c r="E2851" i="7"/>
  <c r="E2866" i="7"/>
  <c r="E2916" i="7"/>
  <c r="E3527" i="7"/>
  <c r="E3526" i="7"/>
  <c r="E2942" i="7"/>
  <c r="E3004" i="7"/>
  <c r="E3005" i="7"/>
  <c r="E3019" i="7"/>
  <c r="E3134" i="7"/>
  <c r="E3282" i="7"/>
  <c r="E3283" i="7"/>
  <c r="E3293" i="7"/>
  <c r="E3294" i="7"/>
  <c r="E3308" i="7"/>
  <c r="E3378" i="7"/>
  <c r="E3720" i="7"/>
  <c r="E3738" i="7"/>
  <c r="E3737" i="7"/>
  <c r="E3757" i="7"/>
  <c r="E3758" i="7"/>
  <c r="E3759" i="7"/>
  <c r="E3773" i="7"/>
  <c r="E3935" i="7"/>
  <c r="E3934" i="7"/>
  <c r="E3959" i="7"/>
  <c r="E3972" i="7"/>
  <c r="E3973" i="7"/>
  <c r="E4062" i="7"/>
  <c r="E4102" i="7"/>
  <c r="E4128" i="7"/>
  <c r="E4129" i="7"/>
  <c r="E4130" i="7"/>
  <c r="E4131" i="7"/>
  <c r="E4139" i="7"/>
  <c r="E4141" i="7"/>
  <c r="E4140" i="7"/>
  <c r="E4173" i="7"/>
  <c r="E4197" i="7"/>
  <c r="E4211" i="7"/>
  <c r="E4249" i="7"/>
  <c r="E4247" i="7"/>
  <c r="E4248" i="7"/>
  <c r="E4469" i="7"/>
  <c r="E4486" i="7"/>
  <c r="E4507" i="7"/>
  <c r="E4508" i="7"/>
  <c r="E6128" i="7"/>
  <c r="E6129" i="7"/>
  <c r="E6211" i="7"/>
  <c r="E6210" i="7"/>
  <c r="E6227" i="7"/>
  <c r="E6255" i="7"/>
  <c r="E6360" i="7"/>
  <c r="E4947" i="7"/>
  <c r="E4519" i="7"/>
  <c r="E4520" i="7"/>
  <c r="E4546" i="7"/>
  <c r="E4547" i="7"/>
  <c r="E4617" i="7"/>
  <c r="E4618" i="7"/>
  <c r="E4619" i="7"/>
  <c r="E4648" i="7"/>
  <c r="E4671" i="7"/>
  <c r="E6430" i="7"/>
  <c r="E6460" i="7"/>
  <c r="E6519" i="7"/>
  <c r="E6535" i="7"/>
  <c r="E6559" i="7"/>
  <c r="E4686" i="7"/>
  <c r="E4687" i="7"/>
  <c r="E4688" i="7"/>
  <c r="E4705" i="7"/>
  <c r="E4726" i="7"/>
  <c r="E4770" i="7"/>
  <c r="E4789" i="7"/>
  <c r="E4790" i="7"/>
  <c r="E4813" i="7"/>
  <c r="E4815" i="7"/>
  <c r="E4814" i="7"/>
  <c r="E5261" i="7"/>
  <c r="E5417" i="7"/>
  <c r="E5454" i="7"/>
  <c r="E5493" i="7"/>
  <c r="E5650" i="7"/>
  <c r="E5651" i="7"/>
  <c r="E5652" i="7"/>
  <c r="E5788" i="7"/>
  <c r="E5789" i="7"/>
  <c r="E1131" i="7"/>
  <c r="E3342" i="7"/>
  <c r="E6256" i="7"/>
  <c r="E4848" i="7"/>
  <c r="E4847" i="7"/>
  <c r="E4850" i="7"/>
  <c r="E4849" i="7"/>
  <c r="E4851" i="7"/>
  <c r="E4869" i="7"/>
  <c r="E4868" i="7"/>
  <c r="E4892" i="7"/>
  <c r="E4894" i="7"/>
  <c r="E4893" i="7"/>
  <c r="E4912" i="7"/>
  <c r="E5533" i="7"/>
  <c r="E5532" i="7"/>
  <c r="E5572" i="7"/>
  <c r="E5573" i="7"/>
  <c r="E5574" i="7"/>
  <c r="E5575" i="7"/>
  <c r="E6135" i="7"/>
  <c r="E6136" i="7"/>
  <c r="E6131" i="7"/>
  <c r="E6130" i="7"/>
  <c r="E6134" i="7"/>
  <c r="E6132" i="7"/>
  <c r="E6133" i="7"/>
  <c r="E6157" i="7"/>
  <c r="E6158" i="7"/>
  <c r="E6159" i="7"/>
  <c r="E6160" i="7"/>
  <c r="E6190" i="7"/>
  <c r="E6191" i="7"/>
  <c r="E6192" i="7"/>
  <c r="E6193" i="7"/>
  <c r="E6187" i="7"/>
  <c r="E6188" i="7"/>
  <c r="E6189" i="7"/>
  <c r="E6212" i="7"/>
  <c r="E6228" i="7"/>
  <c r="E6231" i="7"/>
  <c r="E6232" i="7"/>
  <c r="E6229" i="7"/>
  <c r="E6230" i="7"/>
  <c r="E6258" i="7"/>
  <c r="E6257" i="7"/>
  <c r="E6277" i="7"/>
  <c r="E6278" i="7"/>
  <c r="E6279" i="7"/>
  <c r="E6292" i="7"/>
  <c r="E6390" i="7"/>
  <c r="E6389" i="7"/>
  <c r="E4932" i="7"/>
  <c r="E4933" i="7"/>
  <c r="E4931" i="7"/>
  <c r="E4948" i="7"/>
  <c r="E4970" i="7"/>
  <c r="E4971" i="7"/>
  <c r="E4967" i="7"/>
  <c r="E4968" i="7"/>
  <c r="E4969" i="7"/>
  <c r="E5116" i="7"/>
  <c r="E5150" i="7"/>
  <c r="E5149" i="7"/>
  <c r="E5185" i="7"/>
  <c r="E5184" i="7"/>
  <c r="E4549" i="7"/>
  <c r="E4548" i="7"/>
  <c r="E4571" i="7"/>
  <c r="E4572" i="7"/>
  <c r="E4570" i="7"/>
  <c r="E4597" i="7"/>
  <c r="E4598" i="7"/>
  <c r="E4596" i="7"/>
  <c r="E4620" i="7"/>
  <c r="E4649" i="7"/>
  <c r="E6431" i="7"/>
  <c r="E6482" i="7"/>
  <c r="E6506" i="7"/>
  <c r="E6504" i="7"/>
  <c r="E6505" i="7"/>
  <c r="E6520" i="7"/>
  <c r="E6536" i="7"/>
  <c r="E6537" i="7"/>
  <c r="E4752" i="7"/>
  <c r="E4817" i="7"/>
  <c r="E4816" i="7"/>
  <c r="E5205" i="7"/>
  <c r="E5418" i="7"/>
  <c r="E5457" i="7"/>
  <c r="E5455" i="7"/>
  <c r="E5456" i="7"/>
  <c r="E5654" i="7"/>
  <c r="E5653" i="7"/>
  <c r="E5712" i="7"/>
  <c r="E5713" i="7"/>
  <c r="E5714" i="7"/>
  <c r="E5715" i="7"/>
  <c r="E5716" i="7"/>
  <c r="E5820" i="7"/>
  <c r="E5821" i="7"/>
  <c r="E5822" i="7"/>
  <c r="E5823" i="7"/>
  <c r="E5824" i="7"/>
  <c r="E5919" i="7"/>
  <c r="E5918" i="7"/>
  <c r="E5920" i="7"/>
  <c r="E5921" i="7"/>
  <c r="E5922" i="7"/>
  <c r="E6106" i="7"/>
  <c r="E6105" i="7"/>
  <c r="E479" i="7"/>
  <c r="E502" i="7"/>
  <c r="E17" i="7"/>
  <c r="E18" i="7"/>
  <c r="E19" i="7"/>
  <c r="E20" i="7"/>
  <c r="E21" i="7"/>
  <c r="E22" i="7"/>
  <c r="E23" i="7"/>
  <c r="E24" i="7"/>
  <c r="E25" i="7"/>
  <c r="E26" i="7"/>
  <c r="E27" i="7"/>
  <c r="E15" i="7"/>
  <c r="E16" i="7"/>
  <c r="E35" i="7"/>
  <c r="E34" i="7"/>
  <c r="E50" i="7"/>
  <c r="E49" i="7"/>
  <c r="E60" i="7"/>
  <c r="E95" i="7"/>
  <c r="E113" i="7"/>
  <c r="E114" i="7"/>
  <c r="E137" i="7"/>
  <c r="E156" i="7"/>
  <c r="E155" i="7"/>
  <c r="E157" i="7"/>
  <c r="E179" i="7"/>
  <c r="E178" i="7"/>
  <c r="E180" i="7"/>
  <c r="E205" i="7"/>
  <c r="E220" i="7"/>
  <c r="E259" i="7"/>
  <c r="E315" i="7"/>
  <c r="E621" i="7"/>
  <c r="E700" i="7"/>
  <c r="E813" i="7"/>
  <c r="E1069" i="7"/>
  <c r="E1150" i="7"/>
  <c r="E1171" i="7"/>
  <c r="E1738" i="7"/>
  <c r="E1786" i="7"/>
  <c r="E1787" i="7"/>
  <c r="E1788" i="7"/>
  <c r="E1783" i="7"/>
  <c r="E1784" i="7"/>
  <c r="E1785" i="7"/>
  <c r="E1805" i="7"/>
  <c r="E1833" i="7"/>
  <c r="E1879" i="7"/>
  <c r="E1880" i="7"/>
  <c r="E1363" i="7"/>
  <c r="E1364" i="7"/>
  <c r="E1389" i="7"/>
  <c r="E1410" i="7"/>
  <c r="E1411" i="7"/>
  <c r="E1433" i="7"/>
  <c r="E1510" i="7"/>
  <c r="E1556" i="7"/>
  <c r="E1557" i="7"/>
  <c r="E1572" i="7"/>
  <c r="E1633" i="7"/>
  <c r="E1656" i="7"/>
  <c r="E1677" i="7"/>
  <c r="E1678" i="7"/>
  <c r="E2061" i="7"/>
  <c r="E2238" i="7"/>
  <c r="E2237" i="7"/>
  <c r="E2518" i="7"/>
  <c r="E2519" i="7"/>
  <c r="E2531" i="7"/>
  <c r="E2591" i="7"/>
  <c r="E2636" i="7"/>
  <c r="E2637" i="7"/>
  <c r="E2756" i="7"/>
  <c r="E2833" i="7"/>
  <c r="E2852" i="7"/>
  <c r="E2879" i="7"/>
  <c r="E2917" i="7"/>
  <c r="E3473" i="7"/>
  <c r="E3488" i="7"/>
  <c r="E3606" i="7"/>
  <c r="E2943" i="7"/>
  <c r="E2978" i="7"/>
  <c r="E2994" i="7"/>
  <c r="E3096" i="7"/>
  <c r="E3114" i="7"/>
  <c r="E3112" i="7"/>
  <c r="E3110" i="7"/>
  <c r="E3113" i="7"/>
  <c r="E3109" i="7"/>
  <c r="E3111" i="7"/>
  <c r="E3125" i="7"/>
  <c r="E3135" i="7"/>
  <c r="E3144" i="7"/>
  <c r="E3258" i="7"/>
  <c r="E3259" i="7"/>
  <c r="E3260" i="7"/>
  <c r="E3266" i="7"/>
  <c r="E3393" i="7"/>
  <c r="E3429" i="7"/>
  <c r="E3430" i="7"/>
  <c r="E3449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56" i="7"/>
  <c r="E3657" i="7"/>
  <c r="E3658" i="7"/>
  <c r="E3840" i="7"/>
  <c r="E4132" i="7"/>
  <c r="E4151" i="7"/>
  <c r="E4183" i="7"/>
  <c r="E4185" i="7"/>
  <c r="E4184" i="7"/>
  <c r="E4198" i="7"/>
  <c r="E4212" i="7"/>
  <c r="E4230" i="7"/>
  <c r="E4229" i="7"/>
  <c r="E4276" i="7"/>
  <c r="E4275" i="7"/>
  <c r="E4288" i="7"/>
  <c r="E4289" i="7"/>
  <c r="E4348" i="7"/>
  <c r="E4349" i="7"/>
  <c r="E4397" i="7"/>
  <c r="E4417" i="7"/>
  <c r="E4444" i="7"/>
  <c r="E4470" i="7"/>
  <c r="E4471" i="7"/>
  <c r="E423" i="7"/>
  <c r="E421" i="7"/>
  <c r="E419" i="7"/>
  <c r="E424" i="7"/>
  <c r="E422" i="7"/>
  <c r="E420" i="7"/>
  <c r="E436" i="7"/>
  <c r="E437" i="7"/>
  <c r="E435" i="7"/>
  <c r="E442" i="7"/>
  <c r="E434" i="7"/>
  <c r="E438" i="7"/>
  <c r="E440" i="7"/>
  <c r="E439" i="7"/>
  <c r="E441" i="7"/>
  <c r="E451" i="7"/>
  <c r="E449" i="7"/>
  <c r="E452" i="7"/>
  <c r="E453" i="7"/>
  <c r="E450" i="7"/>
  <c r="E464" i="7"/>
  <c r="E465" i="7"/>
  <c r="E466" i="7"/>
  <c r="E467" i="7"/>
  <c r="E468" i="7"/>
  <c r="E469" i="7"/>
  <c r="E470" i="7"/>
  <c r="E471" i="7"/>
  <c r="E458" i="7"/>
  <c r="E472" i="7"/>
  <c r="E473" i="7"/>
  <c r="E459" i="7"/>
  <c r="E460" i="7"/>
  <c r="E461" i="7"/>
  <c r="E462" i="7"/>
  <c r="E463" i="7"/>
  <c r="E474" i="7"/>
  <c r="E480" i="7"/>
  <c r="E497" i="7"/>
  <c r="E496" i="7"/>
  <c r="E495" i="7"/>
  <c r="E503" i="7"/>
  <c r="E504" i="7"/>
  <c r="E505" i="7"/>
  <c r="E506" i="7"/>
  <c r="E515" i="7"/>
  <c r="E507" i="7"/>
  <c r="E508" i="7"/>
  <c r="E509" i="7"/>
  <c r="E510" i="7"/>
  <c r="E511" i="7"/>
  <c r="E512" i="7"/>
  <c r="E513" i="7"/>
  <c r="E514" i="7"/>
  <c r="E5" i="7"/>
  <c r="E4" i="7"/>
  <c r="E28" i="7"/>
  <c r="E36" i="7"/>
  <c r="E38" i="7"/>
  <c r="E39" i="7"/>
  <c r="E37" i="7"/>
  <c r="E40" i="7"/>
  <c r="E51" i="7"/>
  <c r="E52" i="7"/>
  <c r="E75" i="7"/>
  <c r="E71" i="7"/>
  <c r="E72" i="7"/>
  <c r="E73" i="7"/>
  <c r="E74" i="7"/>
  <c r="E97" i="7"/>
  <c r="E96" i="7"/>
  <c r="E116" i="7"/>
  <c r="E117" i="7"/>
  <c r="E118" i="7"/>
  <c r="E119" i="7"/>
  <c r="E115" i="7"/>
  <c r="E147" i="7"/>
  <c r="E159" i="7"/>
  <c r="E158" i="7"/>
  <c r="E160" i="7"/>
  <c r="E169" i="7"/>
  <c r="E168" i="7"/>
  <c r="E167" i="7"/>
  <c r="E170" i="7"/>
  <c r="E192" i="7"/>
  <c r="E195" i="7"/>
  <c r="E193" i="7"/>
  <c r="E194" i="7"/>
  <c r="E206" i="7"/>
  <c r="E221" i="7"/>
  <c r="E236" i="7"/>
  <c r="E239" i="7"/>
  <c r="E234" i="7"/>
  <c r="E235" i="7"/>
  <c r="E237" i="7"/>
  <c r="E238" i="7"/>
  <c r="E233" i="7"/>
  <c r="E249" i="7"/>
  <c r="E250" i="7"/>
  <c r="E248" i="7"/>
  <c r="E265" i="7"/>
  <c r="E264" i="7"/>
  <c r="E263" i="7"/>
  <c r="E261" i="7"/>
  <c r="E262" i="7"/>
  <c r="E260" i="7"/>
  <c r="E266" i="7"/>
  <c r="E317" i="7"/>
  <c r="E316" i="7"/>
  <c r="E318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9" i="7"/>
  <c r="E358" i="7"/>
  <c r="E360" i="7"/>
  <c r="E383" i="7"/>
  <c r="E373" i="7"/>
  <c r="E374" i="7"/>
  <c r="E377" i="7"/>
  <c r="E371" i="7"/>
  <c r="E372" i="7"/>
  <c r="E378" i="7"/>
  <c r="E375" i="7"/>
  <c r="E376" i="7"/>
  <c r="E379" i="7"/>
  <c r="E380" i="7"/>
  <c r="E381" i="7"/>
  <c r="E382" i="7"/>
  <c r="E393" i="7"/>
  <c r="E391" i="7"/>
  <c r="E392" i="7"/>
  <c r="E394" i="7"/>
  <c r="E408" i="7"/>
  <c r="E407" i="7"/>
  <c r="E406" i="7"/>
  <c r="E534" i="7"/>
  <c r="E529" i="7"/>
  <c r="E526" i="7"/>
  <c r="E531" i="7"/>
  <c r="E530" i="7"/>
  <c r="E527" i="7"/>
  <c r="E528" i="7"/>
  <c r="E535" i="7"/>
  <c r="E533" i="7"/>
  <c r="E532" i="7"/>
  <c r="E536" i="7"/>
  <c r="E543" i="7"/>
  <c r="E547" i="7"/>
  <c r="E548" i="7"/>
  <c r="E546" i="7"/>
  <c r="E544" i="7"/>
  <c r="E545" i="7"/>
  <c r="E565" i="7"/>
  <c r="E566" i="7"/>
  <c r="E564" i="7"/>
  <c r="E567" i="7"/>
  <c r="E584" i="7"/>
  <c r="E583" i="7"/>
  <c r="E580" i="7"/>
  <c r="E581" i="7"/>
  <c r="E582" i="7"/>
  <c r="E593" i="7"/>
  <c r="E592" i="7"/>
  <c r="E591" i="7"/>
  <c r="E586" i="7"/>
  <c r="E587" i="7"/>
  <c r="E588" i="7"/>
  <c r="E590" i="7"/>
  <c r="E596" i="7"/>
  <c r="E595" i="7"/>
  <c r="E594" i="7"/>
  <c r="E589" i="7"/>
  <c r="E601" i="7"/>
  <c r="E604" i="7"/>
  <c r="E605" i="7"/>
  <c r="E602" i="7"/>
  <c r="E603" i="7"/>
  <c r="E623" i="7"/>
  <c r="E622" i="7"/>
  <c r="E624" i="7"/>
  <c r="E625" i="7"/>
  <c r="E636" i="7"/>
  <c r="E633" i="7"/>
  <c r="E634" i="7"/>
  <c r="E632" i="7"/>
  <c r="E637" i="7"/>
  <c r="E635" i="7"/>
  <c r="E638" i="7"/>
  <c r="E644" i="7"/>
  <c r="E645" i="7"/>
  <c r="E671" i="7"/>
  <c r="E702" i="7"/>
  <c r="E703" i="7"/>
  <c r="E704" i="7"/>
  <c r="E701" i="7"/>
  <c r="E731" i="7"/>
  <c r="E732" i="7"/>
  <c r="E730" i="7"/>
  <c r="E733" i="7"/>
  <c r="E755" i="7"/>
  <c r="E756" i="7"/>
  <c r="E781" i="7"/>
  <c r="E814" i="7"/>
  <c r="E815" i="7"/>
  <c r="E845" i="7"/>
  <c r="E844" i="7"/>
  <c r="E843" i="7"/>
  <c r="E846" i="7"/>
  <c r="E867" i="7"/>
  <c r="E879" i="7"/>
  <c r="E876" i="7"/>
  <c r="E880" i="7"/>
  <c r="E877" i="7"/>
  <c r="E878" i="7"/>
  <c r="E888" i="7"/>
  <c r="E889" i="7"/>
  <c r="E890" i="7"/>
  <c r="E893" i="7"/>
  <c r="E892" i="7"/>
  <c r="E891" i="7"/>
  <c r="E902" i="7"/>
  <c r="E903" i="7"/>
  <c r="E901" i="7"/>
  <c r="E913" i="7"/>
  <c r="E924" i="7"/>
  <c r="E925" i="7"/>
  <c r="E923" i="7"/>
  <c r="E927" i="7"/>
  <c r="E926" i="7"/>
  <c r="E937" i="7"/>
  <c r="E936" i="7"/>
  <c r="E935" i="7"/>
  <c r="E938" i="7"/>
  <c r="E947" i="7"/>
  <c r="E946" i="7"/>
  <c r="E1045" i="7"/>
  <c r="E1056" i="7"/>
  <c r="E1075" i="7"/>
  <c r="E1076" i="7"/>
  <c r="E1070" i="7"/>
  <c r="E1071" i="7"/>
  <c r="E1077" i="7"/>
  <c r="E1072" i="7"/>
  <c r="E1073" i="7"/>
  <c r="E1074" i="7"/>
  <c r="E1114" i="7"/>
  <c r="E1115" i="7"/>
  <c r="E1116" i="7"/>
  <c r="E1118" i="7"/>
  <c r="E1117" i="7"/>
  <c r="E1134" i="7"/>
  <c r="E1132" i="7"/>
  <c r="E1133" i="7"/>
  <c r="E1152" i="7"/>
  <c r="E1155" i="7"/>
  <c r="E1156" i="7"/>
  <c r="E1151" i="7"/>
  <c r="E1154" i="7"/>
  <c r="E1153" i="7"/>
  <c r="E1164" i="7"/>
  <c r="E1172" i="7"/>
  <c r="E1173" i="7"/>
  <c r="E1174" i="7"/>
  <c r="E959" i="7"/>
  <c r="E962" i="7"/>
  <c r="E963" i="7"/>
  <c r="E965" i="7"/>
  <c r="E957" i="7"/>
  <c r="E958" i="7"/>
  <c r="E960" i="7"/>
  <c r="E961" i="7"/>
  <c r="E964" i="7"/>
  <c r="E970" i="7"/>
  <c r="E974" i="7"/>
  <c r="E971" i="7"/>
  <c r="E973" i="7"/>
  <c r="E972" i="7"/>
  <c r="E969" i="7"/>
  <c r="E975" i="7"/>
  <c r="E992" i="7"/>
  <c r="E996" i="7"/>
  <c r="E998" i="7"/>
  <c r="E997" i="7"/>
  <c r="E995" i="7"/>
  <c r="E986" i="7"/>
  <c r="E989" i="7"/>
  <c r="E990" i="7"/>
  <c r="E991" i="7"/>
  <c r="E988" i="7"/>
  <c r="E987" i="7"/>
  <c r="E994" i="7"/>
  <c r="E993" i="7"/>
  <c r="E1008" i="7"/>
  <c r="E1009" i="7"/>
  <c r="E1011" i="7"/>
  <c r="E1010" i="7"/>
  <c r="E1012" i="7"/>
  <c r="E1007" i="7"/>
  <c r="E1022" i="7"/>
  <c r="E1023" i="7"/>
  <c r="E1024" i="7"/>
  <c r="E1025" i="7"/>
  <c r="E1021" i="7"/>
  <c r="E1018" i="7"/>
  <c r="E1019" i="7"/>
  <c r="E1020" i="7"/>
  <c r="E1035" i="7"/>
  <c r="E1034" i="7"/>
  <c r="E1033" i="7"/>
  <c r="E1036" i="7"/>
  <c r="E1182" i="7"/>
  <c r="E1183" i="7"/>
  <c r="E1189" i="7"/>
  <c r="E1190" i="7"/>
  <c r="E1191" i="7"/>
  <c r="E1206" i="7"/>
  <c r="E1204" i="7"/>
  <c r="E1203" i="7"/>
  <c r="E1202" i="7"/>
  <c r="E1205" i="7"/>
  <c r="E1207" i="7"/>
  <c r="E1217" i="7"/>
  <c r="E1216" i="7"/>
  <c r="E1218" i="7"/>
  <c r="E1227" i="7"/>
  <c r="E1226" i="7"/>
  <c r="E1237" i="7"/>
  <c r="E1235" i="7"/>
  <c r="E1236" i="7"/>
  <c r="E1251" i="7"/>
  <c r="E1252" i="7"/>
  <c r="E1250" i="7"/>
  <c r="E1253" i="7"/>
  <c r="E1265" i="7"/>
  <c r="E1266" i="7"/>
  <c r="E1267" i="7"/>
  <c r="E1739" i="7"/>
  <c r="E1741" i="7"/>
  <c r="E1740" i="7"/>
  <c r="E1754" i="7"/>
  <c r="E1753" i="7"/>
  <c r="E1767" i="7"/>
  <c r="E1764" i="7"/>
  <c r="E1763" i="7"/>
  <c r="E1769" i="7"/>
  <c r="E1768" i="7"/>
  <c r="E1766" i="7"/>
  <c r="E1770" i="7"/>
  <c r="E1765" i="7"/>
  <c r="E1790" i="7"/>
  <c r="E1795" i="7"/>
  <c r="E1789" i="7"/>
  <c r="E1791" i="7"/>
  <c r="E1792" i="7"/>
  <c r="E1794" i="7"/>
  <c r="E1793" i="7"/>
  <c r="E1807" i="7"/>
  <c r="E1806" i="7"/>
  <c r="E1823" i="7"/>
  <c r="E1822" i="7"/>
  <c r="E1824" i="7"/>
  <c r="E1819" i="7"/>
  <c r="E1820" i="7"/>
  <c r="E1821" i="7"/>
  <c r="E1818" i="7"/>
  <c r="E1836" i="7"/>
  <c r="E1834" i="7"/>
  <c r="E1837" i="7"/>
  <c r="E1835" i="7"/>
  <c r="E1848" i="7"/>
  <c r="E1843" i="7"/>
  <c r="E1849" i="7"/>
  <c r="E1845" i="7"/>
  <c r="E1850" i="7"/>
  <c r="E1846" i="7"/>
  <c r="E1844" i="7"/>
  <c r="E1847" i="7"/>
  <c r="E1868" i="7"/>
  <c r="E1859" i="7"/>
  <c r="E1860" i="7"/>
  <c r="E1861" i="7"/>
  <c r="E1869" i="7"/>
  <c r="E1858" i="7"/>
  <c r="E1862" i="7"/>
  <c r="E1863" i="7"/>
  <c r="E1865" i="7"/>
  <c r="E1867" i="7"/>
  <c r="E1866" i="7"/>
  <c r="E1864" i="7"/>
  <c r="E1885" i="7"/>
  <c r="E1886" i="7"/>
  <c r="E1887" i="7"/>
  <c r="E1888" i="7"/>
  <c r="E1889" i="7"/>
  <c r="E1890" i="7"/>
  <c r="E1891" i="7"/>
  <c r="E1892" i="7"/>
  <c r="E1893" i="7"/>
  <c r="E1884" i="7"/>
  <c r="E1883" i="7"/>
  <c r="E1882" i="7"/>
  <c r="E1881" i="7"/>
  <c r="E1894" i="7"/>
  <c r="E1280" i="7"/>
  <c r="E1282" i="7"/>
  <c r="E1284" i="7"/>
  <c r="E1281" i="7"/>
  <c r="E1283" i="7"/>
  <c r="E1279" i="7"/>
  <c r="E1298" i="7"/>
  <c r="E1297" i="7"/>
  <c r="E1352" i="7"/>
  <c r="E1353" i="7"/>
  <c r="E1351" i="7"/>
  <c r="E1354" i="7"/>
  <c r="E1368" i="7"/>
  <c r="E1366" i="7"/>
  <c r="E1365" i="7"/>
  <c r="E1367" i="7"/>
  <c r="E1379" i="7"/>
  <c r="E1375" i="7"/>
  <c r="E1378" i="7"/>
  <c r="E1377" i="7"/>
  <c r="E1376" i="7"/>
  <c r="E1391" i="7"/>
  <c r="E1392" i="7"/>
  <c r="E1390" i="7"/>
  <c r="E1393" i="7"/>
  <c r="E1418" i="7"/>
  <c r="E1412" i="7"/>
  <c r="E1415" i="7"/>
  <c r="E1414" i="7"/>
  <c r="E1417" i="7"/>
  <c r="E1416" i="7"/>
  <c r="E1413" i="7"/>
  <c r="E1438" i="7"/>
  <c r="E1436" i="7"/>
  <c r="E1437" i="7"/>
  <c r="E1439" i="7"/>
  <c r="E1434" i="7"/>
  <c r="E1435" i="7"/>
  <c r="E1450" i="7"/>
  <c r="E1451" i="7"/>
  <c r="E1453" i="7"/>
  <c r="E1452" i="7"/>
  <c r="E1466" i="7"/>
  <c r="E1467" i="7"/>
  <c r="E1468" i="7"/>
  <c r="E1469" i="7"/>
  <c r="E1474" i="7"/>
  <c r="E1483" i="7"/>
  <c r="E1484" i="7"/>
  <c r="E1499" i="7"/>
  <c r="E1501" i="7"/>
  <c r="E1502" i="7"/>
  <c r="E1498" i="7"/>
  <c r="E1500" i="7"/>
  <c r="E1514" i="7"/>
  <c r="E1513" i="7"/>
  <c r="E1511" i="7"/>
  <c r="E1512" i="7"/>
  <c r="E1515" i="7"/>
  <c r="E1522" i="7"/>
  <c r="E1535" i="7"/>
  <c r="E1533" i="7"/>
  <c r="E1534" i="7"/>
  <c r="E1536" i="7"/>
  <c r="E1546" i="7"/>
  <c r="E1549" i="7"/>
  <c r="E1548" i="7"/>
  <c r="E1547" i="7"/>
  <c r="E1545" i="7"/>
  <c r="E1558" i="7"/>
  <c r="E1576" i="7"/>
  <c r="E1574" i="7"/>
  <c r="E1573" i="7"/>
  <c r="E1575" i="7"/>
  <c r="E1577" i="7"/>
  <c r="E1590" i="7"/>
  <c r="E1588" i="7"/>
  <c r="E1591" i="7"/>
  <c r="E1589" i="7"/>
  <c r="E1592" i="7"/>
  <c r="E1593" i="7"/>
  <c r="E1594" i="7"/>
  <c r="E1595" i="7"/>
  <c r="E1607" i="7"/>
  <c r="E1606" i="7"/>
  <c r="E1605" i="7"/>
  <c r="E1610" i="7"/>
  <c r="E1611" i="7"/>
  <c r="E1612" i="7"/>
  <c r="E1613" i="7"/>
  <c r="E1614" i="7"/>
  <c r="E1615" i="7"/>
  <c r="E1608" i="7"/>
  <c r="E1609" i="7"/>
  <c r="E1639" i="7"/>
  <c r="E1635" i="7"/>
  <c r="E1634" i="7"/>
  <c r="E1638" i="7"/>
  <c r="E1637" i="7"/>
  <c r="E1636" i="7"/>
  <c r="E1647" i="7"/>
  <c r="E1648" i="7"/>
  <c r="E1649" i="7"/>
  <c r="E1646" i="7"/>
  <c r="E1662" i="7"/>
  <c r="E1659" i="7"/>
  <c r="E1663" i="7"/>
  <c r="E1660" i="7"/>
  <c r="E1657" i="7"/>
  <c r="E1658" i="7"/>
  <c r="E1665" i="7"/>
  <c r="E1671" i="7"/>
  <c r="E1661" i="7"/>
  <c r="E1670" i="7"/>
  <c r="E1666" i="7"/>
  <c r="E1664" i="7"/>
  <c r="E1668" i="7"/>
  <c r="E1667" i="7"/>
  <c r="E1669" i="7"/>
  <c r="E1688" i="7"/>
  <c r="E1686" i="7"/>
  <c r="E1687" i="7"/>
  <c r="E1684" i="7"/>
  <c r="E1680" i="7"/>
  <c r="E1683" i="7"/>
  <c r="E1681" i="7"/>
  <c r="E1685" i="7"/>
  <c r="E1679" i="7"/>
  <c r="E1682" i="7"/>
  <c r="E1689" i="7"/>
  <c r="E1706" i="7"/>
  <c r="E1701" i="7"/>
  <c r="E1705" i="7"/>
  <c r="E1703" i="7"/>
  <c r="E1704" i="7"/>
  <c r="E1702" i="7"/>
  <c r="E1707" i="7"/>
  <c r="E1717" i="7"/>
  <c r="E1716" i="7"/>
  <c r="E1720" i="7"/>
  <c r="E1721" i="7"/>
  <c r="E1719" i="7"/>
  <c r="E1718" i="7"/>
  <c r="E1723" i="7"/>
  <c r="E1722" i="7"/>
  <c r="E1903" i="7"/>
  <c r="E1899" i="7"/>
  <c r="E1901" i="7"/>
  <c r="E1900" i="7"/>
  <c r="E1902" i="7"/>
  <c r="E1904" i="7"/>
  <c r="E1915" i="7"/>
  <c r="E1914" i="7"/>
  <c r="E1916" i="7"/>
  <c r="E1919" i="7"/>
  <c r="E1920" i="7"/>
  <c r="E1918" i="7"/>
  <c r="E1917" i="7"/>
  <c r="E1927" i="7"/>
  <c r="E1926" i="7"/>
  <c r="E1944" i="7"/>
  <c r="E1940" i="7"/>
  <c r="E1938" i="7"/>
  <c r="E1943" i="7"/>
  <c r="E1942" i="7"/>
  <c r="E1939" i="7"/>
  <c r="E1941" i="7"/>
  <c r="E1955" i="7"/>
  <c r="E1960" i="7"/>
  <c r="E1957" i="7"/>
  <c r="E1958" i="7"/>
  <c r="E1956" i="7"/>
  <c r="E1959" i="7"/>
  <c r="E1982" i="7"/>
  <c r="E1980" i="7"/>
  <c r="E1979" i="7"/>
  <c r="E1983" i="7"/>
  <c r="E1981" i="7"/>
  <c r="E1976" i="7"/>
  <c r="E1975" i="7"/>
  <c r="E1977" i="7"/>
  <c r="E1978" i="7"/>
  <c r="E1984" i="7"/>
  <c r="E1985" i="7"/>
  <c r="E1993" i="7"/>
  <c r="E1994" i="7"/>
  <c r="E1995" i="7"/>
  <c r="E1990" i="7"/>
  <c r="E1991" i="7"/>
  <c r="E1992" i="7"/>
  <c r="E2008" i="7"/>
  <c r="E2011" i="7"/>
  <c r="E2012" i="7"/>
  <c r="E2006" i="7"/>
  <c r="E2009" i="7"/>
  <c r="E2010" i="7"/>
  <c r="E2007" i="7"/>
  <c r="E2005" i="7"/>
  <c r="E2029" i="7"/>
  <c r="E2033" i="7"/>
  <c r="E2030" i="7"/>
  <c r="E2031" i="7"/>
  <c r="E2026" i="7"/>
  <c r="E2038" i="7"/>
  <c r="E2039" i="7"/>
  <c r="E2035" i="7"/>
  <c r="E2034" i="7"/>
  <c r="E2036" i="7"/>
  <c r="E2032" i="7"/>
  <c r="E2027" i="7"/>
  <c r="E2025" i="7"/>
  <c r="E2037" i="7"/>
  <c r="E2028" i="7"/>
  <c r="E2050" i="7"/>
  <c r="E2051" i="7"/>
  <c r="E2053" i="7"/>
  <c r="E2052" i="7"/>
  <c r="E2055" i="7"/>
  <c r="E2054" i="7"/>
  <c r="E2063" i="7"/>
  <c r="E2065" i="7"/>
  <c r="E2062" i="7"/>
  <c r="E2067" i="7"/>
  <c r="E2066" i="7"/>
  <c r="E2064" i="7"/>
  <c r="E2090" i="7"/>
  <c r="E2087" i="7"/>
  <c r="E2086" i="7"/>
  <c r="E2089" i="7"/>
  <c r="E2088" i="7"/>
  <c r="E2101" i="7"/>
  <c r="E2107" i="7"/>
  <c r="E2103" i="7"/>
  <c r="E2104" i="7"/>
  <c r="E2105" i="7"/>
  <c r="E2106" i="7"/>
  <c r="E2102" i="7"/>
  <c r="E2129" i="7"/>
  <c r="E2127" i="7"/>
  <c r="E2128" i="7"/>
  <c r="E2153" i="7"/>
  <c r="E2149" i="7"/>
  <c r="E2145" i="7"/>
  <c r="E2152" i="7"/>
  <c r="E2154" i="7"/>
  <c r="E2150" i="7"/>
  <c r="E2155" i="7"/>
  <c r="E2146" i="7"/>
  <c r="E2151" i="7"/>
  <c r="E2148" i="7"/>
  <c r="E2147" i="7"/>
  <c r="E2177" i="7"/>
  <c r="E2180" i="7"/>
  <c r="E2178" i="7"/>
  <c r="E2175" i="7"/>
  <c r="E2182" i="7"/>
  <c r="E2181" i="7"/>
  <c r="E2176" i="7"/>
  <c r="E2179" i="7"/>
  <c r="E2208" i="7"/>
  <c r="E2209" i="7"/>
  <c r="E2207" i="7"/>
  <c r="E2202" i="7"/>
  <c r="E2200" i="7"/>
  <c r="E2203" i="7"/>
  <c r="E2212" i="7"/>
  <c r="E2204" i="7"/>
  <c r="E2210" i="7"/>
  <c r="E2211" i="7"/>
  <c r="E2205" i="7"/>
  <c r="E2198" i="7"/>
  <c r="E2201" i="7"/>
  <c r="E2199" i="7"/>
  <c r="E2197" i="7"/>
  <c r="E2206" i="7"/>
  <c r="E2246" i="7"/>
  <c r="E2243" i="7"/>
  <c r="E2241" i="7"/>
  <c r="E2242" i="7"/>
  <c r="E2244" i="7"/>
  <c r="E2239" i="7"/>
  <c r="E2240" i="7"/>
  <c r="E2245" i="7"/>
  <c r="E2247" i="7"/>
  <c r="E2264" i="7"/>
  <c r="E2265" i="7"/>
  <c r="E2263" i="7"/>
  <c r="E2267" i="7"/>
  <c r="E2260" i="7"/>
  <c r="E2266" i="7"/>
  <c r="E2262" i="7"/>
  <c r="E2261" i="7"/>
  <c r="E2268" i="7"/>
  <c r="E2259" i="7"/>
  <c r="E2258" i="7"/>
  <c r="E2276" i="7"/>
  <c r="E2277" i="7"/>
  <c r="E2293" i="7"/>
  <c r="E2291" i="7"/>
  <c r="E2292" i="7"/>
  <c r="E2287" i="7"/>
  <c r="E2288" i="7"/>
  <c r="E2289" i="7"/>
  <c r="E2290" i="7"/>
  <c r="E2303" i="7"/>
  <c r="E2304" i="7"/>
  <c r="E2322" i="7"/>
  <c r="E2318" i="7"/>
  <c r="E2316" i="7"/>
  <c r="E2317" i="7"/>
  <c r="E2320" i="7"/>
  <c r="E2319" i="7"/>
  <c r="E2321" i="7"/>
  <c r="E2336" i="7"/>
  <c r="E2337" i="7"/>
  <c r="E2347" i="7"/>
  <c r="E2367" i="7"/>
  <c r="E2363" i="7"/>
  <c r="E2361" i="7"/>
  <c r="E2360" i="7"/>
  <c r="E2362" i="7"/>
  <c r="E2364" i="7"/>
  <c r="E2365" i="7"/>
  <c r="E2366" i="7"/>
  <c r="E2386" i="7"/>
  <c r="E2401" i="7"/>
  <c r="E2403" i="7"/>
  <c r="E2400" i="7"/>
  <c r="E2402" i="7"/>
  <c r="E2410" i="7"/>
  <c r="E2409" i="7"/>
  <c r="E2411" i="7"/>
  <c r="E2412" i="7"/>
  <c r="E2423" i="7"/>
  <c r="E2420" i="7"/>
  <c r="E2421" i="7"/>
  <c r="E2426" i="7"/>
  <c r="E2424" i="7"/>
  <c r="E2425" i="7"/>
  <c r="E2422" i="7"/>
  <c r="E2427" i="7"/>
  <c r="E2435" i="7"/>
  <c r="E2433" i="7"/>
  <c r="E2434" i="7"/>
  <c r="E2436" i="7"/>
  <c r="E2437" i="7"/>
  <c r="E2438" i="7"/>
  <c r="E2432" i="7"/>
  <c r="E2447" i="7"/>
  <c r="E2449" i="7"/>
  <c r="E2451" i="7"/>
  <c r="E2445" i="7"/>
  <c r="E2450" i="7"/>
  <c r="E2446" i="7"/>
  <c r="E2453" i="7"/>
  <c r="E2448" i="7"/>
  <c r="E2452" i="7"/>
  <c r="E2471" i="7"/>
  <c r="E2466" i="7"/>
  <c r="E2463" i="7"/>
  <c r="E2464" i="7"/>
  <c r="E2462" i="7"/>
  <c r="E2465" i="7"/>
  <c r="E2468" i="7"/>
  <c r="E2469" i="7"/>
  <c r="E2467" i="7"/>
  <c r="E2470" i="7"/>
  <c r="E2475" i="7"/>
  <c r="E2476" i="7"/>
  <c r="E2474" i="7"/>
  <c r="E2487" i="7"/>
  <c r="E2488" i="7"/>
  <c r="E2489" i="7"/>
  <c r="E2490" i="7"/>
  <c r="E2498" i="7"/>
  <c r="E2495" i="7"/>
  <c r="E2496" i="7"/>
  <c r="E2497" i="7"/>
  <c r="E2499" i="7"/>
  <c r="E2509" i="7"/>
  <c r="E2506" i="7"/>
  <c r="E2510" i="7"/>
  <c r="E2507" i="7"/>
  <c r="E2508" i="7"/>
  <c r="E2522" i="7"/>
  <c r="E2523" i="7"/>
  <c r="E2520" i="7"/>
  <c r="E2521" i="7"/>
  <c r="E2532" i="7"/>
  <c r="E2533" i="7"/>
  <c r="E2534" i="7"/>
  <c r="E2535" i="7"/>
  <c r="E2549" i="7"/>
  <c r="E2552" i="7"/>
  <c r="E2550" i="7"/>
  <c r="E2551" i="7"/>
  <c r="E2563" i="7"/>
  <c r="E2581" i="7"/>
  <c r="E2580" i="7"/>
  <c r="E2582" i="7"/>
  <c r="E2583" i="7"/>
  <c r="E2579" i="7"/>
  <c r="E2594" i="7"/>
  <c r="E2592" i="7"/>
  <c r="E2595" i="7"/>
  <c r="E2593" i="7"/>
  <c r="E2596" i="7"/>
  <c r="E2610" i="7"/>
  <c r="E2612" i="7"/>
  <c r="E2614" i="7"/>
  <c r="E2608" i="7"/>
  <c r="E2613" i="7"/>
  <c r="E2609" i="7"/>
  <c r="E2611" i="7"/>
  <c r="E2625" i="7"/>
  <c r="E2626" i="7"/>
  <c r="E2627" i="7"/>
  <c r="E2643" i="7"/>
  <c r="E2642" i="7"/>
  <c r="E2641" i="7"/>
  <c r="E2644" i="7"/>
  <c r="E2638" i="7"/>
  <c r="E2640" i="7"/>
  <c r="E2639" i="7"/>
  <c r="E2652" i="7"/>
  <c r="E2653" i="7"/>
  <c r="E2654" i="7"/>
  <c r="E2655" i="7"/>
  <c r="E2656" i="7"/>
  <c r="E2651" i="7"/>
  <c r="E2650" i="7"/>
  <c r="E2665" i="7"/>
  <c r="E2666" i="7"/>
  <c r="E2664" i="7"/>
  <c r="E2684" i="7"/>
  <c r="E2677" i="7"/>
  <c r="E2678" i="7"/>
  <c r="E2674" i="7"/>
  <c r="E2675" i="7"/>
  <c r="E2676" i="7"/>
  <c r="E2679" i="7"/>
  <c r="E2680" i="7"/>
  <c r="E2681" i="7"/>
  <c r="E2682" i="7"/>
  <c r="E2683" i="7"/>
  <c r="E2685" i="7"/>
  <c r="E2695" i="7"/>
  <c r="E2694" i="7"/>
  <c r="E2693" i="7"/>
  <c r="E2703" i="7"/>
  <c r="E2701" i="7"/>
  <c r="E2702" i="7"/>
  <c r="E2704" i="7"/>
  <c r="E2718" i="7"/>
  <c r="E2714" i="7"/>
  <c r="E2715" i="7"/>
  <c r="E2717" i="7"/>
  <c r="E2716" i="7"/>
  <c r="E2713" i="7"/>
  <c r="E2719" i="7"/>
  <c r="E2729" i="7"/>
  <c r="E2732" i="7"/>
  <c r="E2731" i="7"/>
  <c r="E2730" i="7"/>
  <c r="E2733" i="7"/>
  <c r="E2728" i="7"/>
  <c r="E2734" i="7"/>
  <c r="E2745" i="7"/>
  <c r="E2747" i="7"/>
  <c r="E2746" i="7"/>
  <c r="E2757" i="7"/>
  <c r="E2759" i="7"/>
  <c r="E2758" i="7"/>
  <c r="E2762" i="7"/>
  <c r="E2760" i="7"/>
  <c r="E2761" i="7"/>
  <c r="E2771" i="7"/>
  <c r="E2770" i="7"/>
  <c r="E2772" i="7"/>
  <c r="E2792" i="7"/>
  <c r="E2786" i="7"/>
  <c r="E2787" i="7"/>
  <c r="E2788" i="7"/>
  <c r="E2793" i="7"/>
  <c r="E2790" i="7"/>
  <c r="E2789" i="7"/>
  <c r="E2791" i="7"/>
  <c r="E2808" i="7"/>
  <c r="E2806" i="7"/>
  <c r="E2810" i="7"/>
  <c r="E2807" i="7"/>
  <c r="E2805" i="7"/>
  <c r="E2809" i="7"/>
  <c r="E2820" i="7"/>
  <c r="E2821" i="7"/>
  <c r="E2819" i="7"/>
  <c r="E2822" i="7"/>
  <c r="E2817" i="7"/>
  <c r="E2818" i="7"/>
  <c r="E2823" i="7"/>
  <c r="E2835" i="7"/>
  <c r="E2841" i="7"/>
  <c r="E2839" i="7"/>
  <c r="E2836" i="7"/>
  <c r="E2834" i="7"/>
  <c r="E2842" i="7"/>
  <c r="E2837" i="7"/>
  <c r="E2843" i="7"/>
  <c r="E2838" i="7"/>
  <c r="E2844" i="7"/>
  <c r="E2840" i="7"/>
  <c r="E2854" i="7"/>
  <c r="E2855" i="7"/>
  <c r="E2856" i="7"/>
  <c r="E2853" i="7"/>
  <c r="E2867" i="7"/>
  <c r="E2872" i="7"/>
  <c r="E2874" i="7"/>
  <c r="E2869" i="7"/>
  <c r="E2873" i="7"/>
  <c r="E2871" i="7"/>
  <c r="E2870" i="7"/>
  <c r="E2868" i="7"/>
  <c r="E2883" i="7"/>
  <c r="E2881" i="7"/>
  <c r="E2882" i="7"/>
  <c r="E2880" i="7"/>
  <c r="E2902" i="7"/>
  <c r="E2894" i="7"/>
  <c r="E2904" i="7"/>
  <c r="E2895" i="7"/>
  <c r="E2903" i="7"/>
  <c r="E2896" i="7"/>
  <c r="E2893" i="7"/>
  <c r="E2897" i="7"/>
  <c r="E2898" i="7"/>
  <c r="E2900" i="7"/>
  <c r="E2901" i="7"/>
  <c r="E2899" i="7"/>
  <c r="E2923" i="7"/>
  <c r="E2926" i="7"/>
  <c r="E2920" i="7"/>
  <c r="E2919" i="7"/>
  <c r="E2918" i="7"/>
  <c r="E2921" i="7"/>
  <c r="E2922" i="7"/>
  <c r="E2925" i="7"/>
  <c r="E2924" i="7"/>
  <c r="E3479" i="7"/>
  <c r="E3474" i="7"/>
  <c r="E3475" i="7"/>
  <c r="E3478" i="7"/>
  <c r="E3476" i="7"/>
  <c r="E3477" i="7"/>
  <c r="E3480" i="7"/>
  <c r="E3489" i="7"/>
  <c r="E3494" i="7"/>
  <c r="E3491" i="7"/>
  <c r="E3493" i="7"/>
  <c r="E3492" i="7"/>
  <c r="E3490" i="7"/>
  <c r="E3495" i="7"/>
  <c r="E3502" i="7"/>
  <c r="E3501" i="7"/>
  <c r="E3504" i="7"/>
  <c r="E3505" i="7"/>
  <c r="E3503" i="7"/>
  <c r="E3500" i="7"/>
  <c r="E3517" i="7"/>
  <c r="E3513" i="7"/>
  <c r="E3514" i="7"/>
  <c r="E3519" i="7"/>
  <c r="E3518" i="7"/>
  <c r="E3516" i="7"/>
  <c r="E3515" i="7"/>
  <c r="E3528" i="7"/>
  <c r="E3529" i="7"/>
  <c r="E3530" i="7"/>
  <c r="E3531" i="7"/>
  <c r="E3532" i="7"/>
  <c r="E3590" i="7"/>
  <c r="E3592" i="7"/>
  <c r="E3591" i="7"/>
  <c r="E3593" i="7"/>
  <c r="E3599" i="7"/>
  <c r="E3597" i="7"/>
  <c r="E3596" i="7"/>
  <c r="E3600" i="7"/>
  <c r="E3601" i="7"/>
  <c r="E3598" i="7"/>
  <c r="E3614" i="7"/>
  <c r="E3615" i="7"/>
  <c r="E3612" i="7"/>
  <c r="E3607" i="7"/>
  <c r="E3609" i="7"/>
  <c r="E3610" i="7"/>
  <c r="E3608" i="7"/>
  <c r="E3611" i="7"/>
  <c r="E3616" i="7"/>
  <c r="E3613" i="7"/>
  <c r="E3617" i="7"/>
  <c r="E2944" i="7"/>
  <c r="E2946" i="7"/>
  <c r="E2947" i="7"/>
  <c r="E2948" i="7"/>
  <c r="E2945" i="7"/>
  <c r="E2965" i="7"/>
  <c r="E2966" i="7"/>
  <c r="E2967" i="7"/>
  <c r="E2979" i="7"/>
  <c r="E2995" i="7"/>
  <c r="E3006" i="7"/>
  <c r="E3031" i="7"/>
  <c r="E3020" i="7"/>
  <c r="E3021" i="7"/>
  <c r="E3025" i="7"/>
  <c r="E3029" i="7"/>
  <c r="E3032" i="7"/>
  <c r="E3030" i="7"/>
  <c r="E3027" i="7"/>
  <c r="E3022" i="7"/>
  <c r="E3028" i="7"/>
  <c r="E3023" i="7"/>
  <c r="E3024" i="7"/>
  <c r="E3026" i="7"/>
  <c r="E3033" i="7"/>
  <c r="E3043" i="7"/>
  <c r="E3045" i="7"/>
  <c r="E3044" i="7"/>
  <c r="E3039" i="7"/>
  <c r="E3047" i="7"/>
  <c r="E3040" i="7"/>
  <c r="E3042" i="7"/>
  <c r="E3046" i="7"/>
  <c r="E3041" i="7"/>
  <c r="E3048" i="7"/>
  <c r="E3060" i="7"/>
  <c r="E3061" i="7"/>
  <c r="E3057" i="7"/>
  <c r="E3058" i="7"/>
  <c r="E3059" i="7"/>
  <c r="E3056" i="7"/>
  <c r="E3081" i="7"/>
  <c r="E3082" i="7"/>
  <c r="E3083" i="7"/>
  <c r="E3080" i="7"/>
  <c r="E3075" i="7"/>
  <c r="E3074" i="7"/>
  <c r="E3076" i="7"/>
  <c r="E3077" i="7"/>
  <c r="E3078" i="7"/>
  <c r="E3079" i="7"/>
  <c r="E3098" i="7"/>
  <c r="E3099" i="7"/>
  <c r="E3100" i="7"/>
  <c r="E3097" i="7"/>
  <c r="E3115" i="7"/>
  <c r="E3126" i="7"/>
  <c r="E3137" i="7"/>
  <c r="E3139" i="7"/>
  <c r="E3138" i="7"/>
  <c r="E3136" i="7"/>
  <c r="E3147" i="7"/>
  <c r="E3146" i="7"/>
  <c r="E3145" i="7"/>
  <c r="E3261" i="7"/>
  <c r="E3262" i="7"/>
  <c r="E3267" i="7"/>
  <c r="E3268" i="7"/>
  <c r="E3269" i="7"/>
  <c r="E3275" i="7"/>
  <c r="E3276" i="7"/>
  <c r="E3285" i="7"/>
  <c r="E3284" i="7"/>
  <c r="E3297" i="7"/>
  <c r="E3300" i="7"/>
  <c r="E3301" i="7"/>
  <c r="E3298" i="7"/>
  <c r="E3299" i="7"/>
  <c r="E3295" i="7"/>
  <c r="E3296" i="7"/>
  <c r="E3309" i="7"/>
  <c r="E3315" i="7"/>
  <c r="E3316" i="7"/>
  <c r="E3317" i="7"/>
  <c r="E3314" i="7"/>
  <c r="E3313" i="7"/>
  <c r="E3312" i="7"/>
  <c r="E3311" i="7"/>
  <c r="E3310" i="7"/>
  <c r="E3318" i="7"/>
  <c r="E3331" i="7"/>
  <c r="E3330" i="7"/>
  <c r="E3329" i="7"/>
  <c r="E3328" i="7"/>
  <c r="E3332" i="7"/>
  <c r="E3344" i="7"/>
  <c r="E3343" i="7"/>
  <c r="E3350" i="7"/>
  <c r="E3355" i="7"/>
  <c r="E3351" i="7"/>
  <c r="E3352" i="7"/>
  <c r="E3354" i="7"/>
  <c r="E3353" i="7"/>
  <c r="E3369" i="7"/>
  <c r="E3370" i="7"/>
  <c r="E3364" i="7"/>
  <c r="E3371" i="7"/>
  <c r="E3365" i="7"/>
  <c r="E3366" i="7"/>
  <c r="E3367" i="7"/>
  <c r="E3368" i="7"/>
  <c r="E3363" i="7"/>
  <c r="E3379" i="7"/>
  <c r="E3380" i="7"/>
  <c r="E3396" i="7"/>
  <c r="E3397" i="7"/>
  <c r="E3399" i="7"/>
  <c r="E3394" i="7"/>
  <c r="E3398" i="7"/>
  <c r="E3395" i="7"/>
  <c r="E3418" i="7"/>
  <c r="E3414" i="7"/>
  <c r="E3413" i="7"/>
  <c r="E3419" i="7"/>
  <c r="E3415" i="7"/>
  <c r="E3416" i="7"/>
  <c r="E3417" i="7"/>
  <c r="E3420" i="7"/>
  <c r="E3412" i="7"/>
  <c r="E3431" i="7"/>
  <c r="E3432" i="7"/>
  <c r="E3434" i="7"/>
  <c r="E3435" i="7"/>
  <c r="E3433" i="7"/>
  <c r="E3452" i="7"/>
  <c r="E3451" i="7"/>
  <c r="E3450" i="7"/>
  <c r="E3464" i="7"/>
  <c r="E3463" i="7"/>
  <c r="E3465" i="7"/>
  <c r="E3624" i="7"/>
  <c r="E3623" i="7"/>
  <c r="E3625" i="7"/>
  <c r="E3644" i="7"/>
  <c r="E3645" i="7"/>
  <c r="E3649" i="7"/>
  <c r="E3647" i="7"/>
  <c r="E3646" i="7"/>
  <c r="E3648" i="7"/>
  <c r="E3659" i="7"/>
  <c r="E3661" i="7"/>
  <c r="E3662" i="7"/>
  <c r="E3660" i="7"/>
  <c r="E3674" i="7"/>
  <c r="E3675" i="7"/>
  <c r="E3684" i="7"/>
  <c r="E3683" i="7"/>
  <c r="E3685" i="7"/>
  <c r="E3686" i="7"/>
  <c r="E3682" i="7"/>
  <c r="E3702" i="7"/>
  <c r="E3697" i="7"/>
  <c r="E3703" i="7"/>
  <c r="E3700" i="7"/>
  <c r="E3701" i="7"/>
  <c r="E3704" i="7"/>
  <c r="E3699" i="7"/>
  <c r="E3698" i="7"/>
  <c r="E3723" i="7"/>
  <c r="E3724" i="7"/>
  <c r="E3725" i="7"/>
  <c r="E3721" i="7"/>
  <c r="E3726" i="7"/>
  <c r="E3722" i="7"/>
  <c r="E3739" i="7"/>
  <c r="E3741" i="7"/>
  <c r="E3742" i="7"/>
  <c r="E3744" i="7"/>
  <c r="E3740" i="7"/>
  <c r="E3743" i="7"/>
  <c r="E3745" i="7"/>
  <c r="E3761" i="7"/>
  <c r="E3760" i="7"/>
  <c r="E3765" i="7"/>
  <c r="E3763" i="7"/>
  <c r="E3764" i="7"/>
  <c r="E3762" i="7"/>
  <c r="E3774" i="7"/>
  <c r="E3779" i="7"/>
  <c r="E3777" i="7"/>
  <c r="E3780" i="7"/>
  <c r="E3778" i="7"/>
  <c r="E3775" i="7"/>
  <c r="E3781" i="7"/>
  <c r="E3782" i="7"/>
  <c r="E3776" i="7"/>
  <c r="E3788" i="7"/>
  <c r="E3789" i="7"/>
  <c r="E3790" i="7"/>
  <c r="E3796" i="7"/>
  <c r="E3795" i="7"/>
  <c r="E3797" i="7"/>
  <c r="E3802" i="7"/>
  <c r="E3808" i="7"/>
  <c r="E3807" i="7"/>
  <c r="E3809" i="7"/>
  <c r="E3810" i="7"/>
  <c r="E3816" i="7"/>
  <c r="E3817" i="7"/>
  <c r="E3814" i="7"/>
  <c r="E3815" i="7"/>
  <c r="E3826" i="7"/>
  <c r="E3824" i="7"/>
  <c r="E3827" i="7"/>
  <c r="E3822" i="7"/>
  <c r="E3828" i="7"/>
  <c r="E3823" i="7"/>
  <c r="E3825" i="7"/>
  <c r="E3836" i="7"/>
  <c r="E3833" i="7"/>
  <c r="E3837" i="7"/>
  <c r="E3835" i="7"/>
  <c r="E3834" i="7"/>
  <c r="E3843" i="7"/>
  <c r="E3842" i="7"/>
  <c r="E3844" i="7"/>
  <c r="E3841" i="7"/>
  <c r="E3853" i="7"/>
  <c r="E3851" i="7"/>
  <c r="E3850" i="7"/>
  <c r="E3852" i="7"/>
  <c r="E3849" i="7"/>
  <c r="E3869" i="7"/>
  <c r="E3868" i="7"/>
  <c r="E3867" i="7"/>
  <c r="E3881" i="7"/>
  <c r="E3882" i="7"/>
  <c r="E3883" i="7"/>
  <c r="E3896" i="7"/>
  <c r="E3897" i="7"/>
  <c r="E3898" i="7"/>
  <c r="E3901" i="7"/>
  <c r="E3900" i="7"/>
  <c r="E3899" i="7"/>
  <c r="E3910" i="7"/>
  <c r="E3911" i="7"/>
  <c r="E3912" i="7"/>
  <c r="E3909" i="7"/>
  <c r="E3908" i="7"/>
  <c r="E3921" i="7"/>
  <c r="E3922" i="7"/>
  <c r="E3923" i="7"/>
  <c r="E3920" i="7"/>
  <c r="E3947" i="7"/>
  <c r="E3944" i="7"/>
  <c r="E3945" i="7"/>
  <c r="E3946" i="7"/>
  <c r="E3948" i="7"/>
  <c r="E3949" i="7"/>
  <c r="E3961" i="7"/>
  <c r="E3960" i="7"/>
  <c r="E3976" i="7"/>
  <c r="E3975" i="7"/>
  <c r="E3974" i="7"/>
  <c r="E3985" i="7"/>
  <c r="E3987" i="7"/>
  <c r="E3986" i="7"/>
  <c r="E4001" i="7"/>
  <c r="E3995" i="7"/>
  <c r="E4002" i="7"/>
  <c r="E4006" i="7"/>
  <c r="E4003" i="7"/>
  <c r="E3999" i="7"/>
  <c r="E4000" i="7"/>
  <c r="E3997" i="7"/>
  <c r="E4004" i="7"/>
  <c r="E4005" i="7"/>
  <c r="E4009" i="7"/>
  <c r="E4007" i="7"/>
  <c r="E4008" i="7"/>
  <c r="E4010" i="7"/>
  <c r="E4012" i="7"/>
  <c r="E4011" i="7"/>
  <c r="E4013" i="7"/>
  <c r="E3996" i="7"/>
  <c r="E3998" i="7"/>
  <c r="E4018" i="7"/>
  <c r="E4023" i="7"/>
  <c r="E4019" i="7"/>
  <c r="E4017" i="7"/>
  <c r="E4020" i="7"/>
  <c r="E4024" i="7"/>
  <c r="E4021" i="7"/>
  <c r="E4022" i="7"/>
  <c r="E4034" i="7"/>
  <c r="E4031" i="7"/>
  <c r="E4036" i="7"/>
  <c r="E4032" i="7"/>
  <c r="E4035" i="7"/>
  <c r="E4030" i="7"/>
  <c r="E4033" i="7"/>
  <c r="E4045" i="7"/>
  <c r="E4046" i="7"/>
  <c r="E4047" i="7"/>
  <c r="E4049" i="7"/>
  <c r="E4050" i="7"/>
  <c r="E4048" i="7"/>
  <c r="E4064" i="7"/>
  <c r="E4063" i="7"/>
  <c r="E4075" i="7"/>
  <c r="E4090" i="7"/>
  <c r="E4086" i="7"/>
  <c r="E4087" i="7"/>
  <c r="E4093" i="7"/>
  <c r="E4088" i="7"/>
  <c r="E4089" i="7"/>
  <c r="E4091" i="7"/>
  <c r="E4094" i="7"/>
  <c r="E4092" i="7"/>
  <c r="E4103" i="7"/>
  <c r="E4106" i="7"/>
  <c r="E4105" i="7"/>
  <c r="E4104" i="7"/>
  <c r="E4107" i="7"/>
  <c r="E4109" i="7"/>
  <c r="E4108" i="7"/>
  <c r="E4114" i="7"/>
  <c r="E4133" i="7"/>
  <c r="E4134" i="7"/>
  <c r="E4142" i="7"/>
  <c r="E4143" i="7"/>
  <c r="E4152" i="7"/>
  <c r="E4164" i="7"/>
  <c r="E4165" i="7"/>
  <c r="E4162" i="7"/>
  <c r="E4160" i="7"/>
  <c r="E4163" i="7"/>
  <c r="E4158" i="7"/>
  <c r="E4157" i="7"/>
  <c r="E4161" i="7"/>
  <c r="E4159" i="7"/>
  <c r="E4174" i="7"/>
  <c r="E4176" i="7"/>
  <c r="E4175" i="7"/>
  <c r="E4187" i="7"/>
  <c r="E4189" i="7"/>
  <c r="E4188" i="7"/>
  <c r="E4186" i="7"/>
  <c r="E4199" i="7"/>
  <c r="E4217" i="7"/>
  <c r="E4214" i="7"/>
  <c r="E4215" i="7"/>
  <c r="E4216" i="7"/>
  <c r="E4213" i="7"/>
  <c r="E4235" i="7"/>
  <c r="E4233" i="7"/>
  <c r="E4231" i="7"/>
  <c r="E4232" i="7"/>
  <c r="E4237" i="7"/>
  <c r="E4234" i="7"/>
  <c r="E4236" i="7"/>
  <c r="E4251" i="7"/>
  <c r="E4252" i="7"/>
  <c r="E4250" i="7"/>
  <c r="E4263" i="7"/>
  <c r="E4261" i="7"/>
  <c r="E4264" i="7"/>
  <c r="E4262" i="7"/>
  <c r="E4277" i="7"/>
  <c r="E4280" i="7"/>
  <c r="E4279" i="7"/>
  <c r="E4278" i="7"/>
  <c r="E4281" i="7"/>
  <c r="E4282" i="7"/>
  <c r="E4295" i="7"/>
  <c r="E4293" i="7"/>
  <c r="E4292" i="7"/>
  <c r="E4291" i="7"/>
  <c r="E4294" i="7"/>
  <c r="E4290" i="7"/>
  <c r="E4305" i="7"/>
  <c r="E4307" i="7"/>
  <c r="E4308" i="7"/>
  <c r="E4306" i="7"/>
  <c r="E4319" i="7"/>
  <c r="E4320" i="7"/>
  <c r="E4323" i="7"/>
  <c r="E4324" i="7"/>
  <c r="E4322" i="7"/>
  <c r="E4321" i="7"/>
  <c r="E4344" i="7"/>
  <c r="E4340" i="7"/>
  <c r="E4337" i="7"/>
  <c r="E4342" i="7"/>
  <c r="E4343" i="7"/>
  <c r="E4333" i="7"/>
  <c r="E4339" i="7"/>
  <c r="E4341" i="7"/>
  <c r="E4336" i="7"/>
  <c r="E4335" i="7"/>
  <c r="E4338" i="7"/>
  <c r="E4334" i="7"/>
  <c r="E4354" i="7"/>
  <c r="E4350" i="7"/>
  <c r="E4356" i="7"/>
  <c r="E4357" i="7"/>
  <c r="E4358" i="7"/>
  <c r="E4351" i="7"/>
  <c r="E4355" i="7"/>
  <c r="E4353" i="7"/>
  <c r="E4352" i="7"/>
  <c r="E4368" i="7"/>
  <c r="E4371" i="7"/>
  <c r="E4369" i="7"/>
  <c r="E4366" i="7"/>
  <c r="E4367" i="7"/>
  <c r="E4370" i="7"/>
  <c r="E4385" i="7"/>
  <c r="E4384" i="7"/>
  <c r="E4382" i="7"/>
  <c r="E4383" i="7"/>
  <c r="E4381" i="7"/>
  <c r="E4399" i="7"/>
  <c r="E4398" i="7"/>
  <c r="E4400" i="7"/>
  <c r="E4401" i="7"/>
  <c r="E4413" i="7"/>
  <c r="E4412" i="7"/>
  <c r="E4411" i="7"/>
  <c r="E4421" i="7"/>
  <c r="E4418" i="7"/>
  <c r="E4420" i="7"/>
  <c r="E4419" i="7"/>
  <c r="E4422" i="7"/>
  <c r="E4438" i="7"/>
  <c r="E4435" i="7"/>
  <c r="E4436" i="7"/>
  <c r="E4433" i="7"/>
  <c r="E4437" i="7"/>
  <c r="E4439" i="7"/>
  <c r="E4434" i="7"/>
  <c r="E4445" i="7"/>
  <c r="E4446" i="7"/>
  <c r="E4447" i="7"/>
  <c r="E4461" i="7"/>
  <c r="E4458" i="7"/>
  <c r="E4459" i="7"/>
  <c r="E4462" i="7"/>
  <c r="E4460" i="7"/>
  <c r="E4463" i="7"/>
  <c r="E4473" i="7"/>
  <c r="E4472" i="7"/>
  <c r="E4474" i="7"/>
  <c r="E4475" i="7"/>
  <c r="E4477" i="7"/>
  <c r="E4478" i="7"/>
  <c r="E4479" i="7"/>
  <c r="E4480" i="7"/>
  <c r="E4476" i="7"/>
  <c r="E4489" i="7"/>
  <c r="E4488" i="7"/>
  <c r="E4491" i="7"/>
  <c r="E4487" i="7"/>
  <c r="E4490" i="7"/>
  <c r="E4499" i="7"/>
  <c r="E4497" i="7"/>
  <c r="E4496" i="7"/>
  <c r="E4500" i="7"/>
  <c r="E4498" i="7"/>
  <c r="E4514" i="7"/>
  <c r="E4510" i="7"/>
  <c r="E4511" i="7"/>
  <c r="E4509" i="7"/>
  <c r="E4512" i="7"/>
  <c r="E4513" i="7"/>
  <c r="E4853" i="7"/>
  <c r="E4852" i="7"/>
  <c r="E4855" i="7"/>
  <c r="E4854" i="7"/>
  <c r="E4870" i="7"/>
  <c r="E4881" i="7"/>
  <c r="E4879" i="7"/>
  <c r="E4880" i="7"/>
  <c r="E4895" i="7"/>
  <c r="E4899" i="7"/>
  <c r="E4897" i="7"/>
  <c r="E4896" i="7"/>
  <c r="E4900" i="7"/>
  <c r="E4902" i="7"/>
  <c r="E4901" i="7"/>
  <c r="E4898" i="7"/>
  <c r="E4915" i="7"/>
  <c r="E4913" i="7"/>
  <c r="E4914" i="7"/>
  <c r="E5535" i="7"/>
  <c r="E5534" i="7"/>
  <c r="E5558" i="7"/>
  <c r="E5576" i="7"/>
  <c r="E5602" i="7"/>
  <c r="E5603" i="7"/>
  <c r="E6138" i="7"/>
  <c r="E6139" i="7"/>
  <c r="E6137" i="7"/>
  <c r="E6161" i="7"/>
  <c r="E6162" i="7"/>
  <c r="E6163" i="7"/>
  <c r="E6165" i="7"/>
  <c r="E6167" i="7"/>
  <c r="E6164" i="7"/>
  <c r="E6166" i="7"/>
  <c r="E6196" i="7"/>
  <c r="E6194" i="7"/>
  <c r="E6195" i="7"/>
  <c r="E6218" i="7"/>
  <c r="E6214" i="7"/>
  <c r="E6216" i="7"/>
  <c r="E6217" i="7"/>
  <c r="E6215" i="7"/>
  <c r="E6213" i="7"/>
  <c r="E6236" i="7"/>
  <c r="E6233" i="7"/>
  <c r="E6234" i="7"/>
  <c r="E6235" i="7"/>
  <c r="E6259" i="7"/>
  <c r="E6260" i="7"/>
  <c r="E6280" i="7"/>
  <c r="E6298" i="7"/>
  <c r="E6297" i="7"/>
  <c r="E6296" i="7"/>
  <c r="E6294" i="7"/>
  <c r="E6293" i="7"/>
  <c r="E6295" i="7"/>
  <c r="E6312" i="7"/>
  <c r="E6313" i="7"/>
  <c r="E6306" i="7"/>
  <c r="E6307" i="7"/>
  <c r="E6311" i="7"/>
  <c r="E6305" i="7"/>
  <c r="E6308" i="7"/>
  <c r="E6309" i="7"/>
  <c r="E6310" i="7"/>
  <c r="E6331" i="7"/>
  <c r="E6332" i="7"/>
  <c r="E6328" i="7"/>
  <c r="E6329" i="7"/>
  <c r="E6330" i="7"/>
  <c r="E6333" i="7"/>
  <c r="E6347" i="7"/>
  <c r="E6348" i="7"/>
  <c r="E6345" i="7"/>
  <c r="E6346" i="7"/>
  <c r="E6368" i="7"/>
  <c r="E6369" i="7"/>
  <c r="E6367" i="7"/>
  <c r="E6374" i="7"/>
  <c r="E6370" i="7"/>
  <c r="E6371" i="7"/>
  <c r="E6372" i="7"/>
  <c r="E6373" i="7"/>
  <c r="E6361" i="7"/>
  <c r="E6362" i="7"/>
  <c r="E6363" i="7"/>
  <c r="E6364" i="7"/>
  <c r="E6365" i="7"/>
  <c r="E6366" i="7"/>
  <c r="E6375" i="7"/>
  <c r="E6393" i="7"/>
  <c r="E6391" i="7"/>
  <c r="E6392" i="7"/>
  <c r="E6411" i="7"/>
  <c r="E6412" i="7"/>
  <c r="E6413" i="7"/>
  <c r="E6410" i="7"/>
  <c r="E6407" i="7"/>
  <c r="E6408" i="7"/>
  <c r="E6409" i="7"/>
  <c r="E6414" i="7"/>
  <c r="E4937" i="7"/>
  <c r="E4938" i="7"/>
  <c r="E4934" i="7"/>
  <c r="E4935" i="7"/>
  <c r="E4936" i="7"/>
  <c r="E4956" i="7"/>
  <c r="E4955" i="7"/>
  <c r="E4957" i="7"/>
  <c r="E4950" i="7"/>
  <c r="E4951" i="7"/>
  <c r="E4952" i="7"/>
  <c r="E4953" i="7"/>
  <c r="E4949" i="7"/>
  <c r="E4954" i="7"/>
  <c r="E4976" i="7"/>
  <c r="E4975" i="7"/>
  <c r="E4972" i="7"/>
  <c r="E4973" i="7"/>
  <c r="E4974" i="7"/>
  <c r="E5099" i="7"/>
  <c r="E5101" i="7"/>
  <c r="E5100" i="7"/>
  <c r="E5094" i="7"/>
  <c r="E5096" i="7"/>
  <c r="E5093" i="7"/>
  <c r="E5095" i="7"/>
  <c r="E5097" i="7"/>
  <c r="E5098" i="7"/>
  <c r="E5134" i="7"/>
  <c r="E5135" i="7"/>
  <c r="E5133" i="7"/>
  <c r="E5120" i="7"/>
  <c r="E5121" i="7"/>
  <c r="E5123" i="7"/>
  <c r="E5124" i="7"/>
  <c r="E5125" i="7"/>
  <c r="E5126" i="7"/>
  <c r="E5127" i="7"/>
  <c r="E5128" i="7"/>
  <c r="E5129" i="7"/>
  <c r="E5130" i="7"/>
  <c r="E5131" i="7"/>
  <c r="E5132" i="7"/>
  <c r="E5119" i="7"/>
  <c r="E5122" i="7"/>
  <c r="E5117" i="7"/>
  <c r="E5118" i="7"/>
  <c r="E5161" i="7"/>
  <c r="E5162" i="7"/>
  <c r="E5163" i="7"/>
  <c r="E5156" i="7"/>
  <c r="E5157" i="7"/>
  <c r="E5151" i="7"/>
  <c r="E5152" i="7"/>
  <c r="E5158" i="7"/>
  <c r="E5153" i="7"/>
  <c r="E5154" i="7"/>
  <c r="E5155" i="7"/>
  <c r="E5159" i="7"/>
  <c r="E5160" i="7"/>
  <c r="E5190" i="7"/>
  <c r="E5191" i="7"/>
  <c r="E5192" i="7"/>
  <c r="E5187" i="7"/>
  <c r="E5186" i="7"/>
  <c r="E5188" i="7"/>
  <c r="E5189" i="7"/>
  <c r="E4526" i="7"/>
  <c r="E4527" i="7"/>
  <c r="E4529" i="7"/>
  <c r="E4521" i="7"/>
  <c r="E4522" i="7"/>
  <c r="E4528" i="7"/>
  <c r="E4523" i="7"/>
  <c r="E4524" i="7"/>
  <c r="E4525" i="7"/>
  <c r="E4558" i="7"/>
  <c r="E4557" i="7"/>
  <c r="E4556" i="7"/>
  <c r="E4550" i="7"/>
  <c r="E4553" i="7"/>
  <c r="E4552" i="7"/>
  <c r="E4551" i="7"/>
  <c r="E4554" i="7"/>
  <c r="E4555" i="7"/>
  <c r="E4581" i="7"/>
  <c r="E4582" i="7"/>
  <c r="E4583" i="7"/>
  <c r="E4579" i="7"/>
  <c r="E4580" i="7"/>
  <c r="E4577" i="7"/>
  <c r="E4573" i="7"/>
  <c r="E4574" i="7"/>
  <c r="E4575" i="7"/>
  <c r="E4576" i="7"/>
  <c r="E4578" i="7"/>
  <c r="E4605" i="7"/>
  <c r="E4606" i="7"/>
  <c r="E4607" i="7"/>
  <c r="E4602" i="7"/>
  <c r="E4603" i="7"/>
  <c r="E4604" i="7"/>
  <c r="E4599" i="7"/>
  <c r="E4600" i="7"/>
  <c r="E4601" i="7"/>
  <c r="E4627" i="7"/>
  <c r="E4630" i="7"/>
  <c r="E4628" i="7"/>
  <c r="E4629" i="7"/>
  <c r="E4621" i="7"/>
  <c r="E4626" i="7"/>
  <c r="E4622" i="7"/>
  <c r="E4625" i="7"/>
  <c r="E4624" i="7"/>
  <c r="E4623" i="7"/>
  <c r="E4652" i="7"/>
  <c r="E4653" i="7"/>
  <c r="E4654" i="7"/>
  <c r="E4651" i="7"/>
  <c r="E4650" i="7"/>
  <c r="E4677" i="7"/>
  <c r="E4678" i="7"/>
  <c r="E4676" i="7"/>
  <c r="E4673" i="7"/>
  <c r="E4672" i="7"/>
  <c r="E4674" i="7"/>
  <c r="E4675" i="7"/>
  <c r="E6442" i="7"/>
  <c r="E6441" i="7"/>
  <c r="E6443" i="7"/>
  <c r="E6432" i="7"/>
  <c r="E6433" i="7"/>
  <c r="E6434" i="7"/>
  <c r="E6435" i="7"/>
  <c r="E6436" i="7"/>
  <c r="E6437" i="7"/>
  <c r="E6438" i="7"/>
  <c r="E6444" i="7"/>
  <c r="E6439" i="7"/>
  <c r="E6440" i="7"/>
  <c r="E6467" i="7"/>
  <c r="E6468" i="7"/>
  <c r="E6469" i="7"/>
  <c r="E6461" i="7"/>
  <c r="E6462" i="7"/>
  <c r="E6464" i="7"/>
  <c r="E6463" i="7"/>
  <c r="E6466" i="7"/>
  <c r="E6465" i="7"/>
  <c r="E6487" i="7"/>
  <c r="E6488" i="7"/>
  <c r="E6483" i="7"/>
  <c r="E6485" i="7"/>
  <c r="E6484" i="7"/>
  <c r="E6486" i="7"/>
  <c r="E6510" i="7"/>
  <c r="E6509" i="7"/>
  <c r="E6507" i="7"/>
  <c r="E6508" i="7"/>
  <c r="E6524" i="7"/>
  <c r="E6521" i="7"/>
  <c r="E6525" i="7"/>
  <c r="E6523" i="7"/>
  <c r="E6522" i="7"/>
  <c r="E6540" i="7"/>
  <c r="E6541" i="7"/>
  <c r="E6542" i="7"/>
  <c r="E6538" i="7"/>
  <c r="E6539" i="7"/>
  <c r="E6570" i="7"/>
  <c r="E6571" i="7"/>
  <c r="E6562" i="7"/>
  <c r="E6565" i="7"/>
  <c r="E6566" i="7"/>
  <c r="E6567" i="7"/>
  <c r="E6561" i="7"/>
  <c r="E6569" i="7"/>
  <c r="E6568" i="7"/>
  <c r="E6563" i="7"/>
  <c r="E6560" i="7"/>
  <c r="E6564" i="7"/>
  <c r="E4692" i="7"/>
  <c r="E4693" i="7"/>
  <c r="E4690" i="7"/>
  <c r="E4691" i="7"/>
  <c r="E4689" i="7"/>
  <c r="E4709" i="7"/>
  <c r="E4706" i="7"/>
  <c r="E4707" i="7"/>
  <c r="E4708" i="7"/>
  <c r="E4737" i="7"/>
  <c r="E4738" i="7"/>
  <c r="E4727" i="7"/>
  <c r="E4728" i="7"/>
  <c r="E4729" i="7"/>
  <c r="E4730" i="7"/>
  <c r="E4731" i="7"/>
  <c r="E4732" i="7"/>
  <c r="E4734" i="7"/>
  <c r="E4735" i="7"/>
  <c r="E4736" i="7"/>
  <c r="E4733" i="7"/>
  <c r="E4759" i="7"/>
  <c r="E4760" i="7"/>
  <c r="E4756" i="7"/>
  <c r="E4754" i="7"/>
  <c r="E4753" i="7"/>
  <c r="E4757" i="7"/>
  <c r="E4755" i="7"/>
  <c r="E4758" i="7"/>
  <c r="E4777" i="7"/>
  <c r="E4778" i="7"/>
  <c r="E4776" i="7"/>
  <c r="E4779" i="7"/>
  <c r="E4771" i="7"/>
  <c r="E4772" i="7"/>
  <c r="E4773" i="7"/>
  <c r="E4775" i="7"/>
  <c r="E4774" i="7"/>
  <c r="E4794" i="7"/>
  <c r="E4795" i="7"/>
  <c r="E4791" i="7"/>
  <c r="E4792" i="7"/>
  <c r="E4793" i="7"/>
  <c r="E4824" i="7"/>
  <c r="E4823" i="7"/>
  <c r="E4820" i="7"/>
  <c r="E4821" i="7"/>
  <c r="E4825" i="7"/>
  <c r="E4826" i="7"/>
  <c r="E4827" i="7"/>
  <c r="E4818" i="7"/>
  <c r="E4819" i="7"/>
  <c r="E4822" i="7"/>
  <c r="E5243" i="7"/>
  <c r="E5235" i="7"/>
  <c r="E5236" i="7"/>
  <c r="E5237" i="7"/>
  <c r="E5238" i="7"/>
  <c r="E5218" i="7"/>
  <c r="E5219" i="7"/>
  <c r="E5208" i="7"/>
  <c r="E5209" i="7"/>
  <c r="E5210" i="7"/>
  <c r="E5206" i="7"/>
  <c r="E5220" i="7"/>
  <c r="E5221" i="7"/>
  <c r="E5222" i="7"/>
  <c r="E5223" i="7"/>
  <c r="E5224" i="7"/>
  <c r="E5225" i="7"/>
  <c r="E5226" i="7"/>
  <c r="E5227" i="7"/>
  <c r="E5228" i="7"/>
  <c r="E5229" i="7"/>
  <c r="E5230" i="7"/>
  <c r="E5231" i="7"/>
  <c r="E5232" i="7"/>
  <c r="E5233" i="7"/>
  <c r="E5234" i="7"/>
  <c r="E5211" i="7"/>
  <c r="E5212" i="7"/>
  <c r="E5213" i="7"/>
  <c r="E5214" i="7"/>
  <c r="E5215" i="7"/>
  <c r="E5216" i="7"/>
  <c r="E5241" i="7"/>
  <c r="E5240" i="7"/>
  <c r="E5239" i="7"/>
  <c r="E5207" i="7"/>
  <c r="E5217" i="7"/>
  <c r="E5248" i="7"/>
  <c r="E5249" i="7"/>
  <c r="E5244" i="7"/>
  <c r="E5245" i="7"/>
  <c r="E5246" i="7"/>
  <c r="E5247" i="7"/>
  <c r="E5242" i="7"/>
  <c r="E5279" i="7"/>
  <c r="E5280" i="7"/>
  <c r="E5281" i="7"/>
  <c r="E5278" i="7"/>
  <c r="E5271" i="7"/>
  <c r="E5273" i="7"/>
  <c r="E5264" i="7"/>
  <c r="E5265" i="7"/>
  <c r="E5266" i="7"/>
  <c r="E5267" i="7"/>
  <c r="E5268" i="7"/>
  <c r="E5269" i="7"/>
  <c r="E5275" i="7"/>
  <c r="E5276" i="7"/>
  <c r="E5274" i="7"/>
  <c r="E5272" i="7"/>
  <c r="E5277" i="7"/>
  <c r="E5270" i="7"/>
  <c r="E5262" i="7"/>
  <c r="E5263" i="7"/>
  <c r="E5282" i="7"/>
  <c r="E5283" i="7"/>
  <c r="E5364" i="7"/>
  <c r="E5361" i="7"/>
  <c r="E5362" i="7"/>
  <c r="E5363" i="7"/>
  <c r="E5300" i="7"/>
  <c r="E5301" i="7"/>
  <c r="E5302" i="7"/>
  <c r="E5296" i="7"/>
  <c r="E5297" i="7"/>
  <c r="E5328" i="7"/>
  <c r="E5329" i="7"/>
  <c r="E5330" i="7"/>
  <c r="E5321" i="7"/>
  <c r="E5348" i="7"/>
  <c r="E5311" i="7"/>
  <c r="E5312" i="7"/>
  <c r="E5313" i="7"/>
  <c r="E5314" i="7"/>
  <c r="E5346" i="7"/>
  <c r="E5347" i="7"/>
  <c r="E5315" i="7"/>
  <c r="E5316" i="7"/>
  <c r="E5317" i="7"/>
  <c r="E5318" i="7"/>
  <c r="E5319" i="7"/>
  <c r="E5320" i="7"/>
  <c r="E5322" i="7"/>
  <c r="E5323" i="7"/>
  <c r="E5324" i="7"/>
  <c r="E5325" i="7"/>
  <c r="E5326" i="7"/>
  <c r="E5327" i="7"/>
  <c r="E5331" i="7"/>
  <c r="E5332" i="7"/>
  <c r="E5333" i="7"/>
  <c r="E5334" i="7"/>
  <c r="E5335" i="7"/>
  <c r="E5336" i="7"/>
  <c r="E5337" i="7"/>
  <c r="E5338" i="7"/>
  <c r="E5339" i="7"/>
  <c r="E5340" i="7"/>
  <c r="E5341" i="7"/>
  <c r="E5298" i="7"/>
  <c r="E5299" i="7"/>
  <c r="E5349" i="7"/>
  <c r="E5350" i="7"/>
  <c r="E5303" i="7"/>
  <c r="E5304" i="7"/>
  <c r="E5305" i="7"/>
  <c r="E5306" i="7"/>
  <c r="E5307" i="7"/>
  <c r="E5308" i="7"/>
  <c r="E5309" i="7"/>
  <c r="E5354" i="7"/>
  <c r="E5355" i="7"/>
  <c r="E5351" i="7"/>
  <c r="E5352" i="7"/>
  <c r="E5353" i="7"/>
  <c r="E5342" i="7"/>
  <c r="E5343" i="7"/>
  <c r="E5344" i="7"/>
  <c r="E5345" i="7"/>
  <c r="E5310" i="7"/>
  <c r="E5356" i="7"/>
  <c r="E5357" i="7"/>
  <c r="E5358" i="7"/>
  <c r="E5359" i="7"/>
  <c r="E5360" i="7"/>
  <c r="E5402" i="7"/>
  <c r="E5398" i="7"/>
  <c r="E5399" i="7"/>
  <c r="E5380" i="7"/>
  <c r="E5381" i="7"/>
  <c r="E5382" i="7"/>
  <c r="E5383" i="7"/>
  <c r="E5384" i="7"/>
  <c r="E5385" i="7"/>
  <c r="E5386" i="7"/>
  <c r="E5387" i="7"/>
  <c r="E5388" i="7"/>
  <c r="E5389" i="7"/>
  <c r="E5390" i="7"/>
  <c r="E5391" i="7"/>
  <c r="E5392" i="7"/>
  <c r="E5393" i="7"/>
  <c r="E5397" i="7"/>
  <c r="E5396" i="7"/>
  <c r="E5394" i="7"/>
  <c r="E5395" i="7"/>
  <c r="E5400" i="7"/>
  <c r="E5401" i="7"/>
  <c r="E5440" i="7"/>
  <c r="E5441" i="7"/>
  <c r="E5442" i="7"/>
  <c r="E5443" i="7"/>
  <c r="E5424" i="7"/>
  <c r="E5425" i="7"/>
  <c r="E5426" i="7"/>
  <c r="E5428" i="7"/>
  <c r="E5429" i="7"/>
  <c r="E5430" i="7"/>
  <c r="E5431" i="7"/>
  <c r="E5419" i="7"/>
  <c r="E5420" i="7"/>
  <c r="E5421" i="7"/>
  <c r="E5422" i="7"/>
  <c r="E5423" i="7"/>
  <c r="E5427" i="7"/>
  <c r="E5432" i="7"/>
  <c r="E5435" i="7"/>
  <c r="E5436" i="7"/>
  <c r="E5437" i="7"/>
  <c r="E5438" i="7"/>
  <c r="E5439" i="7"/>
  <c r="E5433" i="7"/>
  <c r="E5434" i="7"/>
  <c r="E5468" i="7"/>
  <c r="E5469" i="7"/>
  <c r="E5467" i="7"/>
  <c r="E5466" i="7"/>
  <c r="E5465" i="7"/>
  <c r="E5458" i="7"/>
  <c r="E5459" i="7"/>
  <c r="E5460" i="7"/>
  <c r="E5461" i="7"/>
  <c r="E5470" i="7"/>
  <c r="E5471" i="7"/>
  <c r="E5472" i="7"/>
  <c r="E5463" i="7"/>
  <c r="E5464" i="7"/>
  <c r="E5462" i="7"/>
  <c r="E5515" i="7"/>
  <c r="E5514" i="7"/>
  <c r="E5501" i="7"/>
  <c r="E5502" i="7"/>
  <c r="E5494" i="7"/>
  <c r="E5495" i="7"/>
  <c r="E5496" i="7"/>
  <c r="E5497" i="7"/>
  <c r="E5498" i="7"/>
  <c r="E5499" i="7"/>
  <c r="E5500" i="7"/>
  <c r="E5506" i="7"/>
  <c r="E5507" i="7"/>
  <c r="E5504" i="7"/>
  <c r="E5505" i="7"/>
  <c r="E5508" i="7"/>
  <c r="E5503" i="7"/>
  <c r="E5510" i="7"/>
  <c r="E5511" i="7"/>
  <c r="E5512" i="7"/>
  <c r="E5509" i="7"/>
  <c r="E5513" i="7"/>
  <c r="E5516" i="7"/>
  <c r="E5638" i="7"/>
  <c r="E5629" i="7"/>
  <c r="E5630" i="7"/>
  <c r="E5631" i="7"/>
  <c r="E5632" i="7"/>
  <c r="E5633" i="7"/>
  <c r="E5635" i="7"/>
  <c r="E5636" i="7"/>
  <c r="E5634" i="7"/>
  <c r="E5627" i="7"/>
  <c r="E5628" i="7"/>
  <c r="E5637" i="7"/>
  <c r="E5661" i="7"/>
  <c r="E5662" i="7"/>
  <c r="E5665" i="7"/>
  <c r="E5663" i="7"/>
  <c r="E5664" i="7"/>
  <c r="E5658" i="7"/>
  <c r="E5659" i="7"/>
  <c r="E5660" i="7"/>
  <c r="E5655" i="7"/>
  <c r="E5656" i="7"/>
  <c r="E5657" i="7"/>
  <c r="E5667" i="7"/>
  <c r="E5666" i="7"/>
  <c r="E5668" i="7"/>
  <c r="E5701" i="7"/>
  <c r="E5702" i="7"/>
  <c r="E5705" i="7"/>
  <c r="E5689" i="7"/>
  <c r="E5687" i="7"/>
  <c r="E5688" i="7"/>
  <c r="E5683" i="7"/>
  <c r="E5686" i="7"/>
  <c r="E5682" i="7"/>
  <c r="E5703" i="7"/>
  <c r="E5704" i="7"/>
  <c r="E5692" i="7"/>
  <c r="E5694" i="7"/>
  <c r="E5695" i="7"/>
  <c r="E5696" i="7"/>
  <c r="E5697" i="7"/>
  <c r="E5698" i="7"/>
  <c r="E5699" i="7"/>
  <c r="E5700" i="7"/>
  <c r="E5690" i="7"/>
  <c r="E5691" i="7"/>
  <c r="E5693" i="7"/>
  <c r="E5685" i="7"/>
  <c r="E5684" i="7"/>
  <c r="E5727" i="7"/>
  <c r="E5728" i="7"/>
  <c r="E5718" i="7"/>
  <c r="E5717" i="7"/>
  <c r="E5726" i="7"/>
  <c r="E5721" i="7"/>
  <c r="E5722" i="7"/>
  <c r="E5723" i="7"/>
  <c r="E5725" i="7"/>
  <c r="E5724" i="7"/>
  <c r="E5720" i="7"/>
  <c r="E5719" i="7"/>
  <c r="E5765" i="7"/>
  <c r="E5764" i="7"/>
  <c r="E5745" i="7"/>
  <c r="E5746" i="7"/>
  <c r="E5747" i="7"/>
  <c r="E5748" i="7"/>
  <c r="E5753" i="7"/>
  <c r="E5754" i="7"/>
  <c r="E5755" i="7"/>
  <c r="E5752" i="7"/>
  <c r="E5758" i="7"/>
  <c r="E5750" i="7"/>
  <c r="E5751" i="7"/>
  <c r="E5762" i="7"/>
  <c r="E5759" i="7"/>
  <c r="E5763" i="7"/>
  <c r="E5760" i="7"/>
  <c r="E5761" i="7"/>
  <c r="E5766" i="7"/>
  <c r="E5756" i="7"/>
  <c r="E5744" i="7"/>
  <c r="E5743" i="7"/>
  <c r="E5757" i="7"/>
  <c r="E5749" i="7"/>
  <c r="E5801" i="7"/>
  <c r="E5800" i="7"/>
  <c r="E5790" i="7"/>
  <c r="E5795" i="7"/>
  <c r="E5791" i="7"/>
  <c r="E5792" i="7"/>
  <c r="E5793" i="7"/>
  <c r="E5794" i="7"/>
  <c r="E5806" i="7"/>
  <c r="E5807" i="7"/>
  <c r="E5798" i="7"/>
  <c r="E5796" i="7"/>
  <c r="E5797" i="7"/>
  <c r="E5799" i="7"/>
  <c r="E5802" i="7"/>
  <c r="E5803" i="7"/>
  <c r="E5804" i="7"/>
  <c r="E5805" i="7"/>
  <c r="E5825" i="7"/>
  <c r="E5826" i="7"/>
  <c r="E5839" i="7"/>
  <c r="E5840" i="7"/>
  <c r="E5842" i="7"/>
  <c r="E5829" i="7"/>
  <c r="E5830" i="7"/>
  <c r="E5833" i="7"/>
  <c r="E5834" i="7"/>
  <c r="E5835" i="7"/>
  <c r="E5836" i="7"/>
  <c r="E5841" i="7"/>
  <c r="E5827" i="7"/>
  <c r="E5837" i="7"/>
  <c r="E5838" i="7"/>
  <c r="E5831" i="7"/>
  <c r="E5832" i="7"/>
  <c r="E5828" i="7"/>
  <c r="E5877" i="7"/>
  <c r="E5878" i="7"/>
  <c r="E5864" i="7"/>
  <c r="E5865" i="7"/>
  <c r="E5866" i="7"/>
  <c r="E5867" i="7"/>
  <c r="E5879" i="7"/>
  <c r="E5869" i="7"/>
  <c r="E5870" i="7"/>
  <c r="E5871" i="7"/>
  <c r="E5872" i="7"/>
  <c r="E5873" i="7"/>
  <c r="E5874" i="7"/>
  <c r="E5875" i="7"/>
  <c r="E5876" i="7"/>
  <c r="E5863" i="7"/>
  <c r="E5868" i="7"/>
  <c r="E5907" i="7"/>
  <c r="E5902" i="7"/>
  <c r="E5899" i="7"/>
  <c r="E5894" i="7"/>
  <c r="E5905" i="7"/>
  <c r="E5906" i="7"/>
  <c r="E5898" i="7"/>
  <c r="E5895" i="7"/>
  <c r="E5896" i="7"/>
  <c r="E5897" i="7"/>
  <c r="E5903" i="7"/>
  <c r="E5904" i="7"/>
  <c r="E5900" i="7"/>
  <c r="E5901" i="7"/>
  <c r="E5926" i="7"/>
  <c r="E5930" i="7"/>
  <c r="E5932" i="7"/>
  <c r="E5931" i="7"/>
  <c r="E5923" i="7"/>
  <c r="E5924" i="7"/>
  <c r="E5927" i="7"/>
  <c r="E5928" i="7"/>
  <c r="E5929" i="7"/>
  <c r="E5925" i="7"/>
  <c r="E5950" i="7"/>
  <c r="E5951" i="7"/>
  <c r="E5947" i="7"/>
  <c r="E5948" i="7"/>
  <c r="E5943" i="7"/>
  <c r="E5944" i="7"/>
  <c r="E5945" i="7"/>
  <c r="E5949" i="7"/>
  <c r="E5946" i="7"/>
  <c r="E5952" i="7"/>
  <c r="E6093" i="7"/>
  <c r="E6087" i="7"/>
  <c r="E6086" i="7"/>
  <c r="E6094" i="7"/>
  <c r="E6095" i="7"/>
  <c r="E6088" i="7"/>
  <c r="E6089" i="7"/>
  <c r="E6090" i="7"/>
  <c r="E6091" i="7"/>
  <c r="E6092" i="7"/>
  <c r="E6082" i="7"/>
  <c r="E6078" i="7"/>
  <c r="E6079" i="7"/>
  <c r="E6083" i="7"/>
  <c r="E6080" i="7"/>
  <c r="E6081" i="7"/>
  <c r="E6084" i="7"/>
  <c r="E6085" i="7"/>
  <c r="E6116" i="7"/>
  <c r="E6110" i="7"/>
  <c r="E6107" i="7"/>
  <c r="E6108" i="7"/>
  <c r="E6115" i="7"/>
  <c r="E6114" i="7"/>
  <c r="E6113" i="7"/>
  <c r="E6109" i="7"/>
  <c r="E6111" i="7"/>
  <c r="E6112" i="7"/>
  <c r="E414" i="7"/>
  <c r="E415" i="7"/>
  <c r="E425" i="7"/>
  <c r="E444" i="7"/>
  <c r="E443" i="7"/>
  <c r="E454" i="7"/>
  <c r="E477" i="7"/>
  <c r="E475" i="7"/>
  <c r="E476" i="7"/>
  <c r="E481" i="7"/>
  <c r="E483" i="7"/>
  <c r="E482" i="7"/>
  <c r="E498" i="7"/>
  <c r="E499" i="7"/>
  <c r="E500" i="7"/>
  <c r="E516" i="7"/>
  <c r="E6" i="7"/>
  <c r="E7" i="7"/>
  <c r="E8" i="7"/>
  <c r="E41" i="7"/>
  <c r="E42" i="7"/>
  <c r="E53" i="7"/>
  <c r="E54" i="7"/>
  <c r="E62" i="7"/>
  <c r="E61" i="7"/>
  <c r="E76" i="7"/>
  <c r="E79" i="7"/>
  <c r="E80" i="7"/>
  <c r="E81" i="7"/>
  <c r="E82" i="7"/>
  <c r="E78" i="7"/>
  <c r="E77" i="7"/>
  <c r="E98" i="7"/>
  <c r="E99" i="7"/>
  <c r="E122" i="7"/>
  <c r="E120" i="7"/>
  <c r="E123" i="7"/>
  <c r="E121" i="7"/>
  <c r="E124" i="7"/>
  <c r="E139" i="7"/>
  <c r="E140" i="7"/>
  <c r="E138" i="7"/>
  <c r="E149" i="7"/>
  <c r="E148" i="7"/>
  <c r="E162" i="7"/>
  <c r="E161" i="7"/>
  <c r="E171" i="7"/>
  <c r="E172" i="7"/>
  <c r="E184" i="7"/>
  <c r="E182" i="7"/>
  <c r="E183" i="7"/>
  <c r="E181" i="7"/>
  <c r="E196" i="7"/>
  <c r="E197" i="7"/>
  <c r="E207" i="7"/>
  <c r="E208" i="7"/>
  <c r="E223" i="7"/>
  <c r="E222" i="7"/>
  <c r="E240" i="7"/>
  <c r="E251" i="7"/>
  <c r="E253" i="7"/>
  <c r="E252" i="7"/>
  <c r="E267" i="7"/>
  <c r="E320" i="7"/>
  <c r="E321" i="7"/>
  <c r="E322" i="7"/>
  <c r="E319" i="7"/>
  <c r="E363" i="7"/>
  <c r="E361" i="7"/>
  <c r="E362" i="7"/>
  <c r="E384" i="7"/>
  <c r="E409" i="7"/>
  <c r="E550" i="7"/>
  <c r="E549" i="7"/>
  <c r="E569" i="7"/>
  <c r="E568" i="7"/>
  <c r="E585" i="7"/>
  <c r="E606" i="7"/>
  <c r="E639" i="7"/>
  <c r="E672" i="7"/>
  <c r="E705" i="7"/>
  <c r="E736" i="7"/>
  <c r="E735" i="7"/>
  <c r="E734" i="7"/>
  <c r="E757" i="7"/>
  <c r="E783" i="7"/>
  <c r="E782" i="7"/>
  <c r="E847" i="7"/>
  <c r="E868" i="7"/>
  <c r="E881" i="7"/>
  <c r="E882" i="7"/>
  <c r="E895" i="7"/>
  <c r="E894" i="7"/>
  <c r="E906" i="7"/>
  <c r="E904" i="7"/>
  <c r="E905" i="7"/>
  <c r="E915" i="7"/>
  <c r="E914" i="7"/>
  <c r="E929" i="7"/>
  <c r="E928" i="7"/>
  <c r="E930" i="7"/>
  <c r="E939" i="7"/>
  <c r="E948" i="7"/>
  <c r="E949" i="7"/>
  <c r="E950" i="7"/>
  <c r="E1057" i="7"/>
  <c r="E1058" i="7"/>
  <c r="E1059" i="7"/>
  <c r="E1078" i="7"/>
  <c r="E1079" i="7"/>
  <c r="E1119" i="7"/>
  <c r="E1135" i="7"/>
  <c r="E1136" i="7"/>
  <c r="E1137" i="7"/>
  <c r="E1165" i="7"/>
  <c r="E1166" i="7"/>
  <c r="E1175" i="7"/>
  <c r="E1176" i="7"/>
  <c r="E966" i="7"/>
  <c r="E976" i="7"/>
  <c r="E977" i="7"/>
  <c r="E999" i="7"/>
  <c r="E1184" i="7"/>
  <c r="E1193" i="7"/>
  <c r="E1194" i="7"/>
  <c r="E1192" i="7"/>
  <c r="E1209" i="7"/>
  <c r="E1208" i="7"/>
  <c r="E1219" i="7"/>
  <c r="E1220" i="7"/>
  <c r="E1228" i="7"/>
  <c r="E1238" i="7"/>
  <c r="E1268" i="7"/>
  <c r="E1743" i="7"/>
  <c r="E1742" i="7"/>
  <c r="E1745" i="7"/>
  <c r="E1744" i="7"/>
  <c r="E1757" i="7"/>
  <c r="E1756" i="7"/>
  <c r="E1755" i="7"/>
  <c r="E1773" i="7"/>
  <c r="E1771" i="7"/>
  <c r="E1772" i="7"/>
  <c r="E1796" i="7"/>
  <c r="E1798" i="7"/>
  <c r="E1797" i="7"/>
  <c r="E1809" i="7"/>
  <c r="E1810" i="7"/>
  <c r="E1808" i="7"/>
  <c r="E1825" i="7"/>
  <c r="E1838" i="7"/>
  <c r="E1851" i="7"/>
  <c r="E1895" i="7"/>
  <c r="E1286" i="7"/>
  <c r="E1288" i="7"/>
  <c r="E1285" i="7"/>
  <c r="E1287" i="7"/>
  <c r="E1299" i="7"/>
  <c r="E1357" i="7"/>
  <c r="E1356" i="7"/>
  <c r="E1355" i="7"/>
  <c r="E1371" i="7"/>
  <c r="E1369" i="7"/>
  <c r="E1370" i="7"/>
  <c r="E1382" i="7"/>
  <c r="E1380" i="7"/>
  <c r="E1381" i="7"/>
  <c r="E1395" i="7"/>
  <c r="E1397" i="7"/>
  <c r="E1394" i="7"/>
  <c r="E1396" i="7"/>
  <c r="E1420" i="7"/>
  <c r="E1419" i="7"/>
  <c r="E1422" i="7"/>
  <c r="E1421" i="7"/>
  <c r="E1441" i="7"/>
  <c r="E1440" i="7"/>
  <c r="E1456" i="7"/>
  <c r="E1454" i="7"/>
  <c r="E1457" i="7"/>
  <c r="E1455" i="7"/>
  <c r="E1470" i="7"/>
  <c r="E1475" i="7"/>
  <c r="E1476" i="7"/>
  <c r="E1486" i="7"/>
  <c r="E1485" i="7"/>
  <c r="E1487" i="7"/>
  <c r="E1488" i="7"/>
  <c r="E1504" i="7"/>
  <c r="E1503" i="7"/>
  <c r="E1516" i="7"/>
  <c r="E1523" i="7"/>
  <c r="E1524" i="7"/>
  <c r="E1525" i="7"/>
  <c r="E1539" i="7"/>
  <c r="E1537" i="7"/>
  <c r="E1538" i="7"/>
  <c r="E1550" i="7"/>
  <c r="E1559" i="7"/>
  <c r="E1560" i="7"/>
  <c r="E1561" i="7"/>
  <c r="E1562" i="7"/>
  <c r="E1579" i="7"/>
  <c r="E1578" i="7"/>
  <c r="E1596" i="7"/>
  <c r="E1598" i="7"/>
  <c r="E1597" i="7"/>
  <c r="E1618" i="7"/>
  <c r="E1620" i="7"/>
  <c r="E1619" i="7"/>
  <c r="E1617" i="7"/>
  <c r="E1616" i="7"/>
  <c r="E1641" i="7"/>
  <c r="E1640" i="7"/>
  <c r="E1672" i="7"/>
  <c r="E1673" i="7"/>
  <c r="E1691" i="7"/>
  <c r="E1693" i="7"/>
  <c r="E1692" i="7"/>
  <c r="E1690" i="7"/>
  <c r="E1708" i="7"/>
  <c r="E1709" i="7"/>
  <c r="E1710" i="7"/>
  <c r="E1724" i="7"/>
  <c r="E1727" i="7"/>
  <c r="E1728" i="7"/>
  <c r="E1726" i="7"/>
  <c r="E1725" i="7"/>
  <c r="E1908" i="7"/>
  <c r="E1906" i="7"/>
  <c r="E1907" i="7"/>
  <c r="E1905" i="7"/>
  <c r="E1922" i="7"/>
  <c r="E1921" i="7"/>
  <c r="E1928" i="7"/>
  <c r="E1931" i="7"/>
  <c r="E1929" i="7"/>
  <c r="E1930" i="7"/>
  <c r="E1947" i="7"/>
  <c r="E1945" i="7"/>
  <c r="E1946" i="7"/>
  <c r="E1961" i="7"/>
  <c r="E1962" i="7"/>
  <c r="E1963" i="7"/>
  <c r="E1997" i="7"/>
  <c r="E1996" i="7"/>
  <c r="E2015" i="7"/>
  <c r="E2013" i="7"/>
  <c r="E2014" i="7"/>
  <c r="E2040" i="7"/>
  <c r="E2041" i="7"/>
  <c r="E2072" i="7"/>
  <c r="E2070" i="7"/>
  <c r="E2069" i="7"/>
  <c r="E2071" i="7"/>
  <c r="E2068" i="7"/>
  <c r="E2108" i="7"/>
  <c r="E2109" i="7"/>
  <c r="E2132" i="7"/>
  <c r="E2131" i="7"/>
  <c r="E2130" i="7"/>
  <c r="E2157" i="7"/>
  <c r="E2156" i="7"/>
  <c r="E2158" i="7"/>
  <c r="E2184" i="7"/>
  <c r="E2183" i="7"/>
  <c r="E2213" i="7"/>
  <c r="E2248" i="7"/>
  <c r="E2269" i="7"/>
  <c r="E2280" i="7"/>
  <c r="E2278" i="7"/>
  <c r="E2279" i="7"/>
  <c r="E2294" i="7"/>
  <c r="E2295" i="7"/>
  <c r="E2296" i="7"/>
  <c r="E2308" i="7"/>
  <c r="E2306" i="7"/>
  <c r="E2307" i="7"/>
  <c r="E2309" i="7"/>
  <c r="E2305" i="7"/>
  <c r="E2323" i="7"/>
  <c r="E2325" i="7"/>
  <c r="E2326" i="7"/>
  <c r="E2324" i="7"/>
  <c r="E2340" i="7"/>
  <c r="E2338" i="7"/>
  <c r="E2339" i="7"/>
  <c r="E2350" i="7"/>
  <c r="E2348" i="7"/>
  <c r="E2349" i="7"/>
  <c r="E2369" i="7"/>
  <c r="E2371" i="7"/>
  <c r="E2370" i="7"/>
  <c r="E2368" i="7"/>
  <c r="E2392" i="7"/>
  <c r="E2390" i="7"/>
  <c r="E2388" i="7"/>
  <c r="E2387" i="7"/>
  <c r="E2391" i="7"/>
  <c r="E2389" i="7"/>
  <c r="E2428" i="7"/>
  <c r="E2440" i="7"/>
  <c r="E2439" i="7"/>
  <c r="E2477" i="7"/>
  <c r="E2525" i="7"/>
  <c r="E2524" i="7"/>
  <c r="E2538" i="7"/>
  <c r="E2537" i="7"/>
  <c r="E2536" i="7"/>
  <c r="E2553" i="7"/>
  <c r="E2554" i="7"/>
  <c r="E2555" i="7"/>
  <c r="E2567" i="7"/>
  <c r="E2566" i="7"/>
  <c r="E2564" i="7"/>
  <c r="E2565" i="7"/>
  <c r="E2584" i="7"/>
  <c r="E2598" i="7"/>
  <c r="E2597" i="7"/>
  <c r="E2599" i="7"/>
  <c r="E2617" i="7"/>
  <c r="E2616" i="7"/>
  <c r="E2615" i="7"/>
  <c r="E2628" i="7"/>
  <c r="E2645" i="7"/>
  <c r="E2669" i="7"/>
  <c r="E2667" i="7"/>
  <c r="E2668" i="7"/>
  <c r="E2686" i="7"/>
  <c r="E2687" i="7"/>
  <c r="E2696" i="7"/>
  <c r="E2708" i="7"/>
  <c r="E2705" i="7"/>
  <c r="E2707" i="7"/>
  <c r="E2706" i="7"/>
  <c r="E2720" i="7"/>
  <c r="E2721" i="7"/>
  <c r="E2735" i="7"/>
  <c r="E2736" i="7"/>
  <c r="E2748" i="7"/>
  <c r="E2765" i="7"/>
  <c r="E2763" i="7"/>
  <c r="E2764" i="7"/>
  <c r="E2774" i="7"/>
  <c r="E2775" i="7"/>
  <c r="E2773" i="7"/>
  <c r="E2794" i="7"/>
  <c r="E2795" i="7"/>
  <c r="E2811" i="7"/>
  <c r="E2812" i="7"/>
  <c r="E2826" i="7"/>
  <c r="E2827" i="7"/>
  <c r="E2824" i="7"/>
  <c r="E2825" i="7"/>
  <c r="E2845" i="7"/>
  <c r="E2857" i="7"/>
  <c r="E2858" i="7"/>
  <c r="E2859" i="7"/>
  <c r="E2876" i="7"/>
  <c r="E2875" i="7"/>
  <c r="E2887" i="7"/>
  <c r="E2884" i="7"/>
  <c r="E2885" i="7"/>
  <c r="E2886" i="7"/>
  <c r="E2909" i="7"/>
  <c r="E2908" i="7"/>
  <c r="E2906" i="7"/>
  <c r="E2905" i="7"/>
  <c r="E2907" i="7"/>
  <c r="E2930" i="7"/>
  <c r="E2928" i="7"/>
  <c r="E2927" i="7"/>
  <c r="E2929" i="7"/>
  <c r="E3481" i="7"/>
  <c r="E3482" i="7"/>
  <c r="E3496" i="7"/>
  <c r="E3506" i="7"/>
  <c r="E3520" i="7"/>
  <c r="E3533" i="7"/>
  <c r="E3534" i="7"/>
  <c r="E3535" i="7"/>
  <c r="E3618" i="7"/>
  <c r="E2953" i="7"/>
  <c r="E2951" i="7"/>
  <c r="E2952" i="7"/>
  <c r="E2949" i="7"/>
  <c r="E2954" i="7"/>
  <c r="E2950" i="7"/>
  <c r="E2968" i="7"/>
  <c r="E2969" i="7"/>
  <c r="E2980" i="7"/>
  <c r="E2981" i="7"/>
  <c r="E2996" i="7"/>
  <c r="E2998" i="7"/>
  <c r="E2997" i="7"/>
  <c r="E3008" i="7"/>
  <c r="E3007" i="7"/>
  <c r="E3009" i="7"/>
  <c r="E3034" i="7"/>
  <c r="E3049" i="7"/>
  <c r="E3051" i="7"/>
  <c r="E3050" i="7"/>
  <c r="E3064" i="7"/>
  <c r="E3062" i="7"/>
  <c r="E3065" i="7"/>
  <c r="E3063" i="7"/>
  <c r="E3084" i="7"/>
  <c r="E3086" i="7"/>
  <c r="E3085" i="7"/>
  <c r="E3102" i="7"/>
  <c r="E3103" i="7"/>
  <c r="E3104" i="7"/>
  <c r="E3101" i="7"/>
  <c r="E3116" i="7"/>
  <c r="E3117" i="7"/>
  <c r="E3130" i="7"/>
  <c r="E3127" i="7"/>
  <c r="E3128" i="7"/>
  <c r="E3129" i="7"/>
  <c r="E3140" i="7"/>
  <c r="E3142" i="7"/>
  <c r="E3141" i="7"/>
  <c r="E3148" i="7"/>
  <c r="E3150" i="7"/>
  <c r="E3149" i="7"/>
  <c r="E3264" i="7"/>
  <c r="E3263" i="7"/>
  <c r="E3270" i="7"/>
  <c r="E3277" i="7"/>
  <c r="E3289" i="7"/>
  <c r="E3288" i="7"/>
  <c r="E3286" i="7"/>
  <c r="E3287" i="7"/>
  <c r="E3302" i="7"/>
  <c r="E3303" i="7"/>
  <c r="E3305" i="7"/>
  <c r="E3304" i="7"/>
  <c r="E3320" i="7"/>
  <c r="E3319" i="7"/>
  <c r="E3333" i="7"/>
  <c r="E3356" i="7"/>
  <c r="E3357" i="7"/>
  <c r="E3373" i="7"/>
  <c r="E3372" i="7"/>
  <c r="E3381" i="7"/>
  <c r="E3400" i="7"/>
  <c r="E3403" i="7"/>
  <c r="E3402" i="7"/>
  <c r="E3401" i="7"/>
  <c r="E3421" i="7"/>
  <c r="E3422" i="7"/>
  <c r="E3438" i="7"/>
  <c r="E3436" i="7"/>
  <c r="E3437" i="7"/>
  <c r="E3440" i="7"/>
  <c r="E3439" i="7"/>
  <c r="E3453" i="7"/>
  <c r="E3454" i="7"/>
  <c r="E3455" i="7"/>
  <c r="E3650" i="7"/>
  <c r="E3687" i="7"/>
  <c r="E3688" i="7"/>
  <c r="E3689" i="7"/>
  <c r="E3705" i="7"/>
  <c r="E3707" i="7"/>
  <c r="E3706" i="7"/>
  <c r="E3728" i="7"/>
  <c r="E3727" i="7"/>
  <c r="E3746" i="7"/>
  <c r="E3747" i="7"/>
  <c r="E3766" i="7"/>
  <c r="E3791" i="7"/>
  <c r="E3798" i="7"/>
  <c r="E3803" i="7"/>
  <c r="E3855" i="7"/>
  <c r="E3854" i="7"/>
  <c r="E3856" i="7"/>
  <c r="E3857" i="7"/>
  <c r="E3871" i="7"/>
  <c r="E3873" i="7"/>
  <c r="E3872" i="7"/>
  <c r="E3870" i="7"/>
  <c r="E3885" i="7"/>
  <c r="E3884" i="7"/>
  <c r="E3888" i="7"/>
  <c r="E3886" i="7"/>
  <c r="E3887" i="7"/>
  <c r="E3902" i="7"/>
  <c r="E3903" i="7"/>
  <c r="E3913" i="7"/>
  <c r="E3914" i="7"/>
  <c r="E3916" i="7"/>
  <c r="E3915" i="7"/>
  <c r="E3924" i="7"/>
  <c r="E3925" i="7"/>
  <c r="E3926" i="7"/>
  <c r="E3927" i="7"/>
  <c r="E3936" i="7"/>
  <c r="E3937" i="7"/>
  <c r="E3954" i="7"/>
  <c r="E3951" i="7"/>
  <c r="E3952" i="7"/>
  <c r="E3953" i="7"/>
  <c r="E3950" i="7"/>
  <c r="E3965" i="7"/>
  <c r="E3964" i="7"/>
  <c r="E3962" i="7"/>
  <c r="E3963" i="7"/>
  <c r="E3979" i="7"/>
  <c r="E3977" i="7"/>
  <c r="E3978" i="7"/>
  <c r="E3989" i="7"/>
  <c r="E3988" i="7"/>
  <c r="E3990" i="7"/>
  <c r="E4014" i="7"/>
  <c r="E4025" i="7"/>
  <c r="E4065" i="7"/>
  <c r="E4077" i="7"/>
  <c r="E4078" i="7"/>
  <c r="E4076" i="7"/>
  <c r="E4095" i="7"/>
  <c r="E4115" i="7"/>
  <c r="E4118" i="7"/>
  <c r="E4116" i="7"/>
  <c r="E4117" i="7"/>
  <c r="E4136" i="7"/>
  <c r="E4135" i="7"/>
  <c r="E4145" i="7"/>
  <c r="E4144" i="7"/>
  <c r="E4146" i="7"/>
  <c r="E4153" i="7"/>
  <c r="E4154" i="7"/>
  <c r="E4167" i="7"/>
  <c r="E4166" i="7"/>
  <c r="E4190" i="7"/>
  <c r="E4202" i="7"/>
  <c r="E4201" i="7"/>
  <c r="E4200" i="7"/>
  <c r="E4218" i="7"/>
  <c r="E4220" i="7"/>
  <c r="E4219" i="7"/>
  <c r="E4239" i="7"/>
  <c r="E4238" i="7"/>
  <c r="E4253" i="7"/>
  <c r="E4254" i="7"/>
  <c r="E4266" i="7"/>
  <c r="E4265" i="7"/>
  <c r="E4267" i="7"/>
  <c r="E4297" i="7"/>
  <c r="E4296" i="7"/>
  <c r="E4298" i="7"/>
  <c r="E4309" i="7"/>
  <c r="E4310" i="7"/>
  <c r="E4326" i="7"/>
  <c r="E4325" i="7"/>
  <c r="E4345" i="7"/>
  <c r="E4359" i="7"/>
  <c r="E4374" i="7"/>
  <c r="E4372" i="7"/>
  <c r="E4373" i="7"/>
  <c r="E4386" i="7"/>
  <c r="E4387" i="7"/>
  <c r="E4402" i="7"/>
  <c r="E4403" i="7"/>
  <c r="E4415" i="7"/>
  <c r="E4414" i="7"/>
  <c r="E4416" i="7"/>
  <c r="E4424" i="7"/>
  <c r="E4423" i="7"/>
  <c r="E4440" i="7"/>
  <c r="E4441" i="7"/>
  <c r="E4448" i="7"/>
  <c r="E4449" i="7"/>
  <c r="E4481" i="7"/>
  <c r="E4492" i="7"/>
  <c r="E4493" i="7"/>
  <c r="E4503" i="7"/>
  <c r="E4501" i="7"/>
  <c r="E4502" i="7"/>
  <c r="E4856" i="7"/>
  <c r="E4857" i="7"/>
  <c r="E4871" i="7"/>
  <c r="E4872" i="7"/>
  <c r="E4882" i="7"/>
  <c r="E4904" i="7"/>
  <c r="E4903" i="7"/>
  <c r="E4918" i="7"/>
  <c r="E4917" i="7"/>
  <c r="E4916" i="7"/>
  <c r="E5536" i="7"/>
  <c r="E5559" i="7"/>
  <c r="E5578" i="7"/>
  <c r="E5579" i="7"/>
  <c r="E5577" i="7"/>
  <c r="E5604" i="7"/>
  <c r="E6143" i="7"/>
  <c r="E6142" i="7"/>
  <c r="E6144" i="7"/>
  <c r="E6141" i="7"/>
  <c r="E6140" i="7"/>
  <c r="E6174" i="7"/>
  <c r="E6168" i="7"/>
  <c r="E6171" i="7"/>
  <c r="E6169" i="7"/>
  <c r="E6172" i="7"/>
  <c r="E6170" i="7"/>
  <c r="E6175" i="7"/>
  <c r="E6173" i="7"/>
  <c r="E6199" i="7"/>
  <c r="E6197" i="7"/>
  <c r="E6198" i="7"/>
  <c r="E6221" i="7"/>
  <c r="E6220" i="7"/>
  <c r="E6219" i="7"/>
  <c r="E6240" i="7"/>
  <c r="E6241" i="7"/>
  <c r="E6242" i="7"/>
  <c r="E6239" i="7"/>
  <c r="E6237" i="7"/>
  <c r="E6238" i="7"/>
  <c r="E6265" i="7"/>
  <c r="E6262" i="7"/>
  <c r="E6263" i="7"/>
  <c r="E6264" i="7"/>
  <c r="E6261" i="7"/>
  <c r="E6282" i="7"/>
  <c r="E6283" i="7"/>
  <c r="E6281" i="7"/>
  <c r="E6300" i="7"/>
  <c r="E6299" i="7"/>
  <c r="E6318" i="7"/>
  <c r="E6316" i="7"/>
  <c r="E6317" i="7"/>
  <c r="E6315" i="7"/>
  <c r="E6314" i="7"/>
  <c r="E6335" i="7"/>
  <c r="E6336" i="7"/>
  <c r="E6334" i="7"/>
  <c r="E6349" i="7"/>
  <c r="E6378" i="7"/>
  <c r="E6376" i="7"/>
  <c r="E6377" i="7"/>
  <c r="E6394" i="7"/>
  <c r="E6417" i="7"/>
  <c r="E6416" i="7"/>
  <c r="E6415" i="7"/>
  <c r="E4940" i="7"/>
  <c r="E4941" i="7"/>
  <c r="E4939" i="7"/>
  <c r="E4959" i="7"/>
  <c r="E4958" i="7"/>
  <c r="E4979" i="7"/>
  <c r="E4977" i="7"/>
  <c r="E4978" i="7"/>
  <c r="E5103" i="7"/>
  <c r="E5102" i="7"/>
  <c r="E5136" i="7"/>
  <c r="E5137" i="7"/>
  <c r="E5138" i="7"/>
  <c r="E5164" i="7"/>
  <c r="E5195" i="7"/>
  <c r="E5193" i="7"/>
  <c r="E5194" i="7"/>
  <c r="E4534" i="7"/>
  <c r="E4530" i="7"/>
  <c r="E4532" i="7"/>
  <c r="E4531" i="7"/>
  <c r="E4533" i="7"/>
  <c r="E4560" i="7"/>
  <c r="E4559" i="7"/>
  <c r="E4589" i="7"/>
  <c r="E4588" i="7"/>
  <c r="E4586" i="7"/>
  <c r="E4585" i="7"/>
  <c r="E4584" i="7"/>
  <c r="E4587" i="7"/>
  <c r="E4609" i="7"/>
  <c r="E4608" i="7"/>
  <c r="E4610" i="7"/>
  <c r="E4633" i="7"/>
  <c r="E4632" i="7"/>
  <c r="E4631" i="7"/>
  <c r="E4657" i="7"/>
  <c r="E4655" i="7"/>
  <c r="E4656" i="7"/>
  <c r="E6446" i="7"/>
  <c r="E6445" i="7"/>
  <c r="E6471" i="7"/>
  <c r="E6470" i="7"/>
  <c r="E6490" i="7"/>
  <c r="E6489" i="7"/>
  <c r="E6513" i="7"/>
  <c r="E6512" i="7"/>
  <c r="E6511" i="7"/>
  <c r="E6527" i="7"/>
  <c r="E6526" i="7"/>
  <c r="E6545" i="7"/>
  <c r="E6543" i="7"/>
  <c r="E6544" i="7"/>
  <c r="E6546" i="7"/>
  <c r="E6575" i="7"/>
  <c r="E6574" i="7"/>
  <c r="E6576" i="7"/>
  <c r="E6573" i="7"/>
  <c r="E6572" i="7"/>
  <c r="E4698" i="7"/>
  <c r="E4697" i="7"/>
  <c r="E4696" i="7"/>
  <c r="E4694" i="7"/>
  <c r="E4695" i="7"/>
  <c r="E4699" i="7"/>
  <c r="E4716" i="7"/>
  <c r="E4717" i="7"/>
  <c r="E4718" i="7"/>
  <c r="E4715" i="7"/>
  <c r="E4714" i="7"/>
  <c r="E4712" i="7"/>
  <c r="E4713" i="7"/>
  <c r="E4710" i="7"/>
  <c r="E4711" i="7"/>
  <c r="E4742" i="7"/>
  <c r="E4741" i="7"/>
  <c r="E4739" i="7"/>
  <c r="E4740" i="7"/>
  <c r="E4783" i="7"/>
  <c r="E4782" i="7"/>
  <c r="E4781" i="7"/>
  <c r="E4780" i="7"/>
  <c r="E4799" i="7"/>
  <c r="E4798" i="7"/>
  <c r="E4800" i="7"/>
  <c r="E4797" i="7"/>
  <c r="E4796" i="7"/>
  <c r="E4829" i="7"/>
  <c r="E4830" i="7"/>
  <c r="E4831" i="7"/>
  <c r="E4828" i="7"/>
  <c r="E5251" i="7"/>
  <c r="E5252" i="7"/>
  <c r="E5250" i="7"/>
  <c r="E5284" i="7"/>
  <c r="E5365" i="7"/>
  <c r="E5366" i="7"/>
  <c r="E5404" i="7"/>
  <c r="E5405" i="7"/>
  <c r="E5403" i="7"/>
  <c r="E5445" i="7"/>
  <c r="E5444" i="7"/>
  <c r="E5474" i="7"/>
  <c r="E5473" i="7"/>
  <c r="E5518" i="7"/>
  <c r="E5517" i="7"/>
  <c r="E5639" i="7"/>
  <c r="E5669" i="7"/>
  <c r="E5670" i="7"/>
  <c r="E5671" i="7"/>
  <c r="E5672" i="7"/>
  <c r="E5706" i="7"/>
  <c r="E5707" i="7"/>
  <c r="E5732" i="7"/>
  <c r="E5731" i="7"/>
  <c r="E5729" i="7"/>
  <c r="E5730" i="7"/>
  <c r="E5770" i="7"/>
  <c r="E5771" i="7"/>
  <c r="E5772" i="7"/>
  <c r="E5769" i="7"/>
  <c r="E5768" i="7"/>
  <c r="E5767" i="7"/>
  <c r="E5809" i="7"/>
  <c r="E5810" i="7"/>
  <c r="E5808" i="7"/>
  <c r="E5811" i="7"/>
  <c r="E5845" i="7"/>
  <c r="E5846" i="7"/>
  <c r="E5844" i="7"/>
  <c r="E5843" i="7"/>
  <c r="E5883" i="7"/>
  <c r="E5882" i="7"/>
  <c r="E5880" i="7"/>
  <c r="E5881" i="7"/>
  <c r="E5908" i="7"/>
  <c r="E5934" i="7"/>
  <c r="E5933" i="7"/>
  <c r="E5954" i="7"/>
  <c r="E5953" i="7"/>
  <c r="E6097" i="7"/>
  <c r="E6098" i="7"/>
  <c r="E6096" i="7"/>
  <c r="E6118" i="7"/>
  <c r="E6117" i="7"/>
  <c r="E426" i="7"/>
  <c r="E484" i="7"/>
  <c r="E517" i="7"/>
  <c r="E518" i="7"/>
  <c r="E9" i="7"/>
  <c r="E29" i="7"/>
  <c r="E30" i="7"/>
  <c r="E43" i="7"/>
  <c r="E55" i="7"/>
  <c r="E83" i="7"/>
  <c r="E84" i="7"/>
  <c r="E127" i="7"/>
  <c r="E125" i="7"/>
  <c r="E126" i="7"/>
  <c r="E142" i="7"/>
  <c r="E141" i="7"/>
  <c r="E173" i="7"/>
  <c r="E198" i="7"/>
  <c r="E209" i="7"/>
  <c r="E224" i="7"/>
  <c r="E241" i="7"/>
  <c r="E254" i="7"/>
  <c r="E268" i="7"/>
  <c r="E323" i="7"/>
  <c r="E364" i="7"/>
  <c r="E385" i="7"/>
  <c r="E537" i="7"/>
  <c r="E553" i="7"/>
  <c r="E551" i="7"/>
  <c r="E554" i="7"/>
  <c r="E555" i="7"/>
  <c r="E552" i="7"/>
  <c r="E556" i="7"/>
  <c r="E570" i="7"/>
  <c r="E608" i="7"/>
  <c r="E607" i="7"/>
  <c r="E609" i="7"/>
  <c r="E626" i="7"/>
  <c r="E640" i="7"/>
  <c r="E646" i="7"/>
  <c r="E706" i="7"/>
  <c r="E758" i="7"/>
  <c r="E816" i="7"/>
  <c r="E817" i="7"/>
  <c r="E850" i="7"/>
  <c r="E848" i="7"/>
  <c r="E849" i="7"/>
  <c r="E869" i="7"/>
  <c r="E916" i="7"/>
  <c r="E940" i="7"/>
  <c r="E951" i="7"/>
  <c r="E1048" i="7"/>
  <c r="E1046" i="7"/>
  <c r="E1047" i="7"/>
  <c r="E1122" i="7"/>
  <c r="E1123" i="7"/>
  <c r="E1124" i="7"/>
  <c r="E1120" i="7"/>
  <c r="E1121" i="7"/>
  <c r="E1139" i="7"/>
  <c r="E1138" i="7"/>
  <c r="E1140" i="7"/>
  <c r="E1157" i="7"/>
  <c r="E1158" i="7"/>
  <c r="E978" i="7"/>
  <c r="E979" i="7"/>
  <c r="E1000" i="7"/>
  <c r="E1026" i="7"/>
  <c r="E1027" i="7"/>
  <c r="E1185" i="7"/>
  <c r="E1195" i="7"/>
  <c r="E1747" i="7"/>
  <c r="E1746" i="7"/>
  <c r="E1758" i="7"/>
  <c r="E1759" i="7"/>
  <c r="E1774" i="7"/>
  <c r="E1775" i="7"/>
  <c r="E1799" i="7"/>
  <c r="E1800" i="7"/>
  <c r="E1811" i="7"/>
  <c r="E1827" i="7"/>
  <c r="E1826" i="7"/>
  <c r="E1852" i="7"/>
  <c r="E1855" i="7"/>
  <c r="E1853" i="7"/>
  <c r="E1854" i="7"/>
  <c r="E1870" i="7"/>
  <c r="E1358" i="7"/>
  <c r="E1383" i="7"/>
  <c r="E1398" i="7"/>
  <c r="E1399" i="7"/>
  <c r="E1423" i="7"/>
  <c r="E1458" i="7"/>
  <c r="E1460" i="7"/>
  <c r="E1459" i="7"/>
  <c r="E1471" i="7"/>
  <c r="E1563" i="7"/>
  <c r="E1581" i="7"/>
  <c r="E1580" i="7"/>
  <c r="E1582" i="7"/>
  <c r="E1600" i="7"/>
  <c r="E1599" i="7"/>
  <c r="E1621" i="7"/>
  <c r="E1642" i="7"/>
  <c r="E1650" i="7"/>
  <c r="E1651" i="7"/>
  <c r="E1674" i="7"/>
  <c r="E1695" i="7"/>
  <c r="E1694" i="7"/>
  <c r="E1729" i="7"/>
  <c r="E1924" i="7"/>
  <c r="E1923" i="7"/>
  <c r="E1949" i="7"/>
  <c r="E1950" i="7"/>
  <c r="E1951" i="7"/>
  <c r="E1948" i="7"/>
  <c r="E1965" i="7"/>
  <c r="E1967" i="7"/>
  <c r="E1966" i="7"/>
  <c r="E1968" i="7"/>
  <c r="E1964" i="7"/>
  <c r="E1986" i="7"/>
  <c r="E1999" i="7"/>
  <c r="E1998" i="7"/>
  <c r="E2016" i="7"/>
  <c r="E2043" i="7"/>
  <c r="E2042" i="7"/>
  <c r="E2056" i="7"/>
  <c r="E2057" i="7"/>
  <c r="E2073" i="7"/>
  <c r="E2110" i="7"/>
  <c r="E2136" i="7"/>
  <c r="E2133" i="7"/>
  <c r="E2135" i="7"/>
  <c r="E2134" i="7"/>
  <c r="E2160" i="7"/>
  <c r="E2159" i="7"/>
  <c r="E2161" i="7"/>
  <c r="E2186" i="7"/>
  <c r="E2185" i="7"/>
  <c r="E2216" i="7"/>
  <c r="E2214" i="7"/>
  <c r="E2215" i="7"/>
  <c r="E2281" i="7"/>
  <c r="E2297" i="7"/>
  <c r="E2298" i="7"/>
  <c r="E2310" i="7"/>
  <c r="E2311" i="7"/>
  <c r="E2327" i="7"/>
  <c r="E2328" i="7"/>
  <c r="E2341" i="7"/>
  <c r="E2342" i="7"/>
  <c r="E2351" i="7"/>
  <c r="E2352" i="7"/>
  <c r="E2372" i="7"/>
  <c r="E2393" i="7"/>
  <c r="E2404" i="7"/>
  <c r="E2413" i="7"/>
  <c r="E2443" i="7"/>
  <c r="E2442" i="7"/>
  <c r="E2441" i="7"/>
  <c r="E2472" i="7"/>
  <c r="E2479" i="7"/>
  <c r="E2478" i="7"/>
  <c r="E2480" i="7"/>
  <c r="E2491" i="7"/>
  <c r="E2492" i="7"/>
  <c r="E2511" i="7"/>
  <c r="E2526" i="7"/>
  <c r="E2540" i="7"/>
  <c r="E2539" i="7"/>
  <c r="E2557" i="7"/>
  <c r="E2556" i="7"/>
  <c r="E2558" i="7"/>
  <c r="E2568" i="7"/>
  <c r="E2569" i="7"/>
  <c r="E2585" i="7"/>
  <c r="E2600" i="7"/>
  <c r="E2618" i="7"/>
  <c r="E2619" i="7"/>
  <c r="E2629" i="7"/>
  <c r="E2657" i="7"/>
  <c r="E2658" i="7"/>
  <c r="E2670" i="7"/>
  <c r="E2722" i="7"/>
  <c r="E2737" i="7"/>
  <c r="E2750" i="7"/>
  <c r="E2751" i="7"/>
  <c r="E2749" i="7"/>
  <c r="E2776" i="7"/>
  <c r="E2777" i="7"/>
  <c r="E2796" i="7"/>
  <c r="E2813" i="7"/>
  <c r="E2828" i="7"/>
  <c r="E2911" i="7"/>
  <c r="E2910" i="7"/>
  <c r="E2912" i="7"/>
  <c r="E2931" i="7"/>
  <c r="E3483" i="7"/>
  <c r="E3498" i="7"/>
  <c r="E3497" i="7"/>
  <c r="E3507" i="7"/>
  <c r="E3602" i="7"/>
  <c r="E2955" i="7"/>
  <c r="E2956" i="7"/>
  <c r="E2972" i="7"/>
  <c r="E2971" i="7"/>
  <c r="E2970" i="7"/>
  <c r="E3000" i="7"/>
  <c r="E2999" i="7"/>
  <c r="E3010" i="7"/>
  <c r="E3011" i="7"/>
  <c r="E3035" i="7"/>
  <c r="E3067" i="7"/>
  <c r="E3068" i="7"/>
  <c r="E3066" i="7"/>
  <c r="E3087" i="7"/>
  <c r="E3131" i="7"/>
  <c r="E3265" i="7"/>
  <c r="E3278" i="7"/>
  <c r="E3321" i="7"/>
  <c r="E3334" i="7"/>
  <c r="E3345" i="7"/>
  <c r="E3346" i="7"/>
  <c r="E3358" i="7"/>
  <c r="E3374" i="7"/>
  <c r="E3382" i="7"/>
  <c r="E3441" i="7"/>
  <c r="E3456" i="7"/>
  <c r="E3457" i="7"/>
  <c r="E3468" i="7"/>
  <c r="E3467" i="7"/>
  <c r="E3469" i="7"/>
  <c r="E3466" i="7"/>
  <c r="E3651" i="7"/>
  <c r="E3652" i="7"/>
  <c r="E3664" i="7"/>
  <c r="E3663" i="7"/>
  <c r="E3690" i="7"/>
  <c r="E3691" i="7"/>
  <c r="E3692" i="7"/>
  <c r="E3709" i="7"/>
  <c r="E3711" i="7"/>
  <c r="E3708" i="7"/>
  <c r="E3713" i="7"/>
  <c r="E3710" i="7"/>
  <c r="E3712" i="7"/>
  <c r="E3714" i="7"/>
  <c r="E3748" i="7"/>
  <c r="E3767" i="7"/>
  <c r="E3783" i="7"/>
  <c r="E3792" i="7"/>
  <c r="E3811" i="7"/>
  <c r="E3845" i="7"/>
  <c r="E3846" i="7"/>
  <c r="E3861" i="7"/>
  <c r="E3858" i="7"/>
  <c r="E3859" i="7"/>
  <c r="E3860" i="7"/>
  <c r="E3905" i="7"/>
  <c r="E3904" i="7"/>
  <c r="E3917" i="7"/>
  <c r="E3918" i="7"/>
  <c r="E3928" i="7"/>
  <c r="E3938" i="7"/>
  <c r="E3956" i="7"/>
  <c r="E3957" i="7"/>
  <c r="E3955" i="7"/>
  <c r="E3966" i="7"/>
  <c r="E3967" i="7"/>
  <c r="E3980" i="7"/>
  <c r="E3981" i="7"/>
  <c r="E4039" i="7"/>
  <c r="E4040" i="7"/>
  <c r="E4037" i="7"/>
  <c r="E4038" i="7"/>
  <c r="E4051" i="7"/>
  <c r="E4052" i="7"/>
  <c r="E4054" i="7"/>
  <c r="E4053" i="7"/>
  <c r="E4066" i="7"/>
  <c r="E4079" i="7"/>
  <c r="E4096" i="7"/>
  <c r="E4119" i="7"/>
  <c r="E4137" i="7"/>
  <c r="E4177" i="7"/>
  <c r="E4178" i="7"/>
  <c r="E4203" i="7"/>
  <c r="E4221" i="7"/>
  <c r="E4222" i="7"/>
  <c r="E4240" i="7"/>
  <c r="E4242" i="7"/>
  <c r="E4241" i="7"/>
  <c r="E4255" i="7"/>
  <c r="E4268" i="7"/>
  <c r="E4283" i="7"/>
  <c r="E4311" i="7"/>
  <c r="E4360" i="7"/>
  <c r="E4375" i="7"/>
  <c r="E4376" i="7"/>
  <c r="E4389" i="7"/>
  <c r="E4390" i="7"/>
  <c r="E4388" i="7"/>
  <c r="E4404" i="7"/>
  <c r="E4450" i="7"/>
  <c r="E4464" i="7"/>
  <c r="E4482" i="7"/>
  <c r="E4494" i="7"/>
  <c r="E4504" i="7"/>
  <c r="E4516" i="7"/>
  <c r="E4515" i="7"/>
  <c r="E4859" i="7"/>
  <c r="E4860" i="7"/>
  <c r="E4858" i="7"/>
  <c r="E4873" i="7"/>
  <c r="E4874" i="7"/>
  <c r="E4883" i="7"/>
  <c r="E4884" i="7"/>
  <c r="E4905" i="7"/>
  <c r="E4924" i="7"/>
  <c r="E4923" i="7"/>
  <c r="E4919" i="7"/>
  <c r="E4922" i="7"/>
  <c r="E4920" i="7"/>
  <c r="E4925" i="7"/>
  <c r="E4921" i="7"/>
  <c r="E5537" i="7"/>
  <c r="E5538" i="7"/>
  <c r="E5539" i="7"/>
  <c r="E5581" i="7"/>
  <c r="E5580" i="7"/>
  <c r="E5605" i="7"/>
  <c r="E5606" i="7"/>
  <c r="E6148" i="7"/>
  <c r="E6146" i="7"/>
  <c r="E6145" i="7"/>
  <c r="E6147" i="7"/>
  <c r="E6149" i="7"/>
  <c r="E6176" i="7"/>
  <c r="E6179" i="7"/>
  <c r="E6177" i="7"/>
  <c r="E6178" i="7"/>
  <c r="E6180" i="7"/>
  <c r="E6200" i="7"/>
  <c r="E6223" i="7"/>
  <c r="E6222" i="7"/>
  <c r="E6248" i="7"/>
  <c r="E6249" i="7"/>
  <c r="E6247" i="7"/>
  <c r="E6244" i="7"/>
  <c r="E6245" i="7"/>
  <c r="E6243" i="7"/>
  <c r="E6246" i="7"/>
  <c r="E6269" i="7"/>
  <c r="E6267" i="7"/>
  <c r="E6268" i="7"/>
  <c r="E6266" i="7"/>
  <c r="E6284" i="7"/>
  <c r="E6285" i="7"/>
  <c r="E6301" i="7"/>
  <c r="E6320" i="7"/>
  <c r="E6319" i="7"/>
  <c r="E6338" i="7"/>
  <c r="E6337" i="7"/>
  <c r="E6350" i="7"/>
  <c r="E6351" i="7"/>
  <c r="E6352" i="7"/>
  <c r="E6353" i="7"/>
  <c r="E6380" i="7"/>
  <c r="E6379" i="7"/>
  <c r="E6395" i="7"/>
  <c r="E6396" i="7"/>
  <c r="E4942" i="7"/>
  <c r="E4960" i="7"/>
  <c r="E4982" i="7"/>
  <c r="E4980" i="7"/>
  <c r="E4981" i="7"/>
  <c r="E5104" i="7"/>
  <c r="E5141" i="7"/>
  <c r="E5139" i="7"/>
  <c r="E5142" i="7"/>
  <c r="E5140" i="7"/>
  <c r="E5169" i="7"/>
  <c r="E5170" i="7"/>
  <c r="E5168" i="7"/>
  <c r="E5167" i="7"/>
  <c r="E5165" i="7"/>
  <c r="E5166" i="7"/>
  <c r="E5198" i="7"/>
  <c r="E5197" i="7"/>
  <c r="E5196" i="7"/>
  <c r="E4536" i="7"/>
  <c r="E4535" i="7"/>
  <c r="E4561" i="7"/>
  <c r="E4592" i="7"/>
  <c r="E4590" i="7"/>
  <c r="E4591" i="7"/>
  <c r="E4611" i="7"/>
  <c r="E4636" i="7"/>
  <c r="E4634" i="7"/>
  <c r="E4635" i="7"/>
  <c r="E4660" i="7"/>
  <c r="E4658" i="7"/>
  <c r="E4661" i="7"/>
  <c r="E4659" i="7"/>
  <c r="E4680" i="7"/>
  <c r="E4679" i="7"/>
  <c r="E6447" i="7"/>
  <c r="E6448" i="7"/>
  <c r="E6472" i="7"/>
  <c r="E6491" i="7"/>
  <c r="E6515" i="7"/>
  <c r="E6514" i="7"/>
  <c r="E6547" i="7"/>
  <c r="E6578" i="7"/>
  <c r="E6577" i="7"/>
  <c r="E4700" i="7"/>
  <c r="E4701" i="7"/>
  <c r="E4721" i="7"/>
  <c r="E4720" i="7"/>
  <c r="E4719" i="7"/>
  <c r="E4744" i="7"/>
  <c r="E4743" i="7"/>
  <c r="E4762" i="7"/>
  <c r="E4761" i="7"/>
  <c r="E4784" i="7"/>
  <c r="E4837" i="7"/>
  <c r="E4835" i="7"/>
  <c r="E4836" i="7"/>
  <c r="E4834" i="7"/>
  <c r="E4832" i="7"/>
  <c r="E4833" i="7"/>
  <c r="E5253" i="7"/>
  <c r="E5285" i="7"/>
  <c r="E5369" i="7"/>
  <c r="E5368" i="7"/>
  <c r="E5370" i="7"/>
  <c r="E5367" i="7"/>
  <c r="E5411" i="7"/>
  <c r="E5410" i="7"/>
  <c r="E5408" i="7"/>
  <c r="E5409" i="7"/>
  <c r="E5406" i="7"/>
  <c r="E5407" i="7"/>
  <c r="E5446" i="7"/>
  <c r="E5476" i="7"/>
  <c r="E5475" i="7"/>
  <c r="E5477" i="7"/>
  <c r="E5521" i="7"/>
  <c r="E5522" i="7"/>
  <c r="E5519" i="7"/>
  <c r="E5520" i="7"/>
  <c r="E5642" i="7"/>
  <c r="E5641" i="7"/>
  <c r="E5640" i="7"/>
  <c r="E5678" i="7"/>
  <c r="E5677" i="7"/>
  <c r="E5676" i="7"/>
  <c r="E5674" i="7"/>
  <c r="E5675" i="7"/>
  <c r="E5673" i="7"/>
  <c r="E5709" i="7"/>
  <c r="E5708" i="7"/>
  <c r="E5734" i="7"/>
  <c r="E5733" i="7"/>
  <c r="E5778" i="7"/>
  <c r="E5777" i="7"/>
  <c r="E5779" i="7"/>
  <c r="E5773" i="7"/>
  <c r="E5774" i="7"/>
  <c r="E5775" i="7"/>
  <c r="E5776" i="7"/>
  <c r="E5814" i="7"/>
  <c r="E5812" i="7"/>
  <c r="E5813" i="7"/>
  <c r="E5815" i="7"/>
  <c r="E5847" i="7"/>
  <c r="E5849" i="7"/>
  <c r="E5848" i="7"/>
  <c r="E5885" i="7"/>
  <c r="E5884" i="7"/>
  <c r="E5909" i="7"/>
  <c r="E5935" i="7"/>
  <c r="E5956" i="7"/>
  <c r="E5955" i="7"/>
  <c r="E6119" i="7"/>
  <c r="E6120" i="7"/>
  <c r="E6121" i="7"/>
  <c r="E519" i="7"/>
  <c r="E1748" i="7"/>
  <c r="E1477" i="7"/>
  <c r="E1601" i="7"/>
  <c r="E2074" i="7"/>
  <c r="E2091" i="7"/>
  <c r="E2111" i="7"/>
  <c r="E2601" i="7"/>
  <c r="E2888" i="7"/>
  <c r="E2889" i="7"/>
  <c r="E3012" i="7"/>
  <c r="E3105" i="7"/>
  <c r="E3279" i="7"/>
  <c r="E3347" i="7"/>
  <c r="E3383" i="7"/>
  <c r="E3384" i="7"/>
  <c r="E3385" i="7"/>
  <c r="E4155" i="7"/>
  <c r="E4204" i="7"/>
  <c r="E4205" i="7"/>
  <c r="E4361" i="7"/>
  <c r="E4926" i="7"/>
  <c r="E4537" i="7"/>
  <c r="E4562" i="7"/>
  <c r="E4612" i="7"/>
  <c r="E4745" i="7"/>
  <c r="E5850" i="7"/>
  <c r="E5735" i="7"/>
  <c r="E2083" i="7"/>
  <c r="E2084" i="7"/>
  <c r="E2379" i="7"/>
  <c r="E133" i="7"/>
  <c r="E134" i="7"/>
  <c r="E132" i="7"/>
  <c r="E135" i="7"/>
  <c r="E618" i="7"/>
  <c r="E697" i="7"/>
  <c r="E751" i="7"/>
  <c r="E1168" i="7"/>
  <c r="E2195" i="7"/>
  <c r="E3538" i="7"/>
  <c r="E417" i="7"/>
  <c r="E416" i="7"/>
  <c r="E429" i="7"/>
  <c r="E428" i="7"/>
  <c r="E427" i="7"/>
  <c r="E445" i="7"/>
  <c r="E446" i="7"/>
  <c r="E455" i="7"/>
  <c r="E456" i="7"/>
  <c r="E457" i="7"/>
  <c r="E478" i="7"/>
  <c r="E487" i="7"/>
  <c r="E485" i="7"/>
  <c r="E486" i="7"/>
  <c r="E488" i="7"/>
  <c r="E501" i="7"/>
  <c r="E520" i="7"/>
  <c r="E521" i="7"/>
  <c r="E522" i="7"/>
  <c r="E10" i="7"/>
  <c r="E11" i="7"/>
  <c r="E32" i="7"/>
  <c r="E31" i="7"/>
  <c r="E44" i="7"/>
  <c r="E46" i="7"/>
  <c r="E45" i="7"/>
  <c r="E56" i="7"/>
  <c r="E63" i="7"/>
  <c r="E65" i="7"/>
  <c r="E64" i="7"/>
  <c r="E66" i="7"/>
  <c r="E86" i="7"/>
  <c r="E87" i="7"/>
  <c r="E88" i="7"/>
  <c r="E85" i="7"/>
  <c r="E103" i="7"/>
  <c r="E100" i="7"/>
  <c r="E101" i="7"/>
  <c r="E102" i="7"/>
  <c r="E130" i="7"/>
  <c r="E131" i="7"/>
  <c r="E128" i="7"/>
  <c r="E129" i="7"/>
  <c r="E143" i="7"/>
  <c r="E144" i="7"/>
  <c r="E150" i="7"/>
  <c r="E152" i="7"/>
  <c r="E151" i="7"/>
  <c r="E163" i="7"/>
  <c r="E164" i="7"/>
  <c r="E175" i="7"/>
  <c r="E174" i="7"/>
  <c r="E187" i="7"/>
  <c r="E186" i="7"/>
  <c r="E185" i="7"/>
  <c r="E199" i="7"/>
  <c r="E200" i="7"/>
  <c r="E201" i="7"/>
  <c r="E211" i="7"/>
  <c r="E212" i="7"/>
  <c r="E213" i="7"/>
  <c r="E210" i="7"/>
  <c r="E228" i="7"/>
  <c r="E227" i="7"/>
  <c r="E225" i="7"/>
  <c r="E226" i="7"/>
  <c r="E256" i="7"/>
  <c r="E255" i="7"/>
  <c r="E257" i="7"/>
  <c r="E365" i="7"/>
  <c r="E366" i="7"/>
  <c r="E386" i="7"/>
  <c r="E387" i="7"/>
  <c r="E398" i="7"/>
  <c r="E399" i="7"/>
  <c r="E401" i="7"/>
  <c r="E402" i="7"/>
  <c r="E396" i="7"/>
  <c r="E397" i="7"/>
  <c r="E400" i="7"/>
  <c r="E395" i="7"/>
  <c r="E410" i="7"/>
  <c r="E411" i="7"/>
  <c r="E412" i="7"/>
  <c r="E541" i="7"/>
  <c r="E538" i="7"/>
  <c r="E539" i="7"/>
  <c r="E540" i="7"/>
  <c r="E559" i="7"/>
  <c r="E557" i="7"/>
  <c r="E560" i="7"/>
  <c r="E558" i="7"/>
  <c r="E574" i="7"/>
  <c r="E578" i="7"/>
  <c r="E573" i="7"/>
  <c r="E571" i="7"/>
  <c r="E575" i="7"/>
  <c r="E572" i="7"/>
  <c r="E577" i="7"/>
  <c r="E576" i="7"/>
  <c r="E599" i="7"/>
  <c r="E597" i="7"/>
  <c r="E598" i="7"/>
  <c r="E615" i="7"/>
  <c r="E616" i="7"/>
  <c r="E611" i="7"/>
  <c r="E613" i="7"/>
  <c r="E617" i="7"/>
  <c r="E614" i="7"/>
  <c r="E612" i="7"/>
  <c r="E610" i="7"/>
  <c r="E630" i="7"/>
  <c r="E631" i="7"/>
  <c r="E628" i="7"/>
  <c r="E627" i="7"/>
  <c r="E629" i="7"/>
  <c r="E641" i="7"/>
  <c r="E658" i="7"/>
  <c r="E659" i="7"/>
  <c r="E660" i="7"/>
  <c r="E661" i="7"/>
  <c r="E662" i="7"/>
  <c r="E647" i="7"/>
  <c r="E648" i="7"/>
  <c r="E649" i="7"/>
  <c r="E650" i="7"/>
  <c r="E666" i="7"/>
  <c r="E665" i="7"/>
  <c r="E651" i="7"/>
  <c r="E652" i="7"/>
  <c r="E653" i="7"/>
  <c r="E654" i="7"/>
  <c r="E664" i="7"/>
  <c r="E663" i="7"/>
  <c r="E655" i="7"/>
  <c r="E656" i="7"/>
  <c r="E657" i="7"/>
  <c r="E681" i="7"/>
  <c r="E682" i="7"/>
  <c r="E683" i="7"/>
  <c r="E673" i="7"/>
  <c r="E674" i="7"/>
  <c r="E679" i="7"/>
  <c r="E684" i="7"/>
  <c r="E691" i="7"/>
  <c r="E685" i="7"/>
  <c r="E692" i="7"/>
  <c r="E693" i="7"/>
  <c r="E694" i="7"/>
  <c r="E686" i="7"/>
  <c r="E678" i="7"/>
  <c r="E675" i="7"/>
  <c r="E680" i="7"/>
  <c r="E687" i="7"/>
  <c r="E677" i="7"/>
  <c r="E676" i="7"/>
  <c r="E688" i="7"/>
  <c r="E695" i="7"/>
  <c r="E690" i="7"/>
  <c r="E696" i="7"/>
  <c r="E689" i="7"/>
  <c r="E714" i="7"/>
  <c r="E711" i="7"/>
  <c r="E710" i="7"/>
  <c r="E712" i="7"/>
  <c r="E715" i="7"/>
  <c r="E724" i="7"/>
  <c r="E725" i="7"/>
  <c r="E728" i="7"/>
  <c r="E716" i="7"/>
  <c r="E726" i="7"/>
  <c r="E717" i="7"/>
  <c r="E707" i="7"/>
  <c r="E709" i="7"/>
  <c r="E708" i="7"/>
  <c r="E718" i="7"/>
  <c r="E713" i="7"/>
  <c r="E719" i="7"/>
  <c r="E720" i="7"/>
  <c r="E721" i="7"/>
  <c r="E722" i="7"/>
  <c r="E727" i="7"/>
  <c r="E723" i="7"/>
  <c r="E742" i="7"/>
  <c r="E743" i="7"/>
  <c r="E737" i="7"/>
  <c r="E738" i="7"/>
  <c r="E746" i="7"/>
  <c r="E750" i="7"/>
  <c r="E739" i="7"/>
  <c r="E740" i="7"/>
  <c r="E741" i="7"/>
  <c r="E747" i="7"/>
  <c r="E748" i="7"/>
  <c r="E749" i="7"/>
  <c r="E745" i="7"/>
  <c r="E744" i="7"/>
  <c r="E766" i="7"/>
  <c r="E762" i="7"/>
  <c r="E761" i="7"/>
  <c r="E760" i="7"/>
  <c r="E759" i="7"/>
  <c r="E763" i="7"/>
  <c r="E764" i="7"/>
  <c r="E765" i="7"/>
  <c r="E767" i="7"/>
  <c r="E769" i="7"/>
  <c r="E768" i="7"/>
  <c r="E770" i="7"/>
  <c r="E778" i="7"/>
  <c r="E775" i="7"/>
  <c r="E776" i="7"/>
  <c r="E777" i="7"/>
  <c r="E773" i="7"/>
  <c r="E771" i="7"/>
  <c r="E774" i="7"/>
  <c r="E772" i="7"/>
  <c r="E792" i="7"/>
  <c r="E790" i="7"/>
  <c r="E793" i="7"/>
  <c r="E787" i="7"/>
  <c r="E785" i="7"/>
  <c r="E784" i="7"/>
  <c r="E805" i="7"/>
  <c r="E794" i="7"/>
  <c r="E795" i="7"/>
  <c r="E796" i="7"/>
  <c r="E797" i="7"/>
  <c r="E786" i="7"/>
  <c r="E788" i="7"/>
  <c r="E798" i="7"/>
  <c r="E801" i="7"/>
  <c r="E791" i="7"/>
  <c r="E802" i="7"/>
  <c r="E799" i="7"/>
  <c r="E789" i="7"/>
  <c r="E803" i="7"/>
  <c r="E806" i="7"/>
  <c r="E804" i="7"/>
  <c r="E800" i="7"/>
  <c r="E819" i="7"/>
  <c r="E820" i="7"/>
  <c r="E818" i="7"/>
  <c r="E840" i="7"/>
  <c r="E821" i="7"/>
  <c r="E822" i="7"/>
  <c r="E835" i="7"/>
  <c r="E829" i="7"/>
  <c r="E830" i="7"/>
  <c r="E831" i="7"/>
  <c r="E823" i="7"/>
  <c r="E824" i="7"/>
  <c r="E825" i="7"/>
  <c r="E826" i="7"/>
  <c r="E827" i="7"/>
  <c r="E841" i="7"/>
  <c r="E838" i="7"/>
  <c r="E839" i="7"/>
  <c r="E832" i="7"/>
  <c r="E833" i="7"/>
  <c r="E836" i="7"/>
  <c r="E837" i="7"/>
  <c r="E834" i="7"/>
  <c r="E828" i="7"/>
  <c r="E865" i="7"/>
  <c r="E859" i="7"/>
  <c r="E860" i="7"/>
  <c r="E861" i="7"/>
  <c r="E862" i="7"/>
  <c r="E863" i="7"/>
  <c r="E857" i="7"/>
  <c r="E853" i="7"/>
  <c r="E851" i="7"/>
  <c r="E864" i="7"/>
  <c r="E852" i="7"/>
  <c r="E854" i="7"/>
  <c r="E855" i="7"/>
  <c r="E856" i="7"/>
  <c r="E858" i="7"/>
  <c r="E871" i="7"/>
  <c r="E870" i="7"/>
  <c r="E872" i="7"/>
  <c r="E873" i="7"/>
  <c r="E883" i="7"/>
  <c r="E884" i="7"/>
  <c r="E897" i="7"/>
  <c r="E898" i="7"/>
  <c r="E896" i="7"/>
  <c r="E908" i="7"/>
  <c r="E907" i="7"/>
  <c r="E919" i="7"/>
  <c r="E917" i="7"/>
  <c r="E920" i="7"/>
  <c r="E921" i="7"/>
  <c r="E918" i="7"/>
  <c r="E931" i="7"/>
  <c r="E941" i="7"/>
  <c r="E942" i="7"/>
  <c r="E943" i="7"/>
  <c r="E952" i="7"/>
  <c r="E953" i="7"/>
  <c r="E1051" i="7"/>
  <c r="E1052" i="7"/>
  <c r="E1053" i="7"/>
  <c r="E1049" i="7"/>
  <c r="E1050" i="7"/>
  <c r="E1065" i="7"/>
  <c r="E1061" i="7"/>
  <c r="E1060" i="7"/>
  <c r="E1066" i="7"/>
  <c r="E1064" i="7"/>
  <c r="E1063" i="7"/>
  <c r="E1062" i="7"/>
  <c r="E1082" i="7"/>
  <c r="E1081" i="7"/>
  <c r="E1080" i="7"/>
  <c r="E1083" i="7"/>
  <c r="E1125" i="7"/>
  <c r="E1126" i="7"/>
  <c r="E1127" i="7"/>
  <c r="E1141" i="7"/>
  <c r="E1145" i="7"/>
  <c r="E1142" i="7"/>
  <c r="E1143" i="7"/>
  <c r="E1144" i="7"/>
  <c r="E1146" i="7"/>
  <c r="E1160" i="7"/>
  <c r="E1161" i="7"/>
  <c r="E1159" i="7"/>
  <c r="E1162" i="7"/>
  <c r="E1167" i="7"/>
  <c r="E1177" i="7"/>
  <c r="E1178" i="7"/>
  <c r="E967" i="7"/>
  <c r="E968" i="7"/>
  <c r="E984" i="7"/>
  <c r="E980" i="7"/>
  <c r="E983" i="7"/>
  <c r="E981" i="7"/>
  <c r="E982" i="7"/>
  <c r="E1003" i="7"/>
  <c r="E1004" i="7"/>
  <c r="E1001" i="7"/>
  <c r="E1002" i="7"/>
  <c r="E1015" i="7"/>
  <c r="E1016" i="7"/>
  <c r="E1017" i="7"/>
  <c r="E1014" i="7"/>
  <c r="E1013" i="7"/>
  <c r="E1030" i="7"/>
  <c r="E1028" i="7"/>
  <c r="E1029" i="7"/>
  <c r="E1038" i="7"/>
  <c r="E1037" i="7"/>
  <c r="E1186" i="7"/>
  <c r="E1196" i="7"/>
  <c r="E1197" i="7"/>
  <c r="E1210" i="7"/>
  <c r="E1212" i="7"/>
  <c r="E1211" i="7"/>
  <c r="E1221" i="7"/>
  <c r="E1230" i="7"/>
  <c r="E1229" i="7"/>
  <c r="E1240" i="7"/>
  <c r="E1239" i="7"/>
  <c r="E1241" i="7"/>
  <c r="E1255" i="7"/>
  <c r="E1254" i="7"/>
  <c r="E1269" i="7"/>
  <c r="E1270" i="7"/>
  <c r="E1272" i="7"/>
  <c r="E1271" i="7"/>
  <c r="E1760" i="7"/>
  <c r="E1761" i="7"/>
  <c r="E1780" i="7"/>
  <c r="E1776" i="7"/>
  <c r="E1779" i="7"/>
  <c r="E1778" i="7"/>
  <c r="E1777" i="7"/>
  <c r="E1781" i="7"/>
  <c r="E1802" i="7"/>
  <c r="E1804" i="7"/>
  <c r="E1803" i="7"/>
  <c r="E1801" i="7"/>
  <c r="E1828" i="7"/>
  <c r="E1841" i="7"/>
  <c r="E1840" i="7"/>
  <c r="E1839" i="7"/>
  <c r="E1873" i="7"/>
  <c r="E1874" i="7"/>
  <c r="E1872" i="7"/>
  <c r="E1871" i="7"/>
  <c r="E1875" i="7"/>
  <c r="E1896" i="7"/>
  <c r="E1897" i="7"/>
  <c r="E1289" i="7"/>
  <c r="E1290" i="7"/>
  <c r="E1302" i="7"/>
  <c r="E1300" i="7"/>
  <c r="E1301" i="7"/>
  <c r="E1359" i="7"/>
  <c r="E1372" i="7"/>
  <c r="E1373" i="7"/>
  <c r="E1401" i="7"/>
  <c r="E1400" i="7"/>
  <c r="E1402" i="7"/>
  <c r="E1424" i="7"/>
  <c r="E1425" i="7"/>
  <c r="E1426" i="7"/>
  <c r="E1442" i="7"/>
  <c r="E1443" i="7"/>
  <c r="E1444" i="7"/>
  <c r="E1461" i="7"/>
  <c r="E1463" i="7"/>
  <c r="E1462" i="7"/>
  <c r="E1464" i="7"/>
  <c r="E1472" i="7"/>
  <c r="E1473" i="7"/>
  <c r="E1479" i="7"/>
  <c r="E1478" i="7"/>
  <c r="E1480" i="7"/>
  <c r="E1481" i="7"/>
  <c r="E1491" i="7"/>
  <c r="E1492" i="7"/>
  <c r="E1490" i="7"/>
  <c r="E1489" i="7"/>
  <c r="E1507" i="7"/>
  <c r="E1506" i="7"/>
  <c r="E1505" i="7"/>
  <c r="E1518" i="7"/>
  <c r="E1519" i="7"/>
  <c r="E1517" i="7"/>
  <c r="E1529" i="7"/>
  <c r="E1526" i="7"/>
  <c r="E1527" i="7"/>
  <c r="E1530" i="7"/>
  <c r="E1528" i="7"/>
  <c r="E1541" i="7"/>
  <c r="E1540" i="7"/>
  <c r="E1542" i="7"/>
  <c r="E1543" i="7"/>
  <c r="E1551" i="7"/>
  <c r="E1552" i="7"/>
  <c r="E1553" i="7"/>
  <c r="E1554" i="7"/>
  <c r="E1567" i="7"/>
  <c r="E1566" i="7"/>
  <c r="E1564" i="7"/>
  <c r="E1565" i="7"/>
  <c r="E1568" i="7"/>
  <c r="E1585" i="7"/>
  <c r="E1583" i="7"/>
  <c r="E1584" i="7"/>
  <c r="E1603" i="7"/>
  <c r="E1602" i="7"/>
  <c r="E1622" i="7"/>
  <c r="E1624" i="7"/>
  <c r="E1626" i="7"/>
  <c r="E1625" i="7"/>
  <c r="E1623" i="7"/>
  <c r="E1643" i="7"/>
  <c r="E1652" i="7"/>
  <c r="E1675" i="7"/>
  <c r="E1699" i="7"/>
  <c r="E1698" i="7"/>
  <c r="E1696" i="7"/>
  <c r="E1697" i="7"/>
  <c r="E1700" i="7"/>
  <c r="E1712" i="7"/>
  <c r="E1713" i="7"/>
  <c r="E1711" i="7"/>
  <c r="E1714" i="7"/>
  <c r="E1733" i="7"/>
  <c r="E1730" i="7"/>
  <c r="E1731" i="7"/>
  <c r="E1735" i="7"/>
  <c r="E1734" i="7"/>
  <c r="E1732" i="7"/>
  <c r="E1909" i="7"/>
  <c r="E1910" i="7"/>
  <c r="E1912" i="7"/>
  <c r="E1911" i="7"/>
  <c r="E1925" i="7"/>
  <c r="E1935" i="7"/>
  <c r="E1936" i="7"/>
  <c r="E1937" i="7"/>
  <c r="E1933" i="7"/>
  <c r="E1934" i="7"/>
  <c r="E1932" i="7"/>
  <c r="E1953" i="7"/>
  <c r="E1952" i="7"/>
  <c r="E1971" i="7"/>
  <c r="E1972" i="7"/>
  <c r="E1970" i="7"/>
  <c r="E1969" i="7"/>
  <c r="E1987" i="7"/>
  <c r="E2001" i="7"/>
  <c r="E2002" i="7"/>
  <c r="E2000" i="7"/>
  <c r="E2019" i="7"/>
  <c r="E2018" i="7"/>
  <c r="E2017" i="7"/>
  <c r="E2020" i="7"/>
  <c r="E2047" i="7"/>
  <c r="E2045" i="7"/>
  <c r="E2044" i="7"/>
  <c r="E2048" i="7"/>
  <c r="E2046" i="7"/>
  <c r="E2080" i="7"/>
  <c r="E2081" i="7"/>
  <c r="E2075" i="7"/>
  <c r="E2078" i="7"/>
  <c r="E2079" i="7"/>
  <c r="E2077" i="7"/>
  <c r="E2076" i="7"/>
  <c r="E2082" i="7"/>
  <c r="E2097" i="7"/>
  <c r="E2098" i="7"/>
  <c r="E2092" i="7"/>
  <c r="E2093" i="7"/>
  <c r="E2094" i="7"/>
  <c r="E2099" i="7"/>
  <c r="E2095" i="7"/>
  <c r="E2096" i="7"/>
  <c r="E2113" i="7"/>
  <c r="E2119" i="7"/>
  <c r="E2120" i="7"/>
  <c r="E2121" i="7"/>
  <c r="E2117" i="7"/>
  <c r="E2118" i="7"/>
  <c r="E2112" i="7"/>
  <c r="E2115" i="7"/>
  <c r="E2114" i="7"/>
  <c r="E2116" i="7"/>
  <c r="E2138" i="7"/>
  <c r="E2143" i="7"/>
  <c r="E2139" i="7"/>
  <c r="E2137" i="7"/>
  <c r="E2140" i="7"/>
  <c r="E2141" i="7"/>
  <c r="E2142" i="7"/>
  <c r="E2162" i="7"/>
  <c r="E2171" i="7"/>
  <c r="E2169" i="7"/>
  <c r="E2170" i="7"/>
  <c r="E2172" i="7"/>
  <c r="E2163" i="7"/>
  <c r="E2168" i="7"/>
  <c r="E2173" i="7"/>
  <c r="E2165" i="7"/>
  <c r="E2164" i="7"/>
  <c r="E2166" i="7"/>
  <c r="E2167" i="7"/>
  <c r="E2174" i="7"/>
  <c r="E2193" i="7"/>
  <c r="E2188" i="7"/>
  <c r="E2187" i="7"/>
  <c r="E2190" i="7"/>
  <c r="E2191" i="7"/>
  <c r="E2192" i="7"/>
  <c r="E2194" i="7"/>
  <c r="E2189" i="7"/>
  <c r="E2231" i="7"/>
  <c r="E2219" i="7"/>
  <c r="E2228" i="7"/>
  <c r="E2229" i="7"/>
  <c r="E2220" i="7"/>
  <c r="E2221" i="7"/>
  <c r="E2222" i="7"/>
  <c r="E2217" i="7"/>
  <c r="E2230" i="7"/>
  <c r="E2232" i="7"/>
  <c r="E2223" i="7"/>
  <c r="E2218" i="7"/>
  <c r="E2224" i="7"/>
  <c r="E2225" i="7"/>
  <c r="E2226" i="7"/>
  <c r="E2227" i="7"/>
  <c r="E2233" i="7"/>
  <c r="E2249" i="7"/>
  <c r="E2250" i="7"/>
  <c r="E2252" i="7"/>
  <c r="E2255" i="7"/>
  <c r="E2253" i="7"/>
  <c r="E2251" i="7"/>
  <c r="E2254" i="7"/>
  <c r="E2257" i="7"/>
  <c r="E2256" i="7"/>
  <c r="E2271" i="7"/>
  <c r="E2272" i="7"/>
  <c r="E2270" i="7"/>
  <c r="E2273" i="7"/>
  <c r="E2285" i="7"/>
  <c r="E2284" i="7"/>
  <c r="E2283" i="7"/>
  <c r="E2282" i="7"/>
  <c r="E2286" i="7"/>
  <c r="E2299" i="7"/>
  <c r="E2313" i="7"/>
  <c r="E2312" i="7"/>
  <c r="E2332" i="7"/>
  <c r="E2333" i="7"/>
  <c r="E2330" i="7"/>
  <c r="E2331" i="7"/>
  <c r="E2329" i="7"/>
  <c r="E2334" i="7"/>
  <c r="E2344" i="7"/>
  <c r="E2343" i="7"/>
  <c r="E2354" i="7"/>
  <c r="E2353" i="7"/>
  <c r="E2376" i="7"/>
  <c r="E2375" i="7"/>
  <c r="E2378" i="7"/>
  <c r="E2373" i="7"/>
  <c r="E2374" i="7"/>
  <c r="E2377" i="7"/>
  <c r="E2397" i="7"/>
  <c r="E2395" i="7"/>
  <c r="E2394" i="7"/>
  <c r="E2396" i="7"/>
  <c r="E2405" i="7"/>
  <c r="E2406" i="7"/>
  <c r="E2414" i="7"/>
  <c r="E2415" i="7"/>
  <c r="E2416" i="7"/>
  <c r="E2430" i="7"/>
  <c r="E2429" i="7"/>
  <c r="E2431" i="7"/>
  <c r="E2444" i="7"/>
  <c r="E2455" i="7"/>
  <c r="E2457" i="7"/>
  <c r="E2458" i="7"/>
  <c r="E2456" i="7"/>
  <c r="E2454" i="7"/>
  <c r="E2473" i="7"/>
  <c r="E2481" i="7"/>
  <c r="E2483" i="7"/>
  <c r="E2482" i="7"/>
  <c r="E2494" i="7"/>
  <c r="E2493" i="7"/>
  <c r="E2501" i="7"/>
  <c r="E2500" i="7"/>
  <c r="E2514" i="7"/>
  <c r="E2512" i="7"/>
  <c r="E2513" i="7"/>
  <c r="E2527" i="7"/>
  <c r="E2541" i="7"/>
  <c r="E2542" i="7"/>
  <c r="E2543" i="7"/>
  <c r="E2560" i="7"/>
  <c r="E2559" i="7"/>
  <c r="E2576" i="7"/>
  <c r="E2570" i="7"/>
  <c r="E2573" i="7"/>
  <c r="E2574" i="7"/>
  <c r="E2572" i="7"/>
  <c r="E2571" i="7"/>
  <c r="E2575" i="7"/>
  <c r="E2586" i="7"/>
  <c r="E2587" i="7"/>
  <c r="E2589" i="7"/>
  <c r="E2588" i="7"/>
  <c r="E2590" i="7"/>
  <c r="E2603" i="7"/>
  <c r="E2602" i="7"/>
  <c r="E2604" i="7"/>
  <c r="E2606" i="7"/>
  <c r="E2605" i="7"/>
  <c r="E2622" i="7"/>
  <c r="E2621" i="7"/>
  <c r="E2620" i="7"/>
  <c r="E2623" i="7"/>
  <c r="E2630" i="7"/>
  <c r="E2632" i="7"/>
  <c r="E2631" i="7"/>
  <c r="E2633" i="7"/>
  <c r="E2646" i="7"/>
  <c r="E2647" i="7"/>
  <c r="E2661" i="7"/>
  <c r="E2659" i="7"/>
  <c r="E2660" i="7"/>
  <c r="E2672" i="7"/>
  <c r="E2671" i="7"/>
  <c r="E2689" i="7"/>
  <c r="E2691" i="7"/>
  <c r="E2690" i="7"/>
  <c r="E2688" i="7"/>
  <c r="E2697" i="7"/>
  <c r="E2698" i="7"/>
  <c r="E2700" i="7"/>
  <c r="E2699" i="7"/>
  <c r="E2710" i="7"/>
  <c r="E2709" i="7"/>
  <c r="E2724" i="7"/>
  <c r="E2723" i="7"/>
  <c r="E2725" i="7"/>
  <c r="E2726" i="7"/>
  <c r="E2738" i="7"/>
  <c r="E2740" i="7"/>
  <c r="E2739" i="7"/>
  <c r="E2741" i="7"/>
  <c r="E2752" i="7"/>
  <c r="E2753" i="7"/>
  <c r="E2754" i="7"/>
  <c r="E2767" i="7"/>
  <c r="E2766" i="7"/>
  <c r="E2778" i="7"/>
  <c r="E2779" i="7"/>
  <c r="E2799" i="7"/>
  <c r="E2798" i="7"/>
  <c r="E2800" i="7"/>
  <c r="E2797" i="7"/>
  <c r="E2801" i="7"/>
  <c r="E2814" i="7"/>
  <c r="E2815" i="7"/>
  <c r="E2829" i="7"/>
  <c r="E2848" i="7"/>
  <c r="E2846" i="7"/>
  <c r="E2847" i="7"/>
  <c r="E2861" i="7"/>
  <c r="E2863" i="7"/>
  <c r="E2860" i="7"/>
  <c r="E2862" i="7"/>
  <c r="E2878" i="7"/>
  <c r="E2877" i="7"/>
  <c r="E2891" i="7"/>
  <c r="E2890" i="7"/>
  <c r="E2913" i="7"/>
  <c r="E2936" i="7"/>
  <c r="E2933" i="7"/>
  <c r="E2939" i="7"/>
  <c r="E2937" i="7"/>
  <c r="E2932" i="7"/>
  <c r="E2935" i="7"/>
  <c r="E2938" i="7"/>
  <c r="E2934" i="7"/>
  <c r="E3486" i="7"/>
  <c r="E3484" i="7"/>
  <c r="E3485" i="7"/>
  <c r="E3499" i="7"/>
  <c r="E3509" i="7"/>
  <c r="E3508" i="7"/>
  <c r="E3523" i="7"/>
  <c r="E3522" i="7"/>
  <c r="E3521" i="7"/>
  <c r="E3537" i="7"/>
  <c r="E3536" i="7"/>
  <c r="E3603" i="7"/>
  <c r="E3621" i="7"/>
  <c r="E3619" i="7"/>
  <c r="E3620" i="7"/>
  <c r="E2957" i="7"/>
  <c r="E2960" i="7"/>
  <c r="E2958" i="7"/>
  <c r="E2959" i="7"/>
  <c r="E2974" i="7"/>
  <c r="E2975" i="7"/>
  <c r="E2973" i="7"/>
  <c r="E2982" i="7"/>
  <c r="E2983" i="7"/>
  <c r="E2986" i="7"/>
  <c r="E2984" i="7"/>
  <c r="E2987" i="7"/>
  <c r="E2985" i="7"/>
  <c r="E3013" i="7"/>
  <c r="E3014" i="7"/>
  <c r="E3052" i="7"/>
  <c r="E3069" i="7"/>
  <c r="E3070" i="7"/>
  <c r="E3090" i="7"/>
  <c r="E3089" i="7"/>
  <c r="E3088" i="7"/>
  <c r="E3106" i="7"/>
  <c r="E3122" i="7"/>
  <c r="E3118" i="7"/>
  <c r="E3120" i="7"/>
  <c r="E3119" i="7"/>
  <c r="E3121" i="7"/>
  <c r="E3132" i="7"/>
  <c r="E3133" i="7"/>
  <c r="E3143" i="7"/>
  <c r="E3151" i="7"/>
  <c r="E3155" i="7"/>
  <c r="E3153" i="7"/>
  <c r="E3152" i="7"/>
  <c r="E3154" i="7"/>
  <c r="E3273" i="7"/>
  <c r="E3271" i="7"/>
  <c r="E3272" i="7"/>
  <c r="E3280" i="7"/>
  <c r="E3281" i="7"/>
  <c r="E3290" i="7"/>
  <c r="E3291" i="7"/>
  <c r="E3292" i="7"/>
  <c r="E3306" i="7"/>
  <c r="E3307" i="7"/>
  <c r="E3325" i="7"/>
  <c r="E3323" i="7"/>
  <c r="E3324" i="7"/>
  <c r="E3322" i="7"/>
  <c r="E3337" i="7"/>
  <c r="E3335" i="7"/>
  <c r="E3336" i="7"/>
  <c r="E3348" i="7"/>
  <c r="E3359" i="7"/>
  <c r="E3386" i="7"/>
  <c r="E3405" i="7"/>
  <c r="E3404" i="7"/>
  <c r="E3406" i="7"/>
  <c r="E3423" i="7"/>
  <c r="E3443" i="7"/>
  <c r="E3444" i="7"/>
  <c r="E3445" i="7"/>
  <c r="E3442" i="7"/>
  <c r="E3446" i="7"/>
  <c r="E3458" i="7"/>
  <c r="E3460" i="7"/>
  <c r="E3459" i="7"/>
  <c r="E3470" i="7"/>
  <c r="E3628" i="7"/>
  <c r="E3627" i="7"/>
  <c r="E3626" i="7"/>
  <c r="E3653" i="7"/>
  <c r="E3654" i="7"/>
  <c r="E3670" i="7"/>
  <c r="E3668" i="7"/>
  <c r="E3665" i="7"/>
  <c r="E3667" i="7"/>
  <c r="E3666" i="7"/>
  <c r="E3671" i="7"/>
  <c r="E3673" i="7"/>
  <c r="E3669" i="7"/>
  <c r="E3672" i="7"/>
  <c r="E3678" i="7"/>
  <c r="E3679" i="7"/>
  <c r="E3680" i="7"/>
  <c r="E3676" i="7"/>
  <c r="E3677" i="7"/>
  <c r="E3694" i="7"/>
  <c r="E3693" i="7"/>
  <c r="E3715" i="7"/>
  <c r="E3732" i="7"/>
  <c r="E3729" i="7"/>
  <c r="E3734" i="7"/>
  <c r="E3733" i="7"/>
  <c r="E3731" i="7"/>
  <c r="E3730" i="7"/>
  <c r="E3752" i="7"/>
  <c r="E3753" i="7"/>
  <c r="E3751" i="7"/>
  <c r="E3749" i="7"/>
  <c r="E3754" i="7"/>
  <c r="E3750" i="7"/>
  <c r="E3768" i="7"/>
  <c r="E3770" i="7"/>
  <c r="E3769" i="7"/>
  <c r="E3771" i="7"/>
  <c r="E3772" i="7"/>
  <c r="E3800" i="7"/>
  <c r="E3799" i="7"/>
  <c r="E3804" i="7"/>
  <c r="E3812" i="7"/>
  <c r="E3813" i="7"/>
  <c r="E3819" i="7"/>
  <c r="E3818" i="7"/>
  <c r="E3847" i="7"/>
  <c r="E3864" i="7"/>
  <c r="E3863" i="7"/>
  <c r="E3862" i="7"/>
  <c r="E3865" i="7"/>
  <c r="E3866" i="7"/>
  <c r="E3875" i="7"/>
  <c r="E3874" i="7"/>
  <c r="E3876" i="7"/>
  <c r="E3877" i="7"/>
  <c r="E3891" i="7"/>
  <c r="E3889" i="7"/>
  <c r="E3890" i="7"/>
  <c r="E3892" i="7"/>
  <c r="E3906" i="7"/>
  <c r="E3907" i="7"/>
  <c r="E3919" i="7"/>
  <c r="E3930" i="7"/>
  <c r="E3931" i="7"/>
  <c r="E3929" i="7"/>
  <c r="E3933" i="7"/>
  <c r="E3932" i="7"/>
  <c r="E3940" i="7"/>
  <c r="E3939" i="7"/>
  <c r="E3958" i="7"/>
  <c r="E3970" i="7"/>
  <c r="E3969" i="7"/>
  <c r="E3968" i="7"/>
  <c r="E3982" i="7"/>
  <c r="E3991" i="7"/>
  <c r="E3992" i="7"/>
  <c r="E4015" i="7"/>
  <c r="E4028" i="7"/>
  <c r="E4026" i="7"/>
  <c r="E4027" i="7"/>
  <c r="E4043" i="7"/>
  <c r="E4044" i="7"/>
  <c r="E4041" i="7"/>
  <c r="E4042" i="7"/>
  <c r="E4056" i="7"/>
  <c r="E4057" i="7"/>
  <c r="E4055" i="7"/>
  <c r="E4059" i="7"/>
  <c r="E4058" i="7"/>
  <c r="E4068" i="7"/>
  <c r="E4072" i="7"/>
  <c r="E4067" i="7"/>
  <c r="E4071" i="7"/>
  <c r="E4069" i="7"/>
  <c r="E4070" i="7"/>
  <c r="E4081" i="7"/>
  <c r="E4083" i="7"/>
  <c r="E4080" i="7"/>
  <c r="E4082" i="7"/>
  <c r="E4084" i="7"/>
  <c r="E4098" i="7"/>
  <c r="E4097" i="7"/>
  <c r="E4111" i="7"/>
  <c r="E4110" i="7"/>
  <c r="E4125" i="7"/>
  <c r="E4122" i="7"/>
  <c r="E4124" i="7"/>
  <c r="E4123" i="7"/>
  <c r="E4120" i="7"/>
  <c r="E4121" i="7"/>
  <c r="E4138" i="7"/>
  <c r="E4147" i="7"/>
  <c r="E4156" i="7"/>
  <c r="E4170" i="7"/>
  <c r="E4171" i="7"/>
  <c r="E4168" i="7"/>
  <c r="E4169" i="7"/>
  <c r="E4180" i="7"/>
  <c r="E4179" i="7"/>
  <c r="E4193" i="7"/>
  <c r="E4191" i="7"/>
  <c r="E4192" i="7"/>
  <c r="E4208" i="7"/>
  <c r="E4206" i="7"/>
  <c r="E4207" i="7"/>
  <c r="E4225" i="7"/>
  <c r="E4223" i="7"/>
  <c r="E4226" i="7"/>
  <c r="E4224" i="7"/>
  <c r="E4245" i="7"/>
  <c r="E4244" i="7"/>
  <c r="E4246" i="7"/>
  <c r="E4243" i="7"/>
  <c r="E4256" i="7"/>
  <c r="E4257" i="7"/>
  <c r="E4270" i="7"/>
  <c r="E4269" i="7"/>
  <c r="E4284" i="7"/>
  <c r="E4301" i="7"/>
  <c r="E4299" i="7"/>
  <c r="E4300" i="7"/>
  <c r="E4314" i="7"/>
  <c r="E4312" i="7"/>
  <c r="E4315" i="7"/>
  <c r="E4313" i="7"/>
  <c r="E4327" i="7"/>
  <c r="E4328" i="7"/>
  <c r="E4362" i="7"/>
  <c r="E4377" i="7"/>
  <c r="E4378" i="7"/>
  <c r="E4391" i="7"/>
  <c r="E4392" i="7"/>
  <c r="E4393" i="7"/>
  <c r="E4408" i="7"/>
  <c r="E4406" i="7"/>
  <c r="E4405" i="7"/>
  <c r="E4407" i="7"/>
  <c r="E4427" i="7"/>
  <c r="E4430" i="7"/>
  <c r="E4426" i="7"/>
  <c r="E4429" i="7"/>
  <c r="E4425" i="7"/>
  <c r="E4431" i="7"/>
  <c r="E4428" i="7"/>
  <c r="E4443" i="7"/>
  <c r="E4442" i="7"/>
  <c r="E4451" i="7"/>
  <c r="E4453" i="7"/>
  <c r="E4452" i="7"/>
  <c r="E4454" i="7"/>
  <c r="E4466" i="7"/>
  <c r="E4467" i="7"/>
  <c r="E4465" i="7"/>
  <c r="E4468" i="7"/>
  <c r="E4483" i="7"/>
  <c r="E4505" i="7"/>
  <c r="E4506" i="7"/>
  <c r="E4862" i="7"/>
  <c r="E4863" i="7"/>
  <c r="E4864" i="7"/>
  <c r="E4865" i="7"/>
  <c r="E4861" i="7"/>
  <c r="E4876" i="7"/>
  <c r="E4875" i="7"/>
  <c r="E4889" i="7"/>
  <c r="E4888" i="7"/>
  <c r="E4890" i="7"/>
  <c r="E4885" i="7"/>
  <c r="E4886" i="7"/>
  <c r="E4887" i="7"/>
  <c r="E4907" i="7"/>
  <c r="E4906" i="7"/>
  <c r="E4928" i="7"/>
  <c r="E4927" i="7"/>
  <c r="E4929" i="7"/>
  <c r="E5540" i="7"/>
  <c r="E5541" i="7"/>
  <c r="E5542" i="7"/>
  <c r="E5543" i="7"/>
  <c r="E5544" i="7"/>
  <c r="E5545" i="7"/>
  <c r="E5546" i="7"/>
  <c r="E5547" i="7"/>
  <c r="E5548" i="7"/>
  <c r="E5549" i="7"/>
  <c r="E5550" i="7"/>
  <c r="E5551" i="7"/>
  <c r="E5552" i="7"/>
  <c r="E5553" i="7"/>
  <c r="E5554" i="7"/>
  <c r="E5555" i="7"/>
  <c r="E5556" i="7"/>
  <c r="E5557" i="7"/>
  <c r="E5565" i="7"/>
  <c r="E5560" i="7"/>
  <c r="E5561" i="7"/>
  <c r="E5562" i="7"/>
  <c r="E5563" i="7"/>
  <c r="E5564" i="7"/>
  <c r="E5566" i="7"/>
  <c r="E5567" i="7"/>
  <c r="E5568" i="7"/>
  <c r="E5569" i="7"/>
  <c r="E5570" i="7"/>
  <c r="E5598" i="7"/>
  <c r="E5597" i="7"/>
  <c r="E5582" i="7"/>
  <c r="E5596" i="7"/>
  <c r="E5583" i="7"/>
  <c r="E5584" i="7"/>
  <c r="E5585" i="7"/>
  <c r="E5586" i="7"/>
  <c r="E5587" i="7"/>
  <c r="E5588" i="7"/>
  <c r="E5589" i="7"/>
  <c r="E5590" i="7"/>
  <c r="E5591" i="7"/>
  <c r="E5592" i="7"/>
  <c r="E5593" i="7"/>
  <c r="E5594" i="7"/>
  <c r="E5595" i="7"/>
  <c r="E5615" i="7"/>
  <c r="E5616" i="7"/>
  <c r="E5617" i="7"/>
  <c r="E5618" i="7"/>
  <c r="E5619" i="7"/>
  <c r="E5622" i="7"/>
  <c r="E5610" i="7"/>
  <c r="E5611" i="7"/>
  <c r="E5612" i="7"/>
  <c r="E5613" i="7"/>
  <c r="E5614" i="7"/>
  <c r="E5623" i="7"/>
  <c r="E5620" i="7"/>
  <c r="E5607" i="7"/>
  <c r="E5608" i="7"/>
  <c r="E5609" i="7"/>
  <c r="E5621" i="7"/>
  <c r="E6150" i="7"/>
  <c r="E6152" i="7"/>
  <c r="E6151" i="7"/>
  <c r="E6182" i="7"/>
  <c r="E6185" i="7"/>
  <c r="E6183" i="7"/>
  <c r="E6181" i="7"/>
  <c r="E6184" i="7"/>
  <c r="E6206" i="7"/>
  <c r="E6205" i="7"/>
  <c r="E6203" i="7"/>
  <c r="E6204" i="7"/>
  <c r="E6201" i="7"/>
  <c r="E6202" i="7"/>
  <c r="E6225" i="7"/>
  <c r="E6224" i="7"/>
  <c r="E6253" i="7"/>
  <c r="E6252" i="7"/>
  <c r="E6250" i="7"/>
  <c r="E6251" i="7"/>
  <c r="E6274" i="7"/>
  <c r="E6273" i="7"/>
  <c r="E6270" i="7"/>
  <c r="E6272" i="7"/>
  <c r="E6271" i="7"/>
  <c r="E6286" i="7"/>
  <c r="E6287" i="7"/>
  <c r="E6288" i="7"/>
  <c r="E6289" i="7"/>
  <c r="E6302" i="7"/>
  <c r="E6303" i="7"/>
  <c r="E6324" i="7"/>
  <c r="E6323" i="7"/>
  <c r="E6322" i="7"/>
  <c r="E6321" i="7"/>
  <c r="E6325" i="7"/>
  <c r="E6326" i="7"/>
  <c r="E6342" i="7"/>
  <c r="E6343" i="7"/>
  <c r="E6339" i="7"/>
  <c r="E6340" i="7"/>
  <c r="E6341" i="7"/>
  <c r="E6344" i="7"/>
  <c r="E6354" i="7"/>
  <c r="E6355" i="7"/>
  <c r="E6356" i="7"/>
  <c r="E6382" i="7"/>
  <c r="E6384" i="7"/>
  <c r="E6385" i="7"/>
  <c r="E6383" i="7"/>
  <c r="E6381" i="7"/>
  <c r="E6402" i="7"/>
  <c r="E6403" i="7"/>
  <c r="E6397" i="7"/>
  <c r="E6398" i="7"/>
  <c r="E6399" i="7"/>
  <c r="E6400" i="7"/>
  <c r="E6401" i="7"/>
  <c r="E6423" i="7"/>
  <c r="E6424" i="7"/>
  <c r="E6420" i="7"/>
  <c r="E6421" i="7"/>
  <c r="E6422" i="7"/>
  <c r="E6418" i="7"/>
  <c r="E6419" i="7"/>
  <c r="E4944" i="7"/>
  <c r="E4943" i="7"/>
  <c r="E4965" i="7"/>
  <c r="E4961" i="7"/>
  <c r="E4962" i="7"/>
  <c r="E4963" i="7"/>
  <c r="E4964" i="7"/>
  <c r="E4988" i="7"/>
  <c r="E4989" i="7"/>
  <c r="E4987" i="7"/>
  <c r="E4986" i="7"/>
  <c r="E4983" i="7"/>
  <c r="E4984" i="7"/>
  <c r="E4985" i="7"/>
  <c r="E5106" i="7"/>
  <c r="E5107" i="7"/>
  <c r="E5105" i="7"/>
  <c r="E5144" i="7"/>
  <c r="E5143" i="7"/>
  <c r="E5172" i="7"/>
  <c r="E5174" i="7"/>
  <c r="E5173" i="7"/>
  <c r="E5171" i="7"/>
  <c r="E5199" i="7"/>
  <c r="E4542" i="7"/>
  <c r="E4539" i="7"/>
  <c r="E4541" i="7"/>
  <c r="E4538" i="7"/>
  <c r="E4540" i="7"/>
  <c r="E4567" i="7"/>
  <c r="E4566" i="7"/>
  <c r="E4563" i="7"/>
  <c r="E4565" i="7"/>
  <c r="E4564" i="7"/>
  <c r="E4593" i="7"/>
  <c r="E4594" i="7"/>
  <c r="E4615" i="7"/>
  <c r="E4616" i="7"/>
  <c r="E4613" i="7"/>
  <c r="E4614" i="7"/>
  <c r="E4641" i="7"/>
  <c r="E4642" i="7"/>
  <c r="E4637" i="7"/>
  <c r="E4640" i="7"/>
  <c r="E4639" i="7"/>
  <c r="E4638" i="7"/>
  <c r="E4664" i="7"/>
  <c r="E4665" i="7"/>
  <c r="E4663" i="7"/>
  <c r="E4662" i="7"/>
  <c r="E4681" i="7"/>
  <c r="E6449" i="7"/>
  <c r="E6451" i="7"/>
  <c r="E6452" i="7"/>
  <c r="E6450" i="7"/>
  <c r="E6478" i="7"/>
  <c r="E6474" i="7"/>
  <c r="E6473" i="7"/>
  <c r="E6477" i="7"/>
  <c r="E6475" i="7"/>
  <c r="E6476" i="7"/>
  <c r="E6495" i="7"/>
  <c r="E6496" i="7"/>
  <c r="E6493" i="7"/>
  <c r="E6494" i="7"/>
  <c r="E6492" i="7"/>
  <c r="E6518" i="7"/>
  <c r="E6517" i="7"/>
  <c r="E6516" i="7"/>
  <c r="E6529" i="7"/>
  <c r="E6531" i="7"/>
  <c r="E6530" i="7"/>
  <c r="E6528" i="7"/>
  <c r="E6552" i="7"/>
  <c r="E6553" i="7"/>
  <c r="E6551" i="7"/>
  <c r="E6554" i="7"/>
  <c r="E6550" i="7"/>
  <c r="E6548" i="7"/>
  <c r="E6549" i="7"/>
  <c r="E6581" i="7"/>
  <c r="E6582" i="7"/>
  <c r="E6579" i="7"/>
  <c r="E6580" i="7"/>
  <c r="E4704" i="7"/>
  <c r="E4702" i="7"/>
  <c r="E4703" i="7"/>
  <c r="E4725" i="7"/>
  <c r="E4722" i="7"/>
  <c r="E4723" i="7"/>
  <c r="E4724" i="7"/>
  <c r="E4747" i="7"/>
  <c r="E4748" i="7"/>
  <c r="E4746" i="7"/>
  <c r="E4767" i="7"/>
  <c r="E4768" i="7"/>
  <c r="E4765" i="7"/>
  <c r="E4766" i="7"/>
  <c r="E4763" i="7"/>
  <c r="E4764" i="7"/>
  <c r="E4785" i="7"/>
  <c r="E4786" i="7"/>
  <c r="E4809" i="7"/>
  <c r="E4810" i="7"/>
  <c r="E4811" i="7"/>
  <c r="E4805" i="7"/>
  <c r="E4804" i="7"/>
  <c r="E4801" i="7"/>
  <c r="E4803" i="7"/>
  <c r="E4808" i="7"/>
  <c r="E4806" i="7"/>
  <c r="E4807" i="7"/>
  <c r="E4802" i="7"/>
  <c r="E4842" i="7"/>
  <c r="E4843" i="7"/>
  <c r="E4844" i="7"/>
  <c r="E4845" i="7"/>
  <c r="E4846" i="7"/>
  <c r="E4839" i="7"/>
  <c r="E4841" i="7"/>
  <c r="E4840" i="7"/>
  <c r="E4838" i="7"/>
  <c r="E5256" i="7"/>
  <c r="E5257" i="7"/>
  <c r="E5258" i="7"/>
  <c r="E5255" i="7"/>
  <c r="E5254" i="7"/>
  <c r="E5291" i="7"/>
  <c r="E5290" i="7"/>
  <c r="E5286" i="7"/>
  <c r="E5287" i="7"/>
  <c r="E5288" i="7"/>
  <c r="E5292" i="7"/>
  <c r="E5289" i="7"/>
  <c r="E5376" i="7"/>
  <c r="E5374" i="7"/>
  <c r="E5375" i="7"/>
  <c r="E5372" i="7"/>
  <c r="E5373" i="7"/>
  <c r="E5371" i="7"/>
  <c r="E5377" i="7"/>
  <c r="E5415" i="7"/>
  <c r="E5412" i="7"/>
  <c r="E5413" i="7"/>
  <c r="E5414" i="7"/>
  <c r="E5453" i="7"/>
  <c r="E5452" i="7"/>
  <c r="E5451" i="7"/>
  <c r="E5449" i="7"/>
  <c r="E5450" i="7"/>
  <c r="E5448" i="7"/>
  <c r="E5447" i="7"/>
  <c r="E5483" i="7"/>
  <c r="E5484" i="7"/>
  <c r="E5485" i="7"/>
  <c r="E5489" i="7"/>
  <c r="E5487" i="7"/>
  <c r="E5486" i="7"/>
  <c r="E5488" i="7"/>
  <c r="E5482" i="7"/>
  <c r="E5481" i="7"/>
  <c r="E5478" i="7"/>
  <c r="E5479" i="7"/>
  <c r="E5480" i="7"/>
  <c r="E5527" i="7"/>
  <c r="E5525" i="7"/>
  <c r="E5526" i="7"/>
  <c r="E5528" i="7"/>
  <c r="E5524" i="7"/>
  <c r="E5523" i="7"/>
  <c r="E5647" i="7"/>
  <c r="E5645" i="7"/>
  <c r="E5646" i="7"/>
  <c r="E5643" i="7"/>
  <c r="E5644" i="7"/>
  <c r="E5680" i="7"/>
  <c r="E5679" i="7"/>
  <c r="E5681" i="7"/>
  <c r="E5710" i="7"/>
  <c r="E5740" i="7"/>
  <c r="E5739" i="7"/>
  <c r="E5738" i="7"/>
  <c r="E5736" i="7"/>
  <c r="E5737" i="7"/>
  <c r="E5786" i="7"/>
  <c r="E5784" i="7"/>
  <c r="E5785" i="7"/>
  <c r="E5783" i="7"/>
  <c r="E5780" i="7"/>
  <c r="E5781" i="7"/>
  <c r="E5782" i="7"/>
  <c r="E5818" i="7"/>
  <c r="E5817" i="7"/>
  <c r="E5816" i="7"/>
  <c r="E5860" i="7"/>
  <c r="E5859" i="7"/>
  <c r="E5853" i="7"/>
  <c r="E5851" i="7"/>
  <c r="E5854" i="7"/>
  <c r="E5852" i="7"/>
  <c r="E5855" i="7"/>
  <c r="E5858" i="7"/>
  <c r="E5856" i="7"/>
  <c r="E5857" i="7"/>
  <c r="E5887" i="7"/>
  <c r="E5888" i="7"/>
  <c r="E5886" i="7"/>
  <c r="E5913" i="7"/>
  <c r="E5911" i="7"/>
  <c r="E5912" i="7"/>
  <c r="E5910" i="7"/>
  <c r="E5941" i="7"/>
  <c r="E5939" i="7"/>
  <c r="E5936" i="7"/>
  <c r="E5937" i="7"/>
  <c r="E5938" i="7"/>
  <c r="E5940" i="7"/>
  <c r="E5961" i="7"/>
  <c r="E5960" i="7"/>
  <c r="E5958" i="7"/>
  <c r="E5957" i="7"/>
  <c r="E5959" i="7"/>
  <c r="E6103" i="7"/>
  <c r="E6099" i="7"/>
  <c r="E6101" i="7"/>
  <c r="E6102" i="7"/>
  <c r="E6100" i="7"/>
  <c r="E6104" i="7"/>
  <c r="E6124" i="7"/>
  <c r="E6122" i="7"/>
  <c r="E6123" i="7"/>
  <c r="E5108" i="7"/>
  <c r="E5175" i="7"/>
  <c r="E5819" i="7"/>
  <c r="E5861" i="7"/>
  <c r="E430" i="7"/>
  <c r="E431" i="7"/>
  <c r="E447" i="7"/>
  <c r="E489" i="7"/>
  <c r="E2" i="7"/>
  <c r="E12" i="7"/>
  <c r="E418" i="7"/>
  <c r="H5861" i="7"/>
  <c r="J5861" i="7"/>
  <c r="I5861" i="7"/>
  <c r="H5819" i="7"/>
  <c r="I5819" i="7"/>
  <c r="H5175" i="7"/>
  <c r="I5175" i="7"/>
  <c r="H5108" i="7"/>
  <c r="I5108" i="7"/>
  <c r="H6123" i="7"/>
  <c r="J6123" i="7"/>
  <c r="I6123" i="7"/>
  <c r="H6122" i="7"/>
  <c r="I6122" i="7"/>
  <c r="H6124" i="7"/>
  <c r="I6124" i="7"/>
  <c r="H6104" i="7"/>
  <c r="I6104" i="7"/>
  <c r="H6100" i="7"/>
  <c r="I6100" i="7"/>
  <c r="J6100" i="7"/>
  <c r="H6102" i="7"/>
  <c r="I6102" i="7"/>
  <c r="H6101" i="7"/>
  <c r="I6101" i="7"/>
  <c r="H6099" i="7"/>
  <c r="I6099" i="7"/>
  <c r="H6103" i="7"/>
  <c r="I6103" i="7"/>
  <c r="J6103" i="7"/>
  <c r="H5959" i="7"/>
  <c r="I5959" i="7"/>
  <c r="H5957" i="7"/>
  <c r="I5957" i="7"/>
  <c r="H5958" i="7"/>
  <c r="I5958" i="7"/>
  <c r="H5960" i="7"/>
  <c r="J5960" i="7"/>
  <c r="I5960" i="7"/>
  <c r="H5961" i="7"/>
  <c r="I5961" i="7"/>
  <c r="H5940" i="7"/>
  <c r="I5940" i="7"/>
  <c r="H5938" i="7"/>
  <c r="I5938" i="7"/>
  <c r="H5937" i="7"/>
  <c r="J5937" i="7"/>
  <c r="I5937" i="7"/>
  <c r="H5936" i="7"/>
  <c r="I5936" i="7"/>
  <c r="H5939" i="7"/>
  <c r="I5939" i="7"/>
  <c r="H5941" i="7"/>
  <c r="I5941" i="7"/>
  <c r="H5910" i="7"/>
  <c r="I5910" i="7"/>
  <c r="J5910" i="7"/>
  <c r="H5912" i="7"/>
  <c r="I5912" i="7"/>
  <c r="H5911" i="7"/>
  <c r="I5911" i="7"/>
  <c r="H5913" i="7"/>
  <c r="I5913" i="7"/>
  <c r="H5886" i="7"/>
  <c r="I5886" i="7"/>
  <c r="J5886" i="7"/>
  <c r="H5888" i="7"/>
  <c r="I5888" i="7"/>
  <c r="H5887" i="7"/>
  <c r="I5887" i="7"/>
  <c r="H5857" i="7"/>
  <c r="I5857" i="7"/>
  <c r="H5856" i="7"/>
  <c r="J5856" i="7"/>
  <c r="I5856" i="7"/>
  <c r="H5858" i="7"/>
  <c r="I5858" i="7"/>
  <c r="H5855" i="7"/>
  <c r="I5855" i="7"/>
  <c r="H5852" i="7"/>
  <c r="I5852" i="7"/>
  <c r="H5854" i="7"/>
  <c r="J5854" i="7"/>
  <c r="I5854" i="7"/>
  <c r="H5851" i="7"/>
  <c r="I5851" i="7"/>
  <c r="H5853" i="7"/>
  <c r="I5853" i="7"/>
  <c r="H5859" i="7"/>
  <c r="I5859" i="7"/>
  <c r="H5860" i="7"/>
  <c r="I5860" i="7"/>
  <c r="J5860" i="7"/>
  <c r="H5816" i="7"/>
  <c r="I5816" i="7"/>
  <c r="H5817" i="7"/>
  <c r="I5817" i="7"/>
  <c r="H5818" i="7"/>
  <c r="I5818" i="7"/>
  <c r="H5782" i="7"/>
  <c r="I5782" i="7"/>
  <c r="J5782" i="7"/>
  <c r="H5781" i="7"/>
  <c r="I5781" i="7"/>
  <c r="H5780" i="7"/>
  <c r="I5780" i="7"/>
  <c r="H5783" i="7"/>
  <c r="I5783" i="7"/>
  <c r="H5785" i="7"/>
  <c r="J5785" i="7"/>
  <c r="I5785" i="7"/>
  <c r="H5784" i="7"/>
  <c r="I5784" i="7"/>
  <c r="H5786" i="7"/>
  <c r="I5786" i="7"/>
  <c r="H5737" i="7"/>
  <c r="I5737" i="7"/>
  <c r="H5736" i="7"/>
  <c r="J5736" i="7"/>
  <c r="I5736" i="7"/>
  <c r="H5738" i="7"/>
  <c r="I5738" i="7"/>
  <c r="H5739" i="7"/>
  <c r="I5739" i="7"/>
  <c r="H5740" i="7"/>
  <c r="I5740" i="7"/>
  <c r="H5710" i="7"/>
  <c r="I5710" i="7"/>
  <c r="J5710" i="7"/>
  <c r="H5681" i="7"/>
  <c r="I5681" i="7"/>
  <c r="H5679" i="7"/>
  <c r="I5679" i="7"/>
  <c r="H5680" i="7"/>
  <c r="I5680" i="7"/>
  <c r="H5644" i="7"/>
  <c r="I5644" i="7"/>
  <c r="J5644" i="7"/>
  <c r="H5643" i="7"/>
  <c r="I5643" i="7"/>
  <c r="H5646" i="7"/>
  <c r="I5646" i="7"/>
  <c r="H5645" i="7"/>
  <c r="I5645" i="7"/>
  <c r="H5647" i="7"/>
  <c r="J5647" i="7"/>
  <c r="I5647" i="7"/>
  <c r="H5523" i="7"/>
  <c r="I5523" i="7"/>
  <c r="H5524" i="7"/>
  <c r="I5524" i="7"/>
  <c r="H5528" i="7"/>
  <c r="I5528" i="7"/>
  <c r="H5526" i="7"/>
  <c r="J5526" i="7"/>
  <c r="I5526" i="7"/>
  <c r="H5525" i="7"/>
  <c r="I5525" i="7"/>
  <c r="H5527" i="7"/>
  <c r="I5527" i="7"/>
  <c r="H5480" i="7"/>
  <c r="I5480" i="7"/>
  <c r="H5479" i="7"/>
  <c r="I5479" i="7"/>
  <c r="J5479" i="7"/>
  <c r="H5478" i="7"/>
  <c r="I5478" i="7"/>
  <c r="H5481" i="7"/>
  <c r="I5481" i="7"/>
  <c r="H5482" i="7"/>
  <c r="I5482" i="7"/>
  <c r="H5488" i="7"/>
  <c r="I5488" i="7"/>
  <c r="J5488" i="7"/>
  <c r="H5486" i="7"/>
  <c r="I5486" i="7"/>
  <c r="H5487" i="7"/>
  <c r="I5487" i="7"/>
  <c r="H5489" i="7"/>
  <c r="I5489" i="7"/>
  <c r="H5485" i="7"/>
  <c r="J5485" i="7"/>
  <c r="I5485" i="7"/>
  <c r="H5484" i="7"/>
  <c r="I5484" i="7"/>
  <c r="H5483" i="7"/>
  <c r="I5483" i="7"/>
  <c r="H5447" i="7"/>
  <c r="I5447" i="7"/>
  <c r="H5448" i="7"/>
  <c r="J5448" i="7"/>
  <c r="I5448" i="7"/>
  <c r="H5450" i="7"/>
  <c r="I5450" i="7"/>
  <c r="H5449" i="7"/>
  <c r="I5449" i="7"/>
  <c r="H5451" i="7"/>
  <c r="I5451" i="7"/>
  <c r="H5452" i="7"/>
  <c r="I5452" i="7"/>
  <c r="J5452" i="7"/>
  <c r="H5453" i="7"/>
  <c r="I5453" i="7"/>
  <c r="H5414" i="7"/>
  <c r="I5414" i="7"/>
  <c r="H5413" i="7"/>
  <c r="I5413" i="7"/>
  <c r="H5412" i="7"/>
  <c r="I5412" i="7"/>
  <c r="J5412" i="7"/>
  <c r="H5415" i="7"/>
  <c r="I5415" i="7"/>
  <c r="H5377" i="7"/>
  <c r="I5377" i="7"/>
  <c r="H5371" i="7"/>
  <c r="I5371" i="7"/>
  <c r="H5373" i="7"/>
  <c r="J5373" i="7"/>
  <c r="I5373" i="7"/>
  <c r="H5372" i="7"/>
  <c r="I5372" i="7"/>
  <c r="H5375" i="7"/>
  <c r="I5375" i="7"/>
  <c r="H5374" i="7"/>
  <c r="I5374" i="7"/>
  <c r="H5376" i="7"/>
  <c r="J5376" i="7"/>
  <c r="I5376" i="7"/>
  <c r="H5289" i="7"/>
  <c r="I5289" i="7"/>
  <c r="H5292" i="7"/>
  <c r="I5292" i="7"/>
  <c r="H5288" i="7"/>
  <c r="I5288" i="7"/>
  <c r="H5287" i="7"/>
  <c r="I5287" i="7"/>
  <c r="J5287" i="7"/>
  <c r="H5286" i="7"/>
  <c r="I5286" i="7"/>
  <c r="H5290" i="7"/>
  <c r="I5290" i="7"/>
  <c r="H5291" i="7"/>
  <c r="I5291" i="7"/>
  <c r="H5254" i="7"/>
  <c r="I5254" i="7"/>
  <c r="J5254" i="7"/>
  <c r="H5255" i="7"/>
  <c r="I5255" i="7"/>
  <c r="H5258" i="7"/>
  <c r="I5258" i="7"/>
  <c r="H5257" i="7"/>
  <c r="I5257" i="7"/>
  <c r="H5256" i="7"/>
  <c r="J5256" i="7"/>
  <c r="I5256" i="7"/>
  <c r="H4838" i="7"/>
  <c r="I4838" i="7"/>
  <c r="H4840" i="7"/>
  <c r="I4840" i="7"/>
  <c r="H4841" i="7"/>
  <c r="I4841" i="7"/>
  <c r="H4839" i="7"/>
  <c r="J4839" i="7"/>
  <c r="I4839" i="7"/>
  <c r="H4846" i="7"/>
  <c r="I4846" i="7"/>
  <c r="H4845" i="7"/>
  <c r="I4845" i="7"/>
  <c r="H4844" i="7"/>
  <c r="I4844" i="7"/>
  <c r="H4843" i="7"/>
  <c r="I4843" i="7"/>
  <c r="J4843" i="7"/>
  <c r="H4842" i="7"/>
  <c r="I4842" i="7"/>
  <c r="H4802" i="7"/>
  <c r="I4802" i="7"/>
  <c r="H4807" i="7"/>
  <c r="I4807" i="7"/>
  <c r="H4806" i="7"/>
  <c r="I4806" i="7"/>
  <c r="J4806" i="7"/>
  <c r="H4808" i="7"/>
  <c r="I4808" i="7"/>
  <c r="H4803" i="7"/>
  <c r="I4803" i="7"/>
  <c r="H4801" i="7"/>
  <c r="I4801" i="7"/>
  <c r="H4804" i="7"/>
  <c r="J4804" i="7"/>
  <c r="I4804" i="7"/>
  <c r="H4805" i="7"/>
  <c r="I4805" i="7"/>
  <c r="H4811" i="7"/>
  <c r="I4811" i="7"/>
  <c r="H4810" i="7"/>
  <c r="I4810" i="7"/>
  <c r="H4809" i="7"/>
  <c r="J4809" i="7"/>
  <c r="I4809" i="7"/>
  <c r="H4786" i="7"/>
  <c r="I4786" i="7"/>
  <c r="H4785" i="7"/>
  <c r="I4785" i="7"/>
  <c r="H4764" i="7"/>
  <c r="I4764" i="7"/>
  <c r="H4763" i="7"/>
  <c r="I4763" i="7"/>
  <c r="J4763" i="7"/>
  <c r="H4766" i="7"/>
  <c r="I4766" i="7"/>
  <c r="H4765" i="7"/>
  <c r="I4765" i="7"/>
  <c r="H4768" i="7"/>
  <c r="I4768" i="7"/>
  <c r="H4767" i="7"/>
  <c r="I4767" i="7"/>
  <c r="J4767" i="7"/>
  <c r="H4746" i="7"/>
  <c r="I4746" i="7"/>
  <c r="H4748" i="7"/>
  <c r="I4748" i="7"/>
  <c r="H4747" i="7"/>
  <c r="I4747" i="7"/>
  <c r="H4724" i="7"/>
  <c r="J4724" i="7"/>
  <c r="I4724" i="7"/>
  <c r="H4723" i="7"/>
  <c r="I4723" i="7"/>
  <c r="H4722" i="7"/>
  <c r="I4722" i="7"/>
  <c r="H4725" i="7"/>
  <c r="I4725" i="7"/>
  <c r="H4703" i="7"/>
  <c r="J4703" i="7"/>
  <c r="I4703" i="7"/>
  <c r="H4702" i="7"/>
  <c r="I4702" i="7"/>
  <c r="H4704" i="7"/>
  <c r="I4704" i="7"/>
  <c r="H6580" i="7"/>
  <c r="I6580" i="7"/>
  <c r="H6579" i="7"/>
  <c r="I6579" i="7"/>
  <c r="J6579" i="7"/>
  <c r="H6582" i="7"/>
  <c r="I6582" i="7"/>
  <c r="H6581" i="7"/>
  <c r="I6581" i="7"/>
  <c r="H6549" i="7"/>
  <c r="I6549" i="7"/>
  <c r="H6548" i="7"/>
  <c r="I6548" i="7"/>
  <c r="J6548" i="7"/>
  <c r="H6550" i="7"/>
  <c r="I6550" i="7"/>
  <c r="H6554" i="7"/>
  <c r="I6554" i="7"/>
  <c r="H6551" i="7"/>
  <c r="I6551" i="7"/>
  <c r="H6553" i="7"/>
  <c r="J6553" i="7"/>
  <c r="I6553" i="7"/>
  <c r="H6552" i="7"/>
  <c r="I6552" i="7"/>
  <c r="H6528" i="7"/>
  <c r="I6528" i="7"/>
  <c r="H6530" i="7"/>
  <c r="I6530" i="7"/>
  <c r="H6531" i="7"/>
  <c r="J6531" i="7"/>
  <c r="I6531" i="7"/>
  <c r="H6529" i="7"/>
  <c r="I6529" i="7"/>
  <c r="H6516" i="7"/>
  <c r="I6516" i="7"/>
  <c r="H6517" i="7"/>
  <c r="I6517" i="7"/>
  <c r="H6518" i="7"/>
  <c r="I6518" i="7"/>
  <c r="J6518" i="7"/>
  <c r="H6492" i="7"/>
  <c r="I6492" i="7"/>
  <c r="H6494" i="7"/>
  <c r="I6494" i="7"/>
  <c r="H6493" i="7"/>
  <c r="I6493" i="7"/>
  <c r="H6496" i="7"/>
  <c r="I6496" i="7"/>
  <c r="H6495" i="7"/>
  <c r="I6495" i="7"/>
  <c r="H6476" i="7"/>
  <c r="I6476" i="7"/>
  <c r="H6475" i="7"/>
  <c r="I6475" i="7"/>
  <c r="H6477" i="7"/>
  <c r="I6477" i="7"/>
  <c r="H6473" i="7"/>
  <c r="I6473" i="7"/>
  <c r="H6474" i="7"/>
  <c r="I6474" i="7"/>
  <c r="H6478" i="7"/>
  <c r="I6478" i="7"/>
  <c r="H6450" i="7"/>
  <c r="I6450" i="7"/>
  <c r="H6452" i="7"/>
  <c r="I6452" i="7"/>
  <c r="H6451" i="7"/>
  <c r="I6451" i="7"/>
  <c r="H6449" i="7"/>
  <c r="I6449" i="7"/>
  <c r="H4681" i="7"/>
  <c r="I4681" i="7"/>
  <c r="H4662" i="7"/>
  <c r="I4662" i="7"/>
  <c r="H4663" i="7"/>
  <c r="I4663" i="7"/>
  <c r="H4665" i="7"/>
  <c r="I4665" i="7"/>
  <c r="H4664" i="7"/>
  <c r="I4664" i="7"/>
  <c r="H4638" i="7"/>
  <c r="I4638" i="7"/>
  <c r="H4639" i="7"/>
  <c r="I4639" i="7"/>
  <c r="H4640" i="7"/>
  <c r="I4640" i="7"/>
  <c r="H4637" i="7"/>
  <c r="I4637" i="7"/>
  <c r="H4642" i="7"/>
  <c r="I4642" i="7"/>
  <c r="H4641" i="7"/>
  <c r="I4641" i="7"/>
  <c r="H4614" i="7"/>
  <c r="I4614" i="7"/>
  <c r="H4613" i="7"/>
  <c r="I4613" i="7"/>
  <c r="H4616" i="7"/>
  <c r="I4616" i="7"/>
  <c r="H4615" i="7"/>
  <c r="I4615" i="7"/>
  <c r="H4594" i="7"/>
  <c r="I4594" i="7"/>
  <c r="H4593" i="7"/>
  <c r="I4593" i="7"/>
  <c r="H4564" i="7"/>
  <c r="I4564" i="7"/>
  <c r="H4565" i="7"/>
  <c r="I4565" i="7"/>
  <c r="H4563" i="7"/>
  <c r="I4563" i="7"/>
  <c r="H4566" i="7"/>
  <c r="I4566" i="7"/>
  <c r="H4567" i="7"/>
  <c r="I4567" i="7"/>
  <c r="H4540" i="7"/>
  <c r="I4540" i="7"/>
  <c r="H4538" i="7"/>
  <c r="I4538" i="7"/>
  <c r="H4541" i="7"/>
  <c r="I4541" i="7"/>
  <c r="H4539" i="7"/>
  <c r="I4539" i="7"/>
  <c r="H4542" i="7"/>
  <c r="I4542" i="7"/>
  <c r="H5199" i="7"/>
  <c r="I5199" i="7"/>
  <c r="H5171" i="7"/>
  <c r="I5171" i="7"/>
  <c r="H5173" i="7"/>
  <c r="I5173" i="7"/>
  <c r="H5174" i="7"/>
  <c r="I5174" i="7"/>
  <c r="H5172" i="7"/>
  <c r="I5172" i="7"/>
  <c r="H5143" i="7"/>
  <c r="I5143" i="7"/>
  <c r="H5144" i="7"/>
  <c r="I5144" i="7"/>
  <c r="H5105" i="7"/>
  <c r="I5105" i="7"/>
  <c r="H5107" i="7"/>
  <c r="I5107" i="7"/>
  <c r="H5106" i="7"/>
  <c r="I5106" i="7"/>
  <c r="H4985" i="7"/>
  <c r="I4985" i="7"/>
  <c r="H4984" i="7"/>
  <c r="I4984" i="7"/>
  <c r="H4983" i="7"/>
  <c r="I4983" i="7"/>
  <c r="H4986" i="7"/>
  <c r="I4986" i="7"/>
  <c r="H4987" i="7"/>
  <c r="I4987" i="7"/>
  <c r="H4989" i="7"/>
  <c r="I4989" i="7"/>
  <c r="H4988" i="7"/>
  <c r="I4988" i="7"/>
  <c r="H4964" i="7"/>
  <c r="I4964" i="7"/>
  <c r="H4963" i="7"/>
  <c r="I4963" i="7"/>
  <c r="H4962" i="7"/>
  <c r="I4962" i="7"/>
  <c r="H4961" i="7"/>
  <c r="I4961" i="7"/>
  <c r="H4965" i="7"/>
  <c r="I4965" i="7"/>
  <c r="H4943" i="7"/>
  <c r="I4943" i="7"/>
  <c r="H4944" i="7"/>
  <c r="I4944" i="7"/>
  <c r="H6419" i="7"/>
  <c r="I6419" i="7"/>
  <c r="H6418" i="7"/>
  <c r="I6418" i="7"/>
  <c r="H6422" i="7"/>
  <c r="I6422" i="7"/>
  <c r="H6421" i="7"/>
  <c r="I6421" i="7"/>
  <c r="H6420" i="7"/>
  <c r="I6420" i="7"/>
  <c r="H6424" i="7"/>
  <c r="I6424" i="7"/>
  <c r="H6423" i="7"/>
  <c r="I6423" i="7"/>
  <c r="H6401" i="7"/>
  <c r="I6401" i="7"/>
  <c r="H6400" i="7"/>
  <c r="I6400" i="7"/>
  <c r="H6399" i="7"/>
  <c r="I6399" i="7"/>
  <c r="H6398" i="7"/>
  <c r="I6398" i="7"/>
  <c r="H6397" i="7"/>
  <c r="I6397" i="7"/>
  <c r="H6403" i="7"/>
  <c r="I6403" i="7"/>
  <c r="H6402" i="7"/>
  <c r="I6402" i="7"/>
  <c r="H6381" i="7"/>
  <c r="I6381" i="7"/>
  <c r="H6383" i="7"/>
  <c r="I6383" i="7"/>
  <c r="H6385" i="7"/>
  <c r="I6385" i="7"/>
  <c r="H6384" i="7"/>
  <c r="I6384" i="7"/>
  <c r="H6382" i="7"/>
  <c r="I6382" i="7"/>
  <c r="H6356" i="7"/>
  <c r="I6356" i="7"/>
  <c r="H6355" i="7"/>
  <c r="I6355" i="7"/>
  <c r="H6354" i="7"/>
  <c r="I6354" i="7"/>
  <c r="H6344" i="7"/>
  <c r="I6344" i="7"/>
  <c r="H6341" i="7"/>
  <c r="I6341" i="7"/>
  <c r="H6340" i="7"/>
  <c r="I6340" i="7"/>
  <c r="H6339" i="7"/>
  <c r="I6339" i="7"/>
  <c r="H6343" i="7"/>
  <c r="I6343" i="7"/>
  <c r="H6342" i="7"/>
  <c r="I6342" i="7"/>
  <c r="H6326" i="7"/>
  <c r="I6326" i="7"/>
  <c r="H6325" i="7"/>
  <c r="I6325" i="7"/>
  <c r="H6321" i="7"/>
  <c r="I6321" i="7"/>
  <c r="H6322" i="7"/>
  <c r="I6322" i="7"/>
  <c r="H6323" i="7"/>
  <c r="I6323" i="7"/>
  <c r="H6324" i="7"/>
  <c r="I6324" i="7"/>
  <c r="H6303" i="7"/>
  <c r="I6303" i="7"/>
  <c r="H6302" i="7"/>
  <c r="I6302" i="7"/>
  <c r="H6289" i="7"/>
  <c r="I6289" i="7"/>
  <c r="H6288" i="7"/>
  <c r="I6288" i="7"/>
  <c r="H6287" i="7"/>
  <c r="I6287" i="7"/>
  <c r="H6286" i="7"/>
  <c r="I6286" i="7"/>
  <c r="H6271" i="7"/>
  <c r="I6271" i="7"/>
  <c r="H6272" i="7"/>
  <c r="I6272" i="7"/>
  <c r="H6270" i="7"/>
  <c r="I6270" i="7"/>
  <c r="H6273" i="7"/>
  <c r="I6273" i="7"/>
  <c r="H6274" i="7"/>
  <c r="I6274" i="7"/>
  <c r="H6251" i="7"/>
  <c r="I6251" i="7"/>
  <c r="H6250" i="7"/>
  <c r="I6250" i="7"/>
  <c r="H6252" i="7"/>
  <c r="I6252" i="7"/>
  <c r="H6253" i="7"/>
  <c r="I6253" i="7"/>
  <c r="H6224" i="7"/>
  <c r="I6224" i="7"/>
  <c r="H6225" i="7"/>
  <c r="I6225" i="7"/>
  <c r="H6202" i="7"/>
  <c r="I6202" i="7"/>
  <c r="H6201" i="7"/>
  <c r="I6201" i="7"/>
  <c r="H6204" i="7"/>
  <c r="I6204" i="7"/>
  <c r="H6203" i="7"/>
  <c r="I6203" i="7"/>
  <c r="H6205" i="7"/>
  <c r="I6205" i="7"/>
  <c r="H6206" i="7"/>
  <c r="I6206" i="7"/>
  <c r="H6184" i="7"/>
  <c r="I6184" i="7"/>
  <c r="H6181" i="7"/>
  <c r="I6181" i="7"/>
  <c r="H6183" i="7"/>
  <c r="I6183" i="7"/>
  <c r="H6185" i="7"/>
  <c r="I6185" i="7"/>
  <c r="H6182" i="7"/>
  <c r="I6182" i="7"/>
  <c r="H6151" i="7"/>
  <c r="I6151" i="7"/>
  <c r="H6152" i="7"/>
  <c r="I6152" i="7"/>
  <c r="H6150" i="7"/>
  <c r="I6150" i="7"/>
  <c r="H5621" i="7"/>
  <c r="I5621" i="7"/>
  <c r="H5609" i="7"/>
  <c r="I5609" i="7"/>
  <c r="H5608" i="7"/>
  <c r="I5608" i="7"/>
  <c r="H5607" i="7"/>
  <c r="I5607" i="7"/>
  <c r="H5620" i="7"/>
  <c r="I5620" i="7"/>
  <c r="H5623" i="7"/>
  <c r="I5623" i="7"/>
  <c r="H5614" i="7"/>
  <c r="I5614" i="7"/>
  <c r="H5613" i="7"/>
  <c r="I5613" i="7"/>
  <c r="H5612" i="7"/>
  <c r="I5612" i="7"/>
  <c r="H5611" i="7"/>
  <c r="I5611" i="7"/>
  <c r="H5610" i="7"/>
  <c r="I5610" i="7"/>
  <c r="H5622" i="7"/>
  <c r="I5622" i="7"/>
  <c r="H5619" i="7"/>
  <c r="I5619" i="7"/>
  <c r="H5618" i="7"/>
  <c r="I5618" i="7"/>
  <c r="H5617" i="7"/>
  <c r="I5617" i="7"/>
  <c r="H5616" i="7"/>
  <c r="I5616" i="7"/>
  <c r="H5615" i="7"/>
  <c r="I5615" i="7"/>
  <c r="H5595" i="7"/>
  <c r="I5595" i="7"/>
  <c r="H5594" i="7"/>
  <c r="I5594" i="7"/>
  <c r="H5593" i="7"/>
  <c r="I5593" i="7"/>
  <c r="H5592" i="7"/>
  <c r="I5592" i="7"/>
  <c r="H5591" i="7"/>
  <c r="I5591" i="7"/>
  <c r="H5590" i="7"/>
  <c r="I5590" i="7"/>
  <c r="H5589" i="7"/>
  <c r="I5589" i="7"/>
  <c r="H5588" i="7"/>
  <c r="I5588" i="7"/>
  <c r="H5587" i="7"/>
  <c r="I5587" i="7"/>
  <c r="H5586" i="7"/>
  <c r="I5586" i="7"/>
  <c r="H5585" i="7"/>
  <c r="I5585" i="7"/>
  <c r="H5584" i="7"/>
  <c r="I5584" i="7"/>
  <c r="H5583" i="7"/>
  <c r="I5583" i="7"/>
  <c r="H5596" i="7"/>
  <c r="I5596" i="7"/>
  <c r="H5582" i="7"/>
  <c r="I5582" i="7"/>
  <c r="H5597" i="7"/>
  <c r="I5597" i="7"/>
  <c r="H5598" i="7"/>
  <c r="I5598" i="7"/>
  <c r="H5570" i="7"/>
  <c r="I5570" i="7"/>
  <c r="H5569" i="7"/>
  <c r="I5569" i="7"/>
  <c r="H5568" i="7"/>
  <c r="I5568" i="7"/>
  <c r="H5567" i="7"/>
  <c r="I5567" i="7"/>
  <c r="H5566" i="7"/>
  <c r="I5566" i="7"/>
  <c r="H5564" i="7"/>
  <c r="I5564" i="7"/>
  <c r="H5563" i="7"/>
  <c r="I5563" i="7"/>
  <c r="H5562" i="7"/>
  <c r="I5562" i="7"/>
  <c r="H5561" i="7"/>
  <c r="I5561" i="7"/>
  <c r="H5560" i="7"/>
  <c r="I5560" i="7"/>
  <c r="H5565" i="7"/>
  <c r="I5565" i="7"/>
  <c r="H5557" i="7"/>
  <c r="I5557" i="7"/>
  <c r="H5556" i="7"/>
  <c r="I5556" i="7"/>
  <c r="H5555" i="7"/>
  <c r="I5555" i="7"/>
  <c r="H5554" i="7"/>
  <c r="I5554" i="7"/>
  <c r="H5553" i="7"/>
  <c r="I5553" i="7"/>
  <c r="H5552" i="7"/>
  <c r="I5552" i="7"/>
  <c r="H5551" i="7"/>
  <c r="I5551" i="7"/>
  <c r="H5550" i="7"/>
  <c r="I5550" i="7"/>
  <c r="H5549" i="7"/>
  <c r="I5549" i="7"/>
  <c r="H5548" i="7"/>
  <c r="I5548" i="7"/>
  <c r="H5547" i="7"/>
  <c r="I5547" i="7"/>
  <c r="H5546" i="7"/>
  <c r="I5546" i="7"/>
  <c r="H5545" i="7"/>
  <c r="I5545" i="7"/>
  <c r="H5544" i="7"/>
  <c r="I5544" i="7"/>
  <c r="H5543" i="7"/>
  <c r="I5543" i="7"/>
  <c r="H5542" i="7"/>
  <c r="I5542" i="7"/>
  <c r="H5541" i="7"/>
  <c r="I5541" i="7"/>
  <c r="H5540" i="7"/>
  <c r="I5540" i="7"/>
  <c r="H4929" i="7"/>
  <c r="I4929" i="7"/>
  <c r="H4927" i="7"/>
  <c r="I4927" i="7"/>
  <c r="H4928" i="7"/>
  <c r="I4928" i="7"/>
  <c r="H4906" i="7"/>
  <c r="I4906" i="7"/>
  <c r="H4907" i="7"/>
  <c r="I4907" i="7"/>
  <c r="H4887" i="7"/>
  <c r="I4887" i="7"/>
  <c r="H4886" i="7"/>
  <c r="I4886" i="7"/>
  <c r="H4885" i="7"/>
  <c r="I4885" i="7"/>
  <c r="H4890" i="7"/>
  <c r="I4890" i="7"/>
  <c r="H4888" i="7"/>
  <c r="I4888" i="7"/>
  <c r="H4889" i="7"/>
  <c r="I4889" i="7"/>
  <c r="H4875" i="7"/>
  <c r="I4875" i="7"/>
  <c r="H4876" i="7"/>
  <c r="I4876" i="7"/>
  <c r="H4861" i="7"/>
  <c r="I4861" i="7"/>
  <c r="H4865" i="7"/>
  <c r="I4865" i="7"/>
  <c r="H4864" i="7"/>
  <c r="I4864" i="7"/>
  <c r="H4863" i="7"/>
  <c r="I4863" i="7"/>
  <c r="H4862" i="7"/>
  <c r="I4862" i="7"/>
  <c r="H4506" i="7"/>
  <c r="I4506" i="7"/>
  <c r="H4505" i="7"/>
  <c r="I4505" i="7"/>
  <c r="H4483" i="7"/>
  <c r="I4483" i="7"/>
  <c r="H4468" i="7"/>
  <c r="I4468" i="7"/>
  <c r="H4465" i="7"/>
  <c r="I4465" i="7"/>
  <c r="H4467" i="7"/>
  <c r="I4467" i="7"/>
  <c r="H4466" i="7"/>
  <c r="I4466" i="7"/>
  <c r="H4454" i="7"/>
  <c r="I4454" i="7"/>
  <c r="H4452" i="7"/>
  <c r="I4452" i="7"/>
  <c r="H4453" i="7"/>
  <c r="I4453" i="7"/>
  <c r="H4451" i="7"/>
  <c r="I4451" i="7"/>
  <c r="H4442" i="7"/>
  <c r="I4442" i="7"/>
  <c r="H4443" i="7"/>
  <c r="I4443" i="7"/>
  <c r="H4428" i="7"/>
  <c r="I4428" i="7"/>
  <c r="H4431" i="7"/>
  <c r="I4431" i="7"/>
  <c r="H4425" i="7"/>
  <c r="I4425" i="7"/>
  <c r="H4429" i="7"/>
  <c r="I4429" i="7"/>
  <c r="H4426" i="7"/>
  <c r="I4426" i="7"/>
  <c r="H4430" i="7"/>
  <c r="I4430" i="7"/>
  <c r="H4427" i="7"/>
  <c r="I4427" i="7"/>
  <c r="H4407" i="7"/>
  <c r="I4407" i="7"/>
  <c r="H4405" i="7"/>
  <c r="I4405" i="7"/>
  <c r="H4406" i="7"/>
  <c r="I4406" i="7"/>
  <c r="H4408" i="7"/>
  <c r="I4408" i="7"/>
  <c r="H4393" i="7"/>
  <c r="I4393" i="7"/>
  <c r="H4392" i="7"/>
  <c r="I4392" i="7"/>
  <c r="H4391" i="7"/>
  <c r="I4391" i="7"/>
  <c r="H4378" i="7"/>
  <c r="I4378" i="7"/>
  <c r="H4377" i="7"/>
  <c r="I4377" i="7"/>
  <c r="H4362" i="7"/>
  <c r="I4362" i="7"/>
  <c r="H4328" i="7"/>
  <c r="I4328" i="7"/>
  <c r="H4327" i="7"/>
  <c r="I4327" i="7"/>
  <c r="H4313" i="7"/>
  <c r="I4313" i="7"/>
  <c r="H4315" i="7"/>
  <c r="I4315" i="7"/>
  <c r="H4312" i="7"/>
  <c r="I4312" i="7"/>
  <c r="H4314" i="7"/>
  <c r="I4314" i="7"/>
  <c r="H4300" i="7"/>
  <c r="I4300" i="7"/>
  <c r="H4299" i="7"/>
  <c r="I4299" i="7"/>
  <c r="H4301" i="7"/>
  <c r="I4301" i="7"/>
  <c r="H4284" i="7"/>
  <c r="I4284" i="7"/>
  <c r="H4269" i="7"/>
  <c r="I4269" i="7"/>
  <c r="H4270" i="7"/>
  <c r="I4270" i="7"/>
  <c r="H4257" i="7"/>
  <c r="I4257" i="7"/>
  <c r="H4256" i="7"/>
  <c r="I4256" i="7"/>
  <c r="H4243" i="7"/>
  <c r="I4243" i="7"/>
  <c r="H4246" i="7"/>
  <c r="I4246" i="7"/>
  <c r="H4244" i="7"/>
  <c r="I4244" i="7"/>
  <c r="H4245" i="7"/>
  <c r="I4245" i="7"/>
  <c r="H4224" i="7"/>
  <c r="I4224" i="7"/>
  <c r="H4226" i="7"/>
  <c r="I4226" i="7"/>
  <c r="H4223" i="7"/>
  <c r="I4223" i="7"/>
  <c r="H4225" i="7"/>
  <c r="I4225" i="7"/>
  <c r="H4207" i="7"/>
  <c r="I4207" i="7"/>
  <c r="H4206" i="7"/>
  <c r="I4206" i="7"/>
  <c r="H4208" i="7"/>
  <c r="I4208" i="7"/>
  <c r="H4192" i="7"/>
  <c r="I4192" i="7"/>
  <c r="H4191" i="7"/>
  <c r="I4191" i="7"/>
  <c r="H4193" i="7"/>
  <c r="I4193" i="7"/>
  <c r="H4179" i="7"/>
  <c r="I4179" i="7"/>
  <c r="H4180" i="7"/>
  <c r="I4180" i="7"/>
  <c r="H4169" i="7"/>
  <c r="I4169" i="7"/>
  <c r="H4168" i="7"/>
  <c r="I4168" i="7"/>
  <c r="H4171" i="7"/>
  <c r="I4171" i="7"/>
  <c r="H4170" i="7"/>
  <c r="I4170" i="7"/>
  <c r="H4156" i="7"/>
  <c r="I4156" i="7"/>
  <c r="H4147" i="7"/>
  <c r="I4147" i="7"/>
  <c r="H4138" i="7"/>
  <c r="I4138" i="7"/>
  <c r="H4121" i="7"/>
  <c r="I4121" i="7"/>
  <c r="H4120" i="7"/>
  <c r="I4120" i="7"/>
  <c r="H4123" i="7"/>
  <c r="I4123" i="7"/>
  <c r="H4124" i="7"/>
  <c r="I4124" i="7"/>
  <c r="H4122" i="7"/>
  <c r="I4122" i="7"/>
  <c r="H4125" i="7"/>
  <c r="I4125" i="7"/>
  <c r="H4110" i="7"/>
  <c r="I4110" i="7"/>
  <c r="H4111" i="7"/>
  <c r="I4111" i="7"/>
  <c r="H4097" i="7"/>
  <c r="I4097" i="7"/>
  <c r="H4098" i="7"/>
  <c r="I4098" i="7"/>
  <c r="H4084" i="7"/>
  <c r="I4084" i="7"/>
  <c r="H4082" i="7"/>
  <c r="I4082" i="7"/>
  <c r="H4080" i="7"/>
  <c r="I4080" i="7"/>
  <c r="H4083" i="7"/>
  <c r="I4083" i="7"/>
  <c r="H4081" i="7"/>
  <c r="I4081" i="7"/>
  <c r="H4070" i="7"/>
  <c r="I4070" i="7"/>
  <c r="H4069" i="7"/>
  <c r="I4069" i="7"/>
  <c r="H4071" i="7"/>
  <c r="I4071" i="7"/>
  <c r="H4067" i="7"/>
  <c r="I4067" i="7"/>
  <c r="H4072" i="7"/>
  <c r="I4072" i="7"/>
  <c r="H4068" i="7"/>
  <c r="I4068" i="7"/>
  <c r="H4058" i="7"/>
  <c r="I4058" i="7"/>
  <c r="H4059" i="7"/>
  <c r="I4059" i="7"/>
  <c r="H4055" i="7"/>
  <c r="I4055" i="7"/>
  <c r="H4057" i="7"/>
  <c r="I4057" i="7"/>
  <c r="H4056" i="7"/>
  <c r="I4056" i="7"/>
  <c r="H4042" i="7"/>
  <c r="I4042" i="7"/>
  <c r="H4041" i="7"/>
  <c r="I4041" i="7"/>
  <c r="H4044" i="7"/>
  <c r="I4044" i="7"/>
  <c r="H4043" i="7"/>
  <c r="I4043" i="7"/>
  <c r="H4027" i="7"/>
  <c r="I4027" i="7"/>
  <c r="H4026" i="7"/>
  <c r="I4026" i="7"/>
  <c r="H4028" i="7"/>
  <c r="I4028" i="7"/>
  <c r="H4015" i="7"/>
  <c r="I4015" i="7"/>
  <c r="H3992" i="7"/>
  <c r="I3992" i="7"/>
  <c r="H3991" i="7"/>
  <c r="I3991" i="7"/>
  <c r="H3982" i="7"/>
  <c r="I3982" i="7"/>
  <c r="H3968" i="7"/>
  <c r="I3968" i="7"/>
  <c r="H3969" i="7"/>
  <c r="I3969" i="7"/>
  <c r="H3970" i="7"/>
  <c r="I3970" i="7"/>
  <c r="H3958" i="7"/>
  <c r="I3958" i="7"/>
  <c r="H3939" i="7"/>
  <c r="I3939" i="7"/>
  <c r="H3940" i="7"/>
  <c r="I3940" i="7"/>
  <c r="H3932" i="7"/>
  <c r="I3932" i="7"/>
  <c r="H3933" i="7"/>
  <c r="I3933" i="7"/>
  <c r="H3929" i="7"/>
  <c r="I3929" i="7"/>
  <c r="H3931" i="7"/>
  <c r="I3931" i="7"/>
  <c r="H3930" i="7"/>
  <c r="I3930" i="7"/>
  <c r="H3919" i="7"/>
  <c r="I3919" i="7"/>
  <c r="H3907" i="7"/>
  <c r="I3907" i="7"/>
  <c r="H3906" i="7"/>
  <c r="I3906" i="7"/>
  <c r="H3892" i="7"/>
  <c r="I3892" i="7"/>
  <c r="H3890" i="7"/>
  <c r="I3890" i="7"/>
  <c r="H3889" i="7"/>
  <c r="I3889" i="7"/>
  <c r="H3891" i="7"/>
  <c r="I3891" i="7"/>
  <c r="H3877" i="7"/>
  <c r="I3877" i="7"/>
  <c r="H3876" i="7"/>
  <c r="I3876" i="7"/>
  <c r="H3874" i="7"/>
  <c r="I3874" i="7"/>
  <c r="H3875" i="7"/>
  <c r="I3875" i="7"/>
  <c r="H3866" i="7"/>
  <c r="I3866" i="7"/>
  <c r="H3865" i="7"/>
  <c r="I3865" i="7"/>
  <c r="H3862" i="7"/>
  <c r="I3862" i="7"/>
  <c r="H3863" i="7"/>
  <c r="I3863" i="7"/>
  <c r="H3864" i="7"/>
  <c r="I3864" i="7"/>
  <c r="H3847" i="7"/>
  <c r="I3847" i="7"/>
  <c r="H3818" i="7"/>
  <c r="I3818" i="7"/>
  <c r="H3819" i="7"/>
  <c r="I3819" i="7"/>
  <c r="H3813" i="7"/>
  <c r="I3813" i="7"/>
  <c r="H3812" i="7"/>
  <c r="I3812" i="7"/>
  <c r="H3804" i="7"/>
  <c r="I3804" i="7"/>
  <c r="H3799" i="7"/>
  <c r="I3799" i="7"/>
  <c r="H3800" i="7"/>
  <c r="I3800" i="7"/>
  <c r="H3772" i="7"/>
  <c r="I3772" i="7"/>
  <c r="H3771" i="7"/>
  <c r="I3771" i="7"/>
  <c r="H3769" i="7"/>
  <c r="I3769" i="7"/>
  <c r="H3770" i="7"/>
  <c r="I3770" i="7"/>
  <c r="H3768" i="7"/>
  <c r="I3768" i="7"/>
  <c r="H3750" i="7"/>
  <c r="I3750" i="7"/>
  <c r="H3754" i="7"/>
  <c r="I3754" i="7"/>
  <c r="H3749" i="7"/>
  <c r="I3749" i="7"/>
  <c r="H3751" i="7"/>
  <c r="I3751" i="7"/>
  <c r="H3753" i="7"/>
  <c r="I3753" i="7"/>
  <c r="H3752" i="7"/>
  <c r="I3752" i="7"/>
  <c r="H3730" i="7"/>
  <c r="I3730" i="7"/>
  <c r="H3731" i="7"/>
  <c r="I3731" i="7"/>
  <c r="H3733" i="7"/>
  <c r="I3733" i="7"/>
  <c r="H3734" i="7"/>
  <c r="I3734" i="7"/>
  <c r="H3729" i="7"/>
  <c r="I3729" i="7"/>
  <c r="H3732" i="7"/>
  <c r="I3732" i="7"/>
  <c r="H3715" i="7"/>
  <c r="I3715" i="7"/>
  <c r="H3693" i="7"/>
  <c r="I3693" i="7"/>
  <c r="H3694" i="7"/>
  <c r="I3694" i="7"/>
  <c r="H3677" i="7"/>
  <c r="I3677" i="7"/>
  <c r="H3676" i="7"/>
  <c r="I3676" i="7"/>
  <c r="H3680" i="7"/>
  <c r="I3680" i="7"/>
  <c r="H3679" i="7"/>
  <c r="I3679" i="7"/>
  <c r="H3678" i="7"/>
  <c r="I3678" i="7"/>
  <c r="H3672" i="7"/>
  <c r="I3672" i="7"/>
  <c r="H3669" i="7"/>
  <c r="I3669" i="7"/>
  <c r="H3673" i="7"/>
  <c r="I3673" i="7"/>
  <c r="H3671" i="7"/>
  <c r="I3671" i="7"/>
  <c r="H3666" i="7"/>
  <c r="I3666" i="7"/>
  <c r="H3667" i="7"/>
  <c r="I3667" i="7"/>
  <c r="H3665" i="7"/>
  <c r="I3665" i="7"/>
  <c r="H3668" i="7"/>
  <c r="I3668" i="7"/>
  <c r="H3670" i="7"/>
  <c r="I3670" i="7"/>
  <c r="H3654" i="7"/>
  <c r="I3654" i="7"/>
  <c r="H3653" i="7"/>
  <c r="I3653" i="7"/>
  <c r="H3626" i="7"/>
  <c r="I3626" i="7"/>
  <c r="H3627" i="7"/>
  <c r="I3627" i="7"/>
  <c r="H3628" i="7"/>
  <c r="I3628" i="7"/>
  <c r="H3470" i="7"/>
  <c r="I3470" i="7"/>
  <c r="H3459" i="7"/>
  <c r="I3459" i="7"/>
  <c r="H3460" i="7"/>
  <c r="I3460" i="7"/>
  <c r="H3458" i="7"/>
  <c r="I3458" i="7"/>
  <c r="H3446" i="7"/>
  <c r="I3446" i="7"/>
  <c r="H3442" i="7"/>
  <c r="I3442" i="7"/>
  <c r="H3445" i="7"/>
  <c r="I3445" i="7"/>
  <c r="H3444" i="7"/>
  <c r="I3444" i="7"/>
  <c r="H3443" i="7"/>
  <c r="I3443" i="7"/>
  <c r="H3423" i="7"/>
  <c r="I3423" i="7"/>
  <c r="H3406" i="7"/>
  <c r="I3406" i="7"/>
  <c r="H3404" i="7"/>
  <c r="I3404" i="7"/>
  <c r="H3405" i="7"/>
  <c r="I3405" i="7"/>
  <c r="H3386" i="7"/>
  <c r="I3386" i="7"/>
  <c r="H3359" i="7"/>
  <c r="I3359" i="7"/>
  <c r="H3348" i="7"/>
  <c r="I3348" i="7"/>
  <c r="H3336" i="7"/>
  <c r="I3336" i="7"/>
  <c r="H3335" i="7"/>
  <c r="I3335" i="7"/>
  <c r="H3337" i="7"/>
  <c r="I3337" i="7"/>
  <c r="H3322" i="7"/>
  <c r="I3322" i="7"/>
  <c r="H3324" i="7"/>
  <c r="I3324" i="7"/>
  <c r="H3323" i="7"/>
  <c r="I3323" i="7"/>
  <c r="H3325" i="7"/>
  <c r="I3325" i="7"/>
  <c r="H3307" i="7"/>
  <c r="I3307" i="7"/>
  <c r="H3306" i="7"/>
  <c r="I3306" i="7"/>
  <c r="H3292" i="7"/>
  <c r="I3292" i="7"/>
  <c r="H3291" i="7"/>
  <c r="I3291" i="7"/>
  <c r="H3290" i="7"/>
  <c r="I3290" i="7"/>
  <c r="H3281" i="7"/>
  <c r="I3281" i="7"/>
  <c r="H3280" i="7"/>
  <c r="I3280" i="7"/>
  <c r="H3272" i="7"/>
  <c r="I3272" i="7"/>
  <c r="H3271" i="7"/>
  <c r="I3271" i="7"/>
  <c r="H3273" i="7"/>
  <c r="I3273" i="7"/>
  <c r="H3154" i="7"/>
  <c r="I3154" i="7"/>
  <c r="H3152" i="7"/>
  <c r="I3152" i="7"/>
  <c r="H3153" i="7"/>
  <c r="I3153" i="7"/>
  <c r="H3155" i="7"/>
  <c r="I3155" i="7"/>
  <c r="H3151" i="7"/>
  <c r="I3151" i="7"/>
  <c r="H3143" i="7"/>
  <c r="I3143" i="7"/>
  <c r="H3133" i="7"/>
  <c r="I3133" i="7"/>
  <c r="H3132" i="7"/>
  <c r="I3132" i="7"/>
  <c r="H3121" i="7"/>
  <c r="I3121" i="7"/>
  <c r="H3119" i="7"/>
  <c r="I3119" i="7"/>
  <c r="H3120" i="7"/>
  <c r="I3120" i="7"/>
  <c r="H3118" i="7"/>
  <c r="I3118" i="7"/>
  <c r="H3122" i="7"/>
  <c r="I3122" i="7"/>
  <c r="H3106" i="7"/>
  <c r="I3106" i="7"/>
  <c r="H3088" i="7"/>
  <c r="I3088" i="7"/>
  <c r="H3089" i="7"/>
  <c r="I3089" i="7"/>
  <c r="H3090" i="7"/>
  <c r="I3090" i="7"/>
  <c r="H3070" i="7"/>
  <c r="I3070" i="7"/>
  <c r="H3069" i="7"/>
  <c r="I3069" i="7"/>
  <c r="H3052" i="7"/>
  <c r="I3052" i="7"/>
  <c r="H3014" i="7"/>
  <c r="I3014" i="7"/>
  <c r="H3013" i="7"/>
  <c r="I3013" i="7"/>
  <c r="H2985" i="7"/>
  <c r="I2985" i="7"/>
  <c r="H2987" i="7"/>
  <c r="I2987" i="7"/>
  <c r="H2984" i="7"/>
  <c r="I2984" i="7"/>
  <c r="H2986" i="7"/>
  <c r="I2986" i="7"/>
  <c r="H2983" i="7"/>
  <c r="I2983" i="7"/>
  <c r="H2982" i="7"/>
  <c r="I2982" i="7"/>
  <c r="H2973" i="7"/>
  <c r="I2973" i="7"/>
  <c r="H2975" i="7"/>
  <c r="I2975" i="7"/>
  <c r="H2974" i="7"/>
  <c r="I2974" i="7"/>
  <c r="H2959" i="7"/>
  <c r="I2959" i="7"/>
  <c r="H2958" i="7"/>
  <c r="I2958" i="7"/>
  <c r="H2960" i="7"/>
  <c r="I2960" i="7"/>
  <c r="H2957" i="7"/>
  <c r="I2957" i="7"/>
  <c r="H3620" i="7"/>
  <c r="I3620" i="7"/>
  <c r="H3619" i="7"/>
  <c r="I3619" i="7"/>
  <c r="H3621" i="7"/>
  <c r="I3621" i="7"/>
  <c r="H3603" i="7"/>
  <c r="I3603" i="7"/>
  <c r="H3536" i="7"/>
  <c r="I3536" i="7"/>
  <c r="H3537" i="7"/>
  <c r="I3537" i="7"/>
  <c r="H3521" i="7"/>
  <c r="I3521" i="7"/>
  <c r="H3522" i="7"/>
  <c r="I3522" i="7"/>
  <c r="H3523" i="7"/>
  <c r="I3523" i="7"/>
  <c r="H3508" i="7"/>
  <c r="I3508" i="7"/>
  <c r="H3509" i="7"/>
  <c r="I3509" i="7"/>
  <c r="H3499" i="7"/>
  <c r="I3499" i="7"/>
  <c r="H3485" i="7"/>
  <c r="I3485" i="7"/>
  <c r="H3484" i="7"/>
  <c r="I3484" i="7"/>
  <c r="H3486" i="7"/>
  <c r="I3486" i="7"/>
  <c r="H2934" i="7"/>
  <c r="I2934" i="7"/>
  <c r="H2938" i="7"/>
  <c r="I2938" i="7"/>
  <c r="H2935" i="7"/>
  <c r="I2935" i="7"/>
  <c r="H2932" i="7"/>
  <c r="I2932" i="7"/>
  <c r="H2937" i="7"/>
  <c r="I2937" i="7"/>
  <c r="H2939" i="7"/>
  <c r="I2939" i="7"/>
  <c r="H2933" i="7"/>
  <c r="I2933" i="7"/>
  <c r="H2936" i="7"/>
  <c r="I2936" i="7"/>
  <c r="H2913" i="7"/>
  <c r="I2913" i="7"/>
  <c r="H2890" i="7"/>
  <c r="I2890" i="7"/>
  <c r="H2891" i="7"/>
  <c r="I2891" i="7"/>
  <c r="H2877" i="7"/>
  <c r="I2877" i="7"/>
  <c r="H2878" i="7"/>
  <c r="I2878" i="7"/>
  <c r="H2862" i="7"/>
  <c r="I2862" i="7"/>
  <c r="H2860" i="7"/>
  <c r="I2860" i="7"/>
  <c r="H2863" i="7"/>
  <c r="I2863" i="7"/>
  <c r="H2861" i="7"/>
  <c r="I2861" i="7"/>
  <c r="H2847" i="7"/>
  <c r="I2847" i="7"/>
  <c r="H2846" i="7"/>
  <c r="I2846" i="7"/>
  <c r="H2848" i="7"/>
  <c r="I2848" i="7"/>
  <c r="H2829" i="7"/>
  <c r="I2829" i="7"/>
  <c r="H2815" i="7"/>
  <c r="I2815" i="7"/>
  <c r="H2814" i="7"/>
  <c r="I2814" i="7"/>
  <c r="H2801" i="7"/>
  <c r="I2801" i="7"/>
  <c r="H2797" i="7"/>
  <c r="I2797" i="7"/>
  <c r="H2800" i="7"/>
  <c r="I2800" i="7"/>
  <c r="H2798" i="7"/>
  <c r="I2798" i="7"/>
  <c r="H2799" i="7"/>
  <c r="I2799" i="7"/>
  <c r="H2779" i="7"/>
  <c r="I2779" i="7"/>
  <c r="H2778" i="7"/>
  <c r="I2778" i="7"/>
  <c r="H2766" i="7"/>
  <c r="I2766" i="7"/>
  <c r="H2767" i="7"/>
  <c r="I2767" i="7"/>
  <c r="H2754" i="7"/>
  <c r="I2754" i="7"/>
  <c r="H2753" i="7"/>
  <c r="I2753" i="7"/>
  <c r="H2752" i="7"/>
  <c r="I2752" i="7"/>
  <c r="H2741" i="7"/>
  <c r="I2741" i="7"/>
  <c r="H2739" i="7"/>
  <c r="I2739" i="7"/>
  <c r="H2740" i="7"/>
  <c r="I2740" i="7"/>
  <c r="H2738" i="7"/>
  <c r="I2738" i="7"/>
  <c r="H2726" i="7"/>
  <c r="I2726" i="7"/>
  <c r="H2725" i="7"/>
  <c r="I2725" i="7"/>
  <c r="H2723" i="7"/>
  <c r="I2723" i="7"/>
  <c r="H2724" i="7"/>
  <c r="I2724" i="7"/>
  <c r="H2709" i="7"/>
  <c r="I2709" i="7"/>
  <c r="H2710" i="7"/>
  <c r="I2710" i="7"/>
  <c r="H2699" i="7"/>
  <c r="I2699" i="7"/>
  <c r="H2700" i="7"/>
  <c r="I2700" i="7"/>
  <c r="H2698" i="7"/>
  <c r="I2698" i="7"/>
  <c r="H2697" i="7"/>
  <c r="I2697" i="7"/>
  <c r="H2688" i="7"/>
  <c r="I2688" i="7"/>
  <c r="H2690" i="7"/>
  <c r="I2690" i="7"/>
  <c r="H2691" i="7"/>
  <c r="I2691" i="7"/>
  <c r="H2689" i="7"/>
  <c r="I2689" i="7"/>
  <c r="H2671" i="7"/>
  <c r="I2671" i="7"/>
  <c r="H2672" i="7"/>
  <c r="I2672" i="7"/>
  <c r="H2660" i="7"/>
  <c r="I2660" i="7"/>
  <c r="H2659" i="7"/>
  <c r="I2659" i="7"/>
  <c r="H2661" i="7"/>
  <c r="I2661" i="7"/>
  <c r="H2647" i="7"/>
  <c r="I2647" i="7"/>
  <c r="H2646" i="7"/>
  <c r="I2646" i="7"/>
  <c r="H2633" i="7"/>
  <c r="I2633" i="7"/>
  <c r="H2631" i="7"/>
  <c r="I2631" i="7"/>
  <c r="H2632" i="7"/>
  <c r="I2632" i="7"/>
  <c r="H2630" i="7"/>
  <c r="I2630" i="7"/>
  <c r="H2623" i="7"/>
  <c r="I2623" i="7"/>
  <c r="H2620" i="7"/>
  <c r="I2620" i="7"/>
  <c r="H2621" i="7"/>
  <c r="I2621" i="7"/>
  <c r="H2622" i="7"/>
  <c r="I2622" i="7"/>
  <c r="H2605" i="7"/>
  <c r="I2605" i="7"/>
  <c r="H2606" i="7"/>
  <c r="I2606" i="7"/>
  <c r="H2604" i="7"/>
  <c r="I2604" i="7"/>
  <c r="H2602" i="7"/>
  <c r="I2602" i="7"/>
  <c r="H2603" i="7"/>
  <c r="I2603" i="7"/>
  <c r="H2590" i="7"/>
  <c r="I2590" i="7"/>
  <c r="H2588" i="7"/>
  <c r="I2588" i="7"/>
  <c r="H2589" i="7"/>
  <c r="I2589" i="7"/>
  <c r="H2587" i="7"/>
  <c r="I2587" i="7"/>
  <c r="H2586" i="7"/>
  <c r="I2586" i="7"/>
  <c r="H2575" i="7"/>
  <c r="I2575" i="7"/>
  <c r="H2571" i="7"/>
  <c r="I2571" i="7"/>
  <c r="H2572" i="7"/>
  <c r="I2572" i="7"/>
  <c r="H2574" i="7"/>
  <c r="I2574" i="7"/>
  <c r="H2573" i="7"/>
  <c r="I2573" i="7"/>
  <c r="H2570" i="7"/>
  <c r="I2570" i="7"/>
  <c r="H2576" i="7"/>
  <c r="I2576" i="7"/>
  <c r="H2559" i="7"/>
  <c r="I2559" i="7"/>
  <c r="H2560" i="7"/>
  <c r="I2560" i="7"/>
  <c r="H2543" i="7"/>
  <c r="I2543" i="7"/>
  <c r="H2542" i="7"/>
  <c r="I2542" i="7"/>
  <c r="H2541" i="7"/>
  <c r="I2541" i="7"/>
  <c r="H2527" i="7"/>
  <c r="I2527" i="7"/>
  <c r="H2513" i="7"/>
  <c r="I2513" i="7"/>
  <c r="H2512" i="7"/>
  <c r="I2512" i="7"/>
  <c r="H2514" i="7"/>
  <c r="I2514" i="7"/>
  <c r="H2500" i="7"/>
  <c r="I2500" i="7"/>
  <c r="H2501" i="7"/>
  <c r="I2501" i="7"/>
  <c r="H2493" i="7"/>
  <c r="I2493" i="7"/>
  <c r="H2494" i="7"/>
  <c r="I2494" i="7"/>
  <c r="H2482" i="7"/>
  <c r="I2482" i="7"/>
  <c r="H2483" i="7"/>
  <c r="I2483" i="7"/>
  <c r="H2481" i="7"/>
  <c r="I2481" i="7"/>
  <c r="H2473" i="7"/>
  <c r="I2473" i="7"/>
  <c r="H2454" i="7"/>
  <c r="I2454" i="7"/>
  <c r="H2456" i="7"/>
  <c r="I2456" i="7"/>
  <c r="H2458" i="7"/>
  <c r="I2458" i="7"/>
  <c r="H2457" i="7"/>
  <c r="I2457" i="7"/>
  <c r="H2455" i="7"/>
  <c r="I2455" i="7"/>
  <c r="H2444" i="7"/>
  <c r="I2444" i="7"/>
  <c r="H2431" i="7"/>
  <c r="I2431" i="7"/>
  <c r="H2429" i="7"/>
  <c r="I2429" i="7"/>
  <c r="H2430" i="7"/>
  <c r="I2430" i="7"/>
  <c r="H2416" i="7"/>
  <c r="I2416" i="7"/>
  <c r="H2415" i="7"/>
  <c r="I2415" i="7"/>
  <c r="H2414" i="7"/>
  <c r="I2414" i="7"/>
  <c r="H2406" i="7"/>
  <c r="I2406" i="7"/>
  <c r="H2405" i="7"/>
  <c r="I2405" i="7"/>
  <c r="H2396" i="7"/>
  <c r="I2396" i="7"/>
  <c r="H2394" i="7"/>
  <c r="I2394" i="7"/>
  <c r="H2395" i="7"/>
  <c r="I2395" i="7"/>
  <c r="H2397" i="7"/>
  <c r="I2397" i="7"/>
  <c r="H2377" i="7"/>
  <c r="I2377" i="7"/>
  <c r="H2374" i="7"/>
  <c r="I2374" i="7"/>
  <c r="H2373" i="7"/>
  <c r="I2373" i="7"/>
  <c r="H2378" i="7"/>
  <c r="I2378" i="7"/>
  <c r="H2375" i="7"/>
  <c r="I2375" i="7"/>
  <c r="H2376" i="7"/>
  <c r="I2376" i="7"/>
  <c r="H2353" i="7"/>
  <c r="I2353" i="7"/>
  <c r="H2354" i="7"/>
  <c r="I2354" i="7"/>
  <c r="H2343" i="7"/>
  <c r="I2343" i="7"/>
  <c r="H2344" i="7"/>
  <c r="I2344" i="7"/>
  <c r="H2334" i="7"/>
  <c r="I2334" i="7"/>
  <c r="H2329" i="7"/>
  <c r="I2329" i="7"/>
  <c r="H2331" i="7"/>
  <c r="I2331" i="7"/>
  <c r="H2330" i="7"/>
  <c r="I2330" i="7"/>
  <c r="H2333" i="7"/>
  <c r="I2333" i="7"/>
  <c r="H2332" i="7"/>
  <c r="I2332" i="7"/>
  <c r="H2312" i="7"/>
  <c r="I2312" i="7"/>
  <c r="H2313" i="7"/>
  <c r="I2313" i="7"/>
  <c r="H2299" i="7"/>
  <c r="I2299" i="7"/>
  <c r="H2286" i="7"/>
  <c r="I2286" i="7"/>
  <c r="H2282" i="7"/>
  <c r="I2282" i="7"/>
  <c r="H2283" i="7"/>
  <c r="I2283" i="7"/>
  <c r="H2284" i="7"/>
  <c r="I2284" i="7"/>
  <c r="H2285" i="7"/>
  <c r="I2285" i="7"/>
  <c r="H2273" i="7"/>
  <c r="I2273" i="7"/>
  <c r="H2270" i="7"/>
  <c r="I2270" i="7"/>
  <c r="H2272" i="7"/>
  <c r="I2272" i="7"/>
  <c r="H2271" i="7"/>
  <c r="I2271" i="7"/>
  <c r="H2256" i="7"/>
  <c r="I2256" i="7"/>
  <c r="H2257" i="7"/>
  <c r="I2257" i="7"/>
  <c r="H2254" i="7"/>
  <c r="I2254" i="7"/>
  <c r="H2251" i="7"/>
  <c r="I2251" i="7"/>
  <c r="H2253" i="7"/>
  <c r="I2253" i="7"/>
  <c r="H2255" i="7"/>
  <c r="I2255" i="7"/>
  <c r="H2252" i="7"/>
  <c r="I2252" i="7"/>
  <c r="H2250" i="7"/>
  <c r="I2250" i="7"/>
  <c r="H2249" i="7"/>
  <c r="I2249" i="7"/>
  <c r="H2233" i="7"/>
  <c r="I2233" i="7"/>
  <c r="H2227" i="7"/>
  <c r="I2227" i="7"/>
  <c r="H2226" i="7"/>
  <c r="I2226" i="7"/>
  <c r="H2225" i="7"/>
  <c r="I2225" i="7"/>
  <c r="H2224" i="7"/>
  <c r="I2224" i="7"/>
  <c r="H2218" i="7"/>
  <c r="I2218" i="7"/>
  <c r="H2223" i="7"/>
  <c r="I2223" i="7"/>
  <c r="H2232" i="7"/>
  <c r="I2232" i="7"/>
  <c r="H2230" i="7"/>
  <c r="I2230" i="7"/>
  <c r="H2217" i="7"/>
  <c r="I2217" i="7"/>
  <c r="H2222" i="7"/>
  <c r="I2222" i="7"/>
  <c r="H2221" i="7"/>
  <c r="I2221" i="7"/>
  <c r="H2220" i="7"/>
  <c r="I2220" i="7"/>
  <c r="H2229" i="7"/>
  <c r="I2229" i="7"/>
  <c r="H2228" i="7"/>
  <c r="I2228" i="7"/>
  <c r="H2219" i="7"/>
  <c r="I2219" i="7"/>
  <c r="H2231" i="7"/>
  <c r="I2231" i="7"/>
  <c r="H2189" i="7"/>
  <c r="I2189" i="7"/>
  <c r="J2189" i="7"/>
  <c r="H2194" i="7"/>
  <c r="I2194" i="7"/>
  <c r="H2192" i="7"/>
  <c r="I2192" i="7"/>
  <c r="H2191" i="7"/>
  <c r="I2191" i="7"/>
  <c r="H2190" i="7"/>
  <c r="I2190" i="7"/>
  <c r="H2187" i="7"/>
  <c r="I2187" i="7"/>
  <c r="H2188" i="7"/>
  <c r="I2188" i="7"/>
  <c r="H2193" i="7"/>
  <c r="I2193" i="7"/>
  <c r="H2174" i="7"/>
  <c r="I2174" i="7"/>
  <c r="H2167" i="7"/>
  <c r="I2167" i="7"/>
  <c r="H2166" i="7"/>
  <c r="I2166" i="7"/>
  <c r="H2164" i="7"/>
  <c r="I2164" i="7"/>
  <c r="H2165" i="7"/>
  <c r="I2165" i="7"/>
  <c r="H2173" i="7"/>
  <c r="I2173" i="7"/>
  <c r="H2168" i="7"/>
  <c r="I2168" i="7"/>
  <c r="H2163" i="7"/>
  <c r="I2163" i="7"/>
  <c r="H2172" i="7"/>
  <c r="I2172" i="7"/>
  <c r="J2172" i="7"/>
  <c r="H2170" i="7"/>
  <c r="I2170" i="7"/>
  <c r="H2169" i="7"/>
  <c r="I2169" i="7"/>
  <c r="H2171" i="7"/>
  <c r="I2171" i="7"/>
  <c r="H2162" i="7"/>
  <c r="I2162" i="7"/>
  <c r="H2142" i="7"/>
  <c r="I2142" i="7"/>
  <c r="H2141" i="7"/>
  <c r="I2141" i="7"/>
  <c r="H2140" i="7"/>
  <c r="I2140" i="7"/>
  <c r="H2137" i="7"/>
  <c r="I2137" i="7"/>
  <c r="H2139" i="7"/>
  <c r="I2139" i="7"/>
  <c r="H2143" i="7"/>
  <c r="I2143" i="7"/>
  <c r="H2138" i="7"/>
  <c r="I2138" i="7"/>
  <c r="H2116" i="7"/>
  <c r="I2116" i="7"/>
  <c r="H2114" i="7"/>
  <c r="I2114" i="7"/>
  <c r="H2115" i="7"/>
  <c r="I2115" i="7"/>
  <c r="H2112" i="7"/>
  <c r="I2112" i="7"/>
  <c r="H2118" i="7"/>
  <c r="I2118" i="7"/>
  <c r="J2118" i="7"/>
  <c r="H2117" i="7"/>
  <c r="I2117" i="7"/>
  <c r="H2121" i="7"/>
  <c r="I2121" i="7"/>
  <c r="H2120" i="7"/>
  <c r="I2120" i="7"/>
  <c r="H2119" i="7"/>
  <c r="I2119" i="7"/>
  <c r="H2113" i="7"/>
  <c r="I2113" i="7"/>
  <c r="H2096" i="7"/>
  <c r="I2096" i="7"/>
  <c r="H2095" i="7"/>
  <c r="I2095" i="7"/>
  <c r="H2099" i="7"/>
  <c r="I2099" i="7"/>
  <c r="H2094" i="7"/>
  <c r="I2094" i="7"/>
  <c r="H2093" i="7"/>
  <c r="I2093" i="7"/>
  <c r="H2092" i="7"/>
  <c r="I2092" i="7"/>
  <c r="H2098" i="7"/>
  <c r="I2098" i="7"/>
  <c r="H2097" i="7"/>
  <c r="I2097" i="7"/>
  <c r="H2082" i="7"/>
  <c r="I2082" i="7"/>
  <c r="H2076" i="7"/>
  <c r="I2076" i="7"/>
  <c r="H2077" i="7"/>
  <c r="I2077" i="7"/>
  <c r="J2077" i="7"/>
  <c r="H2079" i="7"/>
  <c r="I2079" i="7"/>
  <c r="H2078" i="7"/>
  <c r="I2078" i="7"/>
  <c r="H2075" i="7"/>
  <c r="I2075" i="7"/>
  <c r="H2081" i="7"/>
  <c r="I2081" i="7"/>
  <c r="H2080" i="7"/>
  <c r="I2080" i="7"/>
  <c r="H2046" i="7"/>
  <c r="I2046" i="7"/>
  <c r="H2048" i="7"/>
  <c r="I2048" i="7"/>
  <c r="H2044" i="7"/>
  <c r="I2044" i="7"/>
  <c r="H2045" i="7"/>
  <c r="I2045" i="7"/>
  <c r="H2047" i="7"/>
  <c r="I2047" i="7"/>
  <c r="H2020" i="7"/>
  <c r="I2020" i="7"/>
  <c r="H2017" i="7"/>
  <c r="I2017" i="7"/>
  <c r="H2018" i="7"/>
  <c r="I2018" i="7"/>
  <c r="H2019" i="7"/>
  <c r="I2019" i="7"/>
  <c r="H2000" i="7"/>
  <c r="I2000" i="7"/>
  <c r="H2002" i="7"/>
  <c r="I2002" i="7"/>
  <c r="J2002" i="7"/>
  <c r="H2001" i="7"/>
  <c r="I2001" i="7"/>
  <c r="H1987" i="7"/>
  <c r="I1987" i="7"/>
  <c r="H1969" i="7"/>
  <c r="I1969" i="7"/>
  <c r="H1970" i="7"/>
  <c r="I1970" i="7"/>
  <c r="H1972" i="7"/>
  <c r="I1972" i="7"/>
  <c r="H1971" i="7"/>
  <c r="I1971" i="7"/>
  <c r="H1952" i="7"/>
  <c r="I1952" i="7"/>
  <c r="H1953" i="7"/>
  <c r="I1953" i="7"/>
  <c r="H1932" i="7"/>
  <c r="I1932" i="7"/>
  <c r="H1934" i="7"/>
  <c r="I1934" i="7"/>
  <c r="H1933" i="7"/>
  <c r="I1933" i="7"/>
  <c r="H1937" i="7"/>
  <c r="I1937" i="7"/>
  <c r="J1937" i="7"/>
  <c r="H1936" i="7"/>
  <c r="I1936" i="7"/>
  <c r="H1935" i="7"/>
  <c r="I1935" i="7"/>
  <c r="H1925" i="7"/>
  <c r="I1925" i="7"/>
  <c r="H1911" i="7"/>
  <c r="I1911" i="7"/>
  <c r="J1911" i="7"/>
  <c r="H1912" i="7"/>
  <c r="I1912" i="7"/>
  <c r="H1910" i="7"/>
  <c r="I1910" i="7"/>
  <c r="H1909" i="7"/>
  <c r="I1909" i="7"/>
  <c r="H1732" i="7"/>
  <c r="I1732" i="7"/>
  <c r="H1734" i="7"/>
  <c r="I1734" i="7"/>
  <c r="H1735" i="7"/>
  <c r="I1735" i="7"/>
  <c r="H1731" i="7"/>
  <c r="I1731" i="7"/>
  <c r="H1730" i="7"/>
  <c r="I1730" i="7"/>
  <c r="H1733" i="7"/>
  <c r="I1733" i="7"/>
  <c r="H1714" i="7"/>
  <c r="I1714" i="7"/>
  <c r="H1711" i="7"/>
  <c r="I1711" i="7"/>
  <c r="H1713" i="7"/>
  <c r="I1713" i="7"/>
  <c r="J1713" i="7"/>
  <c r="H1712" i="7"/>
  <c r="I1712" i="7"/>
  <c r="H1700" i="7"/>
  <c r="I1700" i="7"/>
  <c r="H1697" i="7"/>
  <c r="I1697" i="7"/>
  <c r="H1696" i="7"/>
  <c r="I1696" i="7"/>
  <c r="J1696" i="7"/>
  <c r="H1698" i="7"/>
  <c r="I1698" i="7"/>
  <c r="H1699" i="7"/>
  <c r="I1699" i="7"/>
  <c r="H1675" i="7"/>
  <c r="I1675" i="7"/>
  <c r="H1652" i="7"/>
  <c r="I1652" i="7"/>
  <c r="H1643" i="7"/>
  <c r="I1643" i="7"/>
  <c r="H1623" i="7"/>
  <c r="I1623" i="7"/>
  <c r="H1625" i="7"/>
  <c r="I1625" i="7"/>
  <c r="H1626" i="7"/>
  <c r="I1626" i="7"/>
  <c r="H1624" i="7"/>
  <c r="I1624" i="7"/>
  <c r="H1622" i="7"/>
  <c r="I1622" i="7"/>
  <c r="H1602" i="7"/>
  <c r="I1602" i="7"/>
  <c r="H1603" i="7"/>
  <c r="I1603" i="7"/>
  <c r="J1603" i="7"/>
  <c r="H1584" i="7"/>
  <c r="I1584" i="7"/>
  <c r="H1583" i="7"/>
  <c r="I1583" i="7"/>
  <c r="H1585" i="7"/>
  <c r="I1585" i="7"/>
  <c r="H1568" i="7"/>
  <c r="I1568" i="7"/>
  <c r="J1568" i="7"/>
  <c r="H1565" i="7"/>
  <c r="I1565" i="7"/>
  <c r="H1564" i="7"/>
  <c r="I1564" i="7"/>
  <c r="H1566" i="7"/>
  <c r="I1566" i="7"/>
  <c r="H1567" i="7"/>
  <c r="I1567" i="7"/>
  <c r="H1554" i="7"/>
  <c r="I1554" i="7"/>
  <c r="H1553" i="7"/>
  <c r="I1553" i="7"/>
  <c r="H1552" i="7"/>
  <c r="I1552" i="7"/>
  <c r="H1551" i="7"/>
  <c r="I1551" i="7"/>
  <c r="H1543" i="7"/>
  <c r="I1543" i="7"/>
  <c r="H1542" i="7"/>
  <c r="I1542" i="7"/>
  <c r="H1540" i="7"/>
  <c r="I1540" i="7"/>
  <c r="H1541" i="7"/>
  <c r="I1541" i="7"/>
  <c r="J1541" i="7"/>
  <c r="H1528" i="7"/>
  <c r="I1528" i="7"/>
  <c r="H1530" i="7"/>
  <c r="I1530" i="7"/>
  <c r="H1527" i="7"/>
  <c r="I1527" i="7"/>
  <c r="H1526" i="7"/>
  <c r="I1526" i="7"/>
  <c r="J1526" i="7"/>
  <c r="H1529" i="7"/>
  <c r="I1529" i="7"/>
  <c r="H1517" i="7"/>
  <c r="I1517" i="7"/>
  <c r="H1519" i="7"/>
  <c r="I1519" i="7"/>
  <c r="H1518" i="7"/>
  <c r="I1518" i="7"/>
  <c r="H1505" i="7"/>
  <c r="I1505" i="7"/>
  <c r="H1506" i="7"/>
  <c r="I1506" i="7"/>
  <c r="H1507" i="7"/>
  <c r="I1507" i="7"/>
  <c r="H1489" i="7"/>
  <c r="I1489" i="7"/>
  <c r="H1490" i="7"/>
  <c r="I1490" i="7"/>
  <c r="H1492" i="7"/>
  <c r="I1492" i="7"/>
  <c r="H1491" i="7"/>
  <c r="I1491" i="7"/>
  <c r="H1481" i="7"/>
  <c r="I1481" i="7"/>
  <c r="J1481" i="7"/>
  <c r="H1480" i="7"/>
  <c r="I1480" i="7"/>
  <c r="H1478" i="7"/>
  <c r="I1478" i="7"/>
  <c r="H1479" i="7"/>
  <c r="I1479" i="7"/>
  <c r="H1473" i="7"/>
  <c r="I1473" i="7"/>
  <c r="J1473" i="7"/>
  <c r="H1472" i="7"/>
  <c r="I1472" i="7"/>
  <c r="H1464" i="7"/>
  <c r="I1464" i="7"/>
  <c r="H1462" i="7"/>
  <c r="I1462" i="7"/>
  <c r="H1463" i="7"/>
  <c r="I1463" i="7"/>
  <c r="H1461" i="7"/>
  <c r="I1461" i="7"/>
  <c r="H1444" i="7"/>
  <c r="I1444" i="7"/>
  <c r="H1443" i="7"/>
  <c r="I1443" i="7"/>
  <c r="H1442" i="7"/>
  <c r="I1442" i="7"/>
  <c r="H1426" i="7"/>
  <c r="I1426" i="7"/>
  <c r="H1425" i="7"/>
  <c r="I1425" i="7"/>
  <c r="H1424" i="7"/>
  <c r="I1424" i="7"/>
  <c r="H1402" i="7"/>
  <c r="I1402" i="7"/>
  <c r="J1402" i="7"/>
  <c r="H1400" i="7"/>
  <c r="I1400" i="7"/>
  <c r="H1401" i="7"/>
  <c r="I1401" i="7"/>
  <c r="H1373" i="7"/>
  <c r="I1373" i="7"/>
  <c r="H1372" i="7"/>
  <c r="I1372" i="7"/>
  <c r="J1372" i="7"/>
  <c r="H1359" i="7"/>
  <c r="I1359" i="7"/>
  <c r="H1301" i="7"/>
  <c r="I1301" i="7"/>
  <c r="H1300" i="7"/>
  <c r="I1300" i="7"/>
  <c r="H1302" i="7"/>
  <c r="I1302" i="7"/>
  <c r="H1290" i="7"/>
  <c r="I1290" i="7"/>
  <c r="H1289" i="7"/>
  <c r="I1289" i="7"/>
  <c r="H1897" i="7"/>
  <c r="I1897" i="7"/>
  <c r="H1896" i="7"/>
  <c r="I1896" i="7"/>
  <c r="H1875" i="7"/>
  <c r="I1875" i="7"/>
  <c r="H1871" i="7"/>
  <c r="I1871" i="7"/>
  <c r="H1872" i="7"/>
  <c r="I1872" i="7"/>
  <c r="H1874" i="7"/>
  <c r="I1874" i="7"/>
  <c r="J1874" i="7"/>
  <c r="H1873" i="7"/>
  <c r="I1873" i="7"/>
  <c r="H1839" i="7"/>
  <c r="I1839" i="7"/>
  <c r="H1840" i="7"/>
  <c r="I1840" i="7"/>
  <c r="H1841" i="7"/>
  <c r="I1841" i="7"/>
  <c r="J1841" i="7"/>
  <c r="H1828" i="7"/>
  <c r="I1828" i="7"/>
  <c r="H1801" i="7"/>
  <c r="I1801" i="7"/>
  <c r="H1803" i="7"/>
  <c r="I1803" i="7"/>
  <c r="H1804" i="7"/>
  <c r="I1804" i="7"/>
  <c r="H1802" i="7"/>
  <c r="I1802" i="7"/>
  <c r="H1781" i="7"/>
  <c r="I1781" i="7"/>
  <c r="H1777" i="7"/>
  <c r="I1777" i="7"/>
  <c r="H1778" i="7"/>
  <c r="I1778" i="7"/>
  <c r="H1779" i="7"/>
  <c r="I1779" i="7"/>
  <c r="H1776" i="7"/>
  <c r="I1776" i="7"/>
  <c r="H1780" i="7"/>
  <c r="I1780" i="7"/>
  <c r="H1761" i="7"/>
  <c r="I1761" i="7"/>
  <c r="J1761" i="7"/>
  <c r="H1760" i="7"/>
  <c r="I1760" i="7"/>
  <c r="H1271" i="7"/>
  <c r="I1271" i="7"/>
  <c r="H1272" i="7"/>
  <c r="I1272" i="7"/>
  <c r="H1270" i="7"/>
  <c r="I1270" i="7"/>
  <c r="J1270" i="7"/>
  <c r="H1269" i="7"/>
  <c r="I1269" i="7"/>
  <c r="H1254" i="7"/>
  <c r="I1254" i="7"/>
  <c r="H1255" i="7"/>
  <c r="I1255" i="7"/>
  <c r="H1241" i="7"/>
  <c r="I1241" i="7"/>
  <c r="H1239" i="7"/>
  <c r="I1239" i="7"/>
  <c r="H1240" i="7"/>
  <c r="I1240" i="7"/>
  <c r="H1229" i="7"/>
  <c r="I1229" i="7"/>
  <c r="H1230" i="7"/>
  <c r="I1230" i="7"/>
  <c r="H1221" i="7"/>
  <c r="I1221" i="7"/>
  <c r="H1211" i="7"/>
  <c r="I1211" i="7"/>
  <c r="H1212" i="7"/>
  <c r="I1212" i="7"/>
  <c r="H1210" i="7"/>
  <c r="I1210" i="7"/>
  <c r="J1210" i="7"/>
  <c r="H1197" i="7"/>
  <c r="I1197" i="7"/>
  <c r="H1196" i="7"/>
  <c r="I1196" i="7"/>
  <c r="H1186" i="7"/>
  <c r="I1186" i="7"/>
  <c r="H1037" i="7"/>
  <c r="I1037" i="7"/>
  <c r="J1037" i="7"/>
  <c r="H1038" i="7"/>
  <c r="I1038" i="7"/>
  <c r="H1029" i="7"/>
  <c r="I1029" i="7"/>
  <c r="H1028" i="7"/>
  <c r="I1028" i="7"/>
  <c r="H1030" i="7"/>
  <c r="I1030" i="7"/>
  <c r="H1013" i="7"/>
  <c r="I1013" i="7"/>
  <c r="H1014" i="7"/>
  <c r="I1014" i="7"/>
  <c r="H1017" i="7"/>
  <c r="I1017" i="7"/>
  <c r="H1016" i="7"/>
  <c r="I1016" i="7"/>
  <c r="H1015" i="7"/>
  <c r="I1015" i="7"/>
  <c r="H1002" i="7"/>
  <c r="I1002" i="7"/>
  <c r="H1001" i="7"/>
  <c r="I1001" i="7"/>
  <c r="H1004" i="7"/>
  <c r="I1004" i="7"/>
  <c r="J1004" i="7"/>
  <c r="H1003" i="7"/>
  <c r="I1003" i="7"/>
  <c r="H982" i="7"/>
  <c r="I982" i="7"/>
  <c r="H981" i="7"/>
  <c r="I981" i="7"/>
  <c r="H983" i="7"/>
  <c r="I983" i="7"/>
  <c r="J983" i="7"/>
  <c r="H980" i="7"/>
  <c r="I980" i="7"/>
  <c r="H984" i="7"/>
  <c r="I984" i="7"/>
  <c r="H968" i="7"/>
  <c r="I968" i="7"/>
  <c r="H967" i="7"/>
  <c r="I967" i="7"/>
  <c r="H1178" i="7"/>
  <c r="I1178" i="7"/>
  <c r="H1177" i="7"/>
  <c r="I1177" i="7"/>
  <c r="H1167" i="7"/>
  <c r="I1167" i="7"/>
  <c r="H1162" i="7"/>
  <c r="I1162" i="7"/>
  <c r="H1159" i="7"/>
  <c r="I1159" i="7"/>
  <c r="H1161" i="7"/>
  <c r="I1161" i="7"/>
  <c r="H1160" i="7"/>
  <c r="I1160" i="7"/>
  <c r="H1146" i="7"/>
  <c r="I1146" i="7"/>
  <c r="J1146" i="7"/>
  <c r="H1144" i="7"/>
  <c r="I1144" i="7"/>
  <c r="H1143" i="7"/>
  <c r="I1143" i="7"/>
  <c r="H1142" i="7"/>
  <c r="I1142" i="7"/>
  <c r="H1145" i="7"/>
  <c r="I1145" i="7"/>
  <c r="J1145" i="7"/>
  <c r="H1141" i="7"/>
  <c r="I1141" i="7"/>
  <c r="H1127" i="7"/>
  <c r="I1127" i="7"/>
  <c r="H1126" i="7"/>
  <c r="I1126" i="7"/>
  <c r="H1125" i="7"/>
  <c r="I1125" i="7"/>
  <c r="H1083" i="7"/>
  <c r="I1083" i="7"/>
  <c r="H1080" i="7"/>
  <c r="I1080" i="7"/>
  <c r="H1081" i="7"/>
  <c r="I1081" i="7"/>
  <c r="H1082" i="7"/>
  <c r="I1082" i="7"/>
  <c r="H1062" i="7"/>
  <c r="I1062" i="7"/>
  <c r="H1063" i="7"/>
  <c r="I1063" i="7"/>
  <c r="H1064" i="7"/>
  <c r="I1064" i="7"/>
  <c r="H1066" i="7"/>
  <c r="I1066" i="7"/>
  <c r="J1066" i="7"/>
  <c r="H1060" i="7"/>
  <c r="I1060" i="7"/>
  <c r="H1061" i="7"/>
  <c r="I1061" i="7"/>
  <c r="H1065" i="7"/>
  <c r="I1065" i="7"/>
  <c r="H1050" i="7"/>
  <c r="I1050" i="7"/>
  <c r="J1050" i="7"/>
  <c r="H1049" i="7"/>
  <c r="I1049" i="7"/>
  <c r="H1053" i="7"/>
  <c r="I1053" i="7"/>
  <c r="H1052" i="7"/>
  <c r="I1052" i="7"/>
  <c r="H1051" i="7"/>
  <c r="I1051" i="7"/>
  <c r="H953" i="7"/>
  <c r="I953" i="7"/>
  <c r="H952" i="7"/>
  <c r="I952" i="7"/>
  <c r="H943" i="7"/>
  <c r="I943" i="7"/>
  <c r="H942" i="7"/>
  <c r="I942" i="7"/>
  <c r="H941" i="7"/>
  <c r="I941" i="7"/>
  <c r="H931" i="7"/>
  <c r="I931" i="7"/>
  <c r="H918" i="7"/>
  <c r="I918" i="7"/>
  <c r="H921" i="7"/>
  <c r="I921" i="7"/>
  <c r="J921" i="7"/>
  <c r="H920" i="7"/>
  <c r="I920" i="7"/>
  <c r="H917" i="7"/>
  <c r="I917" i="7"/>
  <c r="H919" i="7"/>
  <c r="I919" i="7"/>
  <c r="H907" i="7"/>
  <c r="I907" i="7"/>
  <c r="J907" i="7"/>
  <c r="H908" i="7"/>
  <c r="I908" i="7"/>
  <c r="H896" i="7"/>
  <c r="I896" i="7"/>
  <c r="H898" i="7"/>
  <c r="I898" i="7"/>
  <c r="H897" i="7"/>
  <c r="I897" i="7"/>
  <c r="H884" i="7"/>
  <c r="I884" i="7"/>
  <c r="H883" i="7"/>
  <c r="I883" i="7"/>
  <c r="H873" i="7"/>
  <c r="I873" i="7"/>
  <c r="H872" i="7"/>
  <c r="I872" i="7"/>
  <c r="H870" i="7"/>
  <c r="I870" i="7"/>
  <c r="H871" i="7"/>
  <c r="I871" i="7"/>
  <c r="H858" i="7"/>
  <c r="I858" i="7"/>
  <c r="H856" i="7"/>
  <c r="I856" i="7"/>
  <c r="J856" i="7"/>
  <c r="H855" i="7"/>
  <c r="I855" i="7"/>
  <c r="H854" i="7"/>
  <c r="I854" i="7"/>
  <c r="H852" i="7"/>
  <c r="I852" i="7"/>
  <c r="H864" i="7"/>
  <c r="I864" i="7"/>
  <c r="J864" i="7"/>
  <c r="H851" i="7"/>
  <c r="I851" i="7"/>
  <c r="H853" i="7"/>
  <c r="I853" i="7"/>
  <c r="H857" i="7"/>
  <c r="I857" i="7"/>
  <c r="H863" i="7"/>
  <c r="I863" i="7"/>
  <c r="H862" i="7"/>
  <c r="I862" i="7"/>
  <c r="H861" i="7"/>
  <c r="I861" i="7"/>
  <c r="H860" i="7"/>
  <c r="I860" i="7"/>
  <c r="H859" i="7"/>
  <c r="I859" i="7"/>
  <c r="H865" i="7"/>
  <c r="I865" i="7"/>
  <c r="H828" i="7"/>
  <c r="I828" i="7"/>
  <c r="H834" i="7"/>
  <c r="I834" i="7"/>
  <c r="H837" i="7"/>
  <c r="I837" i="7"/>
  <c r="J837" i="7"/>
  <c r="H836" i="7"/>
  <c r="I836" i="7"/>
  <c r="H833" i="7"/>
  <c r="I833" i="7"/>
  <c r="H832" i="7"/>
  <c r="I832" i="7"/>
  <c r="H839" i="7"/>
  <c r="I839" i="7"/>
  <c r="J839" i="7"/>
  <c r="H838" i="7"/>
  <c r="I838" i="7"/>
  <c r="H841" i="7"/>
  <c r="I841" i="7"/>
  <c r="H827" i="7"/>
  <c r="I827" i="7"/>
  <c r="H826" i="7"/>
  <c r="I826" i="7"/>
  <c r="H825" i="7"/>
  <c r="I825" i="7"/>
  <c r="H824" i="7"/>
  <c r="I824" i="7"/>
  <c r="H823" i="7"/>
  <c r="I823" i="7"/>
  <c r="H831" i="7"/>
  <c r="I831" i="7"/>
  <c r="J831" i="7"/>
  <c r="H830" i="7"/>
  <c r="I830" i="7"/>
  <c r="H829" i="7"/>
  <c r="I829" i="7"/>
  <c r="H835" i="7"/>
  <c r="I835" i="7"/>
  <c r="H822" i="7"/>
  <c r="I822" i="7"/>
  <c r="J822" i="7"/>
  <c r="H821" i="7"/>
  <c r="I821" i="7"/>
  <c r="H840" i="7"/>
  <c r="I840" i="7"/>
  <c r="H818" i="7"/>
  <c r="I818" i="7"/>
  <c r="H820" i="7"/>
  <c r="I820" i="7"/>
  <c r="J820" i="7"/>
  <c r="H819" i="7"/>
  <c r="I819" i="7"/>
  <c r="H800" i="7"/>
  <c r="I800" i="7"/>
  <c r="H804" i="7"/>
  <c r="I804" i="7"/>
  <c r="H806" i="7"/>
  <c r="I806" i="7"/>
  <c r="J806" i="7"/>
  <c r="H803" i="7"/>
  <c r="I803" i="7"/>
  <c r="H789" i="7"/>
  <c r="I789" i="7"/>
  <c r="H799" i="7"/>
  <c r="I799" i="7"/>
  <c r="H802" i="7"/>
  <c r="I802" i="7"/>
  <c r="H791" i="7"/>
  <c r="I791" i="7"/>
  <c r="H801" i="7"/>
  <c r="I801" i="7"/>
  <c r="H798" i="7"/>
  <c r="I798" i="7"/>
  <c r="H788" i="7"/>
  <c r="I788" i="7"/>
  <c r="J788" i="7"/>
  <c r="H786" i="7"/>
  <c r="I786" i="7"/>
  <c r="H797" i="7"/>
  <c r="I797" i="7"/>
  <c r="H796" i="7"/>
  <c r="I796" i="7"/>
  <c r="H795" i="7"/>
  <c r="I795" i="7"/>
  <c r="J795" i="7"/>
  <c r="H794" i="7"/>
  <c r="I794" i="7"/>
  <c r="H805" i="7"/>
  <c r="I805" i="7"/>
  <c r="H784" i="7"/>
  <c r="I784" i="7"/>
  <c r="H785" i="7"/>
  <c r="I785" i="7"/>
  <c r="H787" i="7"/>
  <c r="I787" i="7"/>
  <c r="H793" i="7"/>
  <c r="I793" i="7"/>
  <c r="H790" i="7"/>
  <c r="I790" i="7"/>
  <c r="H792" i="7"/>
  <c r="I792" i="7"/>
  <c r="J792" i="7"/>
  <c r="H772" i="7"/>
  <c r="I772" i="7"/>
  <c r="H774" i="7"/>
  <c r="I774" i="7"/>
  <c r="H771" i="7"/>
  <c r="I771" i="7"/>
  <c r="H773" i="7"/>
  <c r="I773" i="7"/>
  <c r="J773" i="7"/>
  <c r="H777" i="7"/>
  <c r="I777" i="7"/>
  <c r="H776" i="7"/>
  <c r="I776" i="7"/>
  <c r="H775" i="7"/>
  <c r="I775" i="7"/>
  <c r="H778" i="7"/>
  <c r="I778" i="7"/>
  <c r="J778" i="7"/>
  <c r="H770" i="7"/>
  <c r="I770" i="7"/>
  <c r="H768" i="7"/>
  <c r="I768" i="7"/>
  <c r="H769" i="7"/>
  <c r="I769" i="7"/>
  <c r="H767" i="7"/>
  <c r="I767" i="7"/>
  <c r="J767" i="7"/>
  <c r="H765" i="7"/>
  <c r="I765" i="7"/>
  <c r="H764" i="7"/>
  <c r="I764" i="7"/>
  <c r="H763" i="7"/>
  <c r="I763" i="7"/>
  <c r="H759" i="7"/>
  <c r="I759" i="7"/>
  <c r="H760" i="7"/>
  <c r="I760" i="7"/>
  <c r="H761" i="7"/>
  <c r="I761" i="7"/>
  <c r="H762" i="7"/>
  <c r="I762" i="7"/>
  <c r="H766" i="7"/>
  <c r="I766" i="7"/>
  <c r="J766" i="7"/>
  <c r="H744" i="7"/>
  <c r="I744" i="7"/>
  <c r="H745" i="7"/>
  <c r="I745" i="7"/>
  <c r="H749" i="7"/>
  <c r="I749" i="7"/>
  <c r="H748" i="7"/>
  <c r="I748" i="7"/>
  <c r="J748" i="7"/>
  <c r="H747" i="7"/>
  <c r="I747" i="7"/>
  <c r="H741" i="7"/>
  <c r="I741" i="7"/>
  <c r="H740" i="7"/>
  <c r="I740" i="7"/>
  <c r="H739" i="7"/>
  <c r="I739" i="7"/>
  <c r="H750" i="7"/>
  <c r="I750" i="7"/>
  <c r="H746" i="7"/>
  <c r="I746" i="7"/>
  <c r="H738" i="7"/>
  <c r="I738" i="7"/>
  <c r="H737" i="7"/>
  <c r="I737" i="7"/>
  <c r="J737" i="7"/>
  <c r="H743" i="7"/>
  <c r="I743" i="7"/>
  <c r="H742" i="7"/>
  <c r="I742" i="7"/>
  <c r="H723" i="7"/>
  <c r="I723" i="7"/>
  <c r="H727" i="7"/>
  <c r="I727" i="7"/>
  <c r="J727" i="7"/>
  <c r="H722" i="7"/>
  <c r="I722" i="7"/>
  <c r="H721" i="7"/>
  <c r="I721" i="7"/>
  <c r="H720" i="7"/>
  <c r="I720" i="7"/>
  <c r="H719" i="7"/>
  <c r="I719" i="7"/>
  <c r="J719" i="7"/>
  <c r="H713" i="7"/>
  <c r="I713" i="7"/>
  <c r="H718" i="7"/>
  <c r="I718" i="7"/>
  <c r="H708" i="7"/>
  <c r="I708" i="7"/>
  <c r="H709" i="7"/>
  <c r="I709" i="7"/>
  <c r="J709" i="7"/>
  <c r="H707" i="7"/>
  <c r="I707" i="7"/>
  <c r="H717" i="7"/>
  <c r="I717" i="7"/>
  <c r="H726" i="7"/>
  <c r="I726" i="7"/>
  <c r="H716" i="7"/>
  <c r="I716" i="7"/>
  <c r="H728" i="7"/>
  <c r="I728" i="7"/>
  <c r="H725" i="7"/>
  <c r="I725" i="7"/>
  <c r="H724" i="7"/>
  <c r="I724" i="7"/>
  <c r="H715" i="7"/>
  <c r="I715" i="7"/>
  <c r="J715" i="7"/>
  <c r="H712" i="7"/>
  <c r="I712" i="7"/>
  <c r="H710" i="7"/>
  <c r="I710" i="7"/>
  <c r="H711" i="7"/>
  <c r="I711" i="7"/>
  <c r="H714" i="7"/>
  <c r="I714" i="7"/>
  <c r="J714" i="7"/>
  <c r="H689" i="7"/>
  <c r="I689" i="7"/>
  <c r="H696" i="7"/>
  <c r="I696" i="7"/>
  <c r="H690" i="7"/>
  <c r="I690" i="7"/>
  <c r="H695" i="7"/>
  <c r="I695" i="7"/>
  <c r="H688" i="7"/>
  <c r="I688" i="7"/>
  <c r="H676" i="7"/>
  <c r="I676" i="7"/>
  <c r="H677" i="7"/>
  <c r="I677" i="7"/>
  <c r="H687" i="7"/>
  <c r="I687" i="7"/>
  <c r="J687" i="7"/>
  <c r="H680" i="7"/>
  <c r="I680" i="7"/>
  <c r="H675" i="7"/>
  <c r="I675" i="7"/>
  <c r="H678" i="7"/>
  <c r="I678" i="7"/>
  <c r="H686" i="7"/>
  <c r="I686" i="7"/>
  <c r="J686" i="7"/>
  <c r="H694" i="7"/>
  <c r="I694" i="7"/>
  <c r="H693" i="7"/>
  <c r="I693" i="7"/>
  <c r="H692" i="7"/>
  <c r="I692" i="7"/>
  <c r="H685" i="7"/>
  <c r="I685" i="7"/>
  <c r="J685" i="7"/>
  <c r="H691" i="7"/>
  <c r="I691" i="7"/>
  <c r="H684" i="7"/>
  <c r="I684" i="7"/>
  <c r="H679" i="7"/>
  <c r="I679" i="7"/>
  <c r="H674" i="7"/>
  <c r="I674" i="7"/>
  <c r="J674" i="7"/>
  <c r="H673" i="7"/>
  <c r="I673" i="7"/>
  <c r="H683" i="7"/>
  <c r="I683" i="7"/>
  <c r="H682" i="7"/>
  <c r="I682" i="7"/>
  <c r="H681" i="7"/>
  <c r="I681" i="7"/>
  <c r="H657" i="7"/>
  <c r="I657" i="7"/>
  <c r="H656" i="7"/>
  <c r="I656" i="7"/>
  <c r="H655" i="7"/>
  <c r="I655" i="7"/>
  <c r="H663" i="7"/>
  <c r="I663" i="7"/>
  <c r="J663" i="7"/>
  <c r="H664" i="7"/>
  <c r="I664" i="7"/>
  <c r="H654" i="7"/>
  <c r="I654" i="7"/>
  <c r="H653" i="7"/>
  <c r="I653" i="7"/>
  <c r="H652" i="7"/>
  <c r="I652" i="7"/>
  <c r="J652" i="7"/>
  <c r="H651" i="7"/>
  <c r="I651" i="7"/>
  <c r="H665" i="7"/>
  <c r="I665" i="7"/>
  <c r="H666" i="7"/>
  <c r="I666" i="7"/>
  <c r="H650" i="7"/>
  <c r="I650" i="7"/>
  <c r="H649" i="7"/>
  <c r="I649" i="7"/>
  <c r="H648" i="7"/>
  <c r="I648" i="7"/>
  <c r="H647" i="7"/>
  <c r="I647" i="7"/>
  <c r="H662" i="7"/>
  <c r="I662" i="7"/>
  <c r="J662" i="7"/>
  <c r="H661" i="7"/>
  <c r="I661" i="7"/>
  <c r="H660" i="7"/>
  <c r="I660" i="7"/>
  <c r="H659" i="7"/>
  <c r="I659" i="7"/>
  <c r="H658" i="7"/>
  <c r="I658" i="7"/>
  <c r="J658" i="7"/>
  <c r="H641" i="7"/>
  <c r="I641" i="7"/>
  <c r="H629" i="7"/>
  <c r="I629" i="7"/>
  <c r="H627" i="7"/>
  <c r="I627" i="7"/>
  <c r="H628" i="7"/>
  <c r="I628" i="7"/>
  <c r="J628" i="7"/>
  <c r="H631" i="7"/>
  <c r="I631" i="7"/>
  <c r="H630" i="7"/>
  <c r="I630" i="7"/>
  <c r="H610" i="7"/>
  <c r="I610" i="7"/>
  <c r="H612" i="7"/>
  <c r="I612" i="7"/>
  <c r="J612" i="7"/>
  <c r="H614" i="7"/>
  <c r="I614" i="7"/>
  <c r="H617" i="7"/>
  <c r="I617" i="7"/>
  <c r="H613" i="7"/>
  <c r="I613" i="7"/>
  <c r="H611" i="7"/>
  <c r="I611" i="7"/>
  <c r="J611" i="7"/>
  <c r="H616" i="7"/>
  <c r="I616" i="7"/>
  <c r="H615" i="7"/>
  <c r="I615" i="7"/>
  <c r="H598" i="7"/>
  <c r="I598" i="7"/>
  <c r="H597" i="7"/>
  <c r="I597" i="7"/>
  <c r="J597" i="7"/>
  <c r="H599" i="7"/>
  <c r="I599" i="7"/>
  <c r="H576" i="7"/>
  <c r="I576" i="7"/>
  <c r="H577" i="7"/>
  <c r="I577" i="7"/>
  <c r="H572" i="7"/>
  <c r="I572" i="7"/>
  <c r="J572" i="7"/>
  <c r="H575" i="7"/>
  <c r="I575" i="7"/>
  <c r="H571" i="7"/>
  <c r="I571" i="7"/>
  <c r="H573" i="7"/>
  <c r="I573" i="7"/>
  <c r="H578" i="7"/>
  <c r="I578" i="7"/>
  <c r="H574" i="7"/>
  <c r="I574" i="7"/>
  <c r="H558" i="7"/>
  <c r="I558" i="7"/>
  <c r="H560" i="7"/>
  <c r="I560" i="7"/>
  <c r="H557" i="7"/>
  <c r="I557" i="7"/>
  <c r="J557" i="7"/>
  <c r="H559" i="7"/>
  <c r="I559" i="7"/>
  <c r="H540" i="7"/>
  <c r="I540" i="7"/>
  <c r="H539" i="7"/>
  <c r="I539" i="7"/>
  <c r="H538" i="7"/>
  <c r="I538" i="7"/>
  <c r="J538" i="7"/>
  <c r="H541" i="7"/>
  <c r="I541" i="7"/>
  <c r="H412" i="7"/>
  <c r="I412" i="7"/>
  <c r="H411" i="7"/>
  <c r="I411" i="7"/>
  <c r="H410" i="7"/>
  <c r="I410" i="7"/>
  <c r="J410" i="7"/>
  <c r="H395" i="7"/>
  <c r="I395" i="7"/>
  <c r="H400" i="7"/>
  <c r="I400" i="7"/>
  <c r="H397" i="7"/>
  <c r="I397" i="7"/>
  <c r="H396" i="7"/>
  <c r="I396" i="7"/>
  <c r="J396" i="7"/>
  <c r="H402" i="7"/>
  <c r="I402" i="7"/>
  <c r="H401" i="7"/>
  <c r="I401" i="7"/>
  <c r="H399" i="7"/>
  <c r="I399" i="7"/>
  <c r="H398" i="7"/>
  <c r="I398" i="7"/>
  <c r="H387" i="7"/>
  <c r="I387" i="7"/>
  <c r="H386" i="7"/>
  <c r="I386" i="7"/>
  <c r="H366" i="7"/>
  <c r="I366" i="7"/>
  <c r="H365" i="7"/>
  <c r="I365" i="7"/>
  <c r="J365" i="7"/>
  <c r="H257" i="7"/>
  <c r="I257" i="7"/>
  <c r="H255" i="7"/>
  <c r="I255" i="7"/>
  <c r="H256" i="7"/>
  <c r="I256" i="7"/>
  <c r="H226" i="7"/>
  <c r="I226" i="7"/>
  <c r="J226" i="7"/>
  <c r="H225" i="7"/>
  <c r="I225" i="7"/>
  <c r="H227" i="7"/>
  <c r="I227" i="7"/>
  <c r="H228" i="7"/>
  <c r="I228" i="7"/>
  <c r="H210" i="7"/>
  <c r="I210" i="7"/>
  <c r="J210" i="7"/>
  <c r="H213" i="7"/>
  <c r="I213" i="7"/>
  <c r="H212" i="7"/>
  <c r="I212" i="7"/>
  <c r="H211" i="7"/>
  <c r="I211" i="7"/>
  <c r="H201" i="7"/>
  <c r="I201" i="7"/>
  <c r="J201" i="7"/>
  <c r="H200" i="7"/>
  <c r="I200" i="7"/>
  <c r="H199" i="7"/>
  <c r="I199" i="7"/>
  <c r="H185" i="7"/>
  <c r="I185" i="7"/>
  <c r="H186" i="7"/>
  <c r="I186" i="7"/>
  <c r="J186" i="7"/>
  <c r="H187" i="7"/>
  <c r="I187" i="7"/>
  <c r="H174" i="7"/>
  <c r="I174" i="7"/>
  <c r="H175" i="7"/>
  <c r="I175" i="7"/>
  <c r="H164" i="7"/>
  <c r="I164" i="7"/>
  <c r="J164" i="7"/>
  <c r="H163" i="7"/>
  <c r="I163" i="7"/>
  <c r="H151" i="7"/>
  <c r="I151" i="7"/>
  <c r="H152" i="7"/>
  <c r="I152" i="7"/>
  <c r="H150" i="7"/>
  <c r="I150" i="7"/>
  <c r="J150" i="7"/>
  <c r="H144" i="7"/>
  <c r="I144" i="7"/>
  <c r="H143" i="7"/>
  <c r="I143" i="7"/>
  <c r="H129" i="7"/>
  <c r="I129" i="7"/>
  <c r="H128" i="7"/>
  <c r="I128" i="7"/>
  <c r="J128" i="7"/>
  <c r="H131" i="7"/>
  <c r="I131" i="7"/>
  <c r="H130" i="7"/>
  <c r="I130" i="7"/>
  <c r="H102" i="7"/>
  <c r="I102" i="7"/>
  <c r="H101" i="7"/>
  <c r="I101" i="7"/>
  <c r="J101" i="7"/>
  <c r="H100" i="7"/>
  <c r="I100" i="7"/>
  <c r="H103" i="7"/>
  <c r="I103" i="7"/>
  <c r="H85" i="7"/>
  <c r="I85" i="7"/>
  <c r="H88" i="7"/>
  <c r="I88" i="7"/>
  <c r="J88" i="7"/>
  <c r="H87" i="7"/>
  <c r="I87" i="7"/>
  <c r="H86" i="7"/>
  <c r="I86" i="7"/>
  <c r="H66" i="7"/>
  <c r="I66" i="7"/>
  <c r="H64" i="7"/>
  <c r="I64" i="7"/>
  <c r="H65" i="7"/>
  <c r="I65" i="7"/>
  <c r="H63" i="7"/>
  <c r="I63" i="7"/>
  <c r="H56" i="7"/>
  <c r="I56" i="7"/>
  <c r="H45" i="7"/>
  <c r="I45" i="7"/>
  <c r="J45" i="7"/>
  <c r="H46" i="7"/>
  <c r="I46" i="7"/>
  <c r="H44" i="7"/>
  <c r="I44" i="7"/>
  <c r="H31" i="7"/>
  <c r="I31" i="7"/>
  <c r="H32" i="7"/>
  <c r="I32" i="7"/>
  <c r="J32" i="7"/>
  <c r="H11" i="7"/>
  <c r="I11" i="7"/>
  <c r="H10" i="7"/>
  <c r="I10" i="7"/>
  <c r="H522" i="7"/>
  <c r="I522" i="7"/>
  <c r="H521" i="7"/>
  <c r="I521" i="7"/>
  <c r="J521" i="7"/>
  <c r="H520" i="7"/>
  <c r="I520" i="7"/>
  <c r="H501" i="7"/>
  <c r="I501" i="7"/>
  <c r="H488" i="7"/>
  <c r="I488" i="7"/>
  <c r="H486" i="7"/>
  <c r="I486" i="7"/>
  <c r="J486" i="7"/>
  <c r="H485" i="7"/>
  <c r="I485" i="7"/>
  <c r="H487" i="7"/>
  <c r="I487" i="7"/>
  <c r="H478" i="7"/>
  <c r="I478" i="7"/>
  <c r="H457" i="7"/>
  <c r="I457" i="7"/>
  <c r="H456" i="7"/>
  <c r="I456" i="7"/>
  <c r="H455" i="7"/>
  <c r="I455" i="7"/>
  <c r="H446" i="7"/>
  <c r="I446" i="7"/>
  <c r="H445" i="7"/>
  <c r="I445" i="7"/>
  <c r="J445" i="7"/>
  <c r="H427" i="7"/>
  <c r="I427" i="7"/>
  <c r="H428" i="7"/>
  <c r="I428" i="7"/>
  <c r="H429" i="7"/>
  <c r="I429" i="7"/>
  <c r="H416" i="7"/>
  <c r="I416" i="7"/>
  <c r="J416" i="7"/>
  <c r="H417" i="7"/>
  <c r="I417" i="7"/>
  <c r="H3538" i="7"/>
  <c r="I3538" i="7"/>
  <c r="H2195" i="7"/>
  <c r="I2195" i="7"/>
  <c r="H1168" i="7"/>
  <c r="I1168" i="7"/>
  <c r="J1168" i="7"/>
  <c r="H751" i="7"/>
  <c r="I751" i="7"/>
  <c r="H697" i="7"/>
  <c r="I697" i="7"/>
  <c r="H618" i="7"/>
  <c r="I618" i="7"/>
  <c r="H135" i="7"/>
  <c r="I135" i="7"/>
  <c r="J135" i="7"/>
  <c r="H132" i="7"/>
  <c r="I132" i="7"/>
  <c r="H134" i="7"/>
  <c r="I134" i="7"/>
  <c r="H133" i="7"/>
  <c r="I133" i="7"/>
  <c r="H2379" i="7"/>
  <c r="I2379" i="7"/>
  <c r="J2379" i="7"/>
  <c r="H2084" i="7"/>
  <c r="I2084" i="7"/>
  <c r="H2083" i="7"/>
  <c r="I2083" i="7"/>
  <c r="H5735" i="7"/>
  <c r="I5735" i="7"/>
  <c r="H5850" i="7"/>
  <c r="I5850" i="7"/>
  <c r="J5850" i="7"/>
  <c r="H4745" i="7"/>
  <c r="I4745" i="7"/>
  <c r="H4612" i="7"/>
  <c r="I4612" i="7"/>
  <c r="H4562" i="7"/>
  <c r="I4562" i="7"/>
  <c r="H4537" i="7"/>
  <c r="I4537" i="7"/>
  <c r="J4537" i="7"/>
  <c r="H4926" i="7"/>
  <c r="I4926" i="7"/>
  <c r="H4361" i="7"/>
  <c r="I4361" i="7"/>
  <c r="H4205" i="7"/>
  <c r="I4205" i="7"/>
  <c r="H4204" i="7"/>
  <c r="I4204" i="7"/>
  <c r="J4204" i="7"/>
  <c r="H4155" i="7"/>
  <c r="I4155" i="7"/>
  <c r="H3385" i="7"/>
  <c r="I3385" i="7"/>
  <c r="H3384" i="7"/>
  <c r="I3384" i="7"/>
  <c r="H3383" i="7"/>
  <c r="I3383" i="7"/>
  <c r="J3383" i="7"/>
  <c r="H3347" i="7"/>
  <c r="I3347" i="7"/>
  <c r="H3279" i="7"/>
  <c r="I3279" i="7"/>
  <c r="H3105" i="7"/>
  <c r="I3105" i="7"/>
  <c r="H3012" i="7"/>
  <c r="I3012" i="7"/>
  <c r="J3012" i="7"/>
  <c r="H2889" i="7"/>
  <c r="I2889" i="7"/>
  <c r="H2888" i="7"/>
  <c r="I2888" i="7"/>
  <c r="H2601" i="7"/>
  <c r="I2601" i="7"/>
  <c r="H2111" i="7"/>
  <c r="I2111" i="7"/>
  <c r="H2091" i="7"/>
  <c r="I2091" i="7"/>
  <c r="H2074" i="7"/>
  <c r="I2074" i="7"/>
  <c r="H1601" i="7"/>
  <c r="I1601" i="7"/>
  <c r="H1477" i="7"/>
  <c r="I1477" i="7"/>
  <c r="J1477" i="7"/>
  <c r="H1748" i="7"/>
  <c r="I1748" i="7"/>
  <c r="H519" i="7"/>
  <c r="I519" i="7"/>
  <c r="H6121" i="7"/>
  <c r="I6121" i="7"/>
  <c r="H6120" i="7"/>
  <c r="I6120" i="7"/>
  <c r="J6120" i="7"/>
  <c r="H6119" i="7"/>
  <c r="I6119" i="7"/>
  <c r="H5955" i="7"/>
  <c r="I5955" i="7"/>
  <c r="H5956" i="7"/>
  <c r="I5956" i="7"/>
  <c r="H5935" i="7"/>
  <c r="I5935" i="7"/>
  <c r="J5935" i="7"/>
  <c r="H5909" i="7"/>
  <c r="I5909" i="7"/>
  <c r="H5884" i="7"/>
  <c r="I5884" i="7"/>
  <c r="H5885" i="7"/>
  <c r="I5885" i="7"/>
  <c r="H5848" i="7"/>
  <c r="I5848" i="7"/>
  <c r="J5848" i="7"/>
  <c r="H5849" i="7"/>
  <c r="I5849" i="7"/>
  <c r="H5847" i="7"/>
  <c r="I5847" i="7"/>
  <c r="H5815" i="7"/>
  <c r="I5815" i="7"/>
  <c r="H5813" i="7"/>
  <c r="I5813" i="7"/>
  <c r="H5812" i="7"/>
  <c r="I5812" i="7"/>
  <c r="H5814" i="7"/>
  <c r="I5814" i="7"/>
  <c r="H5776" i="7"/>
  <c r="I5776" i="7"/>
  <c r="H5775" i="7"/>
  <c r="I5775" i="7"/>
  <c r="J5775" i="7"/>
  <c r="H5774" i="7"/>
  <c r="I5774" i="7"/>
  <c r="H5773" i="7"/>
  <c r="I5773" i="7"/>
  <c r="H5779" i="7"/>
  <c r="I5779" i="7"/>
  <c r="H5777" i="7"/>
  <c r="I5777" i="7"/>
  <c r="J5777" i="7"/>
  <c r="H5778" i="7"/>
  <c r="I5778" i="7"/>
  <c r="H5733" i="7"/>
  <c r="I5733" i="7"/>
  <c r="H5734" i="7"/>
  <c r="I5734" i="7"/>
  <c r="H5708" i="7"/>
  <c r="I5708" i="7"/>
  <c r="J5708" i="7"/>
  <c r="H5709" i="7"/>
  <c r="I5709" i="7"/>
  <c r="H5673" i="7"/>
  <c r="I5673" i="7"/>
  <c r="H5675" i="7"/>
  <c r="I5675" i="7"/>
  <c r="H5674" i="7"/>
  <c r="I5674" i="7"/>
  <c r="J5674" i="7"/>
  <c r="H5676" i="7"/>
  <c r="I5676" i="7"/>
  <c r="H5677" i="7"/>
  <c r="I5677" i="7"/>
  <c r="H5678" i="7"/>
  <c r="I5678" i="7"/>
  <c r="H5640" i="7"/>
  <c r="I5640" i="7"/>
  <c r="J5640" i="7"/>
  <c r="H5641" i="7"/>
  <c r="I5641" i="7"/>
  <c r="H5642" i="7"/>
  <c r="I5642" i="7"/>
  <c r="H5520" i="7"/>
  <c r="I5520" i="7"/>
  <c r="H5519" i="7"/>
  <c r="I5519" i="7"/>
  <c r="J5519" i="7"/>
  <c r="H5522" i="7"/>
  <c r="I5522" i="7"/>
  <c r="H5521" i="7"/>
  <c r="I5521" i="7"/>
  <c r="H5477" i="7"/>
  <c r="I5477" i="7"/>
  <c r="H5475" i="7"/>
  <c r="I5475" i="7"/>
  <c r="J5475" i="7"/>
  <c r="H5476" i="7"/>
  <c r="I5476" i="7"/>
  <c r="H5446" i="7"/>
  <c r="I5446" i="7"/>
  <c r="H5407" i="7"/>
  <c r="I5407" i="7"/>
  <c r="H5406" i="7"/>
  <c r="I5406" i="7"/>
  <c r="J5406" i="7"/>
  <c r="H5409" i="7"/>
  <c r="I5409" i="7"/>
  <c r="H5408" i="7"/>
  <c r="I5408" i="7"/>
  <c r="H5410" i="7"/>
  <c r="I5410" i="7"/>
  <c r="H5411" i="7"/>
  <c r="I5411" i="7"/>
  <c r="J5411" i="7"/>
  <c r="H5367" i="7"/>
  <c r="I5367" i="7"/>
  <c r="H5370" i="7"/>
  <c r="I5370" i="7"/>
  <c r="H5368" i="7"/>
  <c r="I5368" i="7"/>
  <c r="H5369" i="7"/>
  <c r="I5369" i="7"/>
  <c r="J5369" i="7"/>
  <c r="H5285" i="7"/>
  <c r="I5285" i="7"/>
  <c r="H5253" i="7"/>
  <c r="I5253" i="7"/>
  <c r="H4833" i="7"/>
  <c r="I4833" i="7"/>
  <c r="H4832" i="7"/>
  <c r="I4832" i="7"/>
  <c r="H4834" i="7"/>
  <c r="I4834" i="7"/>
  <c r="H4836" i="7"/>
  <c r="I4836" i="7"/>
  <c r="H4835" i="7"/>
  <c r="I4835" i="7"/>
  <c r="H4837" i="7"/>
  <c r="I4837" i="7"/>
  <c r="J4837" i="7"/>
  <c r="H4784" i="7"/>
  <c r="I4784" i="7"/>
  <c r="H4761" i="7"/>
  <c r="I4761" i="7"/>
  <c r="H4762" i="7"/>
  <c r="I4762" i="7"/>
  <c r="H4743" i="7"/>
  <c r="I4743" i="7"/>
  <c r="J4743" i="7"/>
  <c r="H4744" i="7"/>
  <c r="I4744" i="7"/>
  <c r="H4719" i="7"/>
  <c r="I4719" i="7"/>
  <c r="H4720" i="7"/>
  <c r="I4720" i="7"/>
  <c r="H4721" i="7"/>
  <c r="I4721" i="7"/>
  <c r="J4721" i="7"/>
  <c r="H4701" i="7"/>
  <c r="I4701" i="7"/>
  <c r="H4700" i="7"/>
  <c r="I4700" i="7"/>
  <c r="H6577" i="7"/>
  <c r="I6577" i="7"/>
  <c r="H6578" i="7"/>
  <c r="I6578" i="7"/>
  <c r="J6578" i="7"/>
  <c r="H6547" i="7"/>
  <c r="I6547" i="7"/>
  <c r="H6514" i="7"/>
  <c r="I6514" i="7"/>
  <c r="H6515" i="7"/>
  <c r="I6515" i="7"/>
  <c r="H6491" i="7"/>
  <c r="I6491" i="7"/>
  <c r="H6472" i="7"/>
  <c r="I6472" i="7"/>
  <c r="H6448" i="7"/>
  <c r="I6448" i="7"/>
  <c r="H6447" i="7"/>
  <c r="I6447" i="7"/>
  <c r="H4679" i="7"/>
  <c r="I4679" i="7"/>
  <c r="J4679" i="7"/>
  <c r="H4680" i="7"/>
  <c r="I4680" i="7"/>
  <c r="H4659" i="7"/>
  <c r="I4659" i="7"/>
  <c r="H4661" i="7"/>
  <c r="I4661" i="7"/>
  <c r="H4658" i="7"/>
  <c r="I4658" i="7"/>
  <c r="J4658" i="7"/>
  <c r="H4660" i="7"/>
  <c r="I4660" i="7"/>
  <c r="H4635" i="7"/>
  <c r="I4635" i="7"/>
  <c r="H4634" i="7"/>
  <c r="I4634" i="7"/>
  <c r="H4636" i="7"/>
  <c r="I4636" i="7"/>
  <c r="J4636" i="7"/>
  <c r="H4611" i="7"/>
  <c r="I4611" i="7"/>
  <c r="H4591" i="7"/>
  <c r="I4591" i="7"/>
  <c r="H4590" i="7"/>
  <c r="I4590" i="7"/>
  <c r="H4592" i="7"/>
  <c r="I4592" i="7"/>
  <c r="J4592" i="7"/>
  <c r="H4561" i="7"/>
  <c r="I4561" i="7"/>
  <c r="H4535" i="7"/>
  <c r="I4535" i="7"/>
  <c r="H4536" i="7"/>
  <c r="I4536" i="7"/>
  <c r="H5196" i="7"/>
  <c r="I5196" i="7"/>
  <c r="J5196" i="7"/>
  <c r="H5197" i="7"/>
  <c r="I5197" i="7"/>
  <c r="H5198" i="7"/>
  <c r="I5198" i="7"/>
  <c r="H5166" i="7"/>
  <c r="I5166" i="7"/>
  <c r="H5165" i="7"/>
  <c r="I5165" i="7"/>
  <c r="J5165" i="7"/>
  <c r="H5167" i="7"/>
  <c r="I5167" i="7"/>
  <c r="H5168" i="7"/>
  <c r="I5168" i="7"/>
  <c r="J5168" i="7"/>
  <c r="H5170" i="7"/>
  <c r="I5170" i="7"/>
  <c r="H5169" i="7"/>
  <c r="I5169" i="7"/>
  <c r="J5169" i="7"/>
  <c r="H5140" i="7"/>
  <c r="I5140" i="7"/>
  <c r="H5142" i="7"/>
  <c r="I5142" i="7"/>
  <c r="J5142" i="7"/>
  <c r="H5139" i="7"/>
  <c r="I5139" i="7"/>
  <c r="H5141" i="7"/>
  <c r="I5141" i="7"/>
  <c r="J5141" i="7"/>
  <c r="H5104" i="7"/>
  <c r="I5104" i="7"/>
  <c r="H4981" i="7"/>
  <c r="I4981" i="7"/>
  <c r="H4980" i="7"/>
  <c r="I4980" i="7"/>
  <c r="H4982" i="7"/>
  <c r="I4982" i="7"/>
  <c r="J4982" i="7"/>
  <c r="H4960" i="7"/>
  <c r="I4960" i="7"/>
  <c r="H4942" i="7"/>
  <c r="I4942" i="7"/>
  <c r="H6396" i="7"/>
  <c r="I6396" i="7"/>
  <c r="H6395" i="7"/>
  <c r="I6395" i="7"/>
  <c r="J6395" i="7"/>
  <c r="H6379" i="7"/>
  <c r="I6379" i="7"/>
  <c r="H6380" i="7"/>
  <c r="I6380" i="7"/>
  <c r="J6380" i="7"/>
  <c r="H6353" i="7"/>
  <c r="I6353" i="7"/>
  <c r="H6352" i="7"/>
  <c r="I6352" i="7"/>
  <c r="J6352" i="7"/>
  <c r="H6351" i="7"/>
  <c r="I6351" i="7"/>
  <c r="H6350" i="7"/>
  <c r="I6350" i="7"/>
  <c r="J6350" i="7"/>
  <c r="H6337" i="7"/>
  <c r="I6337" i="7"/>
  <c r="H6338" i="7"/>
  <c r="I6338" i="7"/>
  <c r="J6338" i="7"/>
  <c r="H6319" i="7"/>
  <c r="I6319" i="7"/>
  <c r="H6320" i="7"/>
  <c r="I6320" i="7"/>
  <c r="H6301" i="7"/>
  <c r="I6301" i="7"/>
  <c r="H6285" i="7"/>
  <c r="I6285" i="7"/>
  <c r="J6285" i="7"/>
  <c r="H6284" i="7"/>
  <c r="I6284" i="7"/>
  <c r="H6266" i="7"/>
  <c r="I6266" i="7"/>
  <c r="H6268" i="7"/>
  <c r="I6268" i="7"/>
  <c r="H6267" i="7"/>
  <c r="I6267" i="7"/>
  <c r="J6267" i="7"/>
  <c r="H6269" i="7"/>
  <c r="I6269" i="7"/>
  <c r="H6246" i="7"/>
  <c r="I6246" i="7"/>
  <c r="J6246" i="7"/>
  <c r="H6243" i="7"/>
  <c r="I6243" i="7"/>
  <c r="H6245" i="7"/>
  <c r="I6245" i="7"/>
  <c r="J6245" i="7"/>
  <c r="H6244" i="7"/>
  <c r="I6244" i="7"/>
  <c r="H6247" i="7"/>
  <c r="I6247" i="7"/>
  <c r="J6247" i="7"/>
  <c r="H6249" i="7"/>
  <c r="I6249" i="7"/>
  <c r="H6248" i="7"/>
  <c r="I6248" i="7"/>
  <c r="J6248" i="7"/>
  <c r="H6222" i="7"/>
  <c r="I6222" i="7"/>
  <c r="H6223" i="7"/>
  <c r="I6223" i="7"/>
  <c r="H6200" i="7"/>
  <c r="I6200" i="7"/>
  <c r="H6180" i="7"/>
  <c r="I6180" i="7"/>
  <c r="J6180" i="7"/>
  <c r="H6178" i="7"/>
  <c r="I6178" i="7"/>
  <c r="H6177" i="7"/>
  <c r="I6177" i="7"/>
  <c r="H6179" i="7"/>
  <c r="I6179" i="7"/>
  <c r="H6176" i="7"/>
  <c r="I6176" i="7"/>
  <c r="J6176" i="7"/>
  <c r="H6149" i="7"/>
  <c r="I6149" i="7"/>
  <c r="H6147" i="7"/>
  <c r="I6147" i="7"/>
  <c r="J6147" i="7"/>
  <c r="H6145" i="7"/>
  <c r="I6145" i="7"/>
  <c r="H6146" i="7"/>
  <c r="I6146" i="7"/>
  <c r="J6146" i="7"/>
  <c r="H6148" i="7"/>
  <c r="I6148" i="7"/>
  <c r="H5606" i="7"/>
  <c r="I5606" i="7"/>
  <c r="J5606" i="7"/>
  <c r="H5605" i="7"/>
  <c r="I5605" i="7"/>
  <c r="H5580" i="7"/>
  <c r="I5580" i="7"/>
  <c r="J5580" i="7"/>
  <c r="H5581" i="7"/>
  <c r="I5581" i="7"/>
  <c r="H5539" i="7"/>
  <c r="I5539" i="7"/>
  <c r="H5538" i="7"/>
  <c r="I5538" i="7"/>
  <c r="H5537" i="7"/>
  <c r="I5537" i="7"/>
  <c r="J5537" i="7"/>
  <c r="H4921" i="7"/>
  <c r="I4921" i="7"/>
  <c r="H4925" i="7"/>
  <c r="I4925" i="7"/>
  <c r="H4920" i="7"/>
  <c r="I4920" i="7"/>
  <c r="H4922" i="7"/>
  <c r="I4922" i="7"/>
  <c r="J4922" i="7"/>
  <c r="H4919" i="7"/>
  <c r="I4919" i="7"/>
  <c r="H4923" i="7"/>
  <c r="I4923" i="7"/>
  <c r="J4923" i="7"/>
  <c r="H4924" i="7"/>
  <c r="I4924" i="7"/>
  <c r="H4905" i="7"/>
  <c r="I4905" i="7"/>
  <c r="J4905" i="7"/>
  <c r="H4884" i="7"/>
  <c r="I4884" i="7"/>
  <c r="H4883" i="7"/>
  <c r="I4883" i="7"/>
  <c r="J4883" i="7"/>
  <c r="H4874" i="7"/>
  <c r="I4874" i="7"/>
  <c r="H4873" i="7"/>
  <c r="I4873" i="7"/>
  <c r="J4873" i="7"/>
  <c r="H4858" i="7"/>
  <c r="I4858" i="7"/>
  <c r="H4860" i="7"/>
  <c r="I4860" i="7"/>
  <c r="H4859" i="7"/>
  <c r="I4859" i="7"/>
  <c r="H4515" i="7"/>
  <c r="I4515" i="7"/>
  <c r="J4515" i="7"/>
  <c r="H4516" i="7"/>
  <c r="I4516" i="7"/>
  <c r="H4504" i="7"/>
  <c r="I4504" i="7"/>
  <c r="H4494" i="7"/>
  <c r="I4494" i="7"/>
  <c r="H4482" i="7"/>
  <c r="I4482" i="7"/>
  <c r="J4482" i="7"/>
  <c r="H4464" i="7"/>
  <c r="I4464" i="7"/>
  <c r="H4450" i="7"/>
  <c r="I4450" i="7"/>
  <c r="J4450" i="7"/>
  <c r="H4404" i="7"/>
  <c r="I4404" i="7"/>
  <c r="H4388" i="7"/>
  <c r="I4388" i="7"/>
  <c r="H4390" i="7"/>
  <c r="I4390" i="7"/>
  <c r="H4389" i="7"/>
  <c r="I4389" i="7"/>
  <c r="J4389" i="7"/>
  <c r="H4376" i="7"/>
  <c r="I4376" i="7"/>
  <c r="H4375" i="7"/>
  <c r="I4375" i="7"/>
  <c r="J4375" i="7"/>
  <c r="H4360" i="7"/>
  <c r="I4360" i="7"/>
  <c r="H4311" i="7"/>
  <c r="I4311" i="7"/>
  <c r="H4283" i="7"/>
  <c r="I4283" i="7"/>
  <c r="H4268" i="7"/>
  <c r="I4268" i="7"/>
  <c r="J4268" i="7"/>
  <c r="H4255" i="7"/>
  <c r="I4255" i="7"/>
  <c r="H4241" i="7"/>
  <c r="I4241" i="7"/>
  <c r="H4242" i="7"/>
  <c r="I4242" i="7"/>
  <c r="H4240" i="7"/>
  <c r="I4240" i="7"/>
  <c r="J4240" i="7"/>
  <c r="H4222" i="7"/>
  <c r="I4222" i="7"/>
  <c r="H4221" i="7"/>
  <c r="I4221" i="7"/>
  <c r="J4221" i="7"/>
  <c r="H4203" i="7"/>
  <c r="I4203" i="7"/>
  <c r="H4178" i="7"/>
  <c r="I4178" i="7"/>
  <c r="J4178" i="7"/>
  <c r="H4177" i="7"/>
  <c r="I4177" i="7"/>
  <c r="H4137" i="7"/>
  <c r="I4137" i="7"/>
  <c r="J4137" i="7"/>
  <c r="H4119" i="7"/>
  <c r="I4119" i="7"/>
  <c r="H4096" i="7"/>
  <c r="I4096" i="7"/>
  <c r="H4079" i="7"/>
  <c r="I4079" i="7"/>
  <c r="H4066" i="7"/>
  <c r="I4066" i="7"/>
  <c r="H4053" i="7"/>
  <c r="I4053" i="7"/>
  <c r="H4054" i="7"/>
  <c r="I4054" i="7"/>
  <c r="J4054" i="7"/>
  <c r="H4052" i="7"/>
  <c r="I4052" i="7"/>
  <c r="H4051" i="7"/>
  <c r="I4051" i="7"/>
  <c r="H4038" i="7"/>
  <c r="I4038" i="7"/>
  <c r="H4037" i="7"/>
  <c r="I4037" i="7"/>
  <c r="J4037" i="7"/>
  <c r="H4040" i="7"/>
  <c r="I4040" i="7"/>
  <c r="H4039" i="7"/>
  <c r="I4039" i="7"/>
  <c r="J4039" i="7"/>
  <c r="H3981" i="7"/>
  <c r="I3981" i="7"/>
  <c r="H3980" i="7"/>
  <c r="I3980" i="7"/>
  <c r="J3980" i="7"/>
  <c r="H3967" i="7"/>
  <c r="I3967" i="7"/>
  <c r="H3966" i="7"/>
  <c r="I3966" i="7"/>
  <c r="J3966" i="7"/>
  <c r="H3955" i="7"/>
  <c r="I3955" i="7"/>
  <c r="H3957" i="7"/>
  <c r="I3957" i="7"/>
  <c r="J3957" i="7"/>
  <c r="H3956" i="7"/>
  <c r="I3956" i="7"/>
  <c r="H3938" i="7"/>
  <c r="I3938" i="7"/>
  <c r="H3928" i="7"/>
  <c r="I3928" i="7"/>
  <c r="H3918" i="7"/>
  <c r="I3918" i="7"/>
  <c r="J3918" i="7"/>
  <c r="H3917" i="7"/>
  <c r="I3917" i="7"/>
  <c r="H3904" i="7"/>
  <c r="I3904" i="7"/>
  <c r="H3905" i="7"/>
  <c r="I3905" i="7"/>
  <c r="H3860" i="7"/>
  <c r="I3860" i="7"/>
  <c r="J3860" i="7"/>
  <c r="H3859" i="7"/>
  <c r="I3859" i="7"/>
  <c r="H3858" i="7"/>
  <c r="I3858" i="7"/>
  <c r="J3858" i="7"/>
  <c r="H3861" i="7"/>
  <c r="I3861" i="7"/>
  <c r="H3846" i="7"/>
  <c r="I3846" i="7"/>
  <c r="J3846" i="7"/>
  <c r="H3845" i="7"/>
  <c r="I3845" i="7"/>
  <c r="H3811" i="7"/>
  <c r="I3811" i="7"/>
  <c r="J3811" i="7"/>
  <c r="H3792" i="7"/>
  <c r="I3792" i="7"/>
  <c r="H3783" i="7"/>
  <c r="I3783" i="7"/>
  <c r="J3783" i="7"/>
  <c r="H3767" i="7"/>
  <c r="I3767" i="7"/>
  <c r="H3748" i="7"/>
  <c r="I3748" i="7"/>
  <c r="H3714" i="7"/>
  <c r="I3714" i="7"/>
  <c r="H3712" i="7"/>
  <c r="I3712" i="7"/>
  <c r="J3712" i="7"/>
  <c r="H3710" i="7"/>
  <c r="I3710" i="7"/>
  <c r="H3713" i="7"/>
  <c r="I3713" i="7"/>
  <c r="H3708" i="7"/>
  <c r="I3708" i="7"/>
  <c r="H3711" i="7"/>
  <c r="I3711" i="7"/>
  <c r="J3711" i="7"/>
  <c r="H3709" i="7"/>
  <c r="I3709" i="7"/>
  <c r="H3692" i="7"/>
  <c r="I3692" i="7"/>
  <c r="J3692" i="7"/>
  <c r="H3691" i="7"/>
  <c r="I3691" i="7"/>
  <c r="H3690" i="7"/>
  <c r="I3690" i="7"/>
  <c r="J3690" i="7"/>
  <c r="H3663" i="7"/>
  <c r="I3663" i="7"/>
  <c r="H3664" i="7"/>
  <c r="I3664" i="7"/>
  <c r="J3664" i="7"/>
  <c r="H3652" i="7"/>
  <c r="I3652" i="7"/>
  <c r="H3651" i="7"/>
  <c r="I3651" i="7"/>
  <c r="J3651" i="7"/>
  <c r="H3466" i="7"/>
  <c r="I3466" i="7"/>
  <c r="H3469" i="7"/>
  <c r="I3469" i="7"/>
  <c r="H3467" i="7"/>
  <c r="I3467" i="7"/>
  <c r="H3468" i="7"/>
  <c r="I3468" i="7"/>
  <c r="J3468" i="7"/>
  <c r="H3457" i="7"/>
  <c r="I3457" i="7"/>
  <c r="H3456" i="7"/>
  <c r="I3456" i="7"/>
  <c r="H3441" i="7"/>
  <c r="I3441" i="7"/>
  <c r="H3382" i="7"/>
  <c r="I3382" i="7"/>
  <c r="J3382" i="7"/>
  <c r="H3374" i="7"/>
  <c r="I3374" i="7"/>
  <c r="H3358" i="7"/>
  <c r="I3358" i="7"/>
  <c r="J3358" i="7"/>
  <c r="H3346" i="7"/>
  <c r="I3346" i="7"/>
  <c r="H3345" i="7"/>
  <c r="I3345" i="7"/>
  <c r="J3345" i="7"/>
  <c r="H3334" i="7"/>
  <c r="I3334" i="7"/>
  <c r="H3321" i="7"/>
  <c r="I3321" i="7"/>
  <c r="J3321" i="7"/>
  <c r="H3278" i="7"/>
  <c r="I3278" i="7"/>
  <c r="H3265" i="7"/>
  <c r="I3265" i="7"/>
  <c r="J3265" i="7"/>
  <c r="H3131" i="7"/>
  <c r="I3131" i="7"/>
  <c r="H3087" i="7"/>
  <c r="I3087" i="7"/>
  <c r="H3066" i="7"/>
  <c r="I3066" i="7"/>
  <c r="H3068" i="7"/>
  <c r="I3068" i="7"/>
  <c r="J3068" i="7"/>
  <c r="H3067" i="7"/>
  <c r="I3067" i="7"/>
  <c r="H3035" i="7"/>
  <c r="I3035" i="7"/>
  <c r="H3011" i="7"/>
  <c r="I3011" i="7"/>
  <c r="H3010" i="7"/>
  <c r="I3010" i="7"/>
  <c r="J3010" i="7"/>
  <c r="H2999" i="7"/>
  <c r="I2999" i="7"/>
  <c r="H3000" i="7"/>
  <c r="I3000" i="7"/>
  <c r="J3000" i="7"/>
  <c r="H2970" i="7"/>
  <c r="I2970" i="7"/>
  <c r="H2971" i="7"/>
  <c r="I2971" i="7"/>
  <c r="J2971" i="7"/>
  <c r="H2972" i="7"/>
  <c r="I2972" i="7"/>
  <c r="H2956" i="7"/>
  <c r="I2956" i="7"/>
  <c r="J2956" i="7"/>
  <c r="H2955" i="7"/>
  <c r="I2955" i="7"/>
  <c r="H3602" i="7"/>
  <c r="I3602" i="7"/>
  <c r="J3602" i="7"/>
  <c r="H3507" i="7"/>
  <c r="I3507" i="7"/>
  <c r="H3497" i="7"/>
  <c r="I3497" i="7"/>
  <c r="H3498" i="7"/>
  <c r="I3498" i="7"/>
  <c r="H3483" i="7"/>
  <c r="I3483" i="7"/>
  <c r="J3483" i="7"/>
  <c r="H2931" i="7"/>
  <c r="I2931" i="7"/>
  <c r="H2912" i="7"/>
  <c r="I2912" i="7"/>
  <c r="H2910" i="7"/>
  <c r="I2910" i="7"/>
  <c r="H2911" i="7"/>
  <c r="I2911" i="7"/>
  <c r="J2911" i="7"/>
  <c r="H2828" i="7"/>
  <c r="I2828" i="7"/>
  <c r="H2813" i="7"/>
  <c r="I2813" i="7"/>
  <c r="J2813" i="7"/>
  <c r="H2796" i="7"/>
  <c r="I2796" i="7"/>
  <c r="H2777" i="7"/>
  <c r="I2777" i="7"/>
  <c r="J2777" i="7"/>
  <c r="H2776" i="7"/>
  <c r="I2776" i="7"/>
  <c r="H2749" i="7"/>
  <c r="I2749" i="7"/>
  <c r="J2749" i="7"/>
  <c r="H2751" i="7"/>
  <c r="I2751" i="7"/>
  <c r="H2750" i="7"/>
  <c r="I2750" i="7"/>
  <c r="J2750" i="7"/>
  <c r="H2737" i="7"/>
  <c r="I2737" i="7"/>
  <c r="H2722" i="7"/>
  <c r="I2722" i="7"/>
  <c r="H2670" i="7"/>
  <c r="I2670" i="7"/>
  <c r="H2658" i="7"/>
  <c r="I2658" i="7"/>
  <c r="J2658" i="7"/>
  <c r="H2657" i="7"/>
  <c r="I2657" i="7"/>
  <c r="H2629" i="7"/>
  <c r="I2629" i="7"/>
  <c r="H2619" i="7"/>
  <c r="I2619" i="7"/>
  <c r="H2618" i="7"/>
  <c r="I2618" i="7"/>
  <c r="J2618" i="7"/>
  <c r="H2600" i="7"/>
  <c r="I2600" i="7"/>
  <c r="H2585" i="7"/>
  <c r="I2585" i="7"/>
  <c r="J2585" i="7"/>
  <c r="H2569" i="7"/>
  <c r="I2569" i="7"/>
  <c r="H2568" i="7"/>
  <c r="I2568" i="7"/>
  <c r="H2558" i="7"/>
  <c r="I2558" i="7"/>
  <c r="H2556" i="7"/>
  <c r="I2556" i="7"/>
  <c r="J2556" i="7"/>
  <c r="H2557" i="7"/>
  <c r="I2557" i="7"/>
  <c r="H2539" i="7"/>
  <c r="I2539" i="7"/>
  <c r="J2539" i="7"/>
  <c r="H2540" i="7"/>
  <c r="I2540" i="7"/>
  <c r="H2526" i="7"/>
  <c r="I2526" i="7"/>
  <c r="H2511" i="7"/>
  <c r="I2511" i="7"/>
  <c r="H2492" i="7"/>
  <c r="I2492" i="7"/>
  <c r="J2492" i="7"/>
  <c r="H2491" i="7"/>
  <c r="I2491" i="7"/>
  <c r="H2480" i="7"/>
  <c r="I2480" i="7"/>
  <c r="H2478" i="7"/>
  <c r="I2478" i="7"/>
  <c r="H2479" i="7"/>
  <c r="I2479" i="7"/>
  <c r="J2479" i="7"/>
  <c r="H2472" i="7"/>
  <c r="I2472" i="7"/>
  <c r="H2441" i="7"/>
  <c r="I2441" i="7"/>
  <c r="J2441" i="7"/>
  <c r="H2442" i="7"/>
  <c r="I2442" i="7"/>
  <c r="H2443" i="7"/>
  <c r="I2443" i="7"/>
  <c r="J2443" i="7"/>
  <c r="H2413" i="7"/>
  <c r="I2413" i="7"/>
  <c r="H2404" i="7"/>
  <c r="I2404" i="7"/>
  <c r="J2404" i="7"/>
  <c r="H2393" i="7"/>
  <c r="I2393" i="7"/>
  <c r="H2372" i="7"/>
  <c r="I2372" i="7"/>
  <c r="H2352" i="7"/>
  <c r="I2352" i="7"/>
  <c r="H2351" i="7"/>
  <c r="I2351" i="7"/>
  <c r="H2342" i="7"/>
  <c r="I2342" i="7"/>
  <c r="H2341" i="7"/>
  <c r="I2341" i="7"/>
  <c r="H2328" i="7"/>
  <c r="I2328" i="7"/>
  <c r="H2327" i="7"/>
  <c r="I2327" i="7"/>
  <c r="H2311" i="7"/>
  <c r="I2311" i="7"/>
  <c r="H2310" i="7"/>
  <c r="I2310" i="7"/>
  <c r="J2310" i="7"/>
  <c r="H2298" i="7"/>
  <c r="I2298" i="7"/>
  <c r="H2297" i="7"/>
  <c r="I2297" i="7"/>
  <c r="J2297" i="7"/>
  <c r="H2281" i="7"/>
  <c r="I2281" i="7"/>
  <c r="H2215" i="7"/>
  <c r="I2215" i="7"/>
  <c r="J2215" i="7"/>
  <c r="H2214" i="7"/>
  <c r="I2214" i="7"/>
  <c r="H2216" i="7"/>
  <c r="I2216" i="7"/>
  <c r="J2216" i="7"/>
  <c r="H2185" i="7"/>
  <c r="I2185" i="7"/>
  <c r="H2186" i="7"/>
  <c r="I2186" i="7"/>
  <c r="H2161" i="7"/>
  <c r="I2161" i="7"/>
  <c r="H2159" i="7"/>
  <c r="I2159" i="7"/>
  <c r="H2160" i="7"/>
  <c r="I2160" i="7"/>
  <c r="H2134" i="7"/>
  <c r="I2134" i="7"/>
  <c r="H2135" i="7"/>
  <c r="I2135" i="7"/>
  <c r="H2133" i="7"/>
  <c r="I2133" i="7"/>
  <c r="H2136" i="7"/>
  <c r="I2136" i="7"/>
  <c r="H2110" i="7"/>
  <c r="I2110" i="7"/>
  <c r="J2110" i="7"/>
  <c r="H2073" i="7"/>
  <c r="I2073" i="7"/>
  <c r="H2057" i="7"/>
  <c r="I2057" i="7"/>
  <c r="J2057" i="7"/>
  <c r="H2056" i="7"/>
  <c r="I2056" i="7"/>
  <c r="H2042" i="7"/>
  <c r="I2042" i="7"/>
  <c r="J2042" i="7"/>
  <c r="H2043" i="7"/>
  <c r="I2043" i="7"/>
  <c r="H2016" i="7"/>
  <c r="I2016" i="7"/>
  <c r="J2016" i="7"/>
  <c r="H1998" i="7"/>
  <c r="I1998" i="7"/>
  <c r="H1999" i="7"/>
  <c r="I1999" i="7"/>
  <c r="H1986" i="7"/>
  <c r="I1986" i="7"/>
  <c r="H1964" i="7"/>
  <c r="I1964" i="7"/>
  <c r="H1968" i="7"/>
  <c r="I1968" i="7"/>
  <c r="H1966" i="7"/>
  <c r="I1966" i="7"/>
  <c r="H1967" i="7"/>
  <c r="I1967" i="7"/>
  <c r="H1965" i="7"/>
  <c r="I1965" i="7"/>
  <c r="H1948" i="7"/>
  <c r="I1948" i="7"/>
  <c r="H1951" i="7"/>
  <c r="I1951" i="7"/>
  <c r="J1951" i="7"/>
  <c r="H1950" i="7"/>
  <c r="I1950" i="7"/>
  <c r="H1949" i="7"/>
  <c r="I1949" i="7"/>
  <c r="J1949" i="7"/>
  <c r="H1923" i="7"/>
  <c r="I1923" i="7"/>
  <c r="H1924" i="7"/>
  <c r="I1924" i="7"/>
  <c r="J1924" i="7"/>
  <c r="H1729" i="7"/>
  <c r="I1729" i="7"/>
  <c r="H1694" i="7"/>
  <c r="I1694" i="7"/>
  <c r="J1694" i="7"/>
  <c r="H1695" i="7"/>
  <c r="I1695" i="7"/>
  <c r="H1674" i="7"/>
  <c r="I1674" i="7"/>
  <c r="H1651" i="7"/>
  <c r="I1651" i="7"/>
  <c r="H1650" i="7"/>
  <c r="I1650" i="7"/>
  <c r="H1642" i="7"/>
  <c r="I1642" i="7"/>
  <c r="H1621" i="7"/>
  <c r="I1621" i="7"/>
  <c r="H1599" i="7"/>
  <c r="I1599" i="7"/>
  <c r="H1600" i="7"/>
  <c r="I1600" i="7"/>
  <c r="H1582" i="7"/>
  <c r="I1582" i="7"/>
  <c r="H1580" i="7"/>
  <c r="I1580" i="7"/>
  <c r="J1580" i="7"/>
  <c r="H1581" i="7"/>
  <c r="I1581" i="7"/>
  <c r="H1563" i="7"/>
  <c r="I1563" i="7"/>
  <c r="J1563" i="7"/>
  <c r="H1471" i="7"/>
  <c r="I1471" i="7"/>
  <c r="H1459" i="7"/>
  <c r="I1459" i="7"/>
  <c r="J1459" i="7"/>
  <c r="H1460" i="7"/>
  <c r="I1460" i="7"/>
  <c r="H1458" i="7"/>
  <c r="I1458" i="7"/>
  <c r="J1458" i="7"/>
  <c r="H1423" i="7"/>
  <c r="I1423" i="7"/>
  <c r="H1399" i="7"/>
  <c r="I1399" i="7"/>
  <c r="H1398" i="7"/>
  <c r="I1398" i="7"/>
  <c r="H1383" i="7"/>
  <c r="I1383" i="7"/>
  <c r="H1358" i="7"/>
  <c r="I1358" i="7"/>
  <c r="H1870" i="7"/>
  <c r="I1870" i="7"/>
  <c r="H1854" i="7"/>
  <c r="I1854" i="7"/>
  <c r="H1853" i="7"/>
  <c r="I1853" i="7"/>
  <c r="H1855" i="7"/>
  <c r="I1855" i="7"/>
  <c r="H1852" i="7"/>
  <c r="I1852" i="7"/>
  <c r="J1852" i="7"/>
  <c r="H1826" i="7"/>
  <c r="I1826" i="7"/>
  <c r="H1827" i="7"/>
  <c r="I1827" i="7"/>
  <c r="J1827" i="7"/>
  <c r="H1811" i="7"/>
  <c r="I1811" i="7"/>
  <c r="H1800" i="7"/>
  <c r="I1800" i="7"/>
  <c r="J1800" i="7"/>
  <c r="H1799" i="7"/>
  <c r="I1799" i="7"/>
  <c r="H1775" i="7"/>
  <c r="I1775" i="7"/>
  <c r="J1775" i="7"/>
  <c r="H1774" i="7"/>
  <c r="I1774" i="7"/>
  <c r="H1759" i="7"/>
  <c r="I1759" i="7"/>
  <c r="H1758" i="7"/>
  <c r="I1758" i="7"/>
  <c r="H1746" i="7"/>
  <c r="I1746" i="7"/>
  <c r="H1747" i="7"/>
  <c r="I1747" i="7"/>
  <c r="H1195" i="7"/>
  <c r="I1195" i="7"/>
  <c r="H1185" i="7"/>
  <c r="I1185" i="7"/>
  <c r="H1027" i="7"/>
  <c r="I1027" i="7"/>
  <c r="H1026" i="7"/>
  <c r="I1026" i="7"/>
  <c r="H1000" i="7"/>
  <c r="I1000" i="7"/>
  <c r="J1000" i="7"/>
  <c r="H979" i="7"/>
  <c r="I979" i="7"/>
  <c r="H978" i="7"/>
  <c r="I978" i="7"/>
  <c r="J978" i="7"/>
  <c r="H1158" i="7"/>
  <c r="I1158" i="7"/>
  <c r="H1157" i="7"/>
  <c r="I1157" i="7"/>
  <c r="J1157" i="7"/>
  <c r="H1140" i="7"/>
  <c r="I1140" i="7"/>
  <c r="H1138" i="7"/>
  <c r="I1138" i="7"/>
  <c r="J1138" i="7"/>
  <c r="H1139" i="7"/>
  <c r="I1139" i="7"/>
  <c r="H1121" i="7"/>
  <c r="I1121" i="7"/>
  <c r="H1120" i="7"/>
  <c r="I1120" i="7"/>
  <c r="H1124" i="7"/>
  <c r="I1124" i="7"/>
  <c r="H1123" i="7"/>
  <c r="I1123" i="7"/>
  <c r="H1122" i="7"/>
  <c r="I1122" i="7"/>
  <c r="H1047" i="7"/>
  <c r="I1047" i="7"/>
  <c r="H1046" i="7"/>
  <c r="I1046" i="7"/>
  <c r="H1048" i="7"/>
  <c r="I1048" i="7"/>
  <c r="H951" i="7"/>
  <c r="I951" i="7"/>
  <c r="J951" i="7"/>
  <c r="H940" i="7"/>
  <c r="I940" i="7"/>
  <c r="H916" i="7"/>
  <c r="I916" i="7"/>
  <c r="J916" i="7"/>
  <c r="H869" i="7"/>
  <c r="I869" i="7"/>
  <c r="H849" i="7"/>
  <c r="I849" i="7"/>
  <c r="J849" i="7"/>
  <c r="H848" i="7"/>
  <c r="I848" i="7"/>
  <c r="H850" i="7"/>
  <c r="I850" i="7"/>
  <c r="J850" i="7"/>
  <c r="H817" i="7"/>
  <c r="I817" i="7"/>
  <c r="H816" i="7"/>
  <c r="I816" i="7"/>
  <c r="J816" i="7"/>
  <c r="H758" i="7"/>
  <c r="I758" i="7"/>
  <c r="H706" i="7"/>
  <c r="I706" i="7"/>
  <c r="H646" i="7"/>
  <c r="I646" i="7"/>
  <c r="H640" i="7"/>
  <c r="I640" i="7"/>
  <c r="J640" i="7"/>
  <c r="H626" i="7"/>
  <c r="I626" i="7"/>
  <c r="H609" i="7"/>
  <c r="I609" i="7"/>
  <c r="H607" i="7"/>
  <c r="I607" i="7"/>
  <c r="H608" i="7"/>
  <c r="I608" i="7"/>
  <c r="H570" i="7"/>
  <c r="I570" i="7"/>
  <c r="H556" i="7"/>
  <c r="I556" i="7"/>
  <c r="J556" i="7"/>
  <c r="H552" i="7"/>
  <c r="I552" i="7"/>
  <c r="H555" i="7"/>
  <c r="I555" i="7"/>
  <c r="J555" i="7"/>
  <c r="H554" i="7"/>
  <c r="I554" i="7"/>
  <c r="H551" i="7"/>
  <c r="I551" i="7"/>
  <c r="J551" i="7"/>
  <c r="H553" i="7"/>
  <c r="I553" i="7"/>
  <c r="H537" i="7"/>
  <c r="I537" i="7"/>
  <c r="J537" i="7"/>
  <c r="H385" i="7"/>
  <c r="I385" i="7"/>
  <c r="H364" i="7"/>
  <c r="I364" i="7"/>
  <c r="H323" i="7"/>
  <c r="I323" i="7"/>
  <c r="H268" i="7"/>
  <c r="I268" i="7"/>
  <c r="J268" i="7"/>
  <c r="H254" i="7"/>
  <c r="I254" i="7"/>
  <c r="H241" i="7"/>
  <c r="I241" i="7"/>
  <c r="H224" i="7"/>
  <c r="I224" i="7"/>
  <c r="H209" i="7"/>
  <c r="I209" i="7"/>
  <c r="J209" i="7"/>
  <c r="H198" i="7"/>
  <c r="I198" i="7"/>
  <c r="H173" i="7"/>
  <c r="I173" i="7"/>
  <c r="J173" i="7"/>
  <c r="H141" i="7"/>
  <c r="I141" i="7"/>
  <c r="H142" i="7"/>
  <c r="I142" i="7"/>
  <c r="J142" i="7"/>
  <c r="H126" i="7"/>
  <c r="I126" i="7"/>
  <c r="H125" i="7"/>
  <c r="I125" i="7"/>
  <c r="J125" i="7"/>
  <c r="H127" i="7"/>
  <c r="I127" i="7"/>
  <c r="H84" i="7"/>
  <c r="I84" i="7"/>
  <c r="J84" i="7"/>
  <c r="H83" i="7"/>
  <c r="I83" i="7"/>
  <c r="H55" i="7"/>
  <c r="I55" i="7"/>
  <c r="H43" i="7"/>
  <c r="I43" i="7"/>
  <c r="H30" i="7"/>
  <c r="I30" i="7"/>
  <c r="J30" i="7"/>
  <c r="H29" i="7"/>
  <c r="I29" i="7"/>
  <c r="H9" i="7"/>
  <c r="I9" i="7"/>
  <c r="H518" i="7"/>
  <c r="I518" i="7"/>
  <c r="H517" i="7"/>
  <c r="I517" i="7"/>
  <c r="J517" i="7"/>
  <c r="H484" i="7"/>
  <c r="I484" i="7"/>
  <c r="H426" i="7"/>
  <c r="I426" i="7"/>
  <c r="J426" i="7"/>
  <c r="H6117" i="7"/>
  <c r="I6117" i="7"/>
  <c r="H6118" i="7"/>
  <c r="I6118" i="7"/>
  <c r="J6118" i="7"/>
  <c r="H6096" i="7"/>
  <c r="I6096" i="7"/>
  <c r="H6098" i="7"/>
  <c r="I6098" i="7"/>
  <c r="J6098" i="7"/>
  <c r="H6097" i="7"/>
  <c r="I6097" i="7"/>
  <c r="H5953" i="7"/>
  <c r="I5953" i="7"/>
  <c r="J5953" i="7"/>
  <c r="H5954" i="7"/>
  <c r="I5954" i="7"/>
  <c r="H5933" i="7"/>
  <c r="I5933" i="7"/>
  <c r="H5934" i="7"/>
  <c r="I5934" i="7"/>
  <c r="H5908" i="7"/>
  <c r="I5908" i="7"/>
  <c r="J5908" i="7"/>
  <c r="H5881" i="7"/>
  <c r="I5881" i="7"/>
  <c r="H5880" i="7"/>
  <c r="I5880" i="7"/>
  <c r="H5882" i="7"/>
  <c r="I5882" i="7"/>
  <c r="H5883" i="7"/>
  <c r="I5883" i="7"/>
  <c r="J5883" i="7"/>
  <c r="H5843" i="7"/>
  <c r="I5843" i="7"/>
  <c r="H5844" i="7"/>
  <c r="I5844" i="7"/>
  <c r="J5844" i="7"/>
  <c r="H5846" i="7"/>
  <c r="I5846" i="7"/>
  <c r="H5845" i="7"/>
  <c r="I5845" i="7"/>
  <c r="J5845" i="7"/>
  <c r="H5811" i="7"/>
  <c r="I5811" i="7"/>
  <c r="H5808" i="7"/>
  <c r="I5808" i="7"/>
  <c r="J5808" i="7"/>
  <c r="H5810" i="7"/>
  <c r="I5810" i="7"/>
  <c r="H5809" i="7"/>
  <c r="I5809" i="7"/>
  <c r="J5809" i="7"/>
  <c r="H5767" i="7"/>
  <c r="I5767" i="7"/>
  <c r="H5768" i="7"/>
  <c r="I5768" i="7"/>
  <c r="H5769" i="7"/>
  <c r="I5769" i="7"/>
  <c r="H5772" i="7"/>
  <c r="I5772" i="7"/>
  <c r="J5772" i="7"/>
  <c r="H5771" i="7"/>
  <c r="I5771" i="7"/>
  <c r="H5770" i="7"/>
  <c r="I5770" i="7"/>
  <c r="H5730" i="7"/>
  <c r="I5730" i="7"/>
  <c r="H5729" i="7"/>
  <c r="I5729" i="7"/>
  <c r="J5729" i="7"/>
  <c r="H5731" i="7"/>
  <c r="I5731" i="7"/>
  <c r="H5732" i="7"/>
  <c r="I5732" i="7"/>
  <c r="J5732" i="7"/>
  <c r="H5707" i="7"/>
  <c r="I5707" i="7"/>
  <c r="H5706" i="7"/>
  <c r="I5706" i="7"/>
  <c r="J5706" i="7"/>
  <c r="H5672" i="7"/>
  <c r="I5672" i="7"/>
  <c r="H5671" i="7"/>
  <c r="I5671" i="7"/>
  <c r="J5671" i="7"/>
  <c r="H5670" i="7"/>
  <c r="I5670" i="7"/>
  <c r="H5669" i="7"/>
  <c r="I5669" i="7"/>
  <c r="J5669" i="7"/>
  <c r="H5639" i="7"/>
  <c r="I5639" i="7"/>
  <c r="H5517" i="7"/>
  <c r="I5517" i="7"/>
  <c r="H5518" i="7"/>
  <c r="I5518" i="7"/>
  <c r="H5473" i="7"/>
  <c r="I5473" i="7"/>
  <c r="J5473" i="7"/>
  <c r="H5474" i="7"/>
  <c r="I5474" i="7"/>
  <c r="H5444" i="7"/>
  <c r="I5444" i="7"/>
  <c r="H5445" i="7"/>
  <c r="I5445" i="7"/>
  <c r="H5403" i="7"/>
  <c r="I5403" i="7"/>
  <c r="J5403" i="7"/>
  <c r="H5405" i="7"/>
  <c r="I5405" i="7"/>
  <c r="H5404" i="7"/>
  <c r="I5404" i="7"/>
  <c r="J5404" i="7"/>
  <c r="H5366" i="7"/>
  <c r="I5366" i="7"/>
  <c r="H5365" i="7"/>
  <c r="I5365" i="7"/>
  <c r="J5365" i="7"/>
  <c r="H5284" i="7"/>
  <c r="I5284" i="7"/>
  <c r="H5250" i="7"/>
  <c r="I5250" i="7"/>
  <c r="J5250" i="7"/>
  <c r="H5252" i="7"/>
  <c r="I5252" i="7"/>
  <c r="H5251" i="7"/>
  <c r="I5251" i="7"/>
  <c r="J5251" i="7"/>
  <c r="H4828" i="7"/>
  <c r="I4828" i="7"/>
  <c r="H4831" i="7"/>
  <c r="I4831" i="7"/>
  <c r="H4830" i="7"/>
  <c r="I4830" i="7"/>
  <c r="H4829" i="7"/>
  <c r="I4829" i="7"/>
  <c r="J4829" i="7"/>
  <c r="H4796" i="7"/>
  <c r="I4796" i="7"/>
  <c r="H4797" i="7"/>
  <c r="I4797" i="7"/>
  <c r="H4800" i="7"/>
  <c r="I4800" i="7"/>
  <c r="H4798" i="7"/>
  <c r="I4798" i="7"/>
  <c r="J4798" i="7"/>
  <c r="H4799" i="7"/>
  <c r="I4799" i="7"/>
  <c r="H4780" i="7"/>
  <c r="I4780" i="7"/>
  <c r="J4780" i="7"/>
  <c r="H4781" i="7"/>
  <c r="I4781" i="7"/>
  <c r="H4782" i="7"/>
  <c r="I4782" i="7"/>
  <c r="J4782" i="7"/>
  <c r="H4783" i="7"/>
  <c r="I4783" i="7"/>
  <c r="H4740" i="7"/>
  <c r="I4740" i="7"/>
  <c r="J4740" i="7"/>
  <c r="H4739" i="7"/>
  <c r="I4739" i="7"/>
  <c r="H4741" i="7"/>
  <c r="I4741" i="7"/>
  <c r="J4741" i="7"/>
  <c r="H4742" i="7"/>
  <c r="I4742" i="7"/>
  <c r="H4711" i="7"/>
  <c r="I4711" i="7"/>
  <c r="H4710" i="7"/>
  <c r="I4710" i="7"/>
  <c r="H4713" i="7"/>
  <c r="I4713" i="7"/>
  <c r="J4713" i="7"/>
  <c r="H4712" i="7"/>
  <c r="I4712" i="7"/>
  <c r="H4714" i="7"/>
  <c r="I4714" i="7"/>
  <c r="H4715" i="7"/>
  <c r="I4715" i="7"/>
  <c r="H4718" i="7"/>
  <c r="I4718" i="7"/>
  <c r="H4717" i="7"/>
  <c r="I4717" i="7"/>
  <c r="H4716" i="7"/>
  <c r="I4716" i="7"/>
  <c r="J4716" i="7"/>
  <c r="H4699" i="7"/>
  <c r="I4699" i="7"/>
  <c r="H4695" i="7"/>
  <c r="I4695" i="7"/>
  <c r="J4695" i="7"/>
  <c r="H4694" i="7"/>
  <c r="I4694" i="7"/>
  <c r="H4696" i="7"/>
  <c r="I4696" i="7"/>
  <c r="J4696" i="7"/>
  <c r="H4697" i="7"/>
  <c r="I4697" i="7"/>
  <c r="H4698" i="7"/>
  <c r="I4698" i="7"/>
  <c r="J4698" i="7"/>
  <c r="H6572" i="7"/>
  <c r="I6572" i="7"/>
  <c r="H6573" i="7"/>
  <c r="I6573" i="7"/>
  <c r="H6576" i="7"/>
  <c r="I6576" i="7"/>
  <c r="H6574" i="7"/>
  <c r="I6574" i="7"/>
  <c r="J6574" i="7"/>
  <c r="H6575" i="7"/>
  <c r="I6575" i="7"/>
  <c r="H6546" i="7"/>
  <c r="I6546" i="7"/>
  <c r="H6544" i="7"/>
  <c r="I6544" i="7"/>
  <c r="H6543" i="7"/>
  <c r="I6543" i="7"/>
  <c r="J6543" i="7"/>
  <c r="H6545" i="7"/>
  <c r="I6545" i="7"/>
  <c r="H6526" i="7"/>
  <c r="I6526" i="7"/>
  <c r="J6526" i="7"/>
  <c r="H6527" i="7"/>
  <c r="I6527" i="7"/>
  <c r="H6511" i="7"/>
  <c r="I6511" i="7"/>
  <c r="J6511" i="7"/>
  <c r="H6512" i="7"/>
  <c r="I6512" i="7"/>
  <c r="H6513" i="7"/>
  <c r="I6513" i="7"/>
  <c r="J6513" i="7"/>
  <c r="H6489" i="7"/>
  <c r="I6489" i="7"/>
  <c r="H6490" i="7"/>
  <c r="I6490" i="7"/>
  <c r="H6470" i="7"/>
  <c r="I6470" i="7"/>
  <c r="H6471" i="7"/>
  <c r="I6471" i="7"/>
  <c r="H6445" i="7"/>
  <c r="I6445" i="7"/>
  <c r="H6446" i="7"/>
  <c r="I6446" i="7"/>
  <c r="J6446" i="7"/>
  <c r="H4656" i="7"/>
  <c r="I4656" i="7"/>
  <c r="H4655" i="7"/>
  <c r="I4655" i="7"/>
  <c r="H4657" i="7"/>
  <c r="I4657" i="7"/>
  <c r="H4631" i="7"/>
  <c r="I4631" i="7"/>
  <c r="J4631" i="7"/>
  <c r="H4632" i="7"/>
  <c r="I4632" i="7"/>
  <c r="H4633" i="7"/>
  <c r="I4633" i="7"/>
  <c r="J4633" i="7"/>
  <c r="H4610" i="7"/>
  <c r="I4610" i="7"/>
  <c r="H4608" i="7"/>
  <c r="I4608" i="7"/>
  <c r="J4608" i="7"/>
  <c r="H4609" i="7"/>
  <c r="I4609" i="7"/>
  <c r="H4587" i="7"/>
  <c r="I4587" i="7"/>
  <c r="J4587" i="7"/>
  <c r="H4584" i="7"/>
  <c r="I4584" i="7"/>
  <c r="H4585" i="7"/>
  <c r="I4585" i="7"/>
  <c r="J4585" i="7"/>
  <c r="H4586" i="7"/>
  <c r="I4586" i="7"/>
  <c r="H4588" i="7"/>
  <c r="I4588" i="7"/>
  <c r="H4589" i="7"/>
  <c r="I4589" i="7"/>
  <c r="H4559" i="7"/>
  <c r="I4559" i="7"/>
  <c r="J4559" i="7"/>
  <c r="H4560" i="7"/>
  <c r="I4560" i="7"/>
  <c r="H4533" i="7"/>
  <c r="I4533" i="7"/>
  <c r="H4531" i="7"/>
  <c r="I4531" i="7"/>
  <c r="H4532" i="7"/>
  <c r="I4532" i="7"/>
  <c r="J4532" i="7"/>
  <c r="H4530" i="7"/>
  <c r="I4530" i="7"/>
  <c r="H4534" i="7"/>
  <c r="I4534" i="7"/>
  <c r="J4534" i="7"/>
  <c r="H5194" i="7"/>
  <c r="I5194" i="7"/>
  <c r="H5193" i="7"/>
  <c r="I5193" i="7"/>
  <c r="J5193" i="7"/>
  <c r="H5195" i="7"/>
  <c r="I5195" i="7"/>
  <c r="H5164" i="7"/>
  <c r="I5164" i="7"/>
  <c r="J5164" i="7"/>
  <c r="H5138" i="7"/>
  <c r="I5138" i="7"/>
  <c r="H5137" i="7"/>
  <c r="I5137" i="7"/>
  <c r="J5137" i="7"/>
  <c r="H5136" i="7"/>
  <c r="I5136" i="7"/>
  <c r="H5102" i="7"/>
  <c r="I5102" i="7"/>
  <c r="H5103" i="7"/>
  <c r="I5103" i="7"/>
  <c r="H4978" i="7"/>
  <c r="I4978" i="7"/>
  <c r="J4978" i="7"/>
  <c r="H4977" i="7"/>
  <c r="I4977" i="7"/>
  <c r="H4979" i="7"/>
  <c r="I4979" i="7"/>
  <c r="H4958" i="7"/>
  <c r="I4958" i="7"/>
  <c r="H4959" i="7"/>
  <c r="I4959" i="7"/>
  <c r="J4959" i="7"/>
  <c r="H4939" i="7"/>
  <c r="I4939" i="7"/>
  <c r="H4941" i="7"/>
  <c r="I4941" i="7"/>
  <c r="J4941" i="7"/>
  <c r="H4940" i="7"/>
  <c r="I4940" i="7"/>
  <c r="H6415" i="7"/>
  <c r="I6415" i="7"/>
  <c r="J6415" i="7"/>
  <c r="H6416" i="7"/>
  <c r="I6416" i="7"/>
  <c r="H6417" i="7"/>
  <c r="I6417" i="7"/>
  <c r="J6417" i="7"/>
  <c r="H6394" i="7"/>
  <c r="I6394" i="7"/>
  <c r="H6377" i="7"/>
  <c r="I6377" i="7"/>
  <c r="J6377" i="7"/>
  <c r="H6376" i="7"/>
  <c r="I6376" i="7"/>
  <c r="H6378" i="7"/>
  <c r="I6378" i="7"/>
  <c r="H6349" i="7"/>
  <c r="I6349" i="7"/>
  <c r="H6334" i="7"/>
  <c r="I6334" i="7"/>
  <c r="J6334" i="7"/>
  <c r="H6336" i="7"/>
  <c r="I6336" i="7"/>
  <c r="H6335" i="7"/>
  <c r="I6335" i="7"/>
  <c r="H6314" i="7"/>
  <c r="I6314" i="7"/>
  <c r="H6315" i="7"/>
  <c r="I6315" i="7"/>
  <c r="J6315" i="7"/>
  <c r="H6317" i="7"/>
  <c r="I6317" i="7"/>
  <c r="H6316" i="7"/>
  <c r="I6316" i="7"/>
  <c r="J6316" i="7"/>
  <c r="H6318" i="7"/>
  <c r="I6318" i="7"/>
  <c r="H6299" i="7"/>
  <c r="I6299" i="7"/>
  <c r="J6299" i="7"/>
  <c r="H6300" i="7"/>
  <c r="I6300" i="7"/>
  <c r="H6281" i="7"/>
  <c r="I6281" i="7"/>
  <c r="J6281" i="7"/>
  <c r="H6283" i="7"/>
  <c r="I6283" i="7"/>
  <c r="H6282" i="7"/>
  <c r="I6282" i="7"/>
  <c r="J6282" i="7"/>
  <c r="H6261" i="7"/>
  <c r="I6261" i="7"/>
  <c r="H6264" i="7"/>
  <c r="I6264" i="7"/>
  <c r="H6263" i="7"/>
  <c r="I6263" i="7"/>
  <c r="H6262" i="7"/>
  <c r="I6262" i="7"/>
  <c r="J6262" i="7"/>
  <c r="H6265" i="7"/>
  <c r="I6265" i="7"/>
  <c r="H6238" i="7"/>
  <c r="I6238" i="7"/>
  <c r="H6237" i="7"/>
  <c r="I6237" i="7"/>
  <c r="H6239" i="7"/>
  <c r="I6239" i="7"/>
  <c r="J6239" i="7"/>
  <c r="H6242" i="7"/>
  <c r="I6242" i="7"/>
  <c r="H6241" i="7"/>
  <c r="I6241" i="7"/>
  <c r="J6241" i="7"/>
  <c r="H6240" i="7"/>
  <c r="I6240" i="7"/>
  <c r="H6219" i="7"/>
  <c r="I6219" i="7"/>
  <c r="J6219" i="7"/>
  <c r="H6220" i="7"/>
  <c r="I6220" i="7"/>
  <c r="H6221" i="7"/>
  <c r="I6221" i="7"/>
  <c r="J6221" i="7"/>
  <c r="H6198" i="7"/>
  <c r="I6198" i="7"/>
  <c r="H6197" i="7"/>
  <c r="I6197" i="7"/>
  <c r="J6197" i="7"/>
  <c r="H6199" i="7"/>
  <c r="I6199" i="7"/>
  <c r="H6173" i="7"/>
  <c r="I6173" i="7"/>
  <c r="H6175" i="7"/>
  <c r="I6175" i="7"/>
  <c r="H6170" i="7"/>
  <c r="I6170" i="7"/>
  <c r="J6170" i="7"/>
  <c r="H6172" i="7"/>
  <c r="I6172" i="7"/>
  <c r="H6169" i="7"/>
  <c r="I6169" i="7"/>
  <c r="H6171" i="7"/>
  <c r="I6171" i="7"/>
  <c r="H6168" i="7"/>
  <c r="I6168" i="7"/>
  <c r="J6168" i="7"/>
  <c r="H6174" i="7"/>
  <c r="I6174" i="7"/>
  <c r="H6140" i="7"/>
  <c r="I6140" i="7"/>
  <c r="J6140" i="7"/>
  <c r="H6141" i="7"/>
  <c r="I6141" i="7"/>
  <c r="H6144" i="7"/>
  <c r="I6144" i="7"/>
  <c r="J6144" i="7"/>
  <c r="H6142" i="7"/>
  <c r="I6142" i="7"/>
  <c r="H6143" i="7"/>
  <c r="I6143" i="7"/>
  <c r="J6143" i="7"/>
  <c r="H5604" i="7"/>
  <c r="I5604" i="7"/>
  <c r="H5577" i="7"/>
  <c r="I5577" i="7"/>
  <c r="J5577" i="7"/>
  <c r="H5579" i="7"/>
  <c r="I5579" i="7"/>
  <c r="H5578" i="7"/>
  <c r="I5578" i="7"/>
  <c r="H5559" i="7"/>
  <c r="I5559" i="7"/>
  <c r="H5536" i="7"/>
  <c r="I5536" i="7"/>
  <c r="J5536" i="7"/>
  <c r="H4916" i="7"/>
  <c r="I4916" i="7"/>
  <c r="H4917" i="7"/>
  <c r="I4917" i="7"/>
  <c r="H4918" i="7"/>
  <c r="I4918" i="7"/>
  <c r="H4903" i="7"/>
  <c r="I4903" i="7"/>
  <c r="J4903" i="7"/>
  <c r="H4904" i="7"/>
  <c r="I4904" i="7"/>
  <c r="H4882" i="7"/>
  <c r="I4882" i="7"/>
  <c r="J4882" i="7"/>
  <c r="H4872" i="7"/>
  <c r="I4872" i="7"/>
  <c r="H4871" i="7"/>
  <c r="I4871" i="7"/>
  <c r="J4871" i="7"/>
  <c r="H4857" i="7"/>
  <c r="I4857" i="7"/>
  <c r="H4856" i="7"/>
  <c r="I4856" i="7"/>
  <c r="J4856" i="7"/>
  <c r="H4502" i="7"/>
  <c r="I4502" i="7"/>
  <c r="H4501" i="7"/>
  <c r="I4501" i="7"/>
  <c r="J4501" i="7"/>
  <c r="H4503" i="7"/>
  <c r="I4503" i="7"/>
  <c r="H4493" i="7"/>
  <c r="I4493" i="7"/>
  <c r="H4492" i="7"/>
  <c r="I4492" i="7"/>
  <c r="H4481" i="7"/>
  <c r="I4481" i="7"/>
  <c r="J4481" i="7"/>
  <c r="H4449" i="7"/>
  <c r="I4449" i="7"/>
  <c r="H4448" i="7"/>
  <c r="I4448" i="7"/>
  <c r="H4441" i="7"/>
  <c r="I4441" i="7"/>
  <c r="H4440" i="7"/>
  <c r="I4440" i="7"/>
  <c r="J4440" i="7"/>
  <c r="H4423" i="7"/>
  <c r="I4423" i="7"/>
  <c r="H4424" i="7"/>
  <c r="I4424" i="7"/>
  <c r="J4424" i="7"/>
  <c r="H4416" i="7"/>
  <c r="I4416" i="7"/>
  <c r="H4414" i="7"/>
  <c r="I4414" i="7"/>
  <c r="J4414" i="7"/>
  <c r="H4415" i="7"/>
  <c r="I4415" i="7"/>
  <c r="H4403" i="7"/>
  <c r="I4403" i="7"/>
  <c r="J4403" i="7"/>
  <c r="H4402" i="7"/>
  <c r="I4402" i="7"/>
  <c r="H4387" i="7"/>
  <c r="I4387" i="7"/>
  <c r="J4387" i="7"/>
  <c r="H4386" i="7"/>
  <c r="I4386" i="7"/>
  <c r="H4373" i="7"/>
  <c r="I4373" i="7"/>
  <c r="H4372" i="7"/>
  <c r="I4372" i="7"/>
  <c r="H4374" i="7"/>
  <c r="I4374" i="7"/>
  <c r="J4374" i="7"/>
  <c r="H4359" i="7"/>
  <c r="I4359" i="7"/>
  <c r="H4345" i="7"/>
  <c r="I4345" i="7"/>
  <c r="H4325" i="7"/>
  <c r="I4325" i="7"/>
  <c r="H4326" i="7"/>
  <c r="I4326" i="7"/>
  <c r="J4326" i="7"/>
  <c r="H4310" i="7"/>
  <c r="I4310" i="7"/>
  <c r="H4309" i="7"/>
  <c r="I4309" i="7"/>
  <c r="J4309" i="7"/>
  <c r="H4298" i="7"/>
  <c r="I4298" i="7"/>
  <c r="H4296" i="7"/>
  <c r="I4296" i="7"/>
  <c r="J4296" i="7"/>
  <c r="H4297" i="7"/>
  <c r="I4297" i="7"/>
  <c r="H4267" i="7"/>
  <c r="I4267" i="7"/>
  <c r="J4267" i="7"/>
  <c r="H4265" i="7"/>
  <c r="I4265" i="7"/>
  <c r="H4266" i="7"/>
  <c r="I4266" i="7"/>
  <c r="H4254" i="7"/>
  <c r="I4254" i="7"/>
  <c r="H4253" i="7"/>
  <c r="I4253" i="7"/>
  <c r="H4238" i="7"/>
  <c r="I4238" i="7"/>
  <c r="H4239" i="7"/>
  <c r="I4239" i="7"/>
  <c r="J4239" i="7"/>
  <c r="H4219" i="7"/>
  <c r="I4219" i="7"/>
  <c r="H4220" i="7"/>
  <c r="I4220" i="7"/>
  <c r="H4218" i="7"/>
  <c r="I4218" i="7"/>
  <c r="H4200" i="7"/>
  <c r="I4200" i="7"/>
  <c r="J4200" i="7"/>
  <c r="H4201" i="7"/>
  <c r="I4201" i="7"/>
  <c r="H4202" i="7"/>
  <c r="I4202" i="7"/>
  <c r="J4202" i="7"/>
  <c r="H4190" i="7"/>
  <c r="I4190" i="7"/>
  <c r="H4166" i="7"/>
  <c r="I4166" i="7"/>
  <c r="J4166" i="7"/>
  <c r="H4167" i="7"/>
  <c r="I4167" i="7"/>
  <c r="H4154" i="7"/>
  <c r="I4154" i="7"/>
  <c r="J4154" i="7"/>
  <c r="H4153" i="7"/>
  <c r="I4153" i="7"/>
  <c r="H4146" i="7"/>
  <c r="I4146" i="7"/>
  <c r="J4146" i="7"/>
  <c r="H4144" i="7"/>
  <c r="I4144" i="7"/>
  <c r="H4145" i="7"/>
  <c r="I4145" i="7"/>
  <c r="H4135" i="7"/>
  <c r="I4135" i="7"/>
  <c r="H4136" i="7"/>
  <c r="I4136" i="7"/>
  <c r="J4136" i="7"/>
  <c r="H4117" i="7"/>
  <c r="I4117" i="7"/>
  <c r="H4116" i="7"/>
  <c r="I4116" i="7"/>
  <c r="H4118" i="7"/>
  <c r="I4118" i="7"/>
  <c r="H4115" i="7"/>
  <c r="I4115" i="7"/>
  <c r="J4115" i="7"/>
  <c r="H4095" i="7"/>
  <c r="I4095" i="7"/>
  <c r="H4076" i="7"/>
  <c r="I4076" i="7"/>
  <c r="J4076" i="7"/>
  <c r="H4078" i="7"/>
  <c r="I4078" i="7"/>
  <c r="H4077" i="7"/>
  <c r="I4077" i="7"/>
  <c r="H4065" i="7"/>
  <c r="I4065" i="7"/>
  <c r="H4025" i="7"/>
  <c r="I4025" i="7"/>
  <c r="J4025" i="7"/>
  <c r="H4014" i="7"/>
  <c r="I4014" i="7"/>
  <c r="H3990" i="7"/>
  <c r="I3990" i="7"/>
  <c r="J3990" i="7"/>
  <c r="H3988" i="7"/>
  <c r="I3988" i="7"/>
  <c r="H3989" i="7"/>
  <c r="I3989" i="7"/>
  <c r="H3978" i="7"/>
  <c r="I3978" i="7"/>
  <c r="H3977" i="7"/>
  <c r="I3977" i="7"/>
  <c r="J3977" i="7"/>
  <c r="H3979" i="7"/>
  <c r="I3979" i="7"/>
  <c r="H3963" i="7"/>
  <c r="I3963" i="7"/>
  <c r="H3962" i="7"/>
  <c r="I3962" i="7"/>
  <c r="H3964" i="7"/>
  <c r="I3964" i="7"/>
  <c r="J3964" i="7"/>
  <c r="H3965" i="7"/>
  <c r="I3965" i="7"/>
  <c r="H3950" i="7"/>
  <c r="I3950" i="7"/>
  <c r="J3950" i="7"/>
  <c r="H3953" i="7"/>
  <c r="I3953" i="7"/>
  <c r="H3952" i="7"/>
  <c r="I3952" i="7"/>
  <c r="J3952" i="7"/>
  <c r="H3951" i="7"/>
  <c r="I3951" i="7"/>
  <c r="H3954" i="7"/>
  <c r="I3954" i="7"/>
  <c r="J3954" i="7"/>
  <c r="H3937" i="7"/>
  <c r="I3937" i="7"/>
  <c r="H3936" i="7"/>
  <c r="I3936" i="7"/>
  <c r="J3936" i="7"/>
  <c r="H3927" i="7"/>
  <c r="I3927" i="7"/>
  <c r="H3926" i="7"/>
  <c r="I3926" i="7"/>
  <c r="H3925" i="7"/>
  <c r="I3925" i="7"/>
  <c r="H3924" i="7"/>
  <c r="I3924" i="7"/>
  <c r="J3924" i="7"/>
  <c r="H3915" i="7"/>
  <c r="I3915" i="7"/>
  <c r="H3916" i="7"/>
  <c r="I3916" i="7"/>
  <c r="H3914" i="7"/>
  <c r="I3914" i="7"/>
  <c r="H3913" i="7"/>
  <c r="I3913" i="7"/>
  <c r="J3913" i="7"/>
  <c r="H3903" i="7"/>
  <c r="I3903" i="7"/>
  <c r="H3902" i="7"/>
  <c r="I3902" i="7"/>
  <c r="J3902" i="7"/>
  <c r="H3887" i="7"/>
  <c r="I3887" i="7"/>
  <c r="H3886" i="7"/>
  <c r="I3886" i="7"/>
  <c r="J3886" i="7"/>
  <c r="H3888" i="7"/>
  <c r="I3888" i="7"/>
  <c r="H3884" i="7"/>
  <c r="I3884" i="7"/>
  <c r="J3884" i="7"/>
  <c r="H3885" i="7"/>
  <c r="I3885" i="7"/>
  <c r="H3870" i="7"/>
  <c r="I3870" i="7"/>
  <c r="J3870" i="7"/>
  <c r="H3872" i="7"/>
  <c r="I3872" i="7"/>
  <c r="H3873" i="7"/>
  <c r="I3873" i="7"/>
  <c r="H3871" i="7"/>
  <c r="I3871" i="7"/>
  <c r="H3857" i="7"/>
  <c r="I3857" i="7"/>
  <c r="J3857" i="7"/>
  <c r="H3856" i="7"/>
  <c r="I3856" i="7"/>
  <c r="H3854" i="7"/>
  <c r="I3854" i="7"/>
  <c r="H3855" i="7"/>
  <c r="I3855" i="7"/>
  <c r="H3803" i="7"/>
  <c r="I3803" i="7"/>
  <c r="J3803" i="7"/>
  <c r="H3798" i="7"/>
  <c r="I3798" i="7"/>
  <c r="H3791" i="7"/>
  <c r="I3791" i="7"/>
  <c r="J3791" i="7"/>
  <c r="H3766" i="7"/>
  <c r="I3766" i="7"/>
  <c r="H3747" i="7"/>
  <c r="I3747" i="7"/>
  <c r="J3747" i="7"/>
  <c r="H3746" i="7"/>
  <c r="I3746" i="7"/>
  <c r="H3727" i="7"/>
  <c r="I3727" i="7"/>
  <c r="J3727" i="7"/>
  <c r="H3728" i="7"/>
  <c r="I3728" i="7"/>
  <c r="H3706" i="7"/>
  <c r="I3706" i="7"/>
  <c r="J3706" i="7"/>
  <c r="H3707" i="7"/>
  <c r="I3707" i="7"/>
  <c r="H3705" i="7"/>
  <c r="I3705" i="7"/>
  <c r="H3689" i="7"/>
  <c r="I3689" i="7"/>
  <c r="H3688" i="7"/>
  <c r="I3688" i="7"/>
  <c r="J3688" i="7"/>
  <c r="H3687" i="7"/>
  <c r="I3687" i="7"/>
  <c r="H3650" i="7"/>
  <c r="I3650" i="7"/>
  <c r="H3455" i="7"/>
  <c r="I3455" i="7"/>
  <c r="H3454" i="7"/>
  <c r="I3454" i="7"/>
  <c r="J3454" i="7"/>
  <c r="H3453" i="7"/>
  <c r="I3453" i="7"/>
  <c r="H3439" i="7"/>
  <c r="I3439" i="7"/>
  <c r="J3439" i="7"/>
  <c r="H3440" i="7"/>
  <c r="I3440" i="7"/>
  <c r="H3437" i="7"/>
  <c r="I3437" i="7"/>
  <c r="J3437" i="7"/>
  <c r="H3436" i="7"/>
  <c r="I3436" i="7"/>
  <c r="H3438" i="7"/>
  <c r="I3438" i="7"/>
  <c r="J3438" i="7"/>
  <c r="H3422" i="7"/>
  <c r="I3422" i="7"/>
  <c r="H3421" i="7"/>
  <c r="I3421" i="7"/>
  <c r="J3421" i="7"/>
  <c r="H3401" i="7"/>
  <c r="I3401" i="7"/>
  <c r="H3402" i="7"/>
  <c r="I3402" i="7"/>
  <c r="J3402" i="7"/>
  <c r="H3403" i="7"/>
  <c r="I3403" i="7"/>
  <c r="H3400" i="7"/>
  <c r="I3400" i="7"/>
  <c r="J3400" i="7"/>
  <c r="H3381" i="7"/>
  <c r="I3381" i="7"/>
  <c r="H3372" i="7"/>
  <c r="I3372" i="7"/>
  <c r="H3373" i="7"/>
  <c r="I3373" i="7"/>
  <c r="H3357" i="7"/>
  <c r="I3357" i="7"/>
  <c r="J3357" i="7"/>
  <c r="H3356" i="7"/>
  <c r="I3356" i="7"/>
  <c r="H3333" i="7"/>
  <c r="I3333" i="7"/>
  <c r="H3319" i="7"/>
  <c r="I3319" i="7"/>
  <c r="H3320" i="7"/>
  <c r="I3320" i="7"/>
  <c r="J3320" i="7"/>
  <c r="H3304" i="7"/>
  <c r="I3304" i="7"/>
  <c r="H3305" i="7"/>
  <c r="I3305" i="7"/>
  <c r="J3305" i="7"/>
  <c r="H3303" i="7"/>
  <c r="I3303" i="7"/>
  <c r="H3302" i="7"/>
  <c r="I3302" i="7"/>
  <c r="J3302" i="7"/>
  <c r="H3287" i="7"/>
  <c r="I3287" i="7"/>
  <c r="H3286" i="7"/>
  <c r="I3286" i="7"/>
  <c r="J3286" i="7"/>
  <c r="H3288" i="7"/>
  <c r="I3288" i="7"/>
  <c r="H3289" i="7"/>
  <c r="I3289" i="7"/>
  <c r="J3289" i="7"/>
  <c r="H3277" i="7"/>
  <c r="I3277" i="7"/>
  <c r="H3270" i="7"/>
  <c r="I3270" i="7"/>
  <c r="J3270" i="7"/>
  <c r="H3263" i="7"/>
  <c r="I3263" i="7"/>
  <c r="H3264" i="7"/>
  <c r="I3264" i="7"/>
  <c r="J3264" i="7"/>
  <c r="H3149" i="7"/>
  <c r="I3149" i="7"/>
  <c r="H3150" i="7"/>
  <c r="I3150" i="7"/>
  <c r="H3148" i="7"/>
  <c r="I3148" i="7"/>
  <c r="H3141" i="7"/>
  <c r="I3141" i="7"/>
  <c r="J3141" i="7"/>
  <c r="H3142" i="7"/>
  <c r="I3142" i="7"/>
  <c r="H3140" i="7"/>
  <c r="I3140" i="7"/>
  <c r="J3140" i="7"/>
  <c r="H3129" i="7"/>
  <c r="I3129" i="7"/>
  <c r="H3128" i="7"/>
  <c r="I3128" i="7"/>
  <c r="J3128" i="7"/>
  <c r="H3127" i="7"/>
  <c r="I3127" i="7"/>
  <c r="H3130" i="7"/>
  <c r="I3130" i="7"/>
  <c r="H3117" i="7"/>
  <c r="I3117" i="7"/>
  <c r="H3116" i="7"/>
  <c r="I3116" i="7"/>
  <c r="J3116" i="7"/>
  <c r="H3101" i="7"/>
  <c r="I3101" i="7"/>
  <c r="H3104" i="7"/>
  <c r="I3104" i="7"/>
  <c r="J3104" i="7"/>
  <c r="H3103" i="7"/>
  <c r="I3103" i="7"/>
  <c r="H3102" i="7"/>
  <c r="I3102" i="7"/>
  <c r="J3102" i="7"/>
  <c r="H3085" i="7"/>
  <c r="I3085" i="7"/>
  <c r="H3086" i="7"/>
  <c r="I3086" i="7"/>
  <c r="J3086" i="7"/>
  <c r="H3084" i="7"/>
  <c r="I3084" i="7"/>
  <c r="H3063" i="7"/>
  <c r="I3063" i="7"/>
  <c r="J3063" i="7"/>
  <c r="H3065" i="7"/>
  <c r="I3065" i="7"/>
  <c r="H3062" i="7"/>
  <c r="I3062" i="7"/>
  <c r="J3062" i="7"/>
  <c r="H3064" i="7"/>
  <c r="I3064" i="7"/>
  <c r="H3050" i="7"/>
  <c r="I3050" i="7"/>
  <c r="J3050" i="7"/>
  <c r="H3051" i="7"/>
  <c r="I3051" i="7"/>
  <c r="H3049" i="7"/>
  <c r="I3049" i="7"/>
  <c r="H3034" i="7"/>
  <c r="I3034" i="7"/>
  <c r="H3009" i="7"/>
  <c r="I3009" i="7"/>
  <c r="H3007" i="7"/>
  <c r="I3007" i="7"/>
  <c r="H3008" i="7"/>
  <c r="I3008" i="7"/>
  <c r="H2997" i="7"/>
  <c r="I2997" i="7"/>
  <c r="H2998" i="7"/>
  <c r="I2998" i="7"/>
  <c r="J2998" i="7"/>
  <c r="H2996" i="7"/>
  <c r="I2996" i="7"/>
  <c r="H2981" i="7"/>
  <c r="I2981" i="7"/>
  <c r="J2981" i="7"/>
  <c r="H2980" i="7"/>
  <c r="I2980" i="7"/>
  <c r="H2969" i="7"/>
  <c r="I2969" i="7"/>
  <c r="J2969" i="7"/>
  <c r="H2968" i="7"/>
  <c r="I2968" i="7"/>
  <c r="H2950" i="7"/>
  <c r="I2950" i="7"/>
  <c r="J2950" i="7"/>
  <c r="H2954" i="7"/>
  <c r="I2954" i="7"/>
  <c r="H2949" i="7"/>
  <c r="I2949" i="7"/>
  <c r="H2952" i="7"/>
  <c r="I2952" i="7"/>
  <c r="H2951" i="7"/>
  <c r="I2951" i="7"/>
  <c r="J2951" i="7"/>
  <c r="H2953" i="7"/>
  <c r="I2953" i="7"/>
  <c r="H3618" i="7"/>
  <c r="I3618" i="7"/>
  <c r="H3535" i="7"/>
  <c r="I3535" i="7"/>
  <c r="H3534" i="7"/>
  <c r="I3534" i="7"/>
  <c r="H3533" i="7"/>
  <c r="I3533" i="7"/>
  <c r="H3520" i="7"/>
  <c r="I3520" i="7"/>
  <c r="J3520" i="7"/>
  <c r="H3506" i="7"/>
  <c r="I3506" i="7"/>
  <c r="H3496" i="7"/>
  <c r="I3496" i="7"/>
  <c r="H3482" i="7"/>
  <c r="I3482" i="7"/>
  <c r="H3481" i="7"/>
  <c r="I3481" i="7"/>
  <c r="J3481" i="7"/>
  <c r="H2929" i="7"/>
  <c r="I2929" i="7"/>
  <c r="H2927" i="7"/>
  <c r="I2927" i="7"/>
  <c r="J2927" i="7"/>
  <c r="H2928" i="7"/>
  <c r="I2928" i="7"/>
  <c r="H2930" i="7"/>
  <c r="I2930" i="7"/>
  <c r="H2907" i="7"/>
  <c r="I2907" i="7"/>
  <c r="H2905" i="7"/>
  <c r="I2905" i="7"/>
  <c r="J2905" i="7"/>
  <c r="H2906" i="7"/>
  <c r="I2906" i="7"/>
  <c r="H2908" i="7"/>
  <c r="I2908" i="7"/>
  <c r="H2909" i="7"/>
  <c r="I2909" i="7"/>
  <c r="H2886" i="7"/>
  <c r="I2886" i="7"/>
  <c r="J2886" i="7"/>
  <c r="H2885" i="7"/>
  <c r="I2885" i="7"/>
  <c r="H2884" i="7"/>
  <c r="I2884" i="7"/>
  <c r="J2884" i="7"/>
  <c r="H2887" i="7"/>
  <c r="I2887" i="7"/>
  <c r="H2875" i="7"/>
  <c r="I2875" i="7"/>
  <c r="H2876" i="7"/>
  <c r="I2876" i="7"/>
  <c r="H2859" i="7"/>
  <c r="I2859" i="7"/>
  <c r="J2859" i="7"/>
  <c r="H2858" i="7"/>
  <c r="I2858" i="7"/>
  <c r="H2857" i="7"/>
  <c r="I2857" i="7"/>
  <c r="J2857" i="7"/>
  <c r="H2845" i="7"/>
  <c r="I2845" i="7"/>
  <c r="H2825" i="7"/>
  <c r="I2825" i="7"/>
  <c r="H2824" i="7"/>
  <c r="I2824" i="7"/>
  <c r="H2827" i="7"/>
  <c r="I2827" i="7"/>
  <c r="H2826" i="7"/>
  <c r="I2826" i="7"/>
  <c r="H2812" i="7"/>
  <c r="I2812" i="7"/>
  <c r="H2811" i="7"/>
  <c r="I2811" i="7"/>
  <c r="H2795" i="7"/>
  <c r="I2795" i="7"/>
  <c r="J2795" i="7"/>
  <c r="H2794" i="7"/>
  <c r="I2794" i="7"/>
  <c r="H2773" i="7"/>
  <c r="I2773" i="7"/>
  <c r="J2773" i="7"/>
  <c r="H2775" i="7"/>
  <c r="I2775" i="7"/>
  <c r="H2774" i="7"/>
  <c r="I2774" i="7"/>
  <c r="J2774" i="7"/>
  <c r="H2764" i="7"/>
  <c r="I2764" i="7"/>
  <c r="H2763" i="7"/>
  <c r="I2763" i="7"/>
  <c r="J2763" i="7"/>
  <c r="H2765" i="7"/>
  <c r="I2765" i="7"/>
  <c r="H2748" i="7"/>
  <c r="I2748" i="7"/>
  <c r="J2748" i="7"/>
  <c r="H2736" i="7"/>
  <c r="I2736" i="7"/>
  <c r="H2735" i="7"/>
  <c r="I2735" i="7"/>
  <c r="H2721" i="7"/>
  <c r="I2721" i="7"/>
  <c r="H2720" i="7"/>
  <c r="I2720" i="7"/>
  <c r="H2706" i="7"/>
  <c r="I2706" i="7"/>
  <c r="H2707" i="7"/>
  <c r="I2707" i="7"/>
  <c r="H2705" i="7"/>
  <c r="I2705" i="7"/>
  <c r="H2708" i="7"/>
  <c r="I2708" i="7"/>
  <c r="H2696" i="7"/>
  <c r="I2696" i="7"/>
  <c r="H2687" i="7"/>
  <c r="I2687" i="7"/>
  <c r="J2687" i="7"/>
  <c r="H2686" i="7"/>
  <c r="I2686" i="7"/>
  <c r="H2668" i="7"/>
  <c r="I2668" i="7"/>
  <c r="J2668" i="7"/>
  <c r="H2667" i="7"/>
  <c r="I2667" i="7"/>
  <c r="H2669" i="7"/>
  <c r="I2669" i="7"/>
  <c r="J2669" i="7"/>
  <c r="H2645" i="7"/>
  <c r="I2645" i="7"/>
  <c r="H2628" i="7"/>
  <c r="I2628" i="7"/>
  <c r="J2628" i="7"/>
  <c r="H2615" i="7"/>
  <c r="I2615" i="7"/>
  <c r="H2616" i="7"/>
  <c r="I2616" i="7"/>
  <c r="H2617" i="7"/>
  <c r="I2617" i="7"/>
  <c r="H2599" i="7"/>
  <c r="I2599" i="7"/>
  <c r="J2599" i="7"/>
  <c r="H2597" i="7"/>
  <c r="I2597" i="7"/>
  <c r="H2598" i="7"/>
  <c r="I2598" i="7"/>
  <c r="H2584" i="7"/>
  <c r="I2584" i="7"/>
  <c r="H2565" i="7"/>
  <c r="I2565" i="7"/>
  <c r="H2564" i="7"/>
  <c r="I2564" i="7"/>
  <c r="H2566" i="7"/>
  <c r="I2566" i="7"/>
  <c r="J2566" i="7"/>
  <c r="H2567" i="7"/>
  <c r="I2567" i="7"/>
  <c r="H2555" i="7"/>
  <c r="I2555" i="7"/>
  <c r="H2554" i="7"/>
  <c r="I2554" i="7"/>
  <c r="H2553" i="7"/>
  <c r="I2553" i="7"/>
  <c r="J2553" i="7"/>
  <c r="H2536" i="7"/>
  <c r="I2536" i="7"/>
  <c r="H2537" i="7"/>
  <c r="I2537" i="7"/>
  <c r="J2537" i="7"/>
  <c r="H2538" i="7"/>
  <c r="I2538" i="7"/>
  <c r="H2524" i="7"/>
  <c r="I2524" i="7"/>
  <c r="H2525" i="7"/>
  <c r="I2525" i="7"/>
  <c r="H2477" i="7"/>
  <c r="I2477" i="7"/>
  <c r="J2477" i="7"/>
  <c r="H2439" i="7"/>
  <c r="I2439" i="7"/>
  <c r="H2440" i="7"/>
  <c r="I2440" i="7"/>
  <c r="H2428" i="7"/>
  <c r="I2428" i="7"/>
  <c r="H2389" i="7"/>
  <c r="I2389" i="7"/>
  <c r="J2389" i="7"/>
  <c r="H2391" i="7"/>
  <c r="I2391" i="7"/>
  <c r="H2387" i="7"/>
  <c r="I2387" i="7"/>
  <c r="J2387" i="7"/>
  <c r="H2388" i="7"/>
  <c r="I2388" i="7"/>
  <c r="H2390" i="7"/>
  <c r="I2390" i="7"/>
  <c r="H2392" i="7"/>
  <c r="I2392" i="7"/>
  <c r="H2368" i="7"/>
  <c r="I2368" i="7"/>
  <c r="J2368" i="7"/>
  <c r="H2370" i="7"/>
  <c r="I2370" i="7"/>
  <c r="H2371" i="7"/>
  <c r="I2371" i="7"/>
  <c r="J2371" i="7"/>
  <c r="H2369" i="7"/>
  <c r="I2369" i="7"/>
  <c r="H2349" i="7"/>
  <c r="I2349" i="7"/>
  <c r="H2348" i="7"/>
  <c r="I2348" i="7"/>
  <c r="H2350" i="7"/>
  <c r="I2350" i="7"/>
  <c r="H2339" i="7"/>
  <c r="I2339" i="7"/>
  <c r="H2338" i="7"/>
  <c r="I2338" i="7"/>
  <c r="H2340" i="7"/>
  <c r="I2340" i="7"/>
  <c r="H2324" i="7"/>
  <c r="I2324" i="7"/>
  <c r="J2324" i="7"/>
  <c r="H2326" i="7"/>
  <c r="I2326" i="7"/>
  <c r="H2325" i="7"/>
  <c r="I2325" i="7"/>
  <c r="J2325" i="7"/>
  <c r="H2323" i="7"/>
  <c r="I2323" i="7"/>
  <c r="H2305" i="7"/>
  <c r="I2305" i="7"/>
  <c r="J2305" i="7"/>
  <c r="H2309" i="7"/>
  <c r="I2309" i="7"/>
  <c r="H2307" i="7"/>
  <c r="I2307" i="7"/>
  <c r="J2307" i="7"/>
  <c r="H2306" i="7"/>
  <c r="I2306" i="7"/>
  <c r="H2308" i="7"/>
  <c r="I2308" i="7"/>
  <c r="J2308" i="7"/>
  <c r="H2296" i="7"/>
  <c r="I2296" i="7"/>
  <c r="H2295" i="7"/>
  <c r="I2295" i="7"/>
  <c r="H2294" i="7"/>
  <c r="I2294" i="7"/>
  <c r="H2279" i="7"/>
  <c r="I2279" i="7"/>
  <c r="H2278" i="7"/>
  <c r="I2278" i="7"/>
  <c r="H2280" i="7"/>
  <c r="I2280" i="7"/>
  <c r="H2269" i="7"/>
  <c r="I2269" i="7"/>
  <c r="H2248" i="7"/>
  <c r="I2248" i="7"/>
  <c r="H2213" i="7"/>
  <c r="I2213" i="7"/>
  <c r="H2183" i="7"/>
  <c r="I2183" i="7"/>
  <c r="J2183" i="7"/>
  <c r="H2184" i="7"/>
  <c r="I2184" i="7"/>
  <c r="H2158" i="7"/>
  <c r="I2158" i="7"/>
  <c r="J2158" i="7"/>
  <c r="H2156" i="7"/>
  <c r="I2156" i="7"/>
  <c r="H2157" i="7"/>
  <c r="I2157" i="7"/>
  <c r="J2157" i="7"/>
  <c r="H2130" i="7"/>
  <c r="I2130" i="7"/>
  <c r="H2131" i="7"/>
  <c r="I2131" i="7"/>
  <c r="J2131" i="7"/>
  <c r="H2132" i="7"/>
  <c r="I2132" i="7"/>
  <c r="H2109" i="7"/>
  <c r="I2109" i="7"/>
  <c r="H2108" i="7"/>
  <c r="I2108" i="7"/>
  <c r="H2068" i="7"/>
  <c r="I2068" i="7"/>
  <c r="J2068" i="7"/>
  <c r="H2071" i="7"/>
  <c r="I2071" i="7"/>
  <c r="H2069" i="7"/>
  <c r="I2069" i="7"/>
  <c r="H2070" i="7"/>
  <c r="I2070" i="7"/>
  <c r="H2072" i="7"/>
  <c r="I2072" i="7"/>
  <c r="H2041" i="7"/>
  <c r="I2041" i="7"/>
  <c r="H2040" i="7"/>
  <c r="I2040" i="7"/>
  <c r="J2040" i="7"/>
  <c r="H2014" i="7"/>
  <c r="I2014" i="7"/>
  <c r="H2013" i="7"/>
  <c r="I2013" i="7"/>
  <c r="H2015" i="7"/>
  <c r="I2015" i="7"/>
  <c r="H1996" i="7"/>
  <c r="I1996" i="7"/>
  <c r="J1996" i="7"/>
  <c r="H1997" i="7"/>
  <c r="I1997" i="7"/>
  <c r="H1963" i="7"/>
  <c r="I1963" i="7"/>
  <c r="J1963" i="7"/>
  <c r="H1962" i="7"/>
  <c r="I1962" i="7"/>
  <c r="H1961" i="7"/>
  <c r="I1961" i="7"/>
  <c r="H1946" i="7"/>
  <c r="I1946" i="7"/>
  <c r="H1945" i="7"/>
  <c r="I1945" i="7"/>
  <c r="J1945" i="7"/>
  <c r="H1947" i="7"/>
  <c r="I1947" i="7"/>
  <c r="H1930" i="7"/>
  <c r="I1930" i="7"/>
  <c r="H1929" i="7"/>
  <c r="I1929" i="7"/>
  <c r="H1931" i="7"/>
  <c r="I1931" i="7"/>
  <c r="J1931" i="7"/>
  <c r="H1928" i="7"/>
  <c r="I1928" i="7"/>
  <c r="H1921" i="7"/>
  <c r="I1921" i="7"/>
  <c r="J1921" i="7"/>
  <c r="H1922" i="7"/>
  <c r="I1922" i="7"/>
  <c r="H1905" i="7"/>
  <c r="I1905" i="7"/>
  <c r="H1907" i="7"/>
  <c r="I1907" i="7"/>
  <c r="H1906" i="7"/>
  <c r="I1906" i="7"/>
  <c r="J1906" i="7"/>
  <c r="H1908" i="7"/>
  <c r="I1908" i="7"/>
  <c r="H1725" i="7"/>
  <c r="I1725" i="7"/>
  <c r="J1725" i="7"/>
  <c r="H1726" i="7"/>
  <c r="I1726" i="7"/>
  <c r="H1728" i="7"/>
  <c r="I1728" i="7"/>
  <c r="H1727" i="7"/>
  <c r="I1727" i="7"/>
  <c r="H1724" i="7"/>
  <c r="I1724" i="7"/>
  <c r="H1710" i="7"/>
  <c r="I1710" i="7"/>
  <c r="H1709" i="7"/>
  <c r="I1709" i="7"/>
  <c r="H1708" i="7"/>
  <c r="I1708" i="7"/>
  <c r="H1690" i="7"/>
  <c r="I1690" i="7"/>
  <c r="J1690" i="7"/>
  <c r="H1692" i="7"/>
  <c r="I1692" i="7"/>
  <c r="H1693" i="7"/>
  <c r="I1693" i="7"/>
  <c r="J1693" i="7"/>
  <c r="H1691" i="7"/>
  <c r="I1691" i="7"/>
  <c r="H1673" i="7"/>
  <c r="I1673" i="7"/>
  <c r="J1673" i="7"/>
  <c r="H1672" i="7"/>
  <c r="I1672" i="7"/>
  <c r="H1640" i="7"/>
  <c r="I1640" i="7"/>
  <c r="J1640" i="7"/>
  <c r="H1641" i="7"/>
  <c r="I1641" i="7"/>
  <c r="H1616" i="7"/>
  <c r="I1616" i="7"/>
  <c r="J1616" i="7"/>
  <c r="H1617" i="7"/>
  <c r="I1617" i="7"/>
  <c r="H1619" i="7"/>
  <c r="I1619" i="7"/>
  <c r="H1620" i="7"/>
  <c r="I1620" i="7"/>
  <c r="H1618" i="7"/>
  <c r="I1618" i="7"/>
  <c r="H1597" i="7"/>
  <c r="I1597" i="7"/>
  <c r="H1598" i="7"/>
  <c r="I1598" i="7"/>
  <c r="H1596" i="7"/>
  <c r="I1596" i="7"/>
  <c r="H1578" i="7"/>
  <c r="I1578" i="7"/>
  <c r="H1579" i="7"/>
  <c r="I1579" i="7"/>
  <c r="H1562" i="7"/>
  <c r="I1562" i="7"/>
  <c r="J1562" i="7"/>
  <c r="H1561" i="7"/>
  <c r="I1561" i="7"/>
  <c r="H1560" i="7"/>
  <c r="I1560" i="7"/>
  <c r="J1560" i="7"/>
  <c r="H1559" i="7"/>
  <c r="I1559" i="7"/>
  <c r="H1550" i="7"/>
  <c r="I1550" i="7"/>
  <c r="J1550" i="7"/>
  <c r="H1538" i="7"/>
  <c r="I1538" i="7"/>
  <c r="H1537" i="7"/>
  <c r="I1537" i="7"/>
  <c r="J1537" i="7"/>
  <c r="H1539" i="7"/>
  <c r="I1539" i="7"/>
  <c r="H1525" i="7"/>
  <c r="I1525" i="7"/>
  <c r="H1524" i="7"/>
  <c r="I1524" i="7"/>
  <c r="H1523" i="7"/>
  <c r="I1523" i="7"/>
  <c r="J1523" i="7"/>
  <c r="H1516" i="7"/>
  <c r="I1516" i="7"/>
  <c r="H1503" i="7"/>
  <c r="I1503" i="7"/>
  <c r="H1504" i="7"/>
  <c r="I1504" i="7"/>
  <c r="H1488" i="7"/>
  <c r="I1488" i="7"/>
  <c r="H1487" i="7"/>
  <c r="I1487" i="7"/>
  <c r="H1485" i="7"/>
  <c r="I1485" i="7"/>
  <c r="J1485" i="7"/>
  <c r="H1486" i="7"/>
  <c r="I1486" i="7"/>
  <c r="H1476" i="7"/>
  <c r="I1476" i="7"/>
  <c r="H1475" i="7"/>
  <c r="I1475" i="7"/>
  <c r="H1470" i="7"/>
  <c r="I1470" i="7"/>
  <c r="J1470" i="7"/>
  <c r="H1455" i="7"/>
  <c r="I1455" i="7"/>
  <c r="H1457" i="7"/>
  <c r="I1457" i="7"/>
  <c r="J1457" i="7"/>
  <c r="H1454" i="7"/>
  <c r="I1454" i="7"/>
  <c r="H1456" i="7"/>
  <c r="I1456" i="7"/>
  <c r="H1440" i="7"/>
  <c r="I1440" i="7"/>
  <c r="H1441" i="7"/>
  <c r="I1441" i="7"/>
  <c r="J1441" i="7"/>
  <c r="H1421" i="7"/>
  <c r="I1421" i="7"/>
  <c r="H1422" i="7"/>
  <c r="I1422" i="7"/>
  <c r="H1419" i="7"/>
  <c r="I1419" i="7"/>
  <c r="H1420" i="7"/>
  <c r="I1420" i="7"/>
  <c r="J1420" i="7"/>
  <c r="H1396" i="7"/>
  <c r="I1396" i="7"/>
  <c r="H1394" i="7"/>
  <c r="I1394" i="7"/>
  <c r="J1394" i="7"/>
  <c r="H1397" i="7"/>
  <c r="I1397" i="7"/>
  <c r="H1395" i="7"/>
  <c r="I1395" i="7"/>
  <c r="H1381" i="7"/>
  <c r="I1381" i="7"/>
  <c r="H1380" i="7"/>
  <c r="I1380" i="7"/>
  <c r="J1380" i="7"/>
  <c r="H1382" i="7"/>
  <c r="I1382" i="7"/>
  <c r="H1370" i="7"/>
  <c r="I1370" i="7"/>
  <c r="J1370" i="7"/>
  <c r="H1369" i="7"/>
  <c r="I1369" i="7"/>
  <c r="H1371" i="7"/>
  <c r="I1371" i="7"/>
  <c r="J1371" i="7"/>
  <c r="H1355" i="7"/>
  <c r="I1355" i="7"/>
  <c r="H1356" i="7"/>
  <c r="I1356" i="7"/>
  <c r="H1357" i="7"/>
  <c r="I1357" i="7"/>
  <c r="H1299" i="7"/>
  <c r="I1299" i="7"/>
  <c r="H1287" i="7"/>
  <c r="I1287" i="7"/>
  <c r="H1285" i="7"/>
  <c r="I1285" i="7"/>
  <c r="J1285" i="7"/>
  <c r="H1288" i="7"/>
  <c r="I1288" i="7"/>
  <c r="H1286" i="7"/>
  <c r="I1286" i="7"/>
  <c r="H1895" i="7"/>
  <c r="I1895" i="7"/>
  <c r="H1851" i="7"/>
  <c r="I1851" i="7"/>
  <c r="J1851" i="7"/>
  <c r="H1838" i="7"/>
  <c r="I1838" i="7"/>
  <c r="H1825" i="7"/>
  <c r="I1825" i="7"/>
  <c r="J1825" i="7"/>
  <c r="H1808" i="7"/>
  <c r="I1808" i="7"/>
  <c r="H1810" i="7"/>
  <c r="I1810" i="7"/>
  <c r="J1810" i="7"/>
  <c r="H1809" i="7"/>
  <c r="I1809" i="7"/>
  <c r="H1797" i="7"/>
  <c r="I1797" i="7"/>
  <c r="J1797" i="7"/>
  <c r="H1798" i="7"/>
  <c r="I1798" i="7"/>
  <c r="H1796" i="7"/>
  <c r="I1796" i="7"/>
  <c r="H1772" i="7"/>
  <c r="I1772" i="7"/>
  <c r="H1771" i="7"/>
  <c r="I1771" i="7"/>
  <c r="J1771" i="7"/>
  <c r="H1773" i="7"/>
  <c r="I1773" i="7"/>
  <c r="H1755" i="7"/>
  <c r="I1755" i="7"/>
  <c r="H1756" i="7"/>
  <c r="I1756" i="7"/>
  <c r="H1757" i="7"/>
  <c r="I1757" i="7"/>
  <c r="H1744" i="7"/>
  <c r="I1744" i="7"/>
  <c r="H1745" i="7"/>
  <c r="I1745" i="7"/>
  <c r="J1745" i="7"/>
  <c r="H1742" i="7"/>
  <c r="I1742" i="7"/>
  <c r="H1743" i="7"/>
  <c r="I1743" i="7"/>
  <c r="H1268" i="7"/>
  <c r="I1268" i="7"/>
  <c r="H1238" i="7"/>
  <c r="I1238" i="7"/>
  <c r="J1238" i="7"/>
  <c r="H1228" i="7"/>
  <c r="I1228" i="7"/>
  <c r="H1220" i="7"/>
  <c r="I1220" i="7"/>
  <c r="J1220" i="7"/>
  <c r="H1219" i="7"/>
  <c r="I1219" i="7"/>
  <c r="H1208" i="7"/>
  <c r="I1208" i="7"/>
  <c r="J1208" i="7"/>
  <c r="H1209" i="7"/>
  <c r="I1209" i="7"/>
  <c r="H1192" i="7"/>
  <c r="I1192" i="7"/>
  <c r="J1192" i="7"/>
  <c r="H1194" i="7"/>
  <c r="I1194" i="7"/>
  <c r="H1193" i="7"/>
  <c r="I1193" i="7"/>
  <c r="H1184" i="7"/>
  <c r="I1184" i="7"/>
  <c r="H999" i="7"/>
  <c r="I999" i="7"/>
  <c r="J999" i="7"/>
  <c r="H977" i="7"/>
  <c r="I977" i="7"/>
  <c r="H976" i="7"/>
  <c r="I976" i="7"/>
  <c r="H966" i="7"/>
  <c r="I966" i="7"/>
  <c r="H1176" i="7"/>
  <c r="I1176" i="7"/>
  <c r="H1175" i="7"/>
  <c r="I1175" i="7"/>
  <c r="H1166" i="7"/>
  <c r="I1166" i="7"/>
  <c r="J1166" i="7"/>
  <c r="H1165" i="7"/>
  <c r="I1165" i="7"/>
  <c r="H1137" i="7"/>
  <c r="I1137" i="7"/>
  <c r="J1137" i="7"/>
  <c r="H1136" i="7"/>
  <c r="I1136" i="7"/>
  <c r="H1135" i="7"/>
  <c r="I1135" i="7"/>
  <c r="J1135" i="7"/>
  <c r="H1119" i="7"/>
  <c r="I1119" i="7"/>
  <c r="H1079" i="7"/>
  <c r="I1079" i="7"/>
  <c r="H1078" i="7"/>
  <c r="I1078" i="7"/>
  <c r="H1059" i="7"/>
  <c r="I1059" i="7"/>
  <c r="J1059" i="7"/>
  <c r="H1058" i="7"/>
  <c r="I1058" i="7"/>
  <c r="H1057" i="7"/>
  <c r="I1057" i="7"/>
  <c r="J1057" i="7"/>
  <c r="H950" i="7"/>
  <c r="I950" i="7"/>
  <c r="H949" i="7"/>
  <c r="I949" i="7"/>
  <c r="H948" i="7"/>
  <c r="I948" i="7"/>
  <c r="H939" i="7"/>
  <c r="I939" i="7"/>
  <c r="J939" i="7"/>
  <c r="H930" i="7"/>
  <c r="I930" i="7"/>
  <c r="H928" i="7"/>
  <c r="I928" i="7"/>
  <c r="J928" i="7"/>
  <c r="H929" i="7"/>
  <c r="I929" i="7"/>
  <c r="H914" i="7"/>
  <c r="I914" i="7"/>
  <c r="J914" i="7"/>
  <c r="H915" i="7"/>
  <c r="I915" i="7"/>
  <c r="H905" i="7"/>
  <c r="I905" i="7"/>
  <c r="H904" i="7"/>
  <c r="I904" i="7"/>
  <c r="H906" i="7"/>
  <c r="I906" i="7"/>
  <c r="H894" i="7"/>
  <c r="I894" i="7"/>
  <c r="H895" i="7"/>
  <c r="I895" i="7"/>
  <c r="J895" i="7"/>
  <c r="H882" i="7"/>
  <c r="I882" i="7"/>
  <c r="H881" i="7"/>
  <c r="I881" i="7"/>
  <c r="H868" i="7"/>
  <c r="I868" i="7"/>
  <c r="H847" i="7"/>
  <c r="I847" i="7"/>
  <c r="J847" i="7"/>
  <c r="H782" i="7"/>
  <c r="I782" i="7"/>
  <c r="H783" i="7"/>
  <c r="I783" i="7"/>
  <c r="J783" i="7"/>
  <c r="H757" i="7"/>
  <c r="I757" i="7"/>
  <c r="H734" i="7"/>
  <c r="I734" i="7"/>
  <c r="J734" i="7"/>
  <c r="H735" i="7"/>
  <c r="I735" i="7"/>
  <c r="H736" i="7"/>
  <c r="I736" i="7"/>
  <c r="J736" i="7"/>
  <c r="H705" i="7"/>
  <c r="I705" i="7"/>
  <c r="H672" i="7"/>
  <c r="I672" i="7"/>
  <c r="H639" i="7"/>
  <c r="I639" i="7"/>
  <c r="H606" i="7"/>
  <c r="I606" i="7"/>
  <c r="J606" i="7"/>
  <c r="H585" i="7"/>
  <c r="I585" i="7"/>
  <c r="H568" i="7"/>
  <c r="I568" i="7"/>
  <c r="H569" i="7"/>
  <c r="I569" i="7"/>
  <c r="H549" i="7"/>
  <c r="I549" i="7"/>
  <c r="H550" i="7"/>
  <c r="I550" i="7"/>
  <c r="H409" i="7"/>
  <c r="I409" i="7"/>
  <c r="J409" i="7"/>
  <c r="H384" i="7"/>
  <c r="I384" i="7"/>
  <c r="H362" i="7"/>
  <c r="I362" i="7"/>
  <c r="H361" i="7"/>
  <c r="I361" i="7"/>
  <c r="H363" i="7"/>
  <c r="I363" i="7"/>
  <c r="J363" i="7"/>
  <c r="H319" i="7"/>
  <c r="I319" i="7"/>
  <c r="H322" i="7"/>
  <c r="I322" i="7"/>
  <c r="J322" i="7"/>
  <c r="H321" i="7"/>
  <c r="I321" i="7"/>
  <c r="H320" i="7"/>
  <c r="I320" i="7"/>
  <c r="J320" i="7"/>
  <c r="H267" i="7"/>
  <c r="I267" i="7"/>
  <c r="H252" i="7"/>
  <c r="I252" i="7"/>
  <c r="J252" i="7"/>
  <c r="H253" i="7"/>
  <c r="I253" i="7"/>
  <c r="H251" i="7"/>
  <c r="I251" i="7"/>
  <c r="H240" i="7"/>
  <c r="I240" i="7"/>
  <c r="H222" i="7"/>
  <c r="I222" i="7"/>
  <c r="J222" i="7"/>
  <c r="H223" i="7"/>
  <c r="I223" i="7"/>
  <c r="H208" i="7"/>
  <c r="I208" i="7"/>
  <c r="H207" i="7"/>
  <c r="I207" i="7"/>
  <c r="H197" i="7"/>
  <c r="I197" i="7"/>
  <c r="H196" i="7"/>
  <c r="I196" i="7"/>
  <c r="H181" i="7"/>
  <c r="I181" i="7"/>
  <c r="J181" i="7"/>
  <c r="H183" i="7"/>
  <c r="I183" i="7"/>
  <c r="H182" i="7"/>
  <c r="I182" i="7"/>
  <c r="J182" i="7"/>
  <c r="H184" i="7"/>
  <c r="I184" i="7"/>
  <c r="H172" i="7"/>
  <c r="I172" i="7"/>
  <c r="J172" i="7"/>
  <c r="H171" i="7"/>
  <c r="I171" i="7"/>
  <c r="H161" i="7"/>
  <c r="I161" i="7"/>
  <c r="H162" i="7"/>
  <c r="I162" i="7"/>
  <c r="H148" i="7"/>
  <c r="I148" i="7"/>
  <c r="J148" i="7"/>
  <c r="H149" i="7"/>
  <c r="I149" i="7"/>
  <c r="H138" i="7"/>
  <c r="I138" i="7"/>
  <c r="J138" i="7"/>
  <c r="H140" i="7"/>
  <c r="I140" i="7"/>
  <c r="H139" i="7"/>
  <c r="I139" i="7"/>
  <c r="H124" i="7"/>
  <c r="I124" i="7"/>
  <c r="H121" i="7"/>
  <c r="I121" i="7"/>
  <c r="J121" i="7"/>
  <c r="H123" i="7"/>
  <c r="I123" i="7"/>
  <c r="H120" i="7"/>
  <c r="I120" i="7"/>
  <c r="J120" i="7"/>
  <c r="H122" i="7"/>
  <c r="I122" i="7"/>
  <c r="H99" i="7"/>
  <c r="I99" i="7"/>
  <c r="J99" i="7"/>
  <c r="H98" i="7"/>
  <c r="I98" i="7"/>
  <c r="H77" i="7"/>
  <c r="I77" i="7"/>
  <c r="H78" i="7"/>
  <c r="I78" i="7"/>
  <c r="H82" i="7"/>
  <c r="I82" i="7"/>
  <c r="H81" i="7"/>
  <c r="I81" i="7"/>
  <c r="H80" i="7"/>
  <c r="I80" i="7"/>
  <c r="J80" i="7"/>
  <c r="H79" i="7"/>
  <c r="I79" i="7"/>
  <c r="H76" i="7"/>
  <c r="I76" i="7"/>
  <c r="H61" i="7"/>
  <c r="I61" i="7"/>
  <c r="H62" i="7"/>
  <c r="I62" i="7"/>
  <c r="J62" i="7"/>
  <c r="H54" i="7"/>
  <c r="I54" i="7"/>
  <c r="H53" i="7"/>
  <c r="I53" i="7"/>
  <c r="J53" i="7"/>
  <c r="H42" i="7"/>
  <c r="I42" i="7"/>
  <c r="H41" i="7"/>
  <c r="I41" i="7"/>
  <c r="J41" i="7"/>
  <c r="H8" i="7"/>
  <c r="I8" i="7"/>
  <c r="H7" i="7"/>
  <c r="I7" i="7"/>
  <c r="J7" i="7"/>
  <c r="H6" i="7"/>
  <c r="I6" i="7"/>
  <c r="H516" i="7"/>
  <c r="I516" i="7"/>
  <c r="H500" i="7"/>
  <c r="I500" i="7"/>
  <c r="H499" i="7"/>
  <c r="I499" i="7"/>
  <c r="J499" i="7"/>
  <c r="H498" i="7"/>
  <c r="I498" i="7"/>
  <c r="H482" i="7"/>
  <c r="I482" i="7"/>
  <c r="H483" i="7"/>
  <c r="I483" i="7"/>
  <c r="H481" i="7"/>
  <c r="I481" i="7"/>
  <c r="H476" i="7"/>
  <c r="I476" i="7"/>
  <c r="H475" i="7"/>
  <c r="I475" i="7"/>
  <c r="J475" i="7"/>
  <c r="H477" i="7"/>
  <c r="I477" i="7"/>
  <c r="H454" i="7"/>
  <c r="I454" i="7"/>
  <c r="H443" i="7"/>
  <c r="I443" i="7"/>
  <c r="H444" i="7"/>
  <c r="I444" i="7"/>
  <c r="J444" i="7"/>
  <c r="H425" i="7"/>
  <c r="I425" i="7"/>
  <c r="H415" i="7"/>
  <c r="I415" i="7"/>
  <c r="J415" i="7"/>
  <c r="H414" i="7"/>
  <c r="I414" i="7"/>
  <c r="H6112" i="7"/>
  <c r="I6112" i="7"/>
  <c r="J6112" i="7"/>
  <c r="H6111" i="7"/>
  <c r="I6111" i="7"/>
  <c r="H6109" i="7"/>
  <c r="I6109" i="7"/>
  <c r="J6109" i="7"/>
  <c r="H6113" i="7"/>
  <c r="I6113" i="7"/>
  <c r="H6114" i="7"/>
  <c r="I6114" i="7"/>
  <c r="H6115" i="7"/>
  <c r="I6115" i="7"/>
  <c r="H6108" i="7"/>
  <c r="I6108" i="7"/>
  <c r="J6108" i="7"/>
  <c r="H6107" i="7"/>
  <c r="I6107" i="7"/>
  <c r="H6110" i="7"/>
  <c r="I6110" i="7"/>
  <c r="H6116" i="7"/>
  <c r="I6116" i="7"/>
  <c r="H6085" i="7"/>
  <c r="I6085" i="7"/>
  <c r="H6084" i="7"/>
  <c r="I6084" i="7"/>
  <c r="H6081" i="7"/>
  <c r="I6081" i="7"/>
  <c r="J6081" i="7"/>
  <c r="H6080" i="7"/>
  <c r="I6080" i="7"/>
  <c r="H6083" i="7"/>
  <c r="I6083" i="7"/>
  <c r="J6083" i="7"/>
  <c r="H6079" i="7"/>
  <c r="I6079" i="7"/>
  <c r="H6078" i="7"/>
  <c r="I6078" i="7"/>
  <c r="J6078" i="7"/>
  <c r="H6082" i="7"/>
  <c r="I6082" i="7"/>
  <c r="H6092" i="7"/>
  <c r="I6092" i="7"/>
  <c r="H6091" i="7"/>
  <c r="I6091" i="7"/>
  <c r="H6090" i="7"/>
  <c r="I6090" i="7"/>
  <c r="J6090" i="7"/>
  <c r="H6089" i="7"/>
  <c r="I6089" i="7"/>
  <c r="H6088" i="7"/>
  <c r="I6088" i="7"/>
  <c r="J6088" i="7"/>
  <c r="H6095" i="7"/>
  <c r="I6095" i="7"/>
  <c r="H6094" i="7"/>
  <c r="I6094" i="7"/>
  <c r="H6086" i="7"/>
  <c r="I6086" i="7"/>
  <c r="H6087" i="7"/>
  <c r="I6087" i="7"/>
  <c r="J6087" i="7"/>
  <c r="H6093" i="7"/>
  <c r="I6093" i="7"/>
  <c r="H5952" i="7"/>
  <c r="I5952" i="7"/>
  <c r="J5952" i="7"/>
  <c r="H5946" i="7"/>
  <c r="I5946" i="7"/>
  <c r="H5949" i="7"/>
  <c r="I5949" i="7"/>
  <c r="J5949" i="7"/>
  <c r="H5945" i="7"/>
  <c r="I5945" i="7"/>
  <c r="H5944" i="7"/>
  <c r="I5944" i="7"/>
  <c r="J5944" i="7"/>
  <c r="H5943" i="7"/>
  <c r="I5943" i="7"/>
  <c r="H5948" i="7"/>
  <c r="I5948" i="7"/>
  <c r="H5947" i="7"/>
  <c r="I5947" i="7"/>
  <c r="H5951" i="7"/>
  <c r="I5951" i="7"/>
  <c r="J5951" i="7"/>
  <c r="H5950" i="7"/>
  <c r="I5950" i="7"/>
  <c r="H5925" i="7"/>
  <c r="I5925" i="7"/>
  <c r="H5929" i="7"/>
  <c r="I5929" i="7"/>
  <c r="H5928" i="7"/>
  <c r="I5928" i="7"/>
  <c r="J5928" i="7"/>
  <c r="H5927" i="7"/>
  <c r="I5927" i="7"/>
  <c r="H5924" i="7"/>
  <c r="I5924" i="7"/>
  <c r="J5924" i="7"/>
  <c r="H5923" i="7"/>
  <c r="I5923" i="7"/>
  <c r="H5931" i="7"/>
  <c r="I5931" i="7"/>
  <c r="J5931" i="7"/>
  <c r="H5932" i="7"/>
  <c r="I5932" i="7"/>
  <c r="H5930" i="7"/>
  <c r="I5930" i="7"/>
  <c r="J5930" i="7"/>
  <c r="H5926" i="7"/>
  <c r="I5926" i="7"/>
  <c r="H5901" i="7"/>
  <c r="I5901" i="7"/>
  <c r="J5901" i="7"/>
  <c r="H5900" i="7"/>
  <c r="I5900" i="7"/>
  <c r="H5904" i="7"/>
  <c r="I5904" i="7"/>
  <c r="J5904" i="7"/>
  <c r="H5903" i="7"/>
  <c r="I5903" i="7"/>
  <c r="H5897" i="7"/>
  <c r="I5897" i="7"/>
  <c r="H5896" i="7"/>
  <c r="I5896" i="7"/>
  <c r="H5895" i="7"/>
  <c r="I5895" i="7"/>
  <c r="H5898" i="7"/>
  <c r="I5898" i="7"/>
  <c r="H5906" i="7"/>
  <c r="I5906" i="7"/>
  <c r="H5905" i="7"/>
  <c r="I5905" i="7"/>
  <c r="H5894" i="7"/>
  <c r="I5894" i="7"/>
  <c r="H5899" i="7"/>
  <c r="I5899" i="7"/>
  <c r="H5902" i="7"/>
  <c r="I5902" i="7"/>
  <c r="J5902" i="7"/>
  <c r="H5907" i="7"/>
  <c r="I5907" i="7"/>
  <c r="H5868" i="7"/>
  <c r="I5868" i="7"/>
  <c r="J5868" i="7"/>
  <c r="H5863" i="7"/>
  <c r="I5863" i="7"/>
  <c r="H5876" i="7"/>
  <c r="I5876" i="7"/>
  <c r="J5876" i="7"/>
  <c r="H5875" i="7"/>
  <c r="I5875" i="7"/>
  <c r="H5874" i="7"/>
  <c r="I5874" i="7"/>
  <c r="J5874" i="7"/>
  <c r="H5873" i="7"/>
  <c r="I5873" i="7"/>
  <c r="H5872" i="7"/>
  <c r="I5872" i="7"/>
  <c r="J5872" i="7"/>
  <c r="H5871" i="7"/>
  <c r="I5871" i="7"/>
  <c r="H5870" i="7"/>
  <c r="I5870" i="7"/>
  <c r="J5870" i="7"/>
  <c r="H5869" i="7"/>
  <c r="I5869" i="7"/>
  <c r="H5879" i="7"/>
  <c r="I5879" i="7"/>
  <c r="J5879" i="7"/>
  <c r="H5867" i="7"/>
  <c r="I5867" i="7"/>
  <c r="H5866" i="7"/>
  <c r="I5866" i="7"/>
  <c r="H5865" i="7"/>
  <c r="I5865" i="7"/>
  <c r="H5864" i="7"/>
  <c r="I5864" i="7"/>
  <c r="J5864" i="7"/>
  <c r="H5878" i="7"/>
  <c r="I5878" i="7"/>
  <c r="H5877" i="7"/>
  <c r="I5877" i="7"/>
  <c r="J5877" i="7"/>
  <c r="H5828" i="7"/>
  <c r="I5828" i="7"/>
  <c r="H5832" i="7"/>
  <c r="I5832" i="7"/>
  <c r="J5832" i="7"/>
  <c r="H5831" i="7"/>
  <c r="I5831" i="7"/>
  <c r="H5838" i="7"/>
  <c r="I5838" i="7"/>
  <c r="H5837" i="7"/>
  <c r="I5837" i="7"/>
  <c r="H5827" i="7"/>
  <c r="I5827" i="7"/>
  <c r="J5827" i="7"/>
  <c r="H5841" i="7"/>
  <c r="I5841" i="7"/>
  <c r="H5836" i="7"/>
  <c r="I5836" i="7"/>
  <c r="J5836" i="7"/>
  <c r="H5835" i="7"/>
  <c r="I5835" i="7"/>
  <c r="H5834" i="7"/>
  <c r="I5834" i="7"/>
  <c r="J5834" i="7"/>
  <c r="H5833" i="7"/>
  <c r="I5833" i="7"/>
  <c r="H5830" i="7"/>
  <c r="I5830" i="7"/>
  <c r="J5830" i="7"/>
  <c r="H5829" i="7"/>
  <c r="I5829" i="7"/>
  <c r="H5842" i="7"/>
  <c r="I5842" i="7"/>
  <c r="J5842" i="7"/>
  <c r="H5840" i="7"/>
  <c r="I5840" i="7"/>
  <c r="H5839" i="7"/>
  <c r="I5839" i="7"/>
  <c r="J5839" i="7"/>
  <c r="H5826" i="7"/>
  <c r="I5826" i="7"/>
  <c r="H5825" i="7"/>
  <c r="I5825" i="7"/>
  <c r="H5805" i="7"/>
  <c r="I5805" i="7"/>
  <c r="H5804" i="7"/>
  <c r="I5804" i="7"/>
  <c r="H5803" i="7"/>
  <c r="I5803" i="7"/>
  <c r="H5802" i="7"/>
  <c r="I5802" i="7"/>
  <c r="H5799" i="7"/>
  <c r="I5799" i="7"/>
  <c r="H5797" i="7"/>
  <c r="I5797" i="7"/>
  <c r="H5796" i="7"/>
  <c r="I5796" i="7"/>
  <c r="H5798" i="7"/>
  <c r="I5798" i="7"/>
  <c r="J5798" i="7"/>
  <c r="H5807" i="7"/>
  <c r="I5807" i="7"/>
  <c r="H5806" i="7"/>
  <c r="I5806" i="7"/>
  <c r="J5806" i="7"/>
  <c r="H5794" i="7"/>
  <c r="I5794" i="7"/>
  <c r="H5793" i="7"/>
  <c r="I5793" i="7"/>
  <c r="J5793" i="7"/>
  <c r="H5792" i="7"/>
  <c r="I5792" i="7"/>
  <c r="H5791" i="7"/>
  <c r="I5791" i="7"/>
  <c r="J5791" i="7"/>
  <c r="H5795" i="7"/>
  <c r="I5795" i="7"/>
  <c r="H5790" i="7"/>
  <c r="I5790" i="7"/>
  <c r="J5790" i="7"/>
  <c r="H5800" i="7"/>
  <c r="I5800" i="7"/>
  <c r="H5801" i="7"/>
  <c r="I5801" i="7"/>
  <c r="J5801" i="7"/>
  <c r="H5749" i="7"/>
  <c r="I5749" i="7"/>
  <c r="H5757" i="7"/>
  <c r="I5757" i="7"/>
  <c r="J5757" i="7"/>
  <c r="H5743" i="7"/>
  <c r="I5743" i="7"/>
  <c r="H5744" i="7"/>
  <c r="I5744" i="7"/>
  <c r="H5756" i="7"/>
  <c r="I5756" i="7"/>
  <c r="H5766" i="7"/>
  <c r="I5766" i="7"/>
  <c r="J5766" i="7"/>
  <c r="H5761" i="7"/>
  <c r="I5761" i="7"/>
  <c r="H5760" i="7"/>
  <c r="I5760" i="7"/>
  <c r="H5763" i="7"/>
  <c r="I5763" i="7"/>
  <c r="H5759" i="7"/>
  <c r="I5759" i="7"/>
  <c r="J5759" i="7"/>
  <c r="H5762" i="7"/>
  <c r="I5762" i="7"/>
  <c r="H5751" i="7"/>
  <c r="I5751" i="7"/>
  <c r="J5751" i="7"/>
  <c r="H5750" i="7"/>
  <c r="I5750" i="7"/>
  <c r="H5758" i="7"/>
  <c r="I5758" i="7"/>
  <c r="J5758" i="7"/>
  <c r="H5752" i="7"/>
  <c r="I5752" i="7"/>
  <c r="H5755" i="7"/>
  <c r="I5755" i="7"/>
  <c r="J5755" i="7"/>
  <c r="H5754" i="7"/>
  <c r="I5754" i="7"/>
  <c r="H5753" i="7"/>
  <c r="I5753" i="7"/>
  <c r="J5753" i="7"/>
  <c r="H5748" i="7"/>
  <c r="I5748" i="7"/>
  <c r="H5747" i="7"/>
  <c r="I5747" i="7"/>
  <c r="J5747" i="7"/>
  <c r="H5746" i="7"/>
  <c r="I5746" i="7"/>
  <c r="H5745" i="7"/>
  <c r="I5745" i="7"/>
  <c r="H5764" i="7"/>
  <c r="I5764" i="7"/>
  <c r="H5765" i="7"/>
  <c r="I5765" i="7"/>
  <c r="H5719" i="7"/>
  <c r="I5719" i="7"/>
  <c r="H5720" i="7"/>
  <c r="I5720" i="7"/>
  <c r="J5720" i="7"/>
  <c r="H5724" i="7"/>
  <c r="I5724" i="7"/>
  <c r="H5725" i="7"/>
  <c r="I5725" i="7"/>
  <c r="J5725" i="7"/>
  <c r="H5723" i="7"/>
  <c r="I5723" i="7"/>
  <c r="H5722" i="7"/>
  <c r="I5722" i="7"/>
  <c r="H5721" i="7"/>
  <c r="I5721" i="7"/>
  <c r="H5726" i="7"/>
  <c r="I5726" i="7"/>
  <c r="H5717" i="7"/>
  <c r="I5717" i="7"/>
  <c r="H5718" i="7"/>
  <c r="I5718" i="7"/>
  <c r="J5718" i="7"/>
  <c r="H5728" i="7"/>
  <c r="I5728" i="7"/>
  <c r="H5727" i="7"/>
  <c r="I5727" i="7"/>
  <c r="J5727" i="7"/>
  <c r="H5684" i="7"/>
  <c r="I5684" i="7"/>
  <c r="H5685" i="7"/>
  <c r="I5685" i="7"/>
  <c r="J5685" i="7"/>
  <c r="H5693" i="7"/>
  <c r="I5693" i="7"/>
  <c r="H5691" i="7"/>
  <c r="I5691" i="7"/>
  <c r="J5691" i="7"/>
  <c r="H5690" i="7"/>
  <c r="I5690" i="7"/>
  <c r="H5700" i="7"/>
  <c r="I5700" i="7"/>
  <c r="J5700" i="7"/>
  <c r="H5699" i="7"/>
  <c r="I5699" i="7"/>
  <c r="H5698" i="7"/>
  <c r="I5698" i="7"/>
  <c r="J5698" i="7"/>
  <c r="H5697" i="7"/>
  <c r="I5697" i="7"/>
  <c r="H5696" i="7"/>
  <c r="I5696" i="7"/>
  <c r="J5696" i="7"/>
  <c r="H5695" i="7"/>
  <c r="I5695" i="7"/>
  <c r="H5694" i="7"/>
  <c r="I5694" i="7"/>
  <c r="H5692" i="7"/>
  <c r="I5692" i="7"/>
  <c r="H5704" i="7"/>
  <c r="I5704" i="7"/>
  <c r="J5704" i="7"/>
  <c r="H5703" i="7"/>
  <c r="I5703" i="7"/>
  <c r="H5682" i="7"/>
  <c r="I5682" i="7"/>
  <c r="H5686" i="7"/>
  <c r="I5686" i="7"/>
  <c r="H5683" i="7"/>
  <c r="I5683" i="7"/>
  <c r="J5683" i="7"/>
  <c r="H5688" i="7"/>
  <c r="I5688" i="7"/>
  <c r="H5687" i="7"/>
  <c r="I5687" i="7"/>
  <c r="J5687" i="7"/>
  <c r="H5689" i="7"/>
  <c r="I5689" i="7"/>
  <c r="H5705" i="7"/>
  <c r="I5705" i="7"/>
  <c r="J5705" i="7"/>
  <c r="H5702" i="7"/>
  <c r="I5702" i="7"/>
  <c r="H5701" i="7"/>
  <c r="I5701" i="7"/>
  <c r="J5701" i="7"/>
  <c r="H5668" i="7"/>
  <c r="I5668" i="7"/>
  <c r="H5666" i="7"/>
  <c r="I5666" i="7"/>
  <c r="J5666" i="7"/>
  <c r="H5667" i="7"/>
  <c r="I5667" i="7"/>
  <c r="H5657" i="7"/>
  <c r="I5657" i="7"/>
  <c r="J5657" i="7"/>
  <c r="H5656" i="7"/>
  <c r="I5656" i="7"/>
  <c r="H5655" i="7"/>
  <c r="I5655" i="7"/>
  <c r="H5660" i="7"/>
  <c r="I5660" i="7"/>
  <c r="H5659" i="7"/>
  <c r="I5659" i="7"/>
  <c r="H5658" i="7"/>
  <c r="I5658" i="7"/>
  <c r="H5664" i="7"/>
  <c r="I5664" i="7"/>
  <c r="H5663" i="7"/>
  <c r="I5663" i="7"/>
  <c r="H5665" i="7"/>
  <c r="I5665" i="7"/>
  <c r="H5662" i="7"/>
  <c r="I5662" i="7"/>
  <c r="H5661" i="7"/>
  <c r="I5661" i="7"/>
  <c r="J5661" i="7"/>
  <c r="H5637" i="7"/>
  <c r="I5637" i="7"/>
  <c r="H5628" i="7"/>
  <c r="I5628" i="7"/>
  <c r="J5628" i="7"/>
  <c r="H5627" i="7"/>
  <c r="I5627" i="7"/>
  <c r="H5634" i="7"/>
  <c r="I5634" i="7"/>
  <c r="J5634" i="7"/>
  <c r="H5636" i="7"/>
  <c r="I5636" i="7"/>
  <c r="H5635" i="7"/>
  <c r="I5635" i="7"/>
  <c r="J5635" i="7"/>
  <c r="H5633" i="7"/>
  <c r="I5633" i="7"/>
  <c r="H5632" i="7"/>
  <c r="I5632" i="7"/>
  <c r="J5632" i="7"/>
  <c r="H5631" i="7"/>
  <c r="I5631" i="7"/>
  <c r="H5630" i="7"/>
  <c r="I5630" i="7"/>
  <c r="J5630" i="7"/>
  <c r="H5629" i="7"/>
  <c r="I5629" i="7"/>
  <c r="H5638" i="7"/>
  <c r="I5638" i="7"/>
  <c r="J5638" i="7"/>
  <c r="H5516" i="7"/>
  <c r="I5516" i="7"/>
  <c r="H5513" i="7"/>
  <c r="I5513" i="7"/>
  <c r="H5509" i="7"/>
  <c r="I5509" i="7"/>
  <c r="H5512" i="7"/>
  <c r="I5512" i="7"/>
  <c r="J5512" i="7"/>
  <c r="H5511" i="7"/>
  <c r="I5511" i="7"/>
  <c r="H5510" i="7"/>
  <c r="I5510" i="7"/>
  <c r="J5510" i="7"/>
  <c r="H5503" i="7"/>
  <c r="I5503" i="7"/>
  <c r="H5508" i="7"/>
  <c r="I5508" i="7"/>
  <c r="J5508" i="7"/>
  <c r="H5505" i="7"/>
  <c r="I5505" i="7"/>
  <c r="H5504" i="7"/>
  <c r="I5504" i="7"/>
  <c r="H5507" i="7"/>
  <c r="I5507" i="7"/>
  <c r="H5506" i="7"/>
  <c r="I5506" i="7"/>
  <c r="J5506" i="7"/>
  <c r="H5500" i="7"/>
  <c r="I5500" i="7"/>
  <c r="H5499" i="7"/>
  <c r="I5499" i="7"/>
  <c r="J5499" i="7"/>
  <c r="H5498" i="7"/>
  <c r="I5498" i="7"/>
  <c r="H5497" i="7"/>
  <c r="I5497" i="7"/>
  <c r="J5497" i="7"/>
  <c r="H5496" i="7"/>
  <c r="I5496" i="7"/>
  <c r="H5495" i="7"/>
  <c r="I5495" i="7"/>
  <c r="J5495" i="7"/>
  <c r="H5494" i="7"/>
  <c r="I5494" i="7"/>
  <c r="H5502" i="7"/>
  <c r="I5502" i="7"/>
  <c r="J5502" i="7"/>
  <c r="H5501" i="7"/>
  <c r="I5501" i="7"/>
  <c r="H5514" i="7"/>
  <c r="I5514" i="7"/>
  <c r="J5514" i="7"/>
  <c r="H5515" i="7"/>
  <c r="I5515" i="7"/>
  <c r="H5462" i="7"/>
  <c r="I5462" i="7"/>
  <c r="H5464" i="7"/>
  <c r="I5464" i="7"/>
  <c r="H5463" i="7"/>
  <c r="I5463" i="7"/>
  <c r="H5472" i="7"/>
  <c r="I5472" i="7"/>
  <c r="H5471" i="7"/>
  <c r="I5471" i="7"/>
  <c r="H5470" i="7"/>
  <c r="I5470" i="7"/>
  <c r="H5461" i="7"/>
  <c r="I5461" i="7"/>
  <c r="H5460" i="7"/>
  <c r="I5460" i="7"/>
  <c r="H5459" i="7"/>
  <c r="I5459" i="7"/>
  <c r="J5459" i="7"/>
  <c r="H5458" i="7"/>
  <c r="I5458" i="7"/>
  <c r="H5465" i="7"/>
  <c r="I5465" i="7"/>
  <c r="J5465" i="7"/>
  <c r="H5466" i="7"/>
  <c r="I5466" i="7"/>
  <c r="H5467" i="7"/>
  <c r="I5467" i="7"/>
  <c r="J5467" i="7"/>
  <c r="H5469" i="7"/>
  <c r="I5469" i="7"/>
  <c r="H5468" i="7"/>
  <c r="I5468" i="7"/>
  <c r="J5468" i="7"/>
  <c r="H5434" i="7"/>
  <c r="I5434" i="7"/>
  <c r="H5433" i="7"/>
  <c r="I5433" i="7"/>
  <c r="J5433" i="7"/>
  <c r="H5439" i="7"/>
  <c r="I5439" i="7"/>
  <c r="H5438" i="7"/>
  <c r="I5438" i="7"/>
  <c r="J5438" i="7"/>
  <c r="H5437" i="7"/>
  <c r="I5437" i="7"/>
  <c r="H5436" i="7"/>
  <c r="I5436" i="7"/>
  <c r="J5436" i="7"/>
  <c r="H5435" i="7"/>
  <c r="I5435" i="7"/>
  <c r="H5432" i="7"/>
  <c r="I5432" i="7"/>
  <c r="H5427" i="7"/>
  <c r="I5427" i="7"/>
  <c r="H5423" i="7"/>
  <c r="I5423" i="7"/>
  <c r="J5423" i="7"/>
  <c r="H5422" i="7"/>
  <c r="I5422" i="7"/>
  <c r="H5421" i="7"/>
  <c r="I5421" i="7"/>
  <c r="H5420" i="7"/>
  <c r="I5420" i="7"/>
  <c r="H5419" i="7"/>
  <c r="I5419" i="7"/>
  <c r="J5419" i="7"/>
  <c r="H5431" i="7"/>
  <c r="I5431" i="7"/>
  <c r="H5430" i="7"/>
  <c r="I5430" i="7"/>
  <c r="J5430" i="7"/>
  <c r="H5429" i="7"/>
  <c r="I5429" i="7"/>
  <c r="H5428" i="7"/>
  <c r="I5428" i="7"/>
  <c r="J5428" i="7"/>
  <c r="H5426" i="7"/>
  <c r="I5426" i="7"/>
  <c r="H5425" i="7"/>
  <c r="I5425" i="7"/>
  <c r="J5425" i="7"/>
  <c r="H5424" i="7"/>
  <c r="I5424" i="7"/>
  <c r="H5443" i="7"/>
  <c r="I5443" i="7"/>
  <c r="J5443" i="7"/>
  <c r="H5442" i="7"/>
  <c r="I5442" i="7"/>
  <c r="H5441" i="7"/>
  <c r="I5441" i="7"/>
  <c r="J5441" i="7"/>
  <c r="H5440" i="7"/>
  <c r="I5440" i="7"/>
  <c r="H5401" i="7"/>
  <c r="I5401" i="7"/>
  <c r="H5400" i="7"/>
  <c r="I5400" i="7"/>
  <c r="H5395" i="7"/>
  <c r="I5395" i="7"/>
  <c r="H5394" i="7"/>
  <c r="I5394" i="7"/>
  <c r="H5396" i="7"/>
  <c r="I5396" i="7"/>
  <c r="J5396" i="7"/>
  <c r="H5397" i="7"/>
  <c r="I5397" i="7"/>
  <c r="H5393" i="7"/>
  <c r="I5393" i="7"/>
  <c r="J5393" i="7"/>
  <c r="H5392" i="7"/>
  <c r="I5392" i="7"/>
  <c r="H5391" i="7"/>
  <c r="I5391" i="7"/>
  <c r="H5390" i="7"/>
  <c r="I5390" i="7"/>
  <c r="H5389" i="7"/>
  <c r="I5389" i="7"/>
  <c r="H5388" i="7"/>
  <c r="I5388" i="7"/>
  <c r="H5387" i="7"/>
  <c r="I5387" i="7"/>
  <c r="J5387" i="7"/>
  <c r="H5386" i="7"/>
  <c r="I5386" i="7"/>
  <c r="H5385" i="7"/>
  <c r="I5385" i="7"/>
  <c r="J5385" i="7"/>
  <c r="H5384" i="7"/>
  <c r="I5384" i="7"/>
  <c r="H5383" i="7"/>
  <c r="I5383" i="7"/>
  <c r="J5383" i="7"/>
  <c r="H5382" i="7"/>
  <c r="I5382" i="7"/>
  <c r="H5381" i="7"/>
  <c r="I5381" i="7"/>
  <c r="J5381" i="7"/>
  <c r="H5380" i="7"/>
  <c r="I5380" i="7"/>
  <c r="H5399" i="7"/>
  <c r="I5399" i="7"/>
  <c r="J5399" i="7"/>
  <c r="H5398" i="7"/>
  <c r="I5398" i="7"/>
  <c r="H5402" i="7"/>
  <c r="I5402" i="7"/>
  <c r="J5402" i="7"/>
  <c r="H5360" i="7"/>
  <c r="I5360" i="7"/>
  <c r="H5359" i="7"/>
  <c r="I5359" i="7"/>
  <c r="J5359" i="7"/>
  <c r="H5358" i="7"/>
  <c r="I5358" i="7"/>
  <c r="H5357" i="7"/>
  <c r="I5357" i="7"/>
  <c r="H5356" i="7"/>
  <c r="I5356" i="7"/>
  <c r="H5310" i="7"/>
  <c r="I5310" i="7"/>
  <c r="J5310" i="7"/>
  <c r="H5345" i="7"/>
  <c r="I5345" i="7"/>
  <c r="H5344" i="7"/>
  <c r="I5344" i="7"/>
  <c r="H5343" i="7"/>
  <c r="I5343" i="7"/>
  <c r="H5342" i="7"/>
  <c r="I5342" i="7"/>
  <c r="J5342" i="7"/>
  <c r="H5353" i="7"/>
  <c r="I5353" i="7"/>
  <c r="H5352" i="7"/>
  <c r="I5352" i="7"/>
  <c r="J5352" i="7"/>
  <c r="H5351" i="7"/>
  <c r="I5351" i="7"/>
  <c r="H5355" i="7"/>
  <c r="I5355" i="7"/>
  <c r="J5355" i="7"/>
  <c r="H5354" i="7"/>
  <c r="I5354" i="7"/>
  <c r="H5309" i="7"/>
  <c r="I5309" i="7"/>
  <c r="J5309" i="7"/>
  <c r="H5308" i="7"/>
  <c r="I5308" i="7"/>
  <c r="H5307" i="7"/>
  <c r="I5307" i="7"/>
  <c r="J5307" i="7"/>
  <c r="H5306" i="7"/>
  <c r="I5306" i="7"/>
  <c r="H5305" i="7"/>
  <c r="I5305" i="7"/>
  <c r="J5305" i="7"/>
  <c r="H5304" i="7"/>
  <c r="I5304" i="7"/>
  <c r="H5303" i="7"/>
  <c r="I5303" i="7"/>
  <c r="H5350" i="7"/>
  <c r="I5350" i="7"/>
  <c r="H5349" i="7"/>
  <c r="I5349" i="7"/>
  <c r="H5299" i="7"/>
  <c r="I5299" i="7"/>
  <c r="H5298" i="7"/>
  <c r="I5298" i="7"/>
  <c r="H5341" i="7"/>
  <c r="I5341" i="7"/>
  <c r="H5340" i="7"/>
  <c r="I5340" i="7"/>
  <c r="H5339" i="7"/>
  <c r="I5339" i="7"/>
  <c r="H5338" i="7"/>
  <c r="I5338" i="7"/>
  <c r="J5338" i="7"/>
  <c r="H5337" i="7"/>
  <c r="I5337" i="7"/>
  <c r="H5336" i="7"/>
  <c r="I5336" i="7"/>
  <c r="J5336" i="7"/>
  <c r="H5335" i="7"/>
  <c r="I5335" i="7"/>
  <c r="H5334" i="7"/>
  <c r="I5334" i="7"/>
  <c r="J5334" i="7"/>
  <c r="H5333" i="7"/>
  <c r="I5333" i="7"/>
  <c r="H5332" i="7"/>
  <c r="I5332" i="7"/>
  <c r="J5332" i="7"/>
  <c r="H5331" i="7"/>
  <c r="I5331" i="7"/>
  <c r="H5327" i="7"/>
  <c r="I5327" i="7"/>
  <c r="J5327" i="7"/>
  <c r="H5326" i="7"/>
  <c r="I5326" i="7"/>
  <c r="H5325" i="7"/>
  <c r="I5325" i="7"/>
  <c r="J5325" i="7"/>
  <c r="H5324" i="7"/>
  <c r="I5324" i="7"/>
  <c r="H5323" i="7"/>
  <c r="I5323" i="7"/>
  <c r="J5323" i="7"/>
  <c r="H5322" i="7"/>
  <c r="I5322" i="7"/>
  <c r="H5320" i="7"/>
  <c r="I5320" i="7"/>
  <c r="H5319" i="7"/>
  <c r="I5319" i="7"/>
  <c r="H5318" i="7"/>
  <c r="I5318" i="7"/>
  <c r="J5318" i="7"/>
  <c r="H5317" i="7"/>
  <c r="I5317" i="7"/>
  <c r="H5316" i="7"/>
  <c r="I5316" i="7"/>
  <c r="J5316" i="7"/>
  <c r="H5315" i="7"/>
  <c r="I5315" i="7"/>
  <c r="H5347" i="7"/>
  <c r="I5347" i="7"/>
  <c r="J5347" i="7"/>
  <c r="H5346" i="7"/>
  <c r="I5346" i="7"/>
  <c r="H5314" i="7"/>
  <c r="I5314" i="7"/>
  <c r="H5313" i="7"/>
  <c r="I5313" i="7"/>
  <c r="H5312" i="7"/>
  <c r="I5312" i="7"/>
  <c r="J5312" i="7"/>
  <c r="H5311" i="7"/>
  <c r="I5311" i="7"/>
  <c r="H5348" i="7"/>
  <c r="I5348" i="7"/>
  <c r="J5348" i="7"/>
  <c r="H5321" i="7"/>
  <c r="I5321" i="7"/>
  <c r="H5330" i="7"/>
  <c r="I5330" i="7"/>
  <c r="J5330" i="7"/>
  <c r="H5329" i="7"/>
  <c r="I5329" i="7"/>
  <c r="H5328" i="7"/>
  <c r="I5328" i="7"/>
  <c r="J5328" i="7"/>
  <c r="H5297" i="7"/>
  <c r="I5297" i="7"/>
  <c r="H5296" i="7"/>
  <c r="I5296" i="7"/>
  <c r="J5296" i="7"/>
  <c r="H5302" i="7"/>
  <c r="I5302" i="7"/>
  <c r="H5301" i="7"/>
  <c r="I5301" i="7"/>
  <c r="J5301" i="7"/>
  <c r="H5300" i="7"/>
  <c r="I5300" i="7"/>
  <c r="H5363" i="7"/>
  <c r="I5363" i="7"/>
  <c r="H5362" i="7"/>
  <c r="I5362" i="7"/>
  <c r="H5361" i="7"/>
  <c r="I5361" i="7"/>
  <c r="H5364" i="7"/>
  <c r="I5364" i="7"/>
  <c r="H5283" i="7"/>
  <c r="I5283" i="7"/>
  <c r="H5282" i="7"/>
  <c r="I5282" i="7"/>
  <c r="H5263" i="7"/>
  <c r="I5263" i="7"/>
  <c r="H5262" i="7"/>
  <c r="I5262" i="7"/>
  <c r="H5270" i="7"/>
  <c r="I5270" i="7"/>
  <c r="J5270" i="7"/>
  <c r="H5277" i="7"/>
  <c r="I5277" i="7"/>
  <c r="H5272" i="7"/>
  <c r="I5272" i="7"/>
  <c r="J5272" i="7"/>
  <c r="H5274" i="7"/>
  <c r="I5274" i="7"/>
  <c r="H5276" i="7"/>
  <c r="I5276" i="7"/>
  <c r="J5276" i="7"/>
  <c r="H5275" i="7"/>
  <c r="I5275" i="7"/>
  <c r="H5269" i="7"/>
  <c r="I5269" i="7"/>
  <c r="J5269" i="7"/>
  <c r="H5268" i="7"/>
  <c r="I5268" i="7"/>
  <c r="H5267" i="7"/>
  <c r="I5267" i="7"/>
  <c r="J5267" i="7"/>
  <c r="H5266" i="7"/>
  <c r="I5266" i="7"/>
  <c r="H5265" i="7"/>
  <c r="I5265" i="7"/>
  <c r="J5265" i="7"/>
  <c r="H5264" i="7"/>
  <c r="I5264" i="7"/>
  <c r="H5273" i="7"/>
  <c r="I5273" i="7"/>
  <c r="J5273" i="7"/>
  <c r="H5271" i="7"/>
  <c r="I5271" i="7"/>
  <c r="H5278" i="7"/>
  <c r="I5278" i="7"/>
  <c r="H5281" i="7"/>
  <c r="I5281" i="7"/>
  <c r="H5280" i="7"/>
  <c r="I5280" i="7"/>
  <c r="J5280" i="7"/>
  <c r="H5279" i="7"/>
  <c r="I5279" i="7"/>
  <c r="H5242" i="7"/>
  <c r="I5242" i="7"/>
  <c r="H5247" i="7"/>
  <c r="I5247" i="7"/>
  <c r="H5246" i="7"/>
  <c r="I5246" i="7"/>
  <c r="J5246" i="7"/>
  <c r="H5245" i="7"/>
  <c r="I5245" i="7"/>
  <c r="H5244" i="7"/>
  <c r="I5244" i="7"/>
  <c r="J5244" i="7"/>
  <c r="H5249" i="7"/>
  <c r="I5249" i="7"/>
  <c r="H5248" i="7"/>
  <c r="I5248" i="7"/>
  <c r="J5248" i="7"/>
  <c r="H5217" i="7"/>
  <c r="I5217" i="7"/>
  <c r="H5207" i="7"/>
  <c r="I5207" i="7"/>
  <c r="J5207" i="7"/>
  <c r="H5239" i="7"/>
  <c r="I5239" i="7"/>
  <c r="H5240" i="7"/>
  <c r="I5240" i="7"/>
  <c r="J5240" i="7"/>
  <c r="H5241" i="7"/>
  <c r="I5241" i="7"/>
  <c r="H5216" i="7"/>
  <c r="I5216" i="7"/>
  <c r="J5216" i="7"/>
  <c r="H5215" i="7"/>
  <c r="I5215" i="7"/>
  <c r="H5214" i="7"/>
  <c r="I5214" i="7"/>
  <c r="H5213" i="7"/>
  <c r="I5213" i="7"/>
  <c r="H5212" i="7"/>
  <c r="I5212" i="7"/>
  <c r="H5211" i="7"/>
  <c r="I5211" i="7"/>
  <c r="H5234" i="7"/>
  <c r="I5234" i="7"/>
  <c r="J5234" i="7"/>
  <c r="H5233" i="7"/>
  <c r="I5233" i="7"/>
  <c r="H5232" i="7"/>
  <c r="I5232" i="7"/>
  <c r="J5232" i="7"/>
  <c r="H5231" i="7"/>
  <c r="I5231" i="7"/>
  <c r="H5230" i="7"/>
  <c r="I5230" i="7"/>
  <c r="H5229" i="7"/>
  <c r="I5229" i="7"/>
  <c r="H5228" i="7"/>
  <c r="I5228" i="7"/>
  <c r="H5227" i="7"/>
  <c r="I5227" i="7"/>
  <c r="H5226" i="7"/>
  <c r="I5226" i="7"/>
  <c r="J5226" i="7"/>
  <c r="H5225" i="7"/>
  <c r="I5225" i="7"/>
  <c r="H5224" i="7"/>
  <c r="I5224" i="7"/>
  <c r="J5224" i="7"/>
  <c r="H5223" i="7"/>
  <c r="I5223" i="7"/>
  <c r="H5222" i="7"/>
  <c r="I5222" i="7"/>
  <c r="J5222" i="7"/>
  <c r="H5221" i="7"/>
  <c r="I5221" i="7"/>
  <c r="H5220" i="7"/>
  <c r="I5220" i="7"/>
  <c r="J5220" i="7"/>
  <c r="H5206" i="7"/>
  <c r="I5206" i="7"/>
  <c r="H5210" i="7"/>
  <c r="I5210" i="7"/>
  <c r="J5210" i="7"/>
  <c r="H5209" i="7"/>
  <c r="I5209" i="7"/>
  <c r="H5208" i="7"/>
  <c r="I5208" i="7"/>
  <c r="J5208" i="7"/>
  <c r="H5219" i="7"/>
  <c r="I5219" i="7"/>
  <c r="H5218" i="7"/>
  <c r="I5218" i="7"/>
  <c r="J5218" i="7"/>
  <c r="H5238" i="7"/>
  <c r="I5238" i="7"/>
  <c r="H5237" i="7"/>
  <c r="I5237" i="7"/>
  <c r="H5236" i="7"/>
  <c r="I5236" i="7"/>
  <c r="H5235" i="7"/>
  <c r="I5235" i="7"/>
  <c r="J5235" i="7"/>
  <c r="H5243" i="7"/>
  <c r="I5243" i="7"/>
  <c r="H4822" i="7"/>
  <c r="I4822" i="7"/>
  <c r="H4819" i="7"/>
  <c r="I4819" i="7"/>
  <c r="H4818" i="7"/>
  <c r="I4818" i="7"/>
  <c r="J4818" i="7"/>
  <c r="H4827" i="7"/>
  <c r="I4827" i="7"/>
  <c r="H4826" i="7"/>
  <c r="I4826" i="7"/>
  <c r="J4826" i="7"/>
  <c r="H4825" i="7"/>
  <c r="I4825" i="7"/>
  <c r="H4821" i="7"/>
  <c r="I4821" i="7"/>
  <c r="J4821" i="7"/>
  <c r="H4820" i="7"/>
  <c r="I4820" i="7"/>
  <c r="H4823" i="7"/>
  <c r="I4823" i="7"/>
  <c r="J4823" i="7"/>
  <c r="H4824" i="7"/>
  <c r="I4824" i="7"/>
  <c r="H4793" i="7"/>
  <c r="I4793" i="7"/>
  <c r="J4793" i="7"/>
  <c r="H4792" i="7"/>
  <c r="I4792" i="7"/>
  <c r="H4791" i="7"/>
  <c r="I4791" i="7"/>
  <c r="J4791" i="7"/>
  <c r="H4795" i="7"/>
  <c r="I4795" i="7"/>
  <c r="H4794" i="7"/>
  <c r="I4794" i="7"/>
  <c r="H4774" i="7"/>
  <c r="I4774" i="7"/>
  <c r="H4775" i="7"/>
  <c r="I4775" i="7"/>
  <c r="H4773" i="7"/>
  <c r="I4773" i="7"/>
  <c r="H4772" i="7"/>
  <c r="I4772" i="7"/>
  <c r="H4771" i="7"/>
  <c r="I4771" i="7"/>
  <c r="H4779" i="7"/>
  <c r="I4779" i="7"/>
  <c r="H4776" i="7"/>
  <c r="I4776" i="7"/>
  <c r="H4778" i="7"/>
  <c r="I4778" i="7"/>
  <c r="J4778" i="7"/>
  <c r="H4777" i="7"/>
  <c r="I4777" i="7"/>
  <c r="H4758" i="7"/>
  <c r="I4758" i="7"/>
  <c r="J4758" i="7"/>
  <c r="H4755" i="7"/>
  <c r="I4755" i="7"/>
  <c r="H4757" i="7"/>
  <c r="I4757" i="7"/>
  <c r="J4757" i="7"/>
  <c r="H4753" i="7"/>
  <c r="I4753" i="7"/>
  <c r="H4754" i="7"/>
  <c r="I4754" i="7"/>
  <c r="J4754" i="7"/>
  <c r="H4756" i="7"/>
  <c r="I4756" i="7"/>
  <c r="H4760" i="7"/>
  <c r="I4760" i="7"/>
  <c r="J4760" i="7"/>
  <c r="H4759" i="7"/>
  <c r="I4759" i="7"/>
  <c r="H4733" i="7"/>
  <c r="I4733" i="7"/>
  <c r="J4733" i="7"/>
  <c r="H4736" i="7"/>
  <c r="I4736" i="7"/>
  <c r="H4735" i="7"/>
  <c r="I4735" i="7"/>
  <c r="J4735" i="7"/>
  <c r="H4734" i="7"/>
  <c r="I4734" i="7"/>
  <c r="H4732" i="7"/>
  <c r="I4732" i="7"/>
  <c r="H4731" i="7"/>
  <c r="I4731" i="7"/>
  <c r="H4730" i="7"/>
  <c r="I4730" i="7"/>
  <c r="J4730" i="7"/>
  <c r="H4729" i="7"/>
  <c r="I4729" i="7"/>
  <c r="H4728" i="7"/>
  <c r="I4728" i="7"/>
  <c r="J4728" i="7"/>
  <c r="H4727" i="7"/>
  <c r="I4727" i="7"/>
  <c r="H4738" i="7"/>
  <c r="I4738" i="7"/>
  <c r="J4738" i="7"/>
  <c r="H4737" i="7"/>
  <c r="I4737" i="7"/>
  <c r="H4708" i="7"/>
  <c r="I4708" i="7"/>
  <c r="H4707" i="7"/>
  <c r="I4707" i="7"/>
  <c r="H4706" i="7"/>
  <c r="I4706" i="7"/>
  <c r="J4706" i="7"/>
  <c r="H4709" i="7"/>
  <c r="I4709" i="7"/>
  <c r="H4689" i="7"/>
  <c r="I4689" i="7"/>
  <c r="J4689" i="7"/>
  <c r="H4691" i="7"/>
  <c r="I4691" i="7"/>
  <c r="H4690" i="7"/>
  <c r="I4690" i="7"/>
  <c r="J4690" i="7"/>
  <c r="H4693" i="7"/>
  <c r="I4693" i="7"/>
  <c r="H4692" i="7"/>
  <c r="I4692" i="7"/>
  <c r="J4692" i="7"/>
  <c r="H6564" i="7"/>
  <c r="I6564" i="7"/>
  <c r="H6560" i="7"/>
  <c r="I6560" i="7"/>
  <c r="J6560" i="7"/>
  <c r="H6563" i="7"/>
  <c r="I6563" i="7"/>
  <c r="H6568" i="7"/>
  <c r="I6568" i="7"/>
  <c r="J6568" i="7"/>
  <c r="H6569" i="7"/>
  <c r="I6569" i="7"/>
  <c r="H6561" i="7"/>
  <c r="I6561" i="7"/>
  <c r="H6567" i="7"/>
  <c r="I6567" i="7"/>
  <c r="H6566" i="7"/>
  <c r="I6566" i="7"/>
  <c r="H6565" i="7"/>
  <c r="I6565" i="7"/>
  <c r="H6562" i="7"/>
  <c r="I6562" i="7"/>
  <c r="H6571" i="7"/>
  <c r="I6571" i="7"/>
  <c r="H6570" i="7"/>
  <c r="I6570" i="7"/>
  <c r="H6539" i="7"/>
  <c r="I6539" i="7"/>
  <c r="H6538" i="7"/>
  <c r="I6538" i="7"/>
  <c r="J6538" i="7"/>
  <c r="H6542" i="7"/>
  <c r="I6542" i="7"/>
  <c r="H6541" i="7"/>
  <c r="I6541" i="7"/>
  <c r="J6541" i="7"/>
  <c r="H6540" i="7"/>
  <c r="I6540" i="7"/>
  <c r="H6522" i="7"/>
  <c r="I6522" i="7"/>
  <c r="J6522" i="7"/>
  <c r="H6523" i="7"/>
  <c r="I6523" i="7"/>
  <c r="H6525" i="7"/>
  <c r="I6525" i="7"/>
  <c r="J6525" i="7"/>
  <c r="H6521" i="7"/>
  <c r="I6521" i="7"/>
  <c r="H6524" i="7"/>
  <c r="I6524" i="7"/>
  <c r="J6524" i="7"/>
  <c r="H6508" i="7"/>
  <c r="I6508" i="7"/>
  <c r="H6507" i="7"/>
  <c r="I6507" i="7"/>
  <c r="J6507" i="7"/>
  <c r="H6509" i="7"/>
  <c r="I6509" i="7"/>
  <c r="H6510" i="7"/>
  <c r="I6510" i="7"/>
  <c r="J6510" i="7"/>
  <c r="H6486" i="7"/>
  <c r="I6486" i="7"/>
  <c r="H6484" i="7"/>
  <c r="I6484" i="7"/>
  <c r="H6485" i="7"/>
  <c r="I6485" i="7"/>
  <c r="H6483" i="7"/>
  <c r="I6483" i="7"/>
  <c r="J6483" i="7"/>
  <c r="H6488" i="7"/>
  <c r="I6488" i="7"/>
  <c r="H6487" i="7"/>
  <c r="I6487" i="7"/>
  <c r="H6465" i="7"/>
  <c r="I6465" i="7"/>
  <c r="H6466" i="7"/>
  <c r="I6466" i="7"/>
  <c r="J6466" i="7"/>
  <c r="H6463" i="7"/>
  <c r="I6463" i="7"/>
  <c r="H6464" i="7"/>
  <c r="I6464" i="7"/>
  <c r="J6464" i="7"/>
  <c r="H6462" i="7"/>
  <c r="I6462" i="7"/>
  <c r="H6461" i="7"/>
  <c r="I6461" i="7"/>
  <c r="J6461" i="7"/>
  <c r="H6469" i="7"/>
  <c r="I6469" i="7"/>
  <c r="H6468" i="7"/>
  <c r="I6468" i="7"/>
  <c r="J6468" i="7"/>
  <c r="H6467" i="7"/>
  <c r="I6467" i="7"/>
  <c r="H6440" i="7"/>
  <c r="I6440" i="7"/>
  <c r="J6440" i="7"/>
  <c r="H6439" i="7"/>
  <c r="I6439" i="7"/>
  <c r="H6444" i="7"/>
  <c r="I6444" i="7"/>
  <c r="J6444" i="7"/>
  <c r="H6438" i="7"/>
  <c r="I6438" i="7"/>
  <c r="H6437" i="7"/>
  <c r="I6437" i="7"/>
  <c r="H6436" i="7"/>
  <c r="I6436" i="7"/>
  <c r="H6435" i="7"/>
  <c r="I6435" i="7"/>
  <c r="H6434" i="7"/>
  <c r="I6434" i="7"/>
  <c r="H6433" i="7"/>
  <c r="I6433" i="7"/>
  <c r="J6433" i="7"/>
  <c r="H6432" i="7"/>
  <c r="I6432" i="7"/>
  <c r="H6443" i="7"/>
  <c r="I6443" i="7"/>
  <c r="J6443" i="7"/>
  <c r="H6441" i="7"/>
  <c r="I6441" i="7"/>
  <c r="H6442" i="7"/>
  <c r="I6442" i="7"/>
  <c r="H4675" i="7"/>
  <c r="I4675" i="7"/>
  <c r="H4674" i="7"/>
  <c r="I4674" i="7"/>
  <c r="H4672" i="7"/>
  <c r="I4672" i="7"/>
  <c r="H4673" i="7"/>
  <c r="I4673" i="7"/>
  <c r="J4673" i="7"/>
  <c r="H4676" i="7"/>
  <c r="I4676" i="7"/>
  <c r="H4678" i="7"/>
  <c r="I4678" i="7"/>
  <c r="J4678" i="7"/>
  <c r="H4677" i="7"/>
  <c r="I4677" i="7"/>
  <c r="H4650" i="7"/>
  <c r="I4650" i="7"/>
  <c r="J4650" i="7"/>
  <c r="H4651" i="7"/>
  <c r="I4651" i="7"/>
  <c r="H4654" i="7"/>
  <c r="I4654" i="7"/>
  <c r="J4654" i="7"/>
  <c r="H4653" i="7"/>
  <c r="I4653" i="7"/>
  <c r="H4652" i="7"/>
  <c r="I4652" i="7"/>
  <c r="J4652" i="7"/>
  <c r="H4623" i="7"/>
  <c r="I4623" i="7"/>
  <c r="H4624" i="7"/>
  <c r="I4624" i="7"/>
  <c r="J4624" i="7"/>
  <c r="H4625" i="7"/>
  <c r="I4625" i="7"/>
  <c r="H4622" i="7"/>
  <c r="I4622" i="7"/>
  <c r="J4622" i="7"/>
  <c r="H4626" i="7"/>
  <c r="I4626" i="7"/>
  <c r="H4621" i="7"/>
  <c r="I4621" i="7"/>
  <c r="H4629" i="7"/>
  <c r="I4629" i="7"/>
  <c r="H4628" i="7"/>
  <c r="I4628" i="7"/>
  <c r="J4628" i="7"/>
  <c r="H4630" i="7"/>
  <c r="I4630" i="7"/>
  <c r="H4627" i="7"/>
  <c r="I4627" i="7"/>
  <c r="H4601" i="7"/>
  <c r="I4601" i="7"/>
  <c r="H4600" i="7"/>
  <c r="I4600" i="7"/>
  <c r="J4600" i="7"/>
  <c r="H4599" i="7"/>
  <c r="I4599" i="7"/>
  <c r="H4604" i="7"/>
  <c r="I4604" i="7"/>
  <c r="J4604" i="7"/>
  <c r="H4603" i="7"/>
  <c r="I4603" i="7"/>
  <c r="H4602" i="7"/>
  <c r="I4602" i="7"/>
  <c r="J4602" i="7"/>
  <c r="H4607" i="7"/>
  <c r="I4607" i="7"/>
  <c r="H4606" i="7"/>
  <c r="I4606" i="7"/>
  <c r="J4606" i="7"/>
  <c r="H4605" i="7"/>
  <c r="I4605" i="7"/>
  <c r="H4578" i="7"/>
  <c r="I4578" i="7"/>
  <c r="J4578" i="7"/>
  <c r="H4576" i="7"/>
  <c r="I4576" i="7"/>
  <c r="H4575" i="7"/>
  <c r="I4575" i="7"/>
  <c r="J4575" i="7"/>
  <c r="H4574" i="7"/>
  <c r="I4574" i="7"/>
  <c r="H4573" i="7"/>
  <c r="I4573" i="7"/>
  <c r="H4577" i="7"/>
  <c r="I4577" i="7"/>
  <c r="H4580" i="7"/>
  <c r="I4580" i="7"/>
  <c r="H4579" i="7"/>
  <c r="I4579" i="7"/>
  <c r="H4583" i="7"/>
  <c r="I4583" i="7"/>
  <c r="H4582" i="7"/>
  <c r="I4582" i="7"/>
  <c r="H4581" i="7"/>
  <c r="I4581" i="7"/>
  <c r="H4555" i="7"/>
  <c r="I4555" i="7"/>
  <c r="H4554" i="7"/>
  <c r="I4554" i="7"/>
  <c r="J4554" i="7"/>
  <c r="H4551" i="7"/>
  <c r="I4551" i="7"/>
  <c r="H4552" i="7"/>
  <c r="I4552" i="7"/>
  <c r="J4552" i="7"/>
  <c r="H4553" i="7"/>
  <c r="I4553" i="7"/>
  <c r="H4550" i="7"/>
  <c r="I4550" i="7"/>
  <c r="J4550" i="7"/>
  <c r="H4556" i="7"/>
  <c r="I4556" i="7"/>
  <c r="H4557" i="7"/>
  <c r="I4557" i="7"/>
  <c r="J4557" i="7"/>
  <c r="H4558" i="7"/>
  <c r="I4558" i="7"/>
  <c r="H4525" i="7"/>
  <c r="I4525" i="7"/>
  <c r="J4525" i="7"/>
  <c r="H4524" i="7"/>
  <c r="I4524" i="7"/>
  <c r="H4523" i="7"/>
  <c r="I4523" i="7"/>
  <c r="J4523" i="7"/>
  <c r="H4528" i="7"/>
  <c r="I4528" i="7"/>
  <c r="H4522" i="7"/>
  <c r="I4522" i="7"/>
  <c r="J4522" i="7"/>
  <c r="H4521" i="7"/>
  <c r="I4521" i="7"/>
  <c r="H4529" i="7"/>
  <c r="I4529" i="7"/>
  <c r="H4527" i="7"/>
  <c r="I4527" i="7"/>
  <c r="H4526" i="7"/>
  <c r="I4526" i="7"/>
  <c r="J4526" i="7"/>
  <c r="H5189" i="7"/>
  <c r="I5189" i="7"/>
  <c r="H5188" i="7"/>
  <c r="I5188" i="7"/>
  <c r="J5188" i="7"/>
  <c r="H5186" i="7"/>
  <c r="I5186" i="7"/>
  <c r="H5187" i="7"/>
  <c r="I5187" i="7"/>
  <c r="J5187" i="7"/>
  <c r="H5192" i="7"/>
  <c r="I5192" i="7"/>
  <c r="H5191" i="7"/>
  <c r="I5191" i="7"/>
  <c r="H5190" i="7"/>
  <c r="I5190" i="7"/>
  <c r="H5160" i="7"/>
  <c r="I5160" i="7"/>
  <c r="J5160" i="7"/>
  <c r="H5159" i="7"/>
  <c r="I5159" i="7"/>
  <c r="H5155" i="7"/>
  <c r="I5155" i="7"/>
  <c r="J5155" i="7"/>
  <c r="H5154" i="7"/>
  <c r="I5154" i="7"/>
  <c r="H5153" i="7"/>
  <c r="I5153" i="7"/>
  <c r="J5153" i="7"/>
  <c r="H5158" i="7"/>
  <c r="I5158" i="7"/>
  <c r="H5152" i="7"/>
  <c r="I5152" i="7"/>
  <c r="J5152" i="7"/>
  <c r="H5151" i="7"/>
  <c r="I5151" i="7"/>
  <c r="H5157" i="7"/>
  <c r="I5157" i="7"/>
  <c r="J5157" i="7"/>
  <c r="H5156" i="7"/>
  <c r="I5156" i="7"/>
  <c r="H5163" i="7"/>
  <c r="I5163" i="7"/>
  <c r="J5163" i="7"/>
  <c r="H5162" i="7"/>
  <c r="I5162" i="7"/>
  <c r="H5161" i="7"/>
  <c r="I5161" i="7"/>
  <c r="H5118" i="7"/>
  <c r="I5118" i="7"/>
  <c r="H5117" i="7"/>
  <c r="I5117" i="7"/>
  <c r="H5122" i="7"/>
  <c r="I5122" i="7"/>
  <c r="H5119" i="7"/>
  <c r="I5119" i="7"/>
  <c r="H5132" i="7"/>
  <c r="I5132" i="7"/>
  <c r="H5131" i="7"/>
  <c r="I5131" i="7"/>
  <c r="H5130" i="7"/>
  <c r="I5130" i="7"/>
  <c r="H5129" i="7"/>
  <c r="I5129" i="7"/>
  <c r="J5129" i="7"/>
  <c r="H5128" i="7"/>
  <c r="I5128" i="7"/>
  <c r="H5127" i="7"/>
  <c r="I5127" i="7"/>
  <c r="J5127" i="7"/>
  <c r="H5126" i="7"/>
  <c r="I5126" i="7"/>
  <c r="H5125" i="7"/>
  <c r="I5125" i="7"/>
  <c r="J5125" i="7"/>
  <c r="H5124" i="7"/>
  <c r="I5124" i="7"/>
  <c r="H5123" i="7"/>
  <c r="I5123" i="7"/>
  <c r="J5123" i="7"/>
  <c r="H5121" i="7"/>
  <c r="I5121" i="7"/>
  <c r="H5120" i="7"/>
  <c r="I5120" i="7"/>
  <c r="J5120" i="7"/>
  <c r="H5133" i="7"/>
  <c r="I5133" i="7"/>
  <c r="H5135" i="7"/>
  <c r="I5135" i="7"/>
  <c r="J5135" i="7"/>
  <c r="H5134" i="7"/>
  <c r="I5134" i="7"/>
  <c r="H5098" i="7"/>
  <c r="I5098" i="7"/>
  <c r="J5098" i="7"/>
  <c r="H5097" i="7"/>
  <c r="I5097" i="7"/>
  <c r="H5095" i="7"/>
  <c r="I5095" i="7"/>
  <c r="H5093" i="7"/>
  <c r="I5093" i="7"/>
  <c r="H5096" i="7"/>
  <c r="I5096" i="7"/>
  <c r="J5096" i="7"/>
  <c r="H5094" i="7"/>
  <c r="I5094" i="7"/>
  <c r="H5100" i="7"/>
  <c r="I5100" i="7"/>
  <c r="H5101" i="7"/>
  <c r="I5101" i="7"/>
  <c r="H5099" i="7"/>
  <c r="I5099" i="7"/>
  <c r="J5099" i="7"/>
  <c r="H4974" i="7"/>
  <c r="I4974" i="7"/>
  <c r="H4973" i="7"/>
  <c r="I4973" i="7"/>
  <c r="J4973" i="7"/>
  <c r="H4972" i="7"/>
  <c r="I4972" i="7"/>
  <c r="H4975" i="7"/>
  <c r="I4975" i="7"/>
  <c r="J4975" i="7"/>
  <c r="H4976" i="7"/>
  <c r="I4976" i="7"/>
  <c r="H4954" i="7"/>
  <c r="I4954" i="7"/>
  <c r="J4954" i="7"/>
  <c r="H4949" i="7"/>
  <c r="I4949" i="7"/>
  <c r="H4953" i="7"/>
  <c r="I4953" i="7"/>
  <c r="J4953" i="7"/>
  <c r="H4952" i="7"/>
  <c r="I4952" i="7"/>
  <c r="H4951" i="7"/>
  <c r="I4951" i="7"/>
  <c r="J4951" i="7"/>
  <c r="H4950" i="7"/>
  <c r="I4950" i="7"/>
  <c r="H4957" i="7"/>
  <c r="I4957" i="7"/>
  <c r="H4955" i="7"/>
  <c r="I4955" i="7"/>
  <c r="H4956" i="7"/>
  <c r="I4956" i="7"/>
  <c r="H4936" i="7"/>
  <c r="I4936" i="7"/>
  <c r="H4935" i="7"/>
  <c r="I4935" i="7"/>
  <c r="J4935" i="7"/>
  <c r="H4934" i="7"/>
  <c r="I4934" i="7"/>
  <c r="H4938" i="7"/>
  <c r="I4938" i="7"/>
  <c r="J4938" i="7"/>
  <c r="H4937" i="7"/>
  <c r="I4937" i="7"/>
  <c r="H6414" i="7"/>
  <c r="I6414" i="7"/>
  <c r="H6409" i="7"/>
  <c r="I6409" i="7"/>
  <c r="H6408" i="7"/>
  <c r="I6408" i="7"/>
  <c r="H6407" i="7"/>
  <c r="I6407" i="7"/>
  <c r="H6410" i="7"/>
  <c r="I6410" i="7"/>
  <c r="J6410" i="7"/>
  <c r="H6413" i="7"/>
  <c r="I6413" i="7"/>
  <c r="H6412" i="7"/>
  <c r="I6412" i="7"/>
  <c r="J6412" i="7"/>
  <c r="H6411" i="7"/>
  <c r="I6411" i="7"/>
  <c r="H6392" i="7"/>
  <c r="I6392" i="7"/>
  <c r="J6392" i="7"/>
  <c r="H6391" i="7"/>
  <c r="I6391" i="7"/>
  <c r="H6393" i="7"/>
  <c r="I6393" i="7"/>
  <c r="J6393" i="7"/>
  <c r="H6375" i="7"/>
  <c r="I6375" i="7"/>
  <c r="H6366" i="7"/>
  <c r="I6366" i="7"/>
  <c r="J6366" i="7"/>
  <c r="H6365" i="7"/>
  <c r="I6365" i="7"/>
  <c r="H6364" i="7"/>
  <c r="I6364" i="7"/>
  <c r="J6364" i="7"/>
  <c r="H6363" i="7"/>
  <c r="I6363" i="7"/>
  <c r="H6362" i="7"/>
  <c r="I6362" i="7"/>
  <c r="J6362" i="7"/>
  <c r="H6361" i="7"/>
  <c r="I6361" i="7"/>
  <c r="H6373" i="7"/>
  <c r="I6373" i="7"/>
  <c r="H6372" i="7"/>
  <c r="I6372" i="7"/>
  <c r="H6371" i="7"/>
  <c r="I6371" i="7"/>
  <c r="J6371" i="7"/>
  <c r="H6370" i="7"/>
  <c r="I6370" i="7"/>
  <c r="H6374" i="7"/>
  <c r="I6374" i="7"/>
  <c r="H6367" i="7"/>
  <c r="I6367" i="7"/>
  <c r="H6369" i="7"/>
  <c r="I6369" i="7"/>
  <c r="J6369" i="7"/>
  <c r="H6368" i="7"/>
  <c r="I6368" i="7"/>
  <c r="H6346" i="7"/>
  <c r="I6346" i="7"/>
  <c r="J6346" i="7"/>
  <c r="H6345" i="7"/>
  <c r="I6345" i="7"/>
  <c r="H6348" i="7"/>
  <c r="I6348" i="7"/>
  <c r="J6348" i="7"/>
  <c r="H6347" i="7"/>
  <c r="I6347" i="7"/>
  <c r="H6333" i="7"/>
  <c r="I6333" i="7"/>
  <c r="J6333" i="7"/>
  <c r="H6330" i="7"/>
  <c r="I6330" i="7"/>
  <c r="H6329" i="7"/>
  <c r="I6329" i="7"/>
  <c r="J6329" i="7"/>
  <c r="H6328" i="7"/>
  <c r="I6328" i="7"/>
  <c r="H6332" i="7"/>
  <c r="I6332" i="7"/>
  <c r="J6332" i="7"/>
  <c r="H6331" i="7"/>
  <c r="I6331" i="7"/>
  <c r="H6310" i="7"/>
  <c r="I6310" i="7"/>
  <c r="H6309" i="7"/>
  <c r="I6309" i="7"/>
  <c r="H6308" i="7"/>
  <c r="I6308" i="7"/>
  <c r="H6305" i="7"/>
  <c r="I6305" i="7"/>
  <c r="H6311" i="7"/>
  <c r="I6311" i="7"/>
  <c r="H6307" i="7"/>
  <c r="I6307" i="7"/>
  <c r="H6306" i="7"/>
  <c r="I6306" i="7"/>
  <c r="H6313" i="7"/>
  <c r="I6313" i="7"/>
  <c r="H6312" i="7"/>
  <c r="I6312" i="7"/>
  <c r="J6312" i="7"/>
  <c r="H6295" i="7"/>
  <c r="I6295" i="7"/>
  <c r="H6293" i="7"/>
  <c r="I6293" i="7"/>
  <c r="J6293" i="7"/>
  <c r="H6294" i="7"/>
  <c r="I6294" i="7"/>
  <c r="H6296" i="7"/>
  <c r="I6296" i="7"/>
  <c r="J6296" i="7"/>
  <c r="H6297" i="7"/>
  <c r="I6297" i="7"/>
  <c r="H6298" i="7"/>
  <c r="I6298" i="7"/>
  <c r="J6298" i="7"/>
  <c r="H6280" i="7"/>
  <c r="I6280" i="7"/>
  <c r="H6260" i="7"/>
  <c r="I6260" i="7"/>
  <c r="J6260" i="7"/>
  <c r="H6259" i="7"/>
  <c r="I6259" i="7"/>
  <c r="H6235" i="7"/>
  <c r="I6235" i="7"/>
  <c r="J6235" i="7"/>
  <c r="H6234" i="7"/>
  <c r="I6234" i="7"/>
  <c r="H6233" i="7"/>
  <c r="I6233" i="7"/>
  <c r="J6233" i="7"/>
  <c r="H6236" i="7"/>
  <c r="I6236" i="7"/>
  <c r="H6213" i="7"/>
  <c r="I6213" i="7"/>
  <c r="H6215" i="7"/>
  <c r="I6215" i="7"/>
  <c r="H6217" i="7"/>
  <c r="I6217" i="7"/>
  <c r="J6217" i="7"/>
  <c r="H6216" i="7"/>
  <c r="I6216" i="7"/>
  <c r="H6214" i="7"/>
  <c r="I6214" i="7"/>
  <c r="J6214" i="7"/>
  <c r="H6218" i="7"/>
  <c r="I6218" i="7"/>
  <c r="H6195" i="7"/>
  <c r="I6195" i="7"/>
  <c r="J6195" i="7"/>
  <c r="H6194" i="7"/>
  <c r="I6194" i="7"/>
  <c r="H6196" i="7"/>
  <c r="I6196" i="7"/>
  <c r="H6166" i="7"/>
  <c r="I6166" i="7"/>
  <c r="H6164" i="7"/>
  <c r="I6164" i="7"/>
  <c r="J6164" i="7"/>
  <c r="H6167" i="7"/>
  <c r="I6167" i="7"/>
  <c r="H6165" i="7"/>
  <c r="I6165" i="7"/>
  <c r="J6165" i="7"/>
  <c r="H6163" i="7"/>
  <c r="I6163" i="7"/>
  <c r="H6162" i="7"/>
  <c r="I6162" i="7"/>
  <c r="J6162" i="7"/>
  <c r="H6161" i="7"/>
  <c r="I6161" i="7"/>
  <c r="H6137" i="7"/>
  <c r="I6137" i="7"/>
  <c r="J6137" i="7"/>
  <c r="H6139" i="7"/>
  <c r="I6139" i="7"/>
  <c r="H6138" i="7"/>
  <c r="I6138" i="7"/>
  <c r="J6138" i="7"/>
  <c r="H5603" i="7"/>
  <c r="I5603" i="7"/>
  <c r="H5602" i="7"/>
  <c r="I5602" i="7"/>
  <c r="J5602" i="7"/>
  <c r="H5576" i="7"/>
  <c r="I5576" i="7"/>
  <c r="H5558" i="7"/>
  <c r="I5558" i="7"/>
  <c r="H5534" i="7"/>
  <c r="I5534" i="7"/>
  <c r="H5535" i="7"/>
  <c r="I5535" i="7"/>
  <c r="H4914" i="7"/>
  <c r="I4914" i="7"/>
  <c r="H4913" i="7"/>
  <c r="I4913" i="7"/>
  <c r="H4915" i="7"/>
  <c r="I4915" i="7"/>
  <c r="H4898" i="7"/>
  <c r="I4898" i="7"/>
  <c r="H4901" i="7"/>
  <c r="I4901" i="7"/>
  <c r="H4902" i="7"/>
  <c r="I4902" i="7"/>
  <c r="J4902" i="7"/>
  <c r="H4900" i="7"/>
  <c r="I4900" i="7"/>
  <c r="H4896" i="7"/>
  <c r="I4896" i="7"/>
  <c r="J4896" i="7"/>
  <c r="H4897" i="7"/>
  <c r="I4897" i="7"/>
  <c r="H4899" i="7"/>
  <c r="I4899" i="7"/>
  <c r="J4899" i="7"/>
  <c r="H4895" i="7"/>
  <c r="I4895" i="7"/>
  <c r="H4880" i="7"/>
  <c r="I4880" i="7"/>
  <c r="J4880" i="7"/>
  <c r="H4879" i="7"/>
  <c r="I4879" i="7"/>
  <c r="H4881" i="7"/>
  <c r="I4881" i="7"/>
  <c r="J4881" i="7"/>
  <c r="H4870" i="7"/>
  <c r="I4870" i="7"/>
  <c r="H4854" i="7"/>
  <c r="I4854" i="7"/>
  <c r="J4854" i="7"/>
  <c r="H4855" i="7"/>
  <c r="I4855" i="7"/>
  <c r="H4852" i="7"/>
  <c r="I4852" i="7"/>
  <c r="J4852" i="7"/>
  <c r="H4853" i="7"/>
  <c r="I4853" i="7"/>
  <c r="H4513" i="7"/>
  <c r="I4513" i="7"/>
  <c r="H4512" i="7"/>
  <c r="I4512" i="7"/>
  <c r="H4509" i="7"/>
  <c r="I4509" i="7"/>
  <c r="J4509" i="7"/>
  <c r="H4511" i="7"/>
  <c r="I4511" i="7"/>
  <c r="H4510" i="7"/>
  <c r="I4510" i="7"/>
  <c r="H4514" i="7"/>
  <c r="I4514" i="7"/>
  <c r="H4498" i="7"/>
  <c r="I4498" i="7"/>
  <c r="J4498" i="7"/>
  <c r="H4500" i="7"/>
  <c r="I4500" i="7"/>
  <c r="H4496" i="7"/>
  <c r="I4496" i="7"/>
  <c r="J4496" i="7"/>
  <c r="H4497" i="7"/>
  <c r="I4497" i="7"/>
  <c r="H4499" i="7"/>
  <c r="I4499" i="7"/>
  <c r="J4499" i="7"/>
  <c r="H4490" i="7"/>
  <c r="I4490" i="7"/>
  <c r="H4487" i="7"/>
  <c r="I4487" i="7"/>
  <c r="J4487" i="7"/>
  <c r="H4491" i="7"/>
  <c r="I4491" i="7"/>
  <c r="H4488" i="7"/>
  <c r="I4488" i="7"/>
  <c r="J4488" i="7"/>
  <c r="H4489" i="7"/>
  <c r="I4489" i="7"/>
  <c r="H4476" i="7"/>
  <c r="I4476" i="7"/>
  <c r="J4476" i="7"/>
  <c r="H4480" i="7"/>
  <c r="I4480" i="7"/>
  <c r="H4479" i="7"/>
  <c r="I4479" i="7"/>
  <c r="H4478" i="7"/>
  <c r="I4478" i="7"/>
  <c r="H4477" i="7"/>
  <c r="I4477" i="7"/>
  <c r="H4475" i="7"/>
  <c r="I4475" i="7"/>
  <c r="H4474" i="7"/>
  <c r="I4474" i="7"/>
  <c r="J4474" i="7"/>
  <c r="H4472" i="7"/>
  <c r="I4472" i="7"/>
  <c r="H4473" i="7"/>
  <c r="I4473" i="7"/>
  <c r="J4473" i="7"/>
  <c r="H4463" i="7"/>
  <c r="I4463" i="7"/>
  <c r="H4460" i="7"/>
  <c r="I4460" i="7"/>
  <c r="H4462" i="7"/>
  <c r="I4462" i="7"/>
  <c r="H4459" i="7"/>
  <c r="I4459" i="7"/>
  <c r="H4458" i="7"/>
  <c r="I4458" i="7"/>
  <c r="H4461" i="7"/>
  <c r="I4461" i="7"/>
  <c r="J4461" i="7"/>
  <c r="H4447" i="7"/>
  <c r="I4447" i="7"/>
  <c r="H4446" i="7"/>
  <c r="I4446" i="7"/>
  <c r="J4446" i="7"/>
  <c r="H4445" i="7"/>
  <c r="I4445" i="7"/>
  <c r="H4434" i="7"/>
  <c r="I4434" i="7"/>
  <c r="J4434" i="7"/>
  <c r="H4439" i="7"/>
  <c r="I4439" i="7"/>
  <c r="H4437" i="7"/>
  <c r="I4437" i="7"/>
  <c r="J4437" i="7"/>
  <c r="H4433" i="7"/>
  <c r="I4433" i="7"/>
  <c r="H4436" i="7"/>
  <c r="I4436" i="7"/>
  <c r="J4436" i="7"/>
  <c r="H4435" i="7"/>
  <c r="I4435" i="7"/>
  <c r="H4438" i="7"/>
  <c r="I4438" i="7"/>
  <c r="J4438" i="7"/>
  <c r="H4422" i="7"/>
  <c r="I4422" i="7"/>
  <c r="H4419" i="7"/>
  <c r="I4419" i="7"/>
  <c r="J4419" i="7"/>
  <c r="H4420" i="7"/>
  <c r="I4420" i="7"/>
  <c r="H4418" i="7"/>
  <c r="I4418" i="7"/>
  <c r="H4421" i="7"/>
  <c r="I4421" i="7"/>
  <c r="H4411" i="7"/>
  <c r="I4411" i="7"/>
  <c r="J4411" i="7"/>
  <c r="H4412" i="7"/>
  <c r="I4412" i="7"/>
  <c r="H4413" i="7"/>
  <c r="I4413" i="7"/>
  <c r="H4401" i="7"/>
  <c r="I4401" i="7"/>
  <c r="H4400" i="7"/>
  <c r="I4400" i="7"/>
  <c r="J4400" i="7"/>
  <c r="H4398" i="7"/>
  <c r="I4398" i="7"/>
  <c r="H4399" i="7"/>
  <c r="I4399" i="7"/>
  <c r="J4399" i="7"/>
  <c r="H4381" i="7"/>
  <c r="I4381" i="7"/>
  <c r="H4383" i="7"/>
  <c r="I4383" i="7"/>
  <c r="J4383" i="7"/>
  <c r="H4382" i="7"/>
  <c r="I4382" i="7"/>
  <c r="H4384" i="7"/>
  <c r="I4384" i="7"/>
  <c r="J4384" i="7"/>
  <c r="H4385" i="7"/>
  <c r="I4385" i="7"/>
  <c r="H4370" i="7"/>
  <c r="I4370" i="7"/>
  <c r="J4370" i="7"/>
  <c r="H4367" i="7"/>
  <c r="I4367" i="7"/>
  <c r="H4366" i="7"/>
  <c r="I4366" i="7"/>
  <c r="J4366" i="7"/>
  <c r="H4369" i="7"/>
  <c r="I4369" i="7"/>
  <c r="H4371" i="7"/>
  <c r="I4371" i="7"/>
  <c r="H4368" i="7"/>
  <c r="I4368" i="7"/>
  <c r="H4352" i="7"/>
  <c r="I4352" i="7"/>
  <c r="H4353" i="7"/>
  <c r="I4353" i="7"/>
  <c r="H4355" i="7"/>
  <c r="I4355" i="7"/>
  <c r="H4351" i="7"/>
  <c r="I4351" i="7"/>
  <c r="H4358" i="7"/>
  <c r="I4358" i="7"/>
  <c r="H4357" i="7"/>
  <c r="I4357" i="7"/>
  <c r="H4356" i="7"/>
  <c r="I4356" i="7"/>
  <c r="J4356" i="7"/>
  <c r="H4350" i="7"/>
  <c r="I4350" i="7"/>
  <c r="H4354" i="7"/>
  <c r="I4354" i="7"/>
  <c r="J4354" i="7"/>
  <c r="H4334" i="7"/>
  <c r="I4334" i="7"/>
  <c r="H4338" i="7"/>
  <c r="I4338" i="7"/>
  <c r="J4338" i="7"/>
  <c r="H4335" i="7"/>
  <c r="I4335" i="7"/>
  <c r="H4336" i="7"/>
  <c r="I4336" i="7"/>
  <c r="J4336" i="7"/>
  <c r="H4341" i="7"/>
  <c r="I4341" i="7"/>
  <c r="H4339" i="7"/>
  <c r="I4339" i="7"/>
  <c r="J4339" i="7"/>
  <c r="H4333" i="7"/>
  <c r="I4333" i="7"/>
  <c r="H4343" i="7"/>
  <c r="I4343" i="7"/>
  <c r="J4343" i="7"/>
  <c r="H4342" i="7"/>
  <c r="I4342" i="7"/>
  <c r="H4337" i="7"/>
  <c r="I4337" i="7"/>
  <c r="J4337" i="7"/>
  <c r="H4340" i="7"/>
  <c r="I4340" i="7"/>
  <c r="H4344" i="7"/>
  <c r="I4344" i="7"/>
  <c r="H4321" i="7"/>
  <c r="I4321" i="7"/>
  <c r="H4322" i="7"/>
  <c r="I4322" i="7"/>
  <c r="J4322" i="7"/>
  <c r="H4324" i="7"/>
  <c r="I4324" i="7"/>
  <c r="H4323" i="7"/>
  <c r="I4323" i="7"/>
  <c r="J4323" i="7"/>
  <c r="H4320" i="7"/>
  <c r="I4320" i="7"/>
  <c r="H4319" i="7"/>
  <c r="I4319" i="7"/>
  <c r="J4319" i="7"/>
  <c r="H4306" i="7"/>
  <c r="I4306" i="7"/>
  <c r="H4308" i="7"/>
  <c r="I4308" i="7"/>
  <c r="H4307" i="7"/>
  <c r="I4307" i="7"/>
  <c r="H4305" i="7"/>
  <c r="I4305" i="7"/>
  <c r="J4305" i="7"/>
  <c r="H4290" i="7"/>
  <c r="I4290" i="7"/>
  <c r="H4294" i="7"/>
  <c r="I4294" i="7"/>
  <c r="J4294" i="7"/>
  <c r="H4291" i="7"/>
  <c r="I4291" i="7"/>
  <c r="H4292" i="7"/>
  <c r="I4292" i="7"/>
  <c r="J4292" i="7"/>
  <c r="H4293" i="7"/>
  <c r="I4293" i="7"/>
  <c r="H4295" i="7"/>
  <c r="I4295" i="7"/>
  <c r="J4295" i="7"/>
  <c r="H4282" i="7"/>
  <c r="I4282" i="7"/>
  <c r="H4281" i="7"/>
  <c r="I4281" i="7"/>
  <c r="J4281" i="7"/>
  <c r="H4278" i="7"/>
  <c r="I4278" i="7"/>
  <c r="H4279" i="7"/>
  <c r="I4279" i="7"/>
  <c r="J4279" i="7"/>
  <c r="H4280" i="7"/>
  <c r="I4280" i="7"/>
  <c r="H4277" i="7"/>
  <c r="I4277" i="7"/>
  <c r="H4262" i="7"/>
  <c r="I4262" i="7"/>
  <c r="H4264" i="7"/>
  <c r="I4264" i="7"/>
  <c r="H4261" i="7"/>
  <c r="I4261" i="7"/>
  <c r="H4263" i="7"/>
  <c r="I4263" i="7"/>
  <c r="H4250" i="7"/>
  <c r="I4250" i="7"/>
  <c r="H4252" i="7"/>
  <c r="I4252" i="7"/>
  <c r="H4251" i="7"/>
  <c r="I4251" i="7"/>
  <c r="H4236" i="7"/>
  <c r="I4236" i="7"/>
  <c r="J4236" i="7"/>
  <c r="H4234" i="7"/>
  <c r="I4234" i="7"/>
  <c r="H4237" i="7"/>
  <c r="I4237" i="7"/>
  <c r="J4237" i="7"/>
  <c r="H4232" i="7"/>
  <c r="I4232" i="7"/>
  <c r="H4231" i="7"/>
  <c r="I4231" i="7"/>
  <c r="J4231" i="7"/>
  <c r="H4233" i="7"/>
  <c r="I4233" i="7"/>
  <c r="H4235" i="7"/>
  <c r="I4235" i="7"/>
  <c r="J4235" i="7"/>
  <c r="H4213" i="7"/>
  <c r="I4213" i="7"/>
  <c r="H4216" i="7"/>
  <c r="I4216" i="7"/>
  <c r="J4216" i="7"/>
  <c r="H4215" i="7"/>
  <c r="I4215" i="7"/>
  <c r="H4214" i="7"/>
  <c r="I4214" i="7"/>
  <c r="J4214" i="7"/>
  <c r="H4217" i="7"/>
  <c r="I4217" i="7"/>
  <c r="H4199" i="7"/>
  <c r="I4199" i="7"/>
  <c r="J4199" i="7"/>
  <c r="H4186" i="7"/>
  <c r="I4186" i="7"/>
  <c r="H4188" i="7"/>
  <c r="I4188" i="7"/>
  <c r="H4189" i="7"/>
  <c r="I4189" i="7"/>
  <c r="H4187" i="7"/>
  <c r="I4187" i="7"/>
  <c r="J4187" i="7"/>
  <c r="H4175" i="7"/>
  <c r="I4175" i="7"/>
  <c r="H4176" i="7"/>
  <c r="I4176" i="7"/>
  <c r="H4174" i="7"/>
  <c r="I4174" i="7"/>
  <c r="H4159" i="7"/>
  <c r="I4159" i="7"/>
  <c r="J4159" i="7"/>
  <c r="H4161" i="7"/>
  <c r="I4161" i="7"/>
  <c r="H4157" i="7"/>
  <c r="I4157" i="7"/>
  <c r="J4157" i="7"/>
  <c r="H4158" i="7"/>
  <c r="I4158" i="7"/>
  <c r="H4163" i="7"/>
  <c r="I4163" i="7"/>
  <c r="J4163" i="7"/>
  <c r="H4160" i="7"/>
  <c r="I4160" i="7"/>
  <c r="H4162" i="7"/>
  <c r="I4162" i="7"/>
  <c r="J4162" i="7"/>
  <c r="H4165" i="7"/>
  <c r="I4165" i="7"/>
  <c r="H4164" i="7"/>
  <c r="I4164" i="7"/>
  <c r="J4164" i="7"/>
  <c r="H4152" i="7"/>
  <c r="I4152" i="7"/>
  <c r="H4143" i="7"/>
  <c r="I4143" i="7"/>
  <c r="J4143" i="7"/>
  <c r="H4142" i="7"/>
  <c r="I4142" i="7"/>
  <c r="H4134" i="7"/>
  <c r="I4134" i="7"/>
  <c r="H4133" i="7"/>
  <c r="I4133" i="7"/>
  <c r="H4114" i="7"/>
  <c r="I4114" i="7"/>
  <c r="H4108" i="7"/>
  <c r="I4108" i="7"/>
  <c r="H4109" i="7"/>
  <c r="I4109" i="7"/>
  <c r="J4109" i="7"/>
  <c r="H4107" i="7"/>
  <c r="I4107" i="7"/>
  <c r="H4104" i="7"/>
  <c r="I4104" i="7"/>
  <c r="J4104" i="7"/>
  <c r="H4105" i="7"/>
  <c r="I4105" i="7"/>
  <c r="H4106" i="7"/>
  <c r="I4106" i="7"/>
  <c r="H4103" i="7"/>
  <c r="I4103" i="7"/>
  <c r="H4092" i="7"/>
  <c r="I4092" i="7"/>
  <c r="H4094" i="7"/>
  <c r="I4094" i="7"/>
  <c r="H4091" i="7"/>
  <c r="I4091" i="7"/>
  <c r="J4091" i="7"/>
  <c r="H4089" i="7"/>
  <c r="I4089" i="7"/>
  <c r="H4088" i="7"/>
  <c r="I4088" i="7"/>
  <c r="J4088" i="7"/>
  <c r="H4093" i="7"/>
  <c r="I4093" i="7"/>
  <c r="H4087" i="7"/>
  <c r="I4087" i="7"/>
  <c r="J4087" i="7"/>
  <c r="H4086" i="7"/>
  <c r="I4086" i="7"/>
  <c r="H4090" i="7"/>
  <c r="I4090" i="7"/>
  <c r="J4090" i="7"/>
  <c r="H4075" i="7"/>
  <c r="I4075" i="7"/>
  <c r="H4063" i="7"/>
  <c r="I4063" i="7"/>
  <c r="J4063" i="7"/>
  <c r="H4064" i="7"/>
  <c r="I4064" i="7"/>
  <c r="H4048" i="7"/>
  <c r="I4048" i="7"/>
  <c r="J4048" i="7"/>
  <c r="H4050" i="7"/>
  <c r="I4050" i="7"/>
  <c r="H4049" i="7"/>
  <c r="I4049" i="7"/>
  <c r="J4049" i="7"/>
  <c r="H4047" i="7"/>
  <c r="I4047" i="7"/>
  <c r="H4046" i="7"/>
  <c r="I4046" i="7"/>
  <c r="H4045" i="7"/>
  <c r="I4045" i="7"/>
  <c r="H4033" i="7"/>
  <c r="I4033" i="7"/>
  <c r="J4033" i="7"/>
  <c r="H4030" i="7"/>
  <c r="I4030" i="7"/>
  <c r="H4035" i="7"/>
  <c r="I4035" i="7"/>
  <c r="H4032" i="7"/>
  <c r="I4032" i="7"/>
  <c r="H4036" i="7"/>
  <c r="I4036" i="7"/>
  <c r="J4036" i="7"/>
  <c r="H4031" i="7"/>
  <c r="I4031" i="7"/>
  <c r="H4034" i="7"/>
  <c r="I4034" i="7"/>
  <c r="J4034" i="7"/>
  <c r="H4022" i="7"/>
  <c r="I4022" i="7"/>
  <c r="H4021" i="7"/>
  <c r="I4021" i="7"/>
  <c r="J4021" i="7"/>
  <c r="H4024" i="7"/>
  <c r="I4024" i="7"/>
  <c r="H4020" i="7"/>
  <c r="I4020" i="7"/>
  <c r="J4020" i="7"/>
  <c r="H4017" i="7"/>
  <c r="I4017" i="7"/>
  <c r="H4019" i="7"/>
  <c r="I4019" i="7"/>
  <c r="J4019" i="7"/>
  <c r="H4023" i="7"/>
  <c r="I4023" i="7"/>
  <c r="H4018" i="7"/>
  <c r="I4018" i="7"/>
  <c r="J4018" i="7"/>
  <c r="H3998" i="7"/>
  <c r="I3998" i="7"/>
  <c r="H3996" i="7"/>
  <c r="I3996" i="7"/>
  <c r="H4013" i="7"/>
  <c r="I4013" i="7"/>
  <c r="H4011" i="7"/>
  <c r="I4011" i="7"/>
  <c r="H4012" i="7"/>
  <c r="I4012" i="7"/>
  <c r="H4010" i="7"/>
  <c r="I4010" i="7"/>
  <c r="H4008" i="7"/>
  <c r="I4008" i="7"/>
  <c r="H4007" i="7"/>
  <c r="I4007" i="7"/>
  <c r="H4009" i="7"/>
  <c r="I4009" i="7"/>
  <c r="H4005" i="7"/>
  <c r="I4005" i="7"/>
  <c r="J4005" i="7"/>
  <c r="H4004" i="7"/>
  <c r="I4004" i="7"/>
  <c r="H3997" i="7"/>
  <c r="I3997" i="7"/>
  <c r="J3997" i="7"/>
  <c r="H4000" i="7"/>
  <c r="I4000" i="7"/>
  <c r="H3999" i="7"/>
  <c r="I3999" i="7"/>
  <c r="J3999" i="7"/>
  <c r="H4003" i="7"/>
  <c r="I4003" i="7"/>
  <c r="H4006" i="7"/>
  <c r="I4006" i="7"/>
  <c r="J4006" i="7"/>
  <c r="H4002" i="7"/>
  <c r="I4002" i="7"/>
  <c r="H3995" i="7"/>
  <c r="I3995" i="7"/>
  <c r="J3995" i="7"/>
  <c r="H4001" i="7"/>
  <c r="I4001" i="7"/>
  <c r="H3986" i="7"/>
  <c r="I3986" i="7"/>
  <c r="J3986" i="7"/>
  <c r="H3987" i="7"/>
  <c r="I3987" i="7"/>
  <c r="H3985" i="7"/>
  <c r="I3985" i="7"/>
  <c r="J3985" i="7"/>
  <c r="H3974" i="7"/>
  <c r="I3974" i="7"/>
  <c r="H3975" i="7"/>
  <c r="I3975" i="7"/>
  <c r="H3976" i="7"/>
  <c r="I3976" i="7"/>
  <c r="H3960" i="7"/>
  <c r="I3960" i="7"/>
  <c r="J3960" i="7"/>
  <c r="H3961" i="7"/>
  <c r="I3961" i="7"/>
  <c r="H3949" i="7"/>
  <c r="I3949" i="7"/>
  <c r="J3949" i="7"/>
  <c r="H3948" i="7"/>
  <c r="I3948" i="7"/>
  <c r="H3946" i="7"/>
  <c r="I3946" i="7"/>
  <c r="J3946" i="7"/>
  <c r="H3945" i="7"/>
  <c r="I3945" i="7"/>
  <c r="H3944" i="7"/>
  <c r="I3944" i="7"/>
  <c r="H3947" i="7"/>
  <c r="I3947" i="7"/>
  <c r="H3920" i="7"/>
  <c r="I3920" i="7"/>
  <c r="J3920" i="7"/>
  <c r="H3923" i="7"/>
  <c r="I3923" i="7"/>
  <c r="H3922" i="7"/>
  <c r="I3922" i="7"/>
  <c r="J3922" i="7"/>
  <c r="H3921" i="7"/>
  <c r="I3921" i="7"/>
  <c r="H3908" i="7"/>
  <c r="I3908" i="7"/>
  <c r="J3908" i="7"/>
  <c r="H3909" i="7"/>
  <c r="I3909" i="7"/>
  <c r="H3912" i="7"/>
  <c r="I3912" i="7"/>
  <c r="J3912" i="7"/>
  <c r="H3911" i="7"/>
  <c r="I3911" i="7"/>
  <c r="H3910" i="7"/>
  <c r="I3910" i="7"/>
  <c r="J3910" i="7"/>
  <c r="H3899" i="7"/>
  <c r="I3899" i="7"/>
  <c r="H3900" i="7"/>
  <c r="I3900" i="7"/>
  <c r="J3900" i="7"/>
  <c r="H3901" i="7"/>
  <c r="I3901" i="7"/>
  <c r="H3898" i="7"/>
  <c r="I3898" i="7"/>
  <c r="H3897" i="7"/>
  <c r="I3897" i="7"/>
  <c r="H3896" i="7"/>
  <c r="I3896" i="7"/>
  <c r="H3883" i="7"/>
  <c r="I3883" i="7"/>
  <c r="H3882" i="7"/>
  <c r="I3882" i="7"/>
  <c r="H3881" i="7"/>
  <c r="I3881" i="7"/>
  <c r="H3867" i="7"/>
  <c r="I3867" i="7"/>
  <c r="H3868" i="7"/>
  <c r="I3868" i="7"/>
  <c r="H3869" i="7"/>
  <c r="I3869" i="7"/>
  <c r="J3869" i="7"/>
  <c r="H3849" i="7"/>
  <c r="I3849" i="7"/>
  <c r="H3852" i="7"/>
  <c r="I3852" i="7"/>
  <c r="J3852" i="7"/>
  <c r="H3850" i="7"/>
  <c r="I3850" i="7"/>
  <c r="H3851" i="7"/>
  <c r="I3851" i="7"/>
  <c r="J3851" i="7"/>
  <c r="H3853" i="7"/>
  <c r="I3853" i="7"/>
  <c r="H3841" i="7"/>
  <c r="I3841" i="7"/>
  <c r="J3841" i="7"/>
  <c r="H3844" i="7"/>
  <c r="I3844" i="7"/>
  <c r="H3842" i="7"/>
  <c r="I3842" i="7"/>
  <c r="J3842" i="7"/>
  <c r="H3843" i="7"/>
  <c r="I3843" i="7"/>
  <c r="H3834" i="7"/>
  <c r="I3834" i="7"/>
  <c r="J3834" i="7"/>
  <c r="H3835" i="7"/>
  <c r="I3835" i="7"/>
  <c r="H3837" i="7"/>
  <c r="I3837" i="7"/>
  <c r="J3837" i="7"/>
  <c r="H3833" i="7"/>
  <c r="I3833" i="7"/>
  <c r="H3836" i="7"/>
  <c r="I3836" i="7"/>
  <c r="H3825" i="7"/>
  <c r="I3825" i="7"/>
  <c r="H3823" i="7"/>
  <c r="I3823" i="7"/>
  <c r="J3823" i="7"/>
  <c r="H3828" i="7"/>
  <c r="I3828" i="7"/>
  <c r="H3822" i="7"/>
  <c r="I3822" i="7"/>
  <c r="H3827" i="7"/>
  <c r="I3827" i="7"/>
  <c r="H3824" i="7"/>
  <c r="I3824" i="7"/>
  <c r="J3824" i="7"/>
  <c r="H3826" i="7"/>
  <c r="I3826" i="7"/>
  <c r="H3815" i="7"/>
  <c r="I3815" i="7"/>
  <c r="J3815" i="7"/>
  <c r="H3814" i="7"/>
  <c r="I3814" i="7"/>
  <c r="H3817" i="7"/>
  <c r="I3817" i="7"/>
  <c r="J3817" i="7"/>
  <c r="H3816" i="7"/>
  <c r="I3816" i="7"/>
  <c r="H3810" i="7"/>
  <c r="I3810" i="7"/>
  <c r="J3810" i="7"/>
  <c r="H3809" i="7"/>
  <c r="I3809" i="7"/>
  <c r="H3807" i="7"/>
  <c r="I3807" i="7"/>
  <c r="J3807" i="7"/>
  <c r="H3808" i="7"/>
  <c r="I3808" i="7"/>
  <c r="H3802" i="7"/>
  <c r="I3802" i="7"/>
  <c r="J3802" i="7"/>
  <c r="H3797" i="7"/>
  <c r="I3797" i="7"/>
  <c r="H3795" i="7"/>
  <c r="I3795" i="7"/>
  <c r="H3796" i="7"/>
  <c r="I3796" i="7"/>
  <c r="H3790" i="7"/>
  <c r="I3790" i="7"/>
  <c r="H3789" i="7"/>
  <c r="I3789" i="7"/>
  <c r="H3788" i="7"/>
  <c r="I3788" i="7"/>
  <c r="J3788" i="7"/>
  <c r="H3776" i="7"/>
  <c r="I3776" i="7"/>
  <c r="H3782" i="7"/>
  <c r="I3782" i="7"/>
  <c r="J3782" i="7"/>
  <c r="H3781" i="7"/>
  <c r="I3781" i="7"/>
  <c r="H3775" i="7"/>
  <c r="I3775" i="7"/>
  <c r="H3778" i="7"/>
  <c r="I3778" i="7"/>
  <c r="H3780" i="7"/>
  <c r="I3780" i="7"/>
  <c r="H3777" i="7"/>
  <c r="I3777" i="7"/>
  <c r="H3779" i="7"/>
  <c r="I3779" i="7"/>
  <c r="J3779" i="7"/>
  <c r="H3774" i="7"/>
  <c r="I3774" i="7"/>
  <c r="H3762" i="7"/>
  <c r="I3762" i="7"/>
  <c r="J3762" i="7"/>
  <c r="H3764" i="7"/>
  <c r="I3764" i="7"/>
  <c r="H3763" i="7"/>
  <c r="I3763" i="7"/>
  <c r="J3763" i="7"/>
  <c r="H3765" i="7"/>
  <c r="I3765" i="7"/>
  <c r="H3760" i="7"/>
  <c r="I3760" i="7"/>
  <c r="J3760" i="7"/>
  <c r="H3761" i="7"/>
  <c r="I3761" i="7"/>
  <c r="H3745" i="7"/>
  <c r="I3745" i="7"/>
  <c r="J3745" i="7"/>
  <c r="H3743" i="7"/>
  <c r="I3743" i="7"/>
  <c r="H3740" i="7"/>
  <c r="I3740" i="7"/>
  <c r="J3740" i="7"/>
  <c r="H3744" i="7"/>
  <c r="I3744" i="7"/>
  <c r="H3742" i="7"/>
  <c r="I3742" i="7"/>
  <c r="J3742" i="7"/>
  <c r="H3741" i="7"/>
  <c r="I3741" i="7"/>
  <c r="H3739" i="7"/>
  <c r="I3739" i="7"/>
  <c r="H3722" i="7"/>
  <c r="I3722" i="7"/>
  <c r="H3726" i="7"/>
  <c r="I3726" i="7"/>
  <c r="J3726" i="7"/>
  <c r="H3721" i="7"/>
  <c r="I3721" i="7"/>
  <c r="H3725" i="7"/>
  <c r="I3725" i="7"/>
  <c r="H3724" i="7"/>
  <c r="I3724" i="7"/>
  <c r="H3723" i="7"/>
  <c r="I3723" i="7"/>
  <c r="J3723" i="7"/>
  <c r="H3698" i="7"/>
  <c r="I3698" i="7"/>
  <c r="H3699" i="7"/>
  <c r="I3699" i="7"/>
  <c r="J3699" i="7"/>
  <c r="H3704" i="7"/>
  <c r="I3704" i="7"/>
  <c r="H3701" i="7"/>
  <c r="I3701" i="7"/>
  <c r="J3701" i="7"/>
  <c r="H3700" i="7"/>
  <c r="I3700" i="7"/>
  <c r="H3703" i="7"/>
  <c r="I3703" i="7"/>
  <c r="J3703" i="7"/>
  <c r="H3697" i="7"/>
  <c r="I3697" i="7"/>
  <c r="H3702" i="7"/>
  <c r="I3702" i="7"/>
  <c r="J3702" i="7"/>
  <c r="H3682" i="7"/>
  <c r="I3682" i="7"/>
  <c r="H3686" i="7"/>
  <c r="I3686" i="7"/>
  <c r="J3686" i="7"/>
  <c r="H3685" i="7"/>
  <c r="I3685" i="7"/>
  <c r="H3683" i="7"/>
  <c r="I3683" i="7"/>
  <c r="H3684" i="7"/>
  <c r="I3684" i="7"/>
  <c r="H3675" i="7"/>
  <c r="I3675" i="7"/>
  <c r="H3674" i="7"/>
  <c r="I3674" i="7"/>
  <c r="H3660" i="7"/>
  <c r="I3660" i="7"/>
  <c r="H3662" i="7"/>
  <c r="I3662" i="7"/>
  <c r="H3661" i="7"/>
  <c r="I3661" i="7"/>
  <c r="H3659" i="7"/>
  <c r="I3659" i="7"/>
  <c r="H3648" i="7"/>
  <c r="I3648" i="7"/>
  <c r="J3648" i="7"/>
  <c r="H3646" i="7"/>
  <c r="I3646" i="7"/>
  <c r="H3647" i="7"/>
  <c r="I3647" i="7"/>
  <c r="J3647" i="7"/>
  <c r="H3649" i="7"/>
  <c r="I3649" i="7"/>
  <c r="H3645" i="7"/>
  <c r="I3645" i="7"/>
  <c r="J3645" i="7"/>
  <c r="H3644" i="7"/>
  <c r="I3644" i="7"/>
  <c r="H3625" i="7"/>
  <c r="I3625" i="7"/>
  <c r="J3625" i="7"/>
  <c r="H3623" i="7"/>
  <c r="I3623" i="7"/>
  <c r="H3624" i="7"/>
  <c r="I3624" i="7"/>
  <c r="J3624" i="7"/>
  <c r="H3465" i="7"/>
  <c r="I3465" i="7"/>
  <c r="H3463" i="7"/>
  <c r="I3463" i="7"/>
  <c r="J3463" i="7"/>
  <c r="H3464" i="7"/>
  <c r="I3464" i="7"/>
  <c r="H3450" i="7"/>
  <c r="I3450" i="7"/>
  <c r="J3450" i="7"/>
  <c r="H3451" i="7"/>
  <c r="I3451" i="7"/>
  <c r="H3452" i="7"/>
  <c r="I3452" i="7"/>
  <c r="H3433" i="7"/>
  <c r="I3433" i="7"/>
  <c r="H3435" i="7"/>
  <c r="I3435" i="7"/>
  <c r="J3435" i="7"/>
  <c r="H3434" i="7"/>
  <c r="I3434" i="7"/>
  <c r="H3432" i="7"/>
  <c r="I3432" i="7"/>
  <c r="J3432" i="7"/>
  <c r="H3431" i="7"/>
  <c r="I3431" i="7"/>
  <c r="H3412" i="7"/>
  <c r="I3412" i="7"/>
  <c r="J3412" i="7"/>
  <c r="H3420" i="7"/>
  <c r="I3420" i="7"/>
  <c r="H3417" i="7"/>
  <c r="I3417" i="7"/>
  <c r="H3416" i="7"/>
  <c r="I3416" i="7"/>
  <c r="H3415" i="7"/>
  <c r="I3415" i="7"/>
  <c r="J3415" i="7"/>
  <c r="H3419" i="7"/>
  <c r="I3419" i="7"/>
  <c r="H3413" i="7"/>
  <c r="I3413" i="7"/>
  <c r="J3413" i="7"/>
  <c r="H3414" i="7"/>
  <c r="I3414" i="7"/>
  <c r="H3418" i="7"/>
  <c r="I3418" i="7"/>
  <c r="J3418" i="7"/>
  <c r="H3395" i="7"/>
  <c r="I3395" i="7"/>
  <c r="H3398" i="7"/>
  <c r="I3398" i="7"/>
  <c r="J3398" i="7"/>
  <c r="H3394" i="7"/>
  <c r="I3394" i="7"/>
  <c r="H3399" i="7"/>
  <c r="I3399" i="7"/>
  <c r="J3399" i="7"/>
  <c r="H3397" i="7"/>
  <c r="I3397" i="7"/>
  <c r="H3396" i="7"/>
  <c r="I3396" i="7"/>
  <c r="J3396" i="7"/>
  <c r="H3380" i="7"/>
  <c r="I3380" i="7"/>
  <c r="H3379" i="7"/>
  <c r="I3379" i="7"/>
  <c r="H3363" i="7"/>
  <c r="I3363" i="7"/>
  <c r="H3368" i="7"/>
  <c r="I3368" i="7"/>
  <c r="H3367" i="7"/>
  <c r="I3367" i="7"/>
  <c r="H3366" i="7"/>
  <c r="I3366" i="7"/>
  <c r="H3365" i="7"/>
  <c r="I3365" i="7"/>
  <c r="H3371" i="7"/>
  <c r="I3371" i="7"/>
  <c r="H3364" i="7"/>
  <c r="I3364" i="7"/>
  <c r="H3370" i="7"/>
  <c r="I3370" i="7"/>
  <c r="J3370" i="7"/>
  <c r="H3369" i="7"/>
  <c r="I3369" i="7"/>
  <c r="H3353" i="7"/>
  <c r="I3353" i="7"/>
  <c r="J3353" i="7"/>
  <c r="H3354" i="7"/>
  <c r="I3354" i="7"/>
  <c r="H3352" i="7"/>
  <c r="I3352" i="7"/>
  <c r="J3352" i="7"/>
  <c r="H3351" i="7"/>
  <c r="I3351" i="7"/>
  <c r="H3355" i="7"/>
  <c r="I3355" i="7"/>
  <c r="J3355" i="7"/>
  <c r="H3350" i="7"/>
  <c r="I3350" i="7"/>
  <c r="H3343" i="7"/>
  <c r="I3343" i="7"/>
  <c r="J3343" i="7"/>
  <c r="H3344" i="7"/>
  <c r="I3344" i="7"/>
  <c r="H3332" i="7"/>
  <c r="I3332" i="7"/>
  <c r="J3332" i="7"/>
  <c r="H3328" i="7"/>
  <c r="I3328" i="7"/>
  <c r="H3329" i="7"/>
  <c r="I3329" i="7"/>
  <c r="J3329" i="7"/>
  <c r="H3330" i="7"/>
  <c r="I3330" i="7"/>
  <c r="H3331" i="7"/>
  <c r="I3331" i="7"/>
  <c r="H3318" i="7"/>
  <c r="I3318" i="7"/>
  <c r="H3310" i="7"/>
  <c r="I3310" i="7"/>
  <c r="J3310" i="7"/>
  <c r="H3311" i="7"/>
  <c r="I3311" i="7"/>
  <c r="H3312" i="7"/>
  <c r="I3312" i="7"/>
  <c r="H3313" i="7"/>
  <c r="I3313" i="7"/>
  <c r="H3314" i="7"/>
  <c r="I3314" i="7"/>
  <c r="J3314" i="7"/>
  <c r="H3317" i="7"/>
  <c r="I3317" i="7"/>
  <c r="H3316" i="7"/>
  <c r="I3316" i="7"/>
  <c r="J3316" i="7"/>
  <c r="H3315" i="7"/>
  <c r="I3315" i="7"/>
  <c r="H3309" i="7"/>
  <c r="I3309" i="7"/>
  <c r="J3309" i="7"/>
  <c r="H3296" i="7"/>
  <c r="I3296" i="7"/>
  <c r="H3295" i="7"/>
  <c r="I3295" i="7"/>
  <c r="J3295" i="7"/>
  <c r="H3299" i="7"/>
  <c r="I3299" i="7"/>
  <c r="H3298" i="7"/>
  <c r="I3298" i="7"/>
  <c r="J3298" i="7"/>
  <c r="H3301" i="7"/>
  <c r="I3301" i="7"/>
  <c r="H3300" i="7"/>
  <c r="I3300" i="7"/>
  <c r="J3300" i="7"/>
  <c r="H3297" i="7"/>
  <c r="I3297" i="7"/>
  <c r="H3284" i="7"/>
  <c r="I3284" i="7"/>
  <c r="H3285" i="7"/>
  <c r="I3285" i="7"/>
  <c r="H3276" i="7"/>
  <c r="I3276" i="7"/>
  <c r="H3275" i="7"/>
  <c r="I3275" i="7"/>
  <c r="H3269" i="7"/>
  <c r="I3269" i="7"/>
  <c r="J3269" i="7"/>
  <c r="H3268" i="7"/>
  <c r="I3268" i="7"/>
  <c r="H3267" i="7"/>
  <c r="I3267" i="7"/>
  <c r="J3267" i="7"/>
  <c r="H3262" i="7"/>
  <c r="I3262" i="7"/>
  <c r="H3261" i="7"/>
  <c r="I3261" i="7"/>
  <c r="H3145" i="7"/>
  <c r="I3145" i="7"/>
  <c r="H3146" i="7"/>
  <c r="I3146" i="7"/>
  <c r="H3147" i="7"/>
  <c r="I3147" i="7"/>
  <c r="H3136" i="7"/>
  <c r="I3136" i="7"/>
  <c r="J3136" i="7"/>
  <c r="H3138" i="7"/>
  <c r="I3138" i="7"/>
  <c r="H3139" i="7"/>
  <c r="I3139" i="7"/>
  <c r="J3139" i="7"/>
  <c r="H3137" i="7"/>
  <c r="I3137" i="7"/>
  <c r="H3126" i="7"/>
  <c r="I3126" i="7"/>
  <c r="J3126" i="7"/>
  <c r="H3115" i="7"/>
  <c r="I3115" i="7"/>
  <c r="H3097" i="7"/>
  <c r="I3097" i="7"/>
  <c r="J3097" i="7"/>
  <c r="H3100" i="7"/>
  <c r="I3100" i="7"/>
  <c r="H3099" i="7"/>
  <c r="I3099" i="7"/>
  <c r="J3099" i="7"/>
  <c r="H3098" i="7"/>
  <c r="I3098" i="7"/>
  <c r="H3079" i="7"/>
  <c r="I3079" i="7"/>
  <c r="J3079" i="7"/>
  <c r="H3078" i="7"/>
  <c r="I3078" i="7"/>
  <c r="H3077" i="7"/>
  <c r="I3077" i="7"/>
  <c r="J3077" i="7"/>
  <c r="H3076" i="7"/>
  <c r="I3076" i="7"/>
  <c r="H3074" i="7"/>
  <c r="I3074" i="7"/>
  <c r="H3075" i="7"/>
  <c r="I3075" i="7"/>
  <c r="H3080" i="7"/>
  <c r="I3080" i="7"/>
  <c r="J3080" i="7"/>
  <c r="H3083" i="7"/>
  <c r="I3083" i="7"/>
  <c r="H3082" i="7"/>
  <c r="I3082" i="7"/>
  <c r="H3081" i="7"/>
  <c r="I3081" i="7"/>
  <c r="H3056" i="7"/>
  <c r="I3056" i="7"/>
  <c r="J3056" i="7"/>
  <c r="H3059" i="7"/>
  <c r="I3059" i="7"/>
  <c r="H3058" i="7"/>
  <c r="I3058" i="7"/>
  <c r="J3058" i="7"/>
  <c r="H3057" i="7"/>
  <c r="I3057" i="7"/>
  <c r="H3061" i="7"/>
  <c r="I3061" i="7"/>
  <c r="J3061" i="7"/>
  <c r="H3060" i="7"/>
  <c r="I3060" i="7"/>
  <c r="H3048" i="7"/>
  <c r="I3048" i="7"/>
  <c r="J3048" i="7"/>
  <c r="H3041" i="7"/>
  <c r="I3041" i="7"/>
  <c r="H3046" i="7"/>
  <c r="I3046" i="7"/>
  <c r="J3046" i="7"/>
  <c r="H3042" i="7"/>
  <c r="I3042" i="7"/>
  <c r="H3040" i="7"/>
  <c r="I3040" i="7"/>
  <c r="J3040" i="7"/>
  <c r="H3047" i="7"/>
  <c r="I3047" i="7"/>
  <c r="H3039" i="7"/>
  <c r="I3039" i="7"/>
  <c r="H3044" i="7"/>
  <c r="I3044" i="7"/>
  <c r="H3045" i="7"/>
  <c r="I3045" i="7"/>
  <c r="H3043" i="7"/>
  <c r="I3043" i="7"/>
  <c r="H3033" i="7"/>
  <c r="I3033" i="7"/>
  <c r="H3026" i="7"/>
  <c r="I3026" i="7"/>
  <c r="H3024" i="7"/>
  <c r="I3024" i="7"/>
  <c r="H3023" i="7"/>
  <c r="I3023" i="7"/>
  <c r="H3028" i="7"/>
  <c r="I3028" i="7"/>
  <c r="J3028" i="7"/>
  <c r="H3022" i="7"/>
  <c r="I3022" i="7"/>
  <c r="H3027" i="7"/>
  <c r="I3027" i="7"/>
  <c r="J3027" i="7"/>
  <c r="H3030" i="7"/>
  <c r="I3030" i="7"/>
  <c r="H3032" i="7"/>
  <c r="I3032" i="7"/>
  <c r="J3032" i="7"/>
  <c r="H3029" i="7"/>
  <c r="I3029" i="7"/>
  <c r="H3025" i="7"/>
  <c r="I3025" i="7"/>
  <c r="J3025" i="7"/>
  <c r="H3021" i="7"/>
  <c r="I3021" i="7"/>
  <c r="H3020" i="7"/>
  <c r="I3020" i="7"/>
  <c r="J3020" i="7"/>
  <c r="H3031" i="7"/>
  <c r="I3031" i="7"/>
  <c r="H3006" i="7"/>
  <c r="I3006" i="7"/>
  <c r="J3006" i="7"/>
  <c r="H2995" i="7"/>
  <c r="I2995" i="7"/>
  <c r="H2979" i="7"/>
  <c r="I2979" i="7"/>
  <c r="J2979" i="7"/>
  <c r="H2967" i="7"/>
  <c r="I2967" i="7"/>
  <c r="H2966" i="7"/>
  <c r="I2966" i="7"/>
  <c r="H2965" i="7"/>
  <c r="I2965" i="7"/>
  <c r="H2945" i="7"/>
  <c r="I2945" i="7"/>
  <c r="J2945" i="7"/>
  <c r="H2948" i="7"/>
  <c r="I2948" i="7"/>
  <c r="H2947" i="7"/>
  <c r="I2947" i="7"/>
  <c r="J2947" i="7"/>
  <c r="H2946" i="7"/>
  <c r="I2946" i="7"/>
  <c r="H2944" i="7"/>
  <c r="I2944" i="7"/>
  <c r="J2944" i="7"/>
  <c r="H3617" i="7"/>
  <c r="I3617" i="7"/>
  <c r="H3613" i="7"/>
  <c r="I3613" i="7"/>
  <c r="H3616" i="7"/>
  <c r="I3616" i="7"/>
  <c r="H3611" i="7"/>
  <c r="I3611" i="7"/>
  <c r="J3611" i="7"/>
  <c r="H3608" i="7"/>
  <c r="I3608" i="7"/>
  <c r="H3610" i="7"/>
  <c r="I3610" i="7"/>
  <c r="J3610" i="7"/>
  <c r="H3609" i="7"/>
  <c r="I3609" i="7"/>
  <c r="H3607" i="7"/>
  <c r="I3607" i="7"/>
  <c r="J3607" i="7"/>
  <c r="H3612" i="7"/>
  <c r="I3612" i="7"/>
  <c r="H3615" i="7"/>
  <c r="I3615" i="7"/>
  <c r="J3615" i="7"/>
  <c r="H3614" i="7"/>
  <c r="I3614" i="7"/>
  <c r="H3598" i="7"/>
  <c r="I3598" i="7"/>
  <c r="J3598" i="7"/>
  <c r="H3601" i="7"/>
  <c r="I3601" i="7"/>
  <c r="H3600" i="7"/>
  <c r="I3600" i="7"/>
  <c r="J3600" i="7"/>
  <c r="H3596" i="7"/>
  <c r="I3596" i="7"/>
  <c r="H3597" i="7"/>
  <c r="I3597" i="7"/>
  <c r="H3599" i="7"/>
  <c r="I3599" i="7"/>
  <c r="H3593" i="7"/>
  <c r="I3593" i="7"/>
  <c r="H3591" i="7"/>
  <c r="I3591" i="7"/>
  <c r="H3592" i="7"/>
  <c r="I3592" i="7"/>
  <c r="H3590" i="7"/>
  <c r="I3590" i="7"/>
  <c r="H3532" i="7"/>
  <c r="I3532" i="7"/>
  <c r="H3531" i="7"/>
  <c r="J3531" i="7"/>
  <c r="I3531" i="7"/>
  <c r="H3530" i="7"/>
  <c r="I3530" i="7"/>
  <c r="J3530" i="7"/>
  <c r="H3529" i="7"/>
  <c r="I3529" i="7"/>
  <c r="H3528" i="7"/>
  <c r="I3528" i="7"/>
  <c r="J3528" i="7"/>
  <c r="H3515" i="7"/>
  <c r="I3515" i="7"/>
  <c r="H3516" i="7"/>
  <c r="I3516" i="7"/>
  <c r="J3516" i="7"/>
  <c r="H3518" i="7"/>
  <c r="I3518" i="7"/>
  <c r="H3519" i="7"/>
  <c r="I3519" i="7"/>
  <c r="J3519" i="7"/>
  <c r="H3514" i="7"/>
  <c r="I3514" i="7"/>
  <c r="H3513" i="7"/>
  <c r="I3513" i="7"/>
  <c r="J3513" i="7"/>
  <c r="H3517" i="7"/>
  <c r="I3517" i="7"/>
  <c r="H3500" i="7"/>
  <c r="I3500" i="7"/>
  <c r="J3500" i="7"/>
  <c r="H3503" i="7"/>
  <c r="I3503" i="7"/>
  <c r="H3505" i="7"/>
  <c r="I3505" i="7"/>
  <c r="J3505" i="7"/>
  <c r="H3504" i="7"/>
  <c r="I3504" i="7"/>
  <c r="H3501" i="7"/>
  <c r="I3501" i="7"/>
  <c r="H3502" i="7"/>
  <c r="J3502" i="7"/>
  <c r="I3502" i="7"/>
  <c r="H3495" i="7"/>
  <c r="I3495" i="7"/>
  <c r="J3495" i="7"/>
  <c r="H3490" i="7"/>
  <c r="I3490" i="7"/>
  <c r="H3492" i="7"/>
  <c r="I3492" i="7"/>
  <c r="H3493" i="7"/>
  <c r="I3493" i="7"/>
  <c r="H3491" i="7"/>
  <c r="I3491" i="7"/>
  <c r="J3491" i="7"/>
  <c r="H3494" i="7"/>
  <c r="I3494" i="7"/>
  <c r="H3489" i="7"/>
  <c r="I3489" i="7"/>
  <c r="J3489" i="7"/>
  <c r="H3480" i="7"/>
  <c r="I3480" i="7"/>
  <c r="H3477" i="7"/>
  <c r="I3477" i="7"/>
  <c r="J3477" i="7"/>
  <c r="H3476" i="7"/>
  <c r="I3476" i="7"/>
  <c r="H3478" i="7"/>
  <c r="I3478" i="7"/>
  <c r="J3478" i="7"/>
  <c r="H3475" i="7"/>
  <c r="I3475" i="7"/>
  <c r="H3474" i="7"/>
  <c r="I3474" i="7"/>
  <c r="J3474" i="7"/>
  <c r="H3479" i="7"/>
  <c r="I3479" i="7"/>
  <c r="H2924" i="7"/>
  <c r="I2924" i="7"/>
  <c r="J2924" i="7"/>
  <c r="H2925" i="7"/>
  <c r="J2925" i="7"/>
  <c r="I2925" i="7"/>
  <c r="H2922" i="7"/>
  <c r="I2922" i="7"/>
  <c r="H2921" i="7"/>
  <c r="I2921" i="7"/>
  <c r="H2918" i="7"/>
  <c r="I2918" i="7"/>
  <c r="H2919" i="7"/>
  <c r="I2919" i="7"/>
  <c r="H2920" i="7"/>
  <c r="I2920" i="7"/>
  <c r="J2920" i="7"/>
  <c r="H2926" i="7"/>
  <c r="I2926" i="7"/>
  <c r="H2923" i="7"/>
  <c r="I2923" i="7"/>
  <c r="J2923" i="7"/>
  <c r="H2899" i="7"/>
  <c r="I2899" i="7"/>
  <c r="H2901" i="7"/>
  <c r="I2901" i="7"/>
  <c r="H2900" i="7"/>
  <c r="I2900" i="7"/>
  <c r="H2898" i="7"/>
  <c r="I2898" i="7"/>
  <c r="H2897" i="7"/>
  <c r="I2897" i="7"/>
  <c r="H2893" i="7"/>
  <c r="I2893" i="7"/>
  <c r="J2893" i="7"/>
  <c r="H2896" i="7"/>
  <c r="I2896" i="7"/>
  <c r="H2903" i="7"/>
  <c r="I2903" i="7"/>
  <c r="J2903" i="7"/>
  <c r="H2895" i="7"/>
  <c r="J2895" i="7"/>
  <c r="I2895" i="7"/>
  <c r="H2904" i="7"/>
  <c r="I2904" i="7"/>
  <c r="J2904" i="7"/>
  <c r="H2894" i="7"/>
  <c r="I2894" i="7"/>
  <c r="H2902" i="7"/>
  <c r="I2902" i="7"/>
  <c r="J2902" i="7"/>
  <c r="H2880" i="7"/>
  <c r="I2880" i="7"/>
  <c r="H2882" i="7"/>
  <c r="I2882" i="7"/>
  <c r="J2882" i="7"/>
  <c r="H2881" i="7"/>
  <c r="I2881" i="7"/>
  <c r="H2883" i="7"/>
  <c r="I2883" i="7"/>
  <c r="J2883" i="7"/>
  <c r="H2868" i="7"/>
  <c r="I2868" i="7"/>
  <c r="H2870" i="7"/>
  <c r="I2870" i="7"/>
  <c r="J2870" i="7"/>
  <c r="H2871" i="7"/>
  <c r="I2871" i="7"/>
  <c r="H2873" i="7"/>
  <c r="I2873" i="7"/>
  <c r="H2869" i="7"/>
  <c r="I2869" i="7"/>
  <c r="H2874" i="7"/>
  <c r="I2874" i="7"/>
  <c r="J2874" i="7"/>
  <c r="H2872" i="7"/>
  <c r="I2872" i="7"/>
  <c r="H2867" i="7"/>
  <c r="I2867" i="7"/>
  <c r="H2853" i="7"/>
  <c r="J2853" i="7"/>
  <c r="I2853" i="7"/>
  <c r="H2856" i="7"/>
  <c r="I2856" i="7"/>
  <c r="J2856" i="7"/>
  <c r="H2855" i="7"/>
  <c r="I2855" i="7"/>
  <c r="H2854" i="7"/>
  <c r="I2854" i="7"/>
  <c r="J2854" i="7"/>
  <c r="H2840" i="7"/>
  <c r="I2840" i="7"/>
  <c r="H2844" i="7"/>
  <c r="I2844" i="7"/>
  <c r="J2844" i="7"/>
  <c r="H2838" i="7"/>
  <c r="I2838" i="7"/>
  <c r="H2843" i="7"/>
  <c r="I2843" i="7"/>
  <c r="J2843" i="7"/>
  <c r="H2837" i="7"/>
  <c r="I2837" i="7"/>
  <c r="H2842" i="7"/>
  <c r="I2842" i="7"/>
  <c r="J2842" i="7"/>
  <c r="H2834" i="7"/>
  <c r="I2834" i="7"/>
  <c r="H2836" i="7"/>
  <c r="I2836" i="7"/>
  <c r="J2836" i="7"/>
  <c r="H2839" i="7"/>
  <c r="J2839" i="7"/>
  <c r="I2839" i="7"/>
  <c r="H2841" i="7"/>
  <c r="I2841" i="7"/>
  <c r="H2835" i="7"/>
  <c r="I2835" i="7"/>
  <c r="H2823" i="7"/>
  <c r="I2823" i="7"/>
  <c r="H2818" i="7"/>
  <c r="J2818" i="7"/>
  <c r="I2818" i="7"/>
  <c r="H2817" i="7"/>
  <c r="I2817" i="7"/>
  <c r="H2822" i="7"/>
  <c r="I2822" i="7"/>
  <c r="H2819" i="7"/>
  <c r="I2819" i="7"/>
  <c r="H2821" i="7"/>
  <c r="I2821" i="7"/>
  <c r="H2820" i="7"/>
  <c r="I2820" i="7"/>
  <c r="J2820" i="7"/>
  <c r="H2809" i="7"/>
  <c r="I2809" i="7"/>
  <c r="H2805" i="7"/>
  <c r="I2805" i="7"/>
  <c r="J2805" i="7"/>
  <c r="H2807" i="7"/>
  <c r="I2807" i="7"/>
  <c r="H2810" i="7"/>
  <c r="I2810" i="7"/>
  <c r="J2810" i="7"/>
  <c r="H2806" i="7"/>
  <c r="I2806" i="7"/>
  <c r="H2808" i="7"/>
  <c r="I2808" i="7"/>
  <c r="J2808" i="7"/>
  <c r="H2791" i="7"/>
  <c r="J2791" i="7"/>
  <c r="I2791" i="7"/>
  <c r="H2789" i="7"/>
  <c r="I2789" i="7"/>
  <c r="J2789" i="7"/>
  <c r="H2790" i="7"/>
  <c r="I2790" i="7"/>
  <c r="H2793" i="7"/>
  <c r="I2793" i="7"/>
  <c r="J2793" i="7"/>
  <c r="H2788" i="7"/>
  <c r="J2788" i="7"/>
  <c r="I2788" i="7"/>
  <c r="H2787" i="7"/>
  <c r="I2787" i="7"/>
  <c r="J2787" i="7"/>
  <c r="H2786" i="7"/>
  <c r="I2786" i="7"/>
  <c r="H2792" i="7"/>
  <c r="I2792" i="7"/>
  <c r="H2772" i="7"/>
  <c r="I2772" i="7"/>
  <c r="H2770" i="7"/>
  <c r="I2770" i="7"/>
  <c r="J2770" i="7"/>
  <c r="H2771" i="7"/>
  <c r="I2771" i="7"/>
  <c r="H2761" i="7"/>
  <c r="I2761" i="7"/>
  <c r="J2761" i="7"/>
  <c r="H2760" i="7"/>
  <c r="I2760" i="7"/>
  <c r="H2762" i="7"/>
  <c r="I2762" i="7"/>
  <c r="J2762" i="7"/>
  <c r="H2758" i="7"/>
  <c r="I2758" i="7"/>
  <c r="H2759" i="7"/>
  <c r="I2759" i="7"/>
  <c r="H2757" i="7"/>
  <c r="J2757" i="7"/>
  <c r="I2757" i="7"/>
  <c r="H2746" i="7"/>
  <c r="I2746" i="7"/>
  <c r="J2746" i="7"/>
  <c r="H2747" i="7"/>
  <c r="I2747" i="7"/>
  <c r="H2745" i="7"/>
  <c r="I2745" i="7"/>
  <c r="J2745" i="7"/>
  <c r="H2734" i="7"/>
  <c r="J2734" i="7"/>
  <c r="I2734" i="7"/>
  <c r="H2728" i="7"/>
  <c r="I2728" i="7"/>
  <c r="J2728" i="7"/>
  <c r="H2733" i="7"/>
  <c r="I2733" i="7"/>
  <c r="H2730" i="7"/>
  <c r="I2730" i="7"/>
  <c r="J2730" i="7"/>
  <c r="H2731" i="7"/>
  <c r="I2731" i="7"/>
  <c r="H2732" i="7"/>
  <c r="I2732" i="7"/>
  <c r="J2732" i="7"/>
  <c r="H2729" i="7"/>
  <c r="I2729" i="7"/>
  <c r="H2719" i="7"/>
  <c r="I2719" i="7"/>
  <c r="J2719" i="7"/>
  <c r="H2713" i="7"/>
  <c r="I2713" i="7"/>
  <c r="H2716" i="7"/>
  <c r="I2716" i="7"/>
  <c r="H2717" i="7"/>
  <c r="I2717" i="7"/>
  <c r="H2715" i="7"/>
  <c r="I2715" i="7"/>
  <c r="H2714" i="7"/>
  <c r="J2714" i="7"/>
  <c r="I2714" i="7"/>
  <c r="H2718" i="7"/>
  <c r="I2718" i="7"/>
  <c r="H2704" i="7"/>
  <c r="I2704" i="7"/>
  <c r="H2702" i="7"/>
  <c r="I2702" i="7"/>
  <c r="H2701" i="7"/>
  <c r="J2701" i="7"/>
  <c r="I2701" i="7"/>
  <c r="H2703" i="7"/>
  <c r="I2703" i="7"/>
  <c r="J2703" i="7"/>
  <c r="H2693" i="7"/>
  <c r="I2693" i="7"/>
  <c r="H2694" i="7"/>
  <c r="I2694" i="7"/>
  <c r="J2694" i="7"/>
  <c r="H2695" i="7"/>
  <c r="I2695" i="7"/>
  <c r="H2685" i="7"/>
  <c r="I2685" i="7"/>
  <c r="J2685" i="7"/>
  <c r="H2683" i="7"/>
  <c r="I2683" i="7"/>
  <c r="H2682" i="7"/>
  <c r="I2682" i="7"/>
  <c r="J2682" i="7"/>
  <c r="H2681" i="7"/>
  <c r="I2681" i="7"/>
  <c r="H2680" i="7"/>
  <c r="I2680" i="7"/>
  <c r="J2680" i="7"/>
  <c r="H2679" i="7"/>
  <c r="J2679" i="7"/>
  <c r="I2679" i="7"/>
  <c r="H2676" i="7"/>
  <c r="I2676" i="7"/>
  <c r="J2676" i="7"/>
  <c r="H2675" i="7"/>
  <c r="J2675" i="7"/>
  <c r="I2675" i="7"/>
  <c r="H2674" i="7"/>
  <c r="I2674" i="7"/>
  <c r="J2674" i="7"/>
  <c r="H2678" i="7"/>
  <c r="I2678" i="7"/>
  <c r="H2677" i="7"/>
  <c r="I2677" i="7"/>
  <c r="H2684" i="7"/>
  <c r="J2684" i="7"/>
  <c r="I2684" i="7"/>
  <c r="H2664" i="7"/>
  <c r="I2664" i="7"/>
  <c r="J2664" i="7"/>
  <c r="H2666" i="7"/>
  <c r="I2666" i="7"/>
  <c r="H2665" i="7"/>
  <c r="I2665" i="7"/>
  <c r="H2650" i="7"/>
  <c r="I2650" i="7"/>
  <c r="H2651" i="7"/>
  <c r="I2651" i="7"/>
  <c r="J2651" i="7"/>
  <c r="H2656" i="7"/>
  <c r="I2656" i="7"/>
  <c r="H2655" i="7"/>
  <c r="I2655" i="7"/>
  <c r="J2655" i="7"/>
  <c r="H2654" i="7"/>
  <c r="I2654" i="7"/>
  <c r="H2653" i="7"/>
  <c r="I2653" i="7"/>
  <c r="J2653" i="7"/>
  <c r="H2652" i="7"/>
  <c r="J2652" i="7"/>
  <c r="I2652" i="7"/>
  <c r="H2639" i="7"/>
  <c r="I2639" i="7"/>
  <c r="J2639" i="7"/>
  <c r="H2640" i="7"/>
  <c r="J2640" i="7"/>
  <c r="I2640" i="7"/>
  <c r="H2638" i="7"/>
  <c r="I2638" i="7"/>
  <c r="J2638" i="7"/>
  <c r="H2644" i="7"/>
  <c r="I2644" i="7"/>
  <c r="H2641" i="7"/>
  <c r="I2641" i="7"/>
  <c r="J2641" i="7"/>
  <c r="H2642" i="7"/>
  <c r="J2642" i="7"/>
  <c r="I2642" i="7"/>
  <c r="H2643" i="7"/>
  <c r="I2643" i="7"/>
  <c r="J2643" i="7"/>
  <c r="H2627" i="7"/>
  <c r="I2627" i="7"/>
  <c r="H2626" i="7"/>
  <c r="I2626" i="7"/>
  <c r="H2625" i="7"/>
  <c r="I2625" i="7"/>
  <c r="H2611" i="7"/>
  <c r="I2611" i="7"/>
  <c r="J2611" i="7"/>
  <c r="H2609" i="7"/>
  <c r="I2609" i="7"/>
  <c r="H2613" i="7"/>
  <c r="I2613" i="7"/>
  <c r="J2613" i="7"/>
  <c r="H2608" i="7"/>
  <c r="I2608" i="7"/>
  <c r="H2614" i="7"/>
  <c r="I2614" i="7"/>
  <c r="J2614" i="7"/>
  <c r="H2612" i="7"/>
  <c r="J2612" i="7"/>
  <c r="I2612" i="7"/>
  <c r="H2610" i="7"/>
  <c r="I2610" i="7"/>
  <c r="H2596" i="7"/>
  <c r="J2596" i="7"/>
  <c r="I2596" i="7"/>
  <c r="H2593" i="7"/>
  <c r="I2593" i="7"/>
  <c r="H2595" i="7"/>
  <c r="I2595" i="7"/>
  <c r="H2592" i="7"/>
  <c r="I2592" i="7"/>
  <c r="J2592" i="7"/>
  <c r="H2594" i="7"/>
  <c r="J2594" i="7"/>
  <c r="I2594" i="7"/>
  <c r="H2579" i="7"/>
  <c r="I2579" i="7"/>
  <c r="H2583" i="7"/>
  <c r="I2583" i="7"/>
  <c r="H2582" i="7"/>
  <c r="I2582" i="7"/>
  <c r="J2582" i="7"/>
  <c r="H2580" i="7"/>
  <c r="I2580" i="7"/>
  <c r="H2581" i="7"/>
  <c r="I2581" i="7"/>
  <c r="J2581" i="7"/>
  <c r="H2563" i="7"/>
  <c r="I2563" i="7"/>
  <c r="H2551" i="7"/>
  <c r="I2551" i="7"/>
  <c r="J2551" i="7"/>
  <c r="H2550" i="7"/>
  <c r="I2550" i="7"/>
  <c r="H2552" i="7"/>
  <c r="I2552" i="7"/>
  <c r="J2552" i="7"/>
  <c r="H2549" i="7"/>
  <c r="J2549" i="7"/>
  <c r="I2549" i="7"/>
  <c r="H2535" i="7"/>
  <c r="I2535" i="7"/>
  <c r="H2534" i="7"/>
  <c r="J2534" i="7"/>
  <c r="I2534" i="7"/>
  <c r="H2533" i="7"/>
  <c r="I2533" i="7"/>
  <c r="J2533" i="7"/>
  <c r="H2532" i="7"/>
  <c r="I2532" i="7"/>
  <c r="H2521" i="7"/>
  <c r="I2521" i="7"/>
  <c r="H2520" i="7"/>
  <c r="J2520" i="7"/>
  <c r="I2520" i="7"/>
  <c r="H2523" i="7"/>
  <c r="I2523" i="7"/>
  <c r="J2523" i="7"/>
  <c r="H2522" i="7"/>
  <c r="I2522" i="7"/>
  <c r="H2508" i="7"/>
  <c r="I2508" i="7"/>
  <c r="J2508" i="7"/>
  <c r="H2507" i="7"/>
  <c r="I2507" i="7"/>
  <c r="H2510" i="7"/>
  <c r="I2510" i="7"/>
  <c r="J2510" i="7"/>
  <c r="H2506" i="7"/>
  <c r="J2506" i="7"/>
  <c r="I2506" i="7"/>
  <c r="H2509" i="7"/>
  <c r="I2509" i="7"/>
  <c r="J2509" i="7"/>
  <c r="H2499" i="7"/>
  <c r="I2499" i="7"/>
  <c r="H2497" i="7"/>
  <c r="I2497" i="7"/>
  <c r="J2497" i="7"/>
  <c r="H2496" i="7"/>
  <c r="J2496" i="7"/>
  <c r="I2496" i="7"/>
  <c r="H2495" i="7"/>
  <c r="I2495" i="7"/>
  <c r="J2495" i="7"/>
  <c r="H2498" i="7"/>
  <c r="J2498" i="7"/>
  <c r="I2498" i="7"/>
  <c r="H2490" i="7"/>
  <c r="I2490" i="7"/>
  <c r="J2490" i="7"/>
  <c r="H2489" i="7"/>
  <c r="I2489" i="7"/>
  <c r="H2488" i="7"/>
  <c r="I2488" i="7"/>
  <c r="H2487" i="7"/>
  <c r="J2487" i="7"/>
  <c r="I2487" i="7"/>
  <c r="H2474" i="7"/>
  <c r="I2474" i="7"/>
  <c r="J2474" i="7"/>
  <c r="H2476" i="7"/>
  <c r="J2476" i="7"/>
  <c r="I2476" i="7"/>
  <c r="H2475" i="7"/>
  <c r="I2475" i="7"/>
  <c r="H2470" i="7"/>
  <c r="J2470" i="7"/>
  <c r="I2470" i="7"/>
  <c r="H2467" i="7"/>
  <c r="I2467" i="7"/>
  <c r="J2467" i="7"/>
  <c r="H2469" i="7"/>
  <c r="J2469" i="7"/>
  <c r="I2469" i="7"/>
  <c r="H2468" i="7"/>
  <c r="I2468" i="7"/>
  <c r="J2468" i="7"/>
  <c r="H2465" i="7"/>
  <c r="J2465" i="7"/>
  <c r="I2465" i="7"/>
  <c r="H2462" i="7"/>
  <c r="I2462" i="7"/>
  <c r="J2462" i="7"/>
  <c r="H2464" i="7"/>
  <c r="J2464" i="7"/>
  <c r="I2464" i="7"/>
  <c r="H2463" i="7"/>
  <c r="I2463" i="7"/>
  <c r="J2463" i="7"/>
  <c r="H2466" i="7"/>
  <c r="J2466" i="7"/>
  <c r="I2466" i="7"/>
  <c r="H2471" i="7"/>
  <c r="I2471" i="7"/>
  <c r="J2471" i="7"/>
  <c r="H2452" i="7"/>
  <c r="I2452" i="7"/>
  <c r="H2448" i="7"/>
  <c r="I2448" i="7"/>
  <c r="J2448" i="7"/>
  <c r="H2453" i="7"/>
  <c r="J2453" i="7"/>
  <c r="I2453" i="7"/>
  <c r="H2446" i="7"/>
  <c r="I2446" i="7"/>
  <c r="J2446" i="7"/>
  <c r="H2450" i="7"/>
  <c r="J2450" i="7"/>
  <c r="I2450" i="7"/>
  <c r="H2445" i="7"/>
  <c r="I2445" i="7"/>
  <c r="H2451" i="7"/>
  <c r="J2451" i="7"/>
  <c r="I2451" i="7"/>
  <c r="H2449" i="7"/>
  <c r="I2449" i="7"/>
  <c r="J2449" i="7"/>
  <c r="H2447" i="7"/>
  <c r="J2447" i="7"/>
  <c r="I2447" i="7"/>
  <c r="H2432" i="7"/>
  <c r="I2432" i="7"/>
  <c r="J2432" i="7"/>
  <c r="H2438" i="7"/>
  <c r="J2438" i="7"/>
  <c r="I2438" i="7"/>
  <c r="H2437" i="7"/>
  <c r="I2437" i="7"/>
  <c r="J2437" i="7"/>
  <c r="H2436" i="7"/>
  <c r="J2436" i="7"/>
  <c r="I2436" i="7"/>
  <c r="H2434" i="7"/>
  <c r="I2434" i="7"/>
  <c r="H2433" i="7"/>
  <c r="J2433" i="7"/>
  <c r="I2433" i="7"/>
  <c r="H2435" i="7"/>
  <c r="I2435" i="7"/>
  <c r="H2427" i="7"/>
  <c r="J2427" i="7"/>
  <c r="I2427" i="7"/>
  <c r="H2422" i="7"/>
  <c r="I2422" i="7"/>
  <c r="J2422" i="7"/>
  <c r="H2425" i="7"/>
  <c r="J2425" i="7"/>
  <c r="I2425" i="7"/>
  <c r="H2424" i="7"/>
  <c r="I2424" i="7"/>
  <c r="H2426" i="7"/>
  <c r="J2426" i="7"/>
  <c r="I2426" i="7"/>
  <c r="H2421" i="7"/>
  <c r="I2421" i="7"/>
  <c r="J2421" i="7"/>
  <c r="H2420" i="7"/>
  <c r="J2420" i="7"/>
  <c r="I2420" i="7"/>
  <c r="H2423" i="7"/>
  <c r="I2423" i="7"/>
  <c r="J2423" i="7"/>
  <c r="H2412" i="7"/>
  <c r="J2412" i="7"/>
  <c r="I2412" i="7"/>
  <c r="H2411" i="7"/>
  <c r="I2411" i="7"/>
  <c r="J2411" i="7"/>
  <c r="H2409" i="7"/>
  <c r="I2409" i="7"/>
  <c r="H2410" i="7"/>
  <c r="I2410" i="7"/>
  <c r="J2410" i="7"/>
  <c r="H2402" i="7"/>
  <c r="J2402" i="7"/>
  <c r="I2402" i="7"/>
  <c r="H2400" i="7"/>
  <c r="I2400" i="7"/>
  <c r="H2403" i="7"/>
  <c r="J2403" i="7"/>
  <c r="I2403" i="7"/>
  <c r="H2401" i="7"/>
  <c r="I2401" i="7"/>
  <c r="J2401" i="7"/>
  <c r="H2386" i="7"/>
  <c r="I2386" i="7"/>
  <c r="H2366" i="7"/>
  <c r="I2366" i="7"/>
  <c r="H2365" i="7"/>
  <c r="J2365" i="7"/>
  <c r="I2365" i="7"/>
  <c r="H2364" i="7"/>
  <c r="I2364" i="7"/>
  <c r="J2364" i="7"/>
  <c r="H2362" i="7"/>
  <c r="I2362" i="7"/>
  <c r="H2360" i="7"/>
  <c r="I2360" i="7"/>
  <c r="J2360" i="7"/>
  <c r="H2361" i="7"/>
  <c r="I2361" i="7"/>
  <c r="H2363" i="7"/>
  <c r="I2363" i="7"/>
  <c r="J2363" i="7"/>
  <c r="H2367" i="7"/>
  <c r="J2367" i="7"/>
  <c r="I2367" i="7"/>
  <c r="H2347" i="7"/>
  <c r="I2347" i="7"/>
  <c r="J2347" i="7"/>
  <c r="H2337" i="7"/>
  <c r="J2337" i="7"/>
  <c r="I2337" i="7"/>
  <c r="H2336" i="7"/>
  <c r="I2336" i="7"/>
  <c r="J2336" i="7"/>
  <c r="H2321" i="7"/>
  <c r="J2321" i="7"/>
  <c r="I2321" i="7"/>
  <c r="H2319" i="7"/>
  <c r="I2319" i="7"/>
  <c r="J2319" i="7"/>
  <c r="H2320" i="7"/>
  <c r="J2320" i="7"/>
  <c r="I2320" i="7"/>
  <c r="H2317" i="7"/>
  <c r="I2317" i="7"/>
  <c r="J2317" i="7"/>
  <c r="H2316" i="7"/>
  <c r="J2316" i="7"/>
  <c r="I2316" i="7"/>
  <c r="H2318" i="7"/>
  <c r="I2318" i="7"/>
  <c r="H2322" i="7"/>
  <c r="J2322" i="7"/>
  <c r="I2322" i="7"/>
  <c r="H2304" i="7"/>
  <c r="I2304" i="7"/>
  <c r="J2304" i="7"/>
  <c r="H2303" i="7"/>
  <c r="J2303" i="7"/>
  <c r="I2303" i="7"/>
  <c r="H2290" i="7"/>
  <c r="I2290" i="7"/>
  <c r="H2289" i="7"/>
  <c r="J2289" i="7"/>
  <c r="I2289" i="7"/>
  <c r="H2288" i="7"/>
  <c r="I2288" i="7"/>
  <c r="J2288" i="7"/>
  <c r="H2287" i="7"/>
  <c r="J2287" i="7"/>
  <c r="I2287" i="7"/>
  <c r="H2292" i="7"/>
  <c r="I2292" i="7"/>
  <c r="J2292" i="7"/>
  <c r="H2291" i="7"/>
  <c r="J2291" i="7"/>
  <c r="I2291" i="7"/>
  <c r="H2293" i="7"/>
  <c r="I2293" i="7"/>
  <c r="J2293" i="7"/>
  <c r="H2277" i="7"/>
  <c r="J2277" i="7"/>
  <c r="I2277" i="7"/>
  <c r="H2276" i="7"/>
  <c r="I2276" i="7"/>
  <c r="J2276" i="7"/>
  <c r="H2258" i="7"/>
  <c r="J2258" i="7"/>
  <c r="I2258" i="7"/>
  <c r="H2259" i="7"/>
  <c r="I2259" i="7"/>
  <c r="J2259" i="7"/>
  <c r="H2268" i="7"/>
  <c r="J2268" i="7"/>
  <c r="I2268" i="7"/>
  <c r="H2261" i="7"/>
  <c r="I2261" i="7"/>
  <c r="J2261" i="7"/>
  <c r="H2262" i="7"/>
  <c r="J2262" i="7"/>
  <c r="I2262" i="7"/>
  <c r="H2266" i="7"/>
  <c r="I2266" i="7"/>
  <c r="J2266" i="7"/>
  <c r="H2260" i="7"/>
  <c r="J2260" i="7"/>
  <c r="I2260" i="7"/>
  <c r="H2267" i="7"/>
  <c r="I2267" i="7"/>
  <c r="H2263" i="7"/>
  <c r="J2263" i="7"/>
  <c r="I2263" i="7"/>
  <c r="H2265" i="7"/>
  <c r="I2265" i="7"/>
  <c r="J2265" i="7"/>
  <c r="H2264" i="7"/>
  <c r="J2264" i="7"/>
  <c r="I2264" i="7"/>
  <c r="H2247" i="7"/>
  <c r="I2247" i="7"/>
  <c r="J2247" i="7"/>
  <c r="H2245" i="7"/>
  <c r="J2245" i="7"/>
  <c r="I2245" i="7"/>
  <c r="H2240" i="7"/>
  <c r="I2240" i="7"/>
  <c r="J2240" i="7"/>
  <c r="H2239" i="7"/>
  <c r="J2239" i="7"/>
  <c r="I2239" i="7"/>
  <c r="H2244" i="7"/>
  <c r="I2244" i="7"/>
  <c r="H2242" i="7"/>
  <c r="J2242" i="7"/>
  <c r="I2242" i="7"/>
  <c r="H2241" i="7"/>
  <c r="I2241" i="7"/>
  <c r="H2243" i="7"/>
  <c r="J2243" i="7"/>
  <c r="I2243" i="7"/>
  <c r="H2246" i="7"/>
  <c r="I2246" i="7"/>
  <c r="J2246" i="7"/>
  <c r="H2206" i="7"/>
  <c r="J2206" i="7"/>
  <c r="I2206" i="7"/>
  <c r="H2197" i="7"/>
  <c r="I2197" i="7"/>
  <c r="H2199" i="7"/>
  <c r="J2199" i="7"/>
  <c r="I2199" i="7"/>
  <c r="H2201" i="7"/>
  <c r="I2201" i="7"/>
  <c r="J2201" i="7"/>
  <c r="H2198" i="7"/>
  <c r="J2198" i="7"/>
  <c r="I2198" i="7"/>
  <c r="H2205" i="7"/>
  <c r="I2205" i="7"/>
  <c r="J2205" i="7"/>
  <c r="H2211" i="7"/>
  <c r="J2211" i="7"/>
  <c r="I2211" i="7"/>
  <c r="H2210" i="7"/>
  <c r="I2210" i="7"/>
  <c r="J2210" i="7"/>
  <c r="H2204" i="7"/>
  <c r="I2204" i="7"/>
  <c r="H2212" i="7"/>
  <c r="I2212" i="7"/>
  <c r="J2212" i="7"/>
  <c r="H2203" i="7"/>
  <c r="J2203" i="7"/>
  <c r="I2203" i="7"/>
  <c r="H2200" i="7"/>
  <c r="I2200" i="7"/>
  <c r="H2202" i="7"/>
  <c r="J2202" i="7"/>
  <c r="I2202" i="7"/>
  <c r="H2207" i="7"/>
  <c r="I2207" i="7"/>
  <c r="J2207" i="7"/>
  <c r="H2209" i="7"/>
  <c r="I2209" i="7"/>
  <c r="H2208" i="7"/>
  <c r="I2208" i="7"/>
  <c r="H2179" i="7"/>
  <c r="J2179" i="7"/>
  <c r="I2179" i="7"/>
  <c r="H2176" i="7"/>
  <c r="I2176" i="7"/>
  <c r="J2176" i="7"/>
  <c r="H2181" i="7"/>
  <c r="I2181" i="7"/>
  <c r="H2182" i="7"/>
  <c r="I2182" i="7"/>
  <c r="J2182" i="7"/>
  <c r="H2175" i="7"/>
  <c r="I2175" i="7"/>
  <c r="H2178" i="7"/>
  <c r="I2178" i="7"/>
  <c r="J2178" i="7"/>
  <c r="H2180" i="7"/>
  <c r="J2180" i="7"/>
  <c r="I2180" i="7"/>
  <c r="H2177" i="7"/>
  <c r="I2177" i="7"/>
  <c r="J2177" i="7"/>
  <c r="H2147" i="7"/>
  <c r="J2147" i="7"/>
  <c r="I2147" i="7"/>
  <c r="H2148" i="7"/>
  <c r="I2148" i="7"/>
  <c r="J2148" i="7"/>
  <c r="H2151" i="7"/>
  <c r="J2151" i="7"/>
  <c r="I2151" i="7"/>
  <c r="H2146" i="7"/>
  <c r="I2146" i="7"/>
  <c r="J2146" i="7"/>
  <c r="H2155" i="7"/>
  <c r="J2155" i="7"/>
  <c r="I2155" i="7"/>
  <c r="H2150" i="7"/>
  <c r="I2150" i="7"/>
  <c r="J2150" i="7"/>
  <c r="H2154" i="7"/>
  <c r="J2154" i="7"/>
  <c r="I2154" i="7"/>
  <c r="H2152" i="7"/>
  <c r="I2152" i="7"/>
  <c r="H2145" i="7"/>
  <c r="J2145" i="7"/>
  <c r="I2145" i="7"/>
  <c r="H2149" i="7"/>
  <c r="I2149" i="7"/>
  <c r="J2149" i="7"/>
  <c r="H2153" i="7"/>
  <c r="J2153" i="7"/>
  <c r="I2153" i="7"/>
  <c r="H2128" i="7"/>
  <c r="I2128" i="7"/>
  <c r="H2127" i="7"/>
  <c r="J2127" i="7"/>
  <c r="I2127" i="7"/>
  <c r="H2129" i="7"/>
  <c r="I2129" i="7"/>
  <c r="J2129" i="7"/>
  <c r="H2102" i="7"/>
  <c r="J2102" i="7"/>
  <c r="I2102" i="7"/>
  <c r="H2106" i="7"/>
  <c r="I2106" i="7"/>
  <c r="J2106" i="7"/>
  <c r="H2105" i="7"/>
  <c r="J2105" i="7"/>
  <c r="I2105" i="7"/>
  <c r="H2104" i="7"/>
  <c r="I2104" i="7"/>
  <c r="J2104" i="7"/>
  <c r="H2103" i="7"/>
  <c r="J2103" i="7"/>
  <c r="I2103" i="7"/>
  <c r="H2107" i="7"/>
  <c r="I2107" i="7"/>
  <c r="J2107" i="7"/>
  <c r="H2101" i="7"/>
  <c r="J2101" i="7"/>
  <c r="I2101" i="7"/>
  <c r="H2088" i="7"/>
  <c r="I2088" i="7"/>
  <c r="J2088" i="7"/>
  <c r="H2089" i="7"/>
  <c r="J2089" i="7"/>
  <c r="I2089" i="7"/>
  <c r="H2086" i="7"/>
  <c r="I2086" i="7"/>
  <c r="J2086" i="7"/>
  <c r="H2087" i="7"/>
  <c r="J2087" i="7"/>
  <c r="I2087" i="7"/>
  <c r="H2090" i="7"/>
  <c r="I2090" i="7"/>
  <c r="J2090" i="7"/>
  <c r="H2064" i="7"/>
  <c r="J2064" i="7"/>
  <c r="I2064" i="7"/>
  <c r="H2066" i="7"/>
  <c r="I2066" i="7"/>
  <c r="H2067" i="7"/>
  <c r="J2067" i="7"/>
  <c r="I2067" i="7"/>
  <c r="H2062" i="7"/>
  <c r="I2062" i="7"/>
  <c r="J2062" i="7"/>
  <c r="H2065" i="7"/>
  <c r="J2065" i="7"/>
  <c r="I2065" i="7"/>
  <c r="H2063" i="7"/>
  <c r="I2063" i="7"/>
  <c r="J2063" i="7"/>
  <c r="H2054" i="7"/>
  <c r="J2054" i="7"/>
  <c r="I2054" i="7"/>
  <c r="H2055" i="7"/>
  <c r="I2055" i="7"/>
  <c r="J2055" i="7"/>
  <c r="H2052" i="7"/>
  <c r="J2052" i="7"/>
  <c r="I2052" i="7"/>
  <c r="H2053" i="7"/>
  <c r="I2053" i="7"/>
  <c r="H2051" i="7"/>
  <c r="J2051" i="7"/>
  <c r="I2051" i="7"/>
  <c r="H2050" i="7"/>
  <c r="I2050" i="7"/>
  <c r="H2028" i="7"/>
  <c r="J2028" i="7"/>
  <c r="I2028" i="7"/>
  <c r="H2037" i="7"/>
  <c r="I2037" i="7"/>
  <c r="J2037" i="7"/>
  <c r="H2025" i="7"/>
  <c r="J2025" i="7"/>
  <c r="I2025" i="7"/>
  <c r="H2027" i="7"/>
  <c r="I2027" i="7"/>
  <c r="H2032" i="7"/>
  <c r="J2032" i="7"/>
  <c r="I2032" i="7"/>
  <c r="H2036" i="7"/>
  <c r="I2036" i="7"/>
  <c r="J2036" i="7"/>
  <c r="H2034" i="7"/>
  <c r="J2034" i="7"/>
  <c r="I2034" i="7"/>
  <c r="H2035" i="7"/>
  <c r="I2035" i="7"/>
  <c r="J2035" i="7"/>
  <c r="H2039" i="7"/>
  <c r="J2039" i="7"/>
  <c r="I2039" i="7"/>
  <c r="H2038" i="7"/>
  <c r="I2038" i="7"/>
  <c r="J2038" i="7"/>
  <c r="H2026" i="7"/>
  <c r="I2026" i="7"/>
  <c r="H2031" i="7"/>
  <c r="I2031" i="7"/>
  <c r="J2031" i="7"/>
  <c r="H2030" i="7"/>
  <c r="J2030" i="7"/>
  <c r="I2030" i="7"/>
  <c r="H2033" i="7"/>
  <c r="I2033" i="7"/>
  <c r="H2029" i="7"/>
  <c r="J2029" i="7"/>
  <c r="I2029" i="7"/>
  <c r="H2005" i="7"/>
  <c r="I2005" i="7"/>
  <c r="J2005" i="7"/>
  <c r="H2007" i="7"/>
  <c r="J2007" i="7"/>
  <c r="I2007" i="7"/>
  <c r="H2010" i="7"/>
  <c r="I2010" i="7"/>
  <c r="H2009" i="7"/>
  <c r="J2009" i="7"/>
  <c r="I2009" i="7"/>
  <c r="H2006" i="7"/>
  <c r="I2006" i="7"/>
  <c r="J2006" i="7"/>
  <c r="H2012" i="7"/>
  <c r="I2012" i="7"/>
  <c r="H2011" i="7"/>
  <c r="I2011" i="7"/>
  <c r="J2011" i="7"/>
  <c r="H2008" i="7"/>
  <c r="I2008" i="7"/>
  <c r="H1992" i="7"/>
  <c r="I1992" i="7"/>
  <c r="J1992" i="7"/>
  <c r="H1991" i="7"/>
  <c r="J1991" i="7"/>
  <c r="I1991" i="7"/>
  <c r="H1990" i="7"/>
  <c r="I1990" i="7"/>
  <c r="J1990" i="7"/>
  <c r="H1995" i="7"/>
  <c r="J1995" i="7"/>
  <c r="I1995" i="7"/>
  <c r="H1994" i="7"/>
  <c r="I1994" i="7"/>
  <c r="J1994" i="7"/>
  <c r="H1993" i="7"/>
  <c r="J1993" i="7"/>
  <c r="I1993" i="7"/>
  <c r="H1985" i="7"/>
  <c r="I1985" i="7"/>
  <c r="J1985" i="7"/>
  <c r="H1984" i="7"/>
  <c r="J1984" i="7"/>
  <c r="I1984" i="7"/>
  <c r="H1978" i="7"/>
  <c r="I1978" i="7"/>
  <c r="J1978" i="7"/>
  <c r="H1977" i="7"/>
  <c r="J1977" i="7"/>
  <c r="I1977" i="7"/>
  <c r="H1975" i="7"/>
  <c r="I1975" i="7"/>
  <c r="H1976" i="7"/>
  <c r="J1976" i="7"/>
  <c r="I1976" i="7"/>
  <c r="H1981" i="7"/>
  <c r="I1981" i="7"/>
  <c r="J1981" i="7"/>
  <c r="H1983" i="7"/>
  <c r="J1983" i="7"/>
  <c r="I1983" i="7"/>
  <c r="H1979" i="7"/>
  <c r="I1979" i="7"/>
  <c r="H1980" i="7"/>
  <c r="J1980" i="7"/>
  <c r="I1980" i="7"/>
  <c r="H1982" i="7"/>
  <c r="I1982" i="7"/>
  <c r="J1982" i="7"/>
  <c r="H1959" i="7"/>
  <c r="J1959" i="7"/>
  <c r="I1959" i="7"/>
  <c r="H1956" i="7"/>
  <c r="I1956" i="7"/>
  <c r="J1956" i="7"/>
  <c r="H1958" i="7"/>
  <c r="J1958" i="7"/>
  <c r="I1958" i="7"/>
  <c r="H1957" i="7"/>
  <c r="I1957" i="7"/>
  <c r="J1957" i="7"/>
  <c r="H1960" i="7"/>
  <c r="J1960" i="7"/>
  <c r="I1960" i="7"/>
  <c r="H1955" i="7"/>
  <c r="I1955" i="7"/>
  <c r="J1955" i="7"/>
  <c r="H1941" i="7"/>
  <c r="J1941" i="7"/>
  <c r="I1941" i="7"/>
  <c r="H1939" i="7"/>
  <c r="I1939" i="7"/>
  <c r="J1939" i="7"/>
  <c r="H1942" i="7"/>
  <c r="J1942" i="7"/>
  <c r="I1942" i="7"/>
  <c r="H1943" i="7"/>
  <c r="I1943" i="7"/>
  <c r="J1943" i="7"/>
  <c r="H1938" i="7"/>
  <c r="J1938" i="7"/>
  <c r="I1938" i="7"/>
  <c r="H1940" i="7"/>
  <c r="I1940" i="7"/>
  <c r="J1940" i="7"/>
  <c r="H1944" i="7"/>
  <c r="J1944" i="7"/>
  <c r="I1944" i="7"/>
  <c r="H1926" i="7"/>
  <c r="I1926" i="7"/>
  <c r="J1926" i="7"/>
  <c r="H1927" i="7"/>
  <c r="J1927" i="7"/>
  <c r="I1927" i="7"/>
  <c r="H1917" i="7"/>
  <c r="I1917" i="7"/>
  <c r="J1917" i="7"/>
  <c r="H1918" i="7"/>
  <c r="J1918" i="7"/>
  <c r="I1918" i="7"/>
  <c r="H1920" i="7"/>
  <c r="I1920" i="7"/>
  <c r="H1919" i="7"/>
  <c r="J1919" i="7"/>
  <c r="I1919" i="7"/>
  <c r="H1916" i="7"/>
  <c r="I1916" i="7"/>
  <c r="J1916" i="7"/>
  <c r="H1914" i="7"/>
  <c r="J1914" i="7"/>
  <c r="I1914" i="7"/>
  <c r="H1915" i="7"/>
  <c r="I1915" i="7"/>
  <c r="J1915" i="7"/>
  <c r="H1904" i="7"/>
  <c r="J1904" i="7"/>
  <c r="I1904" i="7"/>
  <c r="H1902" i="7"/>
  <c r="I1902" i="7"/>
  <c r="H1900" i="7"/>
  <c r="J1900" i="7"/>
  <c r="I1900" i="7"/>
  <c r="H1901" i="7"/>
  <c r="I1901" i="7"/>
  <c r="H1899" i="7"/>
  <c r="J1899" i="7"/>
  <c r="I1899" i="7"/>
  <c r="H1903" i="7"/>
  <c r="I1903" i="7"/>
  <c r="H1722" i="7"/>
  <c r="J1722" i="7"/>
  <c r="I1722" i="7"/>
  <c r="H1723" i="7"/>
  <c r="I1723" i="7"/>
  <c r="J1723" i="7"/>
  <c r="H1718" i="7"/>
  <c r="J1718" i="7"/>
  <c r="I1718" i="7"/>
  <c r="H1719" i="7"/>
  <c r="I1719" i="7"/>
  <c r="J1719" i="7"/>
  <c r="H1721" i="7"/>
  <c r="J1721" i="7"/>
  <c r="I1721" i="7"/>
  <c r="H1720" i="7"/>
  <c r="I1720" i="7"/>
  <c r="J1720" i="7"/>
  <c r="H1716" i="7"/>
  <c r="J1716" i="7"/>
  <c r="I1716" i="7"/>
  <c r="H1717" i="7"/>
  <c r="I1717" i="7"/>
  <c r="J1717" i="7"/>
  <c r="H1707" i="7"/>
  <c r="J1707" i="7"/>
  <c r="I1707" i="7"/>
  <c r="H1702" i="7"/>
  <c r="I1702" i="7"/>
  <c r="J1702" i="7"/>
  <c r="H1704" i="7"/>
  <c r="J1704" i="7"/>
  <c r="I1704" i="7"/>
  <c r="H1703" i="7"/>
  <c r="I1703" i="7"/>
  <c r="J1703" i="7"/>
  <c r="H1705" i="7"/>
  <c r="I1705" i="7"/>
  <c r="H1701" i="7"/>
  <c r="I1701" i="7"/>
  <c r="J1701" i="7"/>
  <c r="H1706" i="7"/>
  <c r="J1706" i="7"/>
  <c r="I1706" i="7"/>
  <c r="H1689" i="7"/>
  <c r="I1689" i="7"/>
  <c r="J1689" i="7"/>
  <c r="H1682" i="7"/>
  <c r="J1682" i="7"/>
  <c r="I1682" i="7"/>
  <c r="H1679" i="7"/>
  <c r="I1679" i="7"/>
  <c r="J1679" i="7"/>
  <c r="H1685" i="7"/>
  <c r="J1685" i="7"/>
  <c r="I1685" i="7"/>
  <c r="H1681" i="7"/>
  <c r="I1681" i="7"/>
  <c r="J1681" i="7"/>
  <c r="H1683" i="7"/>
  <c r="J1683" i="7"/>
  <c r="I1683" i="7"/>
  <c r="H1680" i="7"/>
  <c r="I1680" i="7"/>
  <c r="H1684" i="7"/>
  <c r="J1684" i="7"/>
  <c r="I1684" i="7"/>
  <c r="H1687" i="7"/>
  <c r="I1687" i="7"/>
  <c r="J1687" i="7"/>
  <c r="H1686" i="7"/>
  <c r="J1686" i="7"/>
  <c r="I1686" i="7"/>
  <c r="H1688" i="7"/>
  <c r="I1688" i="7"/>
  <c r="H1669" i="7"/>
  <c r="J1669" i="7"/>
  <c r="I1669" i="7"/>
  <c r="H1667" i="7"/>
  <c r="I1667" i="7"/>
  <c r="J1667" i="7"/>
  <c r="H1668" i="7"/>
  <c r="J1668" i="7"/>
  <c r="I1668" i="7"/>
  <c r="H1664" i="7"/>
  <c r="I1664" i="7"/>
  <c r="J1664" i="7"/>
  <c r="H1666" i="7"/>
  <c r="J1666" i="7"/>
  <c r="I1666" i="7"/>
  <c r="H1670" i="7"/>
  <c r="I1670" i="7"/>
  <c r="J1670" i="7"/>
  <c r="H1661" i="7"/>
  <c r="J1661" i="7"/>
  <c r="I1661" i="7"/>
  <c r="H1671" i="7"/>
  <c r="I1671" i="7"/>
  <c r="J1671" i="7"/>
  <c r="H1665" i="7"/>
  <c r="J1665" i="7"/>
  <c r="I1665" i="7"/>
  <c r="H1658" i="7"/>
  <c r="I1658" i="7"/>
  <c r="J1658" i="7"/>
  <c r="H1657" i="7"/>
  <c r="J1657" i="7"/>
  <c r="I1657" i="7"/>
  <c r="H1660" i="7"/>
  <c r="I1660" i="7"/>
  <c r="J1660" i="7"/>
  <c r="H1663" i="7"/>
  <c r="J1663" i="7"/>
  <c r="I1663" i="7"/>
  <c r="H1659" i="7"/>
  <c r="I1659" i="7"/>
  <c r="J1659" i="7"/>
  <c r="H1662" i="7"/>
  <c r="J1662" i="7"/>
  <c r="I1662" i="7"/>
  <c r="H1646" i="7"/>
  <c r="I1646" i="7"/>
  <c r="J1646" i="7"/>
  <c r="H1649" i="7"/>
  <c r="J1649" i="7"/>
  <c r="I1649" i="7"/>
  <c r="H1648" i="7"/>
  <c r="I1648" i="7"/>
  <c r="J1648" i="7"/>
  <c r="H1647" i="7"/>
  <c r="J1647" i="7"/>
  <c r="I1647" i="7"/>
  <c r="H1636" i="7"/>
  <c r="I1636" i="7"/>
  <c r="H1637" i="7"/>
  <c r="J1637" i="7"/>
  <c r="I1637" i="7"/>
  <c r="H1638" i="7"/>
  <c r="I1638" i="7"/>
  <c r="J1638" i="7"/>
  <c r="H1634" i="7"/>
  <c r="J1634" i="7"/>
  <c r="I1634" i="7"/>
  <c r="H1635" i="7"/>
  <c r="I1635" i="7"/>
  <c r="J1635" i="7"/>
  <c r="H1639" i="7"/>
  <c r="J1639" i="7"/>
  <c r="I1639" i="7"/>
  <c r="H1609" i="7"/>
  <c r="I1609" i="7"/>
  <c r="J1609" i="7"/>
  <c r="H1608" i="7"/>
  <c r="J1608" i="7"/>
  <c r="I1608" i="7"/>
  <c r="H1615" i="7"/>
  <c r="I1615" i="7"/>
  <c r="H1614" i="7"/>
  <c r="J1614" i="7"/>
  <c r="I1614" i="7"/>
  <c r="H1613" i="7"/>
  <c r="I1613" i="7"/>
  <c r="J1613" i="7"/>
  <c r="H1612" i="7"/>
  <c r="J1612" i="7"/>
  <c r="I1612" i="7"/>
  <c r="H1611" i="7"/>
  <c r="I1611" i="7"/>
  <c r="J1611" i="7"/>
  <c r="H1610" i="7"/>
  <c r="J1610" i="7"/>
  <c r="I1610" i="7"/>
  <c r="H1605" i="7"/>
  <c r="I1605" i="7"/>
  <c r="H1606" i="7"/>
  <c r="J1606" i="7"/>
  <c r="I1606" i="7"/>
  <c r="H1607" i="7"/>
  <c r="I1607" i="7"/>
  <c r="J1607" i="7"/>
  <c r="H1595" i="7"/>
  <c r="J1595" i="7"/>
  <c r="I1595" i="7"/>
  <c r="H1594" i="7"/>
  <c r="I1594" i="7"/>
  <c r="H1593" i="7"/>
  <c r="J1593" i="7"/>
  <c r="I1593" i="7"/>
  <c r="H1592" i="7"/>
  <c r="I1592" i="7"/>
  <c r="J1592" i="7"/>
  <c r="H1589" i="7"/>
  <c r="J1589" i="7"/>
  <c r="I1589" i="7"/>
  <c r="H1591" i="7"/>
  <c r="I1591" i="7"/>
  <c r="J1591" i="7"/>
  <c r="H1588" i="7"/>
  <c r="J1588" i="7"/>
  <c r="I1588" i="7"/>
  <c r="H1590" i="7"/>
  <c r="I1590" i="7"/>
  <c r="J1590" i="7"/>
  <c r="H1577" i="7"/>
  <c r="J1577" i="7"/>
  <c r="I1577" i="7"/>
  <c r="H1575" i="7"/>
  <c r="I1575" i="7"/>
  <c r="J1575" i="7"/>
  <c r="H1573" i="7"/>
  <c r="J1573" i="7"/>
  <c r="I1573" i="7"/>
  <c r="H1574" i="7"/>
  <c r="I1574" i="7"/>
  <c r="H1576" i="7"/>
  <c r="J1576" i="7"/>
  <c r="I1576" i="7"/>
  <c r="H1558" i="7"/>
  <c r="I1558" i="7"/>
  <c r="J1558" i="7"/>
  <c r="H1545" i="7"/>
  <c r="J1545" i="7"/>
  <c r="I1545" i="7"/>
  <c r="H1547" i="7"/>
  <c r="I1547" i="7"/>
  <c r="J1547" i="7"/>
  <c r="H1548" i="7"/>
  <c r="J1548" i="7"/>
  <c r="I1548" i="7"/>
  <c r="H1549" i="7"/>
  <c r="I1549" i="7"/>
  <c r="J1549" i="7"/>
  <c r="H1546" i="7"/>
  <c r="J1546" i="7"/>
  <c r="I1546" i="7"/>
  <c r="H1536" i="7"/>
  <c r="I1536" i="7"/>
  <c r="J1536" i="7"/>
  <c r="H1534" i="7"/>
  <c r="J1534" i="7"/>
  <c r="I1534" i="7"/>
  <c r="H1533" i="7"/>
  <c r="I1533" i="7"/>
  <c r="J1533" i="7"/>
  <c r="H1535" i="7"/>
  <c r="J1535" i="7"/>
  <c r="I1535" i="7"/>
  <c r="H1522" i="7"/>
  <c r="I1522" i="7"/>
  <c r="H1515" i="7"/>
  <c r="J1515" i="7"/>
  <c r="I1515" i="7"/>
  <c r="H1512" i="7"/>
  <c r="I1512" i="7"/>
  <c r="J1512" i="7"/>
  <c r="H1511" i="7"/>
  <c r="J1511" i="7"/>
  <c r="I1511" i="7"/>
  <c r="H1513" i="7"/>
  <c r="I1513" i="7"/>
  <c r="J1513" i="7"/>
  <c r="H1514" i="7"/>
  <c r="J1514" i="7"/>
  <c r="I1514" i="7"/>
  <c r="H1500" i="7"/>
  <c r="I1500" i="7"/>
  <c r="J1500" i="7"/>
  <c r="H1498" i="7"/>
  <c r="J1498" i="7"/>
  <c r="I1498" i="7"/>
  <c r="H1502" i="7"/>
  <c r="I1502" i="7"/>
  <c r="J1502" i="7"/>
  <c r="H1501" i="7"/>
  <c r="J1501" i="7"/>
  <c r="I1501" i="7"/>
  <c r="H1499" i="7"/>
  <c r="I1499" i="7"/>
  <c r="J1499" i="7"/>
  <c r="H1484" i="7"/>
  <c r="J1484" i="7"/>
  <c r="I1484" i="7"/>
  <c r="H1483" i="7"/>
  <c r="I1483" i="7"/>
  <c r="J1483" i="7"/>
  <c r="H1474" i="7"/>
  <c r="J1474" i="7"/>
  <c r="I1474" i="7"/>
  <c r="H1469" i="7"/>
  <c r="I1469" i="7"/>
  <c r="J1469" i="7"/>
  <c r="H1468" i="7"/>
  <c r="J1468" i="7"/>
  <c r="I1468" i="7"/>
  <c r="H1467" i="7"/>
  <c r="I1467" i="7"/>
  <c r="J1467" i="7"/>
  <c r="H1466" i="7"/>
  <c r="J1466" i="7"/>
  <c r="I1466" i="7"/>
  <c r="H1452" i="7"/>
  <c r="I1452" i="7"/>
  <c r="J1452" i="7"/>
  <c r="H1453" i="7"/>
  <c r="J1453" i="7"/>
  <c r="I1453" i="7"/>
  <c r="H1451" i="7"/>
  <c r="I1451" i="7"/>
  <c r="H1450" i="7"/>
  <c r="J1450" i="7"/>
  <c r="I1450" i="7"/>
  <c r="H1435" i="7"/>
  <c r="I1435" i="7"/>
  <c r="J1435" i="7"/>
  <c r="H1434" i="7"/>
  <c r="J1434" i="7"/>
  <c r="I1434" i="7"/>
  <c r="H1439" i="7"/>
  <c r="I1439" i="7"/>
  <c r="H1437" i="7"/>
  <c r="J1437" i="7"/>
  <c r="I1437" i="7"/>
  <c r="H1436" i="7"/>
  <c r="I1436" i="7"/>
  <c r="J1436" i="7"/>
  <c r="H1438" i="7"/>
  <c r="J1438" i="7"/>
  <c r="I1438" i="7"/>
  <c r="H1413" i="7"/>
  <c r="I1413" i="7"/>
  <c r="J1413" i="7"/>
  <c r="H1416" i="7"/>
  <c r="J1416" i="7"/>
  <c r="I1416" i="7"/>
  <c r="H1417" i="7"/>
  <c r="I1417" i="7"/>
  <c r="J1417" i="7"/>
  <c r="H1414" i="7"/>
  <c r="J1414" i="7"/>
  <c r="I1414" i="7"/>
  <c r="H1415" i="7"/>
  <c r="I1415" i="7"/>
  <c r="J1415" i="7"/>
  <c r="H1412" i="7"/>
  <c r="J1412" i="7"/>
  <c r="I1412" i="7"/>
  <c r="H1418" i="7"/>
  <c r="I1418" i="7"/>
  <c r="J1418" i="7"/>
  <c r="H1393" i="7"/>
  <c r="J1393" i="7"/>
  <c r="I1393" i="7"/>
  <c r="H1390" i="7"/>
  <c r="I1390" i="7"/>
  <c r="J1390" i="7"/>
  <c r="H1392" i="7"/>
  <c r="J1392" i="7"/>
  <c r="I1392" i="7"/>
  <c r="H1391" i="7"/>
  <c r="I1391" i="7"/>
  <c r="H1376" i="7"/>
  <c r="J1376" i="7"/>
  <c r="I1376" i="7"/>
  <c r="H1377" i="7"/>
  <c r="I1377" i="7"/>
  <c r="J1377" i="7"/>
  <c r="H1378" i="7"/>
  <c r="J1378" i="7"/>
  <c r="I1378" i="7"/>
  <c r="H1375" i="7"/>
  <c r="I1375" i="7"/>
  <c r="H1379" i="7"/>
  <c r="J1379" i="7"/>
  <c r="I1379" i="7"/>
  <c r="H1367" i="7"/>
  <c r="I1367" i="7"/>
  <c r="J1367" i="7"/>
  <c r="H1365" i="7"/>
  <c r="J1365" i="7"/>
  <c r="I1365" i="7"/>
  <c r="H1366" i="7"/>
  <c r="I1366" i="7"/>
  <c r="J1366" i="7"/>
  <c r="H1368" i="7"/>
  <c r="J1368" i="7"/>
  <c r="I1368" i="7"/>
  <c r="H1354" i="7"/>
  <c r="I1354" i="7"/>
  <c r="H1351" i="7"/>
  <c r="J1351" i="7"/>
  <c r="I1351" i="7"/>
  <c r="H1353" i="7"/>
  <c r="I1353" i="7"/>
  <c r="J1353" i="7"/>
  <c r="H1352" i="7"/>
  <c r="J1352" i="7"/>
  <c r="I1352" i="7"/>
  <c r="H1297" i="7"/>
  <c r="I1297" i="7"/>
  <c r="H1298" i="7"/>
  <c r="J1298" i="7"/>
  <c r="I1298" i="7"/>
  <c r="H1279" i="7"/>
  <c r="I1279" i="7"/>
  <c r="J1279" i="7"/>
  <c r="H1283" i="7"/>
  <c r="J1283" i="7"/>
  <c r="I1283" i="7"/>
  <c r="H1281" i="7"/>
  <c r="I1281" i="7"/>
  <c r="J1281" i="7"/>
  <c r="H1284" i="7"/>
  <c r="J1284" i="7"/>
  <c r="I1284" i="7"/>
  <c r="H1282" i="7"/>
  <c r="I1282" i="7"/>
  <c r="J1282" i="7"/>
  <c r="H1280" i="7"/>
  <c r="J1280" i="7"/>
  <c r="I1280" i="7"/>
  <c r="H1894" i="7"/>
  <c r="I1894" i="7"/>
  <c r="J1894" i="7"/>
  <c r="H1881" i="7"/>
  <c r="J1881" i="7"/>
  <c r="I1881" i="7"/>
  <c r="H1882" i="7"/>
  <c r="I1882" i="7"/>
  <c r="J1882" i="7"/>
  <c r="H1883" i="7"/>
  <c r="J1883" i="7"/>
  <c r="I1883" i="7"/>
  <c r="H1884" i="7"/>
  <c r="I1884" i="7"/>
  <c r="J1884" i="7"/>
  <c r="H1893" i="7"/>
  <c r="J1893" i="7"/>
  <c r="I1893" i="7"/>
  <c r="H1892" i="7"/>
  <c r="I1892" i="7"/>
  <c r="J1892" i="7"/>
  <c r="H1891" i="7"/>
  <c r="J1891" i="7"/>
  <c r="I1891" i="7"/>
  <c r="H1890" i="7"/>
  <c r="I1890" i="7"/>
  <c r="J1890" i="7"/>
  <c r="H1889" i="7"/>
  <c r="J1889" i="7"/>
  <c r="I1889" i="7"/>
  <c r="H1888" i="7"/>
  <c r="I1888" i="7"/>
  <c r="J1888" i="7"/>
  <c r="H1887" i="7"/>
  <c r="J1887" i="7"/>
  <c r="I1887" i="7"/>
  <c r="H1886" i="7"/>
  <c r="I1886" i="7"/>
  <c r="H1885" i="7"/>
  <c r="J1885" i="7"/>
  <c r="I1885" i="7"/>
  <c r="H1864" i="7"/>
  <c r="I1864" i="7"/>
  <c r="J1864" i="7"/>
  <c r="H1866" i="7"/>
  <c r="J1866" i="7"/>
  <c r="I1866" i="7"/>
  <c r="H1867" i="7"/>
  <c r="I1867" i="7"/>
  <c r="J1867" i="7"/>
  <c r="H1865" i="7"/>
  <c r="J1865" i="7"/>
  <c r="I1865" i="7"/>
  <c r="H1863" i="7"/>
  <c r="I1863" i="7"/>
  <c r="J1863" i="7"/>
  <c r="H1862" i="7"/>
  <c r="J1862" i="7"/>
  <c r="I1862" i="7"/>
  <c r="H1858" i="7"/>
  <c r="I1858" i="7"/>
  <c r="J1858" i="7"/>
  <c r="H1869" i="7"/>
  <c r="J1869" i="7"/>
  <c r="I1869" i="7"/>
  <c r="H1861" i="7"/>
  <c r="I1861" i="7"/>
  <c r="J1861" i="7"/>
  <c r="H1860" i="7"/>
  <c r="J1860" i="7"/>
  <c r="I1860" i="7"/>
  <c r="H1859" i="7"/>
  <c r="I1859" i="7"/>
  <c r="H1868" i="7"/>
  <c r="J1868" i="7"/>
  <c r="I1868" i="7"/>
  <c r="H1847" i="7"/>
  <c r="I1847" i="7"/>
  <c r="J1847" i="7"/>
  <c r="H1844" i="7"/>
  <c r="J1844" i="7"/>
  <c r="I1844" i="7"/>
  <c r="H1846" i="7"/>
  <c r="I1846" i="7"/>
  <c r="J1846" i="7"/>
  <c r="H1850" i="7"/>
  <c r="J1850" i="7"/>
  <c r="I1850" i="7"/>
  <c r="H1845" i="7"/>
  <c r="I1845" i="7"/>
  <c r="J1845" i="7"/>
  <c r="H1849" i="7"/>
  <c r="J1849" i="7"/>
  <c r="I1849" i="7"/>
  <c r="H1843" i="7"/>
  <c r="I1843" i="7"/>
  <c r="J1843" i="7"/>
  <c r="H1848" i="7"/>
  <c r="J1848" i="7"/>
  <c r="I1848" i="7"/>
  <c r="H1835" i="7"/>
  <c r="I1835" i="7"/>
  <c r="J1835" i="7"/>
  <c r="H1837" i="7"/>
  <c r="J1837" i="7"/>
  <c r="I1837" i="7"/>
  <c r="H1834" i="7"/>
  <c r="I1834" i="7"/>
  <c r="J1834" i="7"/>
  <c r="H1836" i="7"/>
  <c r="J1836" i="7"/>
  <c r="I1836" i="7"/>
  <c r="H1818" i="7"/>
  <c r="I1818" i="7"/>
  <c r="J1818" i="7"/>
  <c r="H1821" i="7"/>
  <c r="J1821" i="7"/>
  <c r="I1821" i="7"/>
  <c r="H1820" i="7"/>
  <c r="I1820" i="7"/>
  <c r="J1820" i="7"/>
  <c r="H1819" i="7"/>
  <c r="J1819" i="7"/>
  <c r="I1819" i="7"/>
  <c r="H1824" i="7"/>
  <c r="I1824" i="7"/>
  <c r="H1822" i="7"/>
  <c r="J1822" i="7"/>
  <c r="I1822" i="7"/>
  <c r="H1823" i="7"/>
  <c r="I1823" i="7"/>
  <c r="H1806" i="7"/>
  <c r="J1806" i="7"/>
  <c r="I1806" i="7"/>
  <c r="H1807" i="7"/>
  <c r="I1807" i="7"/>
  <c r="H1793" i="7"/>
  <c r="J1793" i="7"/>
  <c r="I1793" i="7"/>
  <c r="H1794" i="7"/>
  <c r="I1794" i="7"/>
  <c r="J1794" i="7"/>
  <c r="H1792" i="7"/>
  <c r="J1792" i="7"/>
  <c r="I1792" i="7"/>
  <c r="H1791" i="7"/>
  <c r="I1791" i="7"/>
  <c r="J1791" i="7"/>
  <c r="H1789" i="7"/>
  <c r="J1789" i="7"/>
  <c r="I1789" i="7"/>
  <c r="H1795" i="7"/>
  <c r="I1795" i="7"/>
  <c r="H1790" i="7"/>
  <c r="J1790" i="7"/>
  <c r="I1790" i="7"/>
  <c r="H1765" i="7"/>
  <c r="I1765" i="7"/>
  <c r="J1765" i="7"/>
  <c r="H1770" i="7"/>
  <c r="J1770" i="7"/>
  <c r="I1770" i="7"/>
  <c r="H1766" i="7"/>
  <c r="I1766" i="7"/>
  <c r="J1766" i="7"/>
  <c r="H1768" i="7"/>
  <c r="J1768" i="7"/>
  <c r="I1768" i="7"/>
  <c r="H1769" i="7"/>
  <c r="I1769" i="7"/>
  <c r="J1769" i="7"/>
  <c r="H1763" i="7"/>
  <c r="J1763" i="7"/>
  <c r="I1763" i="7"/>
  <c r="H1764" i="7"/>
  <c r="I1764" i="7"/>
  <c r="J1764" i="7"/>
  <c r="H1767" i="7"/>
  <c r="J1767" i="7"/>
  <c r="I1767" i="7"/>
  <c r="H1753" i="7"/>
  <c r="I1753" i="7"/>
  <c r="J1753" i="7"/>
  <c r="H1754" i="7"/>
  <c r="I1754" i="7"/>
  <c r="H1740" i="7"/>
  <c r="I1740" i="7"/>
  <c r="J1740" i="7"/>
  <c r="H1741" i="7"/>
  <c r="J1741" i="7"/>
  <c r="I1741" i="7"/>
  <c r="H1739" i="7"/>
  <c r="I1739" i="7"/>
  <c r="J1739" i="7"/>
  <c r="H1267" i="7"/>
  <c r="J1267" i="7"/>
  <c r="I1267" i="7"/>
  <c r="H1266" i="7"/>
  <c r="I1266" i="7"/>
  <c r="J1266" i="7"/>
  <c r="H1265" i="7"/>
  <c r="J1265" i="7"/>
  <c r="I1265" i="7"/>
  <c r="H1253" i="7"/>
  <c r="I1253" i="7"/>
  <c r="J1253" i="7"/>
  <c r="H1250" i="7"/>
  <c r="J1250" i="7"/>
  <c r="I1250" i="7"/>
  <c r="H1252" i="7"/>
  <c r="I1252" i="7"/>
  <c r="H1251" i="7"/>
  <c r="J1251" i="7"/>
  <c r="I1251" i="7"/>
  <c r="H1236" i="7"/>
  <c r="I1236" i="7"/>
  <c r="J1236" i="7"/>
  <c r="H1235" i="7"/>
  <c r="J1235" i="7"/>
  <c r="I1235" i="7"/>
  <c r="H1237" i="7"/>
  <c r="I1237" i="7"/>
  <c r="H1226" i="7"/>
  <c r="J1226" i="7"/>
  <c r="I1226" i="7"/>
  <c r="H1227" i="7"/>
  <c r="I1227" i="7"/>
  <c r="J1227" i="7"/>
  <c r="H1218" i="7"/>
  <c r="J1218" i="7"/>
  <c r="I1218" i="7"/>
  <c r="H1216" i="7"/>
  <c r="I1216" i="7"/>
  <c r="J1216" i="7"/>
  <c r="H1217" i="7"/>
  <c r="J1217" i="7"/>
  <c r="I1217" i="7"/>
  <c r="H1207" i="7"/>
  <c r="I1207" i="7"/>
  <c r="J1207" i="7"/>
  <c r="H1205" i="7"/>
  <c r="J1205" i="7"/>
  <c r="I1205" i="7"/>
  <c r="H1202" i="7"/>
  <c r="I1202" i="7"/>
  <c r="J1202" i="7"/>
  <c r="H1203" i="7"/>
  <c r="J1203" i="7"/>
  <c r="I1203" i="7"/>
  <c r="H1204" i="7"/>
  <c r="I1204" i="7"/>
  <c r="J1204" i="7"/>
  <c r="H1206" i="7"/>
  <c r="J1206" i="7"/>
  <c r="I1206" i="7"/>
  <c r="H1191" i="7"/>
  <c r="I1191" i="7"/>
  <c r="J1191" i="7"/>
  <c r="H1190" i="7"/>
  <c r="J1190" i="7"/>
  <c r="I1190" i="7"/>
  <c r="H1189" i="7"/>
  <c r="I1189" i="7"/>
  <c r="J1189" i="7"/>
  <c r="H1183" i="7"/>
  <c r="J1183" i="7"/>
  <c r="I1183" i="7"/>
  <c r="H1182" i="7"/>
  <c r="I1182" i="7"/>
  <c r="J1182" i="7"/>
  <c r="H1036" i="7"/>
  <c r="J1036" i="7"/>
  <c r="I1036" i="7"/>
  <c r="H1033" i="7"/>
  <c r="I1033" i="7"/>
  <c r="J1033" i="7"/>
  <c r="H1034" i="7"/>
  <c r="J1034" i="7"/>
  <c r="I1034" i="7"/>
  <c r="H1035" i="7"/>
  <c r="I1035" i="7"/>
  <c r="J1035" i="7"/>
  <c r="H1020" i="7"/>
  <c r="I1020" i="7"/>
  <c r="H1019" i="7"/>
  <c r="I1019" i="7"/>
  <c r="J1019" i="7"/>
  <c r="H1018" i="7"/>
  <c r="J1018" i="7"/>
  <c r="I1018" i="7"/>
  <c r="H1021" i="7"/>
  <c r="I1021" i="7"/>
  <c r="H1025" i="7"/>
  <c r="J1025" i="7"/>
  <c r="I1025" i="7"/>
  <c r="H1024" i="7"/>
  <c r="I1024" i="7"/>
  <c r="J1024" i="7"/>
  <c r="H1023" i="7"/>
  <c r="J1023" i="7"/>
  <c r="I1023" i="7"/>
  <c r="H1022" i="7"/>
  <c r="I1022" i="7"/>
  <c r="J1022" i="7"/>
  <c r="H1007" i="7"/>
  <c r="J1007" i="7"/>
  <c r="I1007" i="7"/>
  <c r="H1012" i="7"/>
  <c r="I1012" i="7"/>
  <c r="H1010" i="7"/>
  <c r="J1010" i="7"/>
  <c r="I1010" i="7"/>
  <c r="H1011" i="7"/>
  <c r="I1011" i="7"/>
  <c r="H1009" i="7"/>
  <c r="J1009" i="7"/>
  <c r="I1009" i="7"/>
  <c r="H1008" i="7"/>
  <c r="I1008" i="7"/>
  <c r="H993" i="7"/>
  <c r="J993" i="7"/>
  <c r="I993" i="7"/>
  <c r="H994" i="7"/>
  <c r="I994" i="7"/>
  <c r="J994" i="7"/>
  <c r="H987" i="7"/>
  <c r="I987" i="7"/>
  <c r="H988" i="7"/>
  <c r="I988" i="7"/>
  <c r="J988" i="7"/>
  <c r="H991" i="7"/>
  <c r="J991" i="7"/>
  <c r="I991" i="7"/>
  <c r="H990" i="7"/>
  <c r="I990" i="7"/>
  <c r="J990" i="7"/>
  <c r="H989" i="7"/>
  <c r="J989" i="7"/>
  <c r="I989" i="7"/>
  <c r="H986" i="7"/>
  <c r="I986" i="7"/>
  <c r="J986" i="7"/>
  <c r="H995" i="7"/>
  <c r="J995" i="7"/>
  <c r="I995" i="7"/>
  <c r="H997" i="7"/>
  <c r="I997" i="7"/>
  <c r="J997" i="7"/>
  <c r="H998" i="7"/>
  <c r="J998" i="7"/>
  <c r="I998" i="7"/>
  <c r="H996" i="7"/>
  <c r="I996" i="7"/>
  <c r="J996" i="7"/>
  <c r="H992" i="7"/>
  <c r="I992" i="7"/>
  <c r="H975" i="7"/>
  <c r="I975" i="7"/>
  <c r="J975" i="7"/>
  <c r="H969" i="7"/>
  <c r="J969" i="7"/>
  <c r="I969" i="7"/>
  <c r="H972" i="7"/>
  <c r="I972" i="7"/>
  <c r="J972" i="7"/>
  <c r="H973" i="7"/>
  <c r="J973" i="7"/>
  <c r="I973" i="7"/>
  <c r="H971" i="7"/>
  <c r="I971" i="7"/>
  <c r="J971" i="7"/>
  <c r="H974" i="7"/>
  <c r="J974" i="7"/>
  <c r="I974" i="7"/>
  <c r="H970" i="7"/>
  <c r="I970" i="7"/>
  <c r="J970" i="7"/>
  <c r="H964" i="7"/>
  <c r="J964" i="7"/>
  <c r="I964" i="7"/>
  <c r="H961" i="7"/>
  <c r="I961" i="7"/>
  <c r="H960" i="7"/>
  <c r="J960" i="7"/>
  <c r="I960" i="7"/>
  <c r="H958" i="7"/>
  <c r="I958" i="7"/>
  <c r="J958" i="7"/>
  <c r="H957" i="7"/>
  <c r="J957" i="7"/>
  <c r="I957" i="7"/>
  <c r="H965" i="7"/>
  <c r="I965" i="7"/>
  <c r="H963" i="7"/>
  <c r="J963" i="7"/>
  <c r="I963" i="7"/>
  <c r="H962" i="7"/>
  <c r="I962" i="7"/>
  <c r="J962" i="7"/>
  <c r="H959" i="7"/>
  <c r="J959" i="7"/>
  <c r="I959" i="7"/>
  <c r="H1174" i="7"/>
  <c r="I1174" i="7"/>
  <c r="J1174" i="7"/>
  <c r="H1173" i="7"/>
  <c r="J1173" i="7"/>
  <c r="I1173" i="7"/>
  <c r="H1172" i="7"/>
  <c r="I1172" i="7"/>
  <c r="J1172" i="7"/>
  <c r="H1164" i="7"/>
  <c r="J1164" i="7"/>
  <c r="I1164" i="7"/>
  <c r="H1153" i="7"/>
  <c r="I1153" i="7"/>
  <c r="J1153" i="7"/>
  <c r="H1154" i="7"/>
  <c r="J1154" i="7"/>
  <c r="I1154" i="7"/>
  <c r="H1151" i="7"/>
  <c r="I1151" i="7"/>
  <c r="J1151" i="7"/>
  <c r="H1156" i="7"/>
  <c r="J1156" i="7"/>
  <c r="I1156" i="7"/>
  <c r="H1155" i="7"/>
  <c r="I1155" i="7"/>
  <c r="J1155" i="7"/>
  <c r="H1152" i="7"/>
  <c r="J1152" i="7"/>
  <c r="I1152" i="7"/>
  <c r="H1133" i="7"/>
  <c r="I1133" i="7"/>
  <c r="J1133" i="7"/>
  <c r="H1132" i="7"/>
  <c r="J1132" i="7"/>
  <c r="I1132" i="7"/>
  <c r="H1134" i="7"/>
  <c r="I1134" i="7"/>
  <c r="J1134" i="7"/>
  <c r="H1117" i="7"/>
  <c r="J1117" i="7"/>
  <c r="I1117" i="7"/>
  <c r="H1118" i="7"/>
  <c r="I1118" i="7"/>
  <c r="J1118" i="7"/>
  <c r="H1116" i="7"/>
  <c r="J1116" i="7"/>
  <c r="I1116" i="7"/>
  <c r="H1115" i="7"/>
  <c r="I1115" i="7"/>
  <c r="H1114" i="7"/>
  <c r="J1114" i="7"/>
  <c r="I1114" i="7"/>
  <c r="H1074" i="7"/>
  <c r="I1074" i="7"/>
  <c r="J1074" i="7"/>
  <c r="H1073" i="7"/>
  <c r="J1073" i="7"/>
  <c r="I1073" i="7"/>
  <c r="H1072" i="7"/>
  <c r="I1072" i="7"/>
  <c r="J1072" i="7"/>
  <c r="H1077" i="7"/>
  <c r="J1077" i="7"/>
  <c r="I1077" i="7"/>
  <c r="H1071" i="7"/>
  <c r="I1071" i="7"/>
  <c r="J1071" i="7"/>
  <c r="H1070" i="7"/>
  <c r="J1070" i="7"/>
  <c r="I1070" i="7"/>
  <c r="H1076" i="7"/>
  <c r="I1076" i="7"/>
  <c r="H1075" i="7"/>
  <c r="J1075" i="7"/>
  <c r="I1075" i="7"/>
  <c r="H1056" i="7"/>
  <c r="I1056" i="7"/>
  <c r="J1056" i="7"/>
  <c r="H1045" i="7"/>
  <c r="J1045" i="7"/>
  <c r="I1045" i="7"/>
  <c r="H946" i="7"/>
  <c r="I946" i="7"/>
  <c r="J946" i="7"/>
  <c r="H947" i="7"/>
  <c r="J947" i="7"/>
  <c r="I947" i="7"/>
  <c r="H938" i="7"/>
  <c r="I938" i="7"/>
  <c r="H935" i="7"/>
  <c r="J935" i="7"/>
  <c r="I935" i="7"/>
  <c r="H936" i="7"/>
  <c r="I936" i="7"/>
  <c r="J936" i="7"/>
  <c r="H937" i="7"/>
  <c r="J937" i="7"/>
  <c r="I937" i="7"/>
  <c r="H926" i="7"/>
  <c r="I926" i="7"/>
  <c r="H927" i="7"/>
  <c r="J927" i="7"/>
  <c r="I927" i="7"/>
  <c r="H923" i="7"/>
  <c r="I923" i="7"/>
  <c r="J923" i="7"/>
  <c r="H925" i="7"/>
  <c r="J925" i="7"/>
  <c r="I925" i="7"/>
  <c r="H924" i="7"/>
  <c r="I924" i="7"/>
  <c r="J924" i="7"/>
  <c r="H913" i="7"/>
  <c r="J913" i="7"/>
  <c r="I913" i="7"/>
  <c r="H901" i="7"/>
  <c r="I901" i="7"/>
  <c r="J901" i="7"/>
  <c r="H903" i="7"/>
  <c r="J903" i="7"/>
  <c r="I903" i="7"/>
  <c r="H902" i="7"/>
  <c r="I902" i="7"/>
  <c r="J902" i="7"/>
  <c r="H891" i="7"/>
  <c r="J891" i="7"/>
  <c r="I891" i="7"/>
  <c r="H892" i="7"/>
  <c r="I892" i="7"/>
  <c r="H893" i="7"/>
  <c r="J893" i="7"/>
  <c r="I893" i="7"/>
  <c r="H890" i="7"/>
  <c r="I890" i="7"/>
  <c r="J890" i="7"/>
  <c r="H889" i="7"/>
  <c r="J889" i="7"/>
  <c r="I889" i="7"/>
  <c r="H888" i="7"/>
  <c r="I888" i="7"/>
  <c r="J888" i="7"/>
  <c r="H878" i="7"/>
  <c r="J878" i="7"/>
  <c r="I878" i="7"/>
  <c r="H877" i="7"/>
  <c r="I877" i="7"/>
  <c r="J877" i="7"/>
  <c r="H880" i="7"/>
  <c r="J880" i="7"/>
  <c r="I880" i="7"/>
  <c r="H876" i="7"/>
  <c r="I876" i="7"/>
  <c r="J876" i="7"/>
  <c r="H879" i="7"/>
  <c r="J879" i="7"/>
  <c r="I879" i="7"/>
  <c r="H867" i="7"/>
  <c r="I867" i="7"/>
  <c r="J867" i="7"/>
  <c r="H846" i="7"/>
  <c r="J846" i="7"/>
  <c r="I846" i="7"/>
  <c r="H843" i="7"/>
  <c r="I843" i="7"/>
  <c r="H844" i="7"/>
  <c r="J844" i="7"/>
  <c r="I844" i="7"/>
  <c r="H845" i="7"/>
  <c r="I845" i="7"/>
  <c r="J845" i="7"/>
  <c r="H815" i="7"/>
  <c r="J815" i="7"/>
  <c r="I815" i="7"/>
  <c r="H814" i="7"/>
  <c r="I814" i="7"/>
  <c r="J814" i="7"/>
  <c r="H781" i="7"/>
  <c r="J781" i="7"/>
  <c r="I781" i="7"/>
  <c r="H756" i="7"/>
  <c r="I756" i="7"/>
  <c r="J756" i="7"/>
  <c r="H755" i="7"/>
  <c r="J755" i="7"/>
  <c r="I755" i="7"/>
  <c r="H733" i="7"/>
  <c r="I733" i="7"/>
  <c r="J733" i="7"/>
  <c r="H730" i="7"/>
  <c r="J730" i="7"/>
  <c r="I730" i="7"/>
  <c r="H732" i="7"/>
  <c r="I732" i="7"/>
  <c r="J732" i="7"/>
  <c r="H731" i="7"/>
  <c r="J731" i="7"/>
  <c r="I731" i="7"/>
  <c r="H701" i="7"/>
  <c r="I701" i="7"/>
  <c r="J701" i="7"/>
  <c r="H704" i="7"/>
  <c r="J704" i="7"/>
  <c r="I704" i="7"/>
  <c r="H703" i="7"/>
  <c r="I703" i="7"/>
  <c r="J703" i="7"/>
  <c r="H702" i="7"/>
  <c r="J702" i="7"/>
  <c r="I702" i="7"/>
  <c r="H671" i="7"/>
  <c r="I671" i="7"/>
  <c r="J671" i="7"/>
  <c r="H645" i="7"/>
  <c r="J645" i="7"/>
  <c r="I645" i="7"/>
  <c r="H644" i="7"/>
  <c r="I644" i="7"/>
  <c r="J644" i="7"/>
  <c r="H638" i="7"/>
  <c r="J638" i="7"/>
  <c r="I638" i="7"/>
  <c r="H635" i="7"/>
  <c r="I635" i="7"/>
  <c r="H637" i="7"/>
  <c r="J637" i="7"/>
  <c r="I637" i="7"/>
  <c r="H632" i="7"/>
  <c r="I632" i="7"/>
  <c r="J632" i="7"/>
  <c r="H634" i="7"/>
  <c r="J634" i="7"/>
  <c r="I634" i="7"/>
  <c r="H633" i="7"/>
  <c r="I633" i="7"/>
  <c r="H636" i="7"/>
  <c r="J636" i="7"/>
  <c r="I636" i="7"/>
  <c r="H625" i="7"/>
  <c r="I625" i="7"/>
  <c r="J625" i="7"/>
  <c r="H624" i="7"/>
  <c r="J624" i="7"/>
  <c r="I624" i="7"/>
  <c r="H622" i="7"/>
  <c r="I622" i="7"/>
  <c r="J622" i="7"/>
  <c r="H623" i="7"/>
  <c r="J623" i="7"/>
  <c r="I623" i="7"/>
  <c r="H603" i="7"/>
  <c r="I603" i="7"/>
  <c r="J603" i="7"/>
  <c r="H602" i="7"/>
  <c r="J602" i="7"/>
  <c r="I602" i="7"/>
  <c r="H605" i="7"/>
  <c r="I605" i="7"/>
  <c r="J605" i="7"/>
  <c r="H604" i="7"/>
  <c r="J604" i="7"/>
  <c r="I604" i="7"/>
  <c r="H601" i="7"/>
  <c r="I601" i="7"/>
  <c r="J601" i="7"/>
  <c r="H589" i="7"/>
  <c r="J589" i="7"/>
  <c r="I589" i="7"/>
  <c r="H594" i="7"/>
  <c r="I594" i="7"/>
  <c r="J594" i="7"/>
  <c r="H595" i="7"/>
  <c r="J595" i="7"/>
  <c r="I595" i="7"/>
  <c r="H596" i="7"/>
  <c r="I596" i="7"/>
  <c r="H590" i="7"/>
  <c r="J590" i="7"/>
  <c r="I590" i="7"/>
  <c r="H588" i="7"/>
  <c r="I588" i="7"/>
  <c r="J588" i="7"/>
  <c r="H587" i="7"/>
  <c r="J587" i="7"/>
  <c r="I587" i="7"/>
  <c r="H586" i="7"/>
  <c r="I586" i="7"/>
  <c r="H591" i="7"/>
  <c r="J591" i="7"/>
  <c r="I591" i="7"/>
  <c r="H592" i="7"/>
  <c r="I592" i="7"/>
  <c r="J592" i="7"/>
  <c r="H593" i="7"/>
  <c r="J593" i="7"/>
  <c r="I593" i="7"/>
  <c r="H582" i="7"/>
  <c r="I582" i="7"/>
  <c r="J582" i="7"/>
  <c r="H581" i="7"/>
  <c r="J581" i="7"/>
  <c r="I581" i="7"/>
  <c r="H580" i="7"/>
  <c r="I580" i="7"/>
  <c r="H583" i="7"/>
  <c r="J583" i="7"/>
  <c r="I583" i="7"/>
  <c r="H584" i="7"/>
  <c r="I584" i="7"/>
  <c r="J584" i="7"/>
  <c r="H567" i="7"/>
  <c r="J567" i="7"/>
  <c r="I567" i="7"/>
  <c r="H564" i="7"/>
  <c r="I564" i="7"/>
  <c r="H566" i="7"/>
  <c r="J566" i="7"/>
  <c r="I566" i="7"/>
  <c r="H565" i="7"/>
  <c r="I565" i="7"/>
  <c r="J565" i="7"/>
  <c r="H545" i="7"/>
  <c r="J545" i="7"/>
  <c r="I545" i="7"/>
  <c r="H544" i="7"/>
  <c r="I544" i="7"/>
  <c r="J544" i="7"/>
  <c r="H546" i="7"/>
  <c r="J546" i="7"/>
  <c r="I546" i="7"/>
  <c r="H548" i="7"/>
  <c r="I548" i="7"/>
  <c r="J548" i="7"/>
  <c r="H547" i="7"/>
  <c r="J547" i="7"/>
  <c r="I547" i="7"/>
  <c r="H543" i="7"/>
  <c r="I543" i="7"/>
  <c r="J543" i="7"/>
  <c r="H536" i="7"/>
  <c r="J536" i="7"/>
  <c r="I536" i="7"/>
  <c r="H532" i="7"/>
  <c r="I532" i="7"/>
  <c r="J532" i="7"/>
  <c r="H533" i="7"/>
  <c r="J533" i="7"/>
  <c r="I533" i="7"/>
  <c r="H535" i="7"/>
  <c r="I535" i="7"/>
  <c r="J535" i="7"/>
  <c r="H528" i="7"/>
  <c r="J528" i="7"/>
  <c r="I528" i="7"/>
  <c r="H527" i="7"/>
  <c r="I527" i="7"/>
  <c r="J527" i="7"/>
  <c r="H530" i="7"/>
  <c r="J530" i="7"/>
  <c r="I530" i="7"/>
  <c r="H531" i="7"/>
  <c r="I531" i="7"/>
  <c r="J531" i="7"/>
  <c r="H526" i="7"/>
  <c r="J526" i="7"/>
  <c r="I526" i="7"/>
  <c r="H529" i="7"/>
  <c r="I529" i="7"/>
  <c r="J529" i="7"/>
  <c r="H534" i="7"/>
  <c r="J534" i="7"/>
  <c r="I534" i="7"/>
  <c r="H406" i="7"/>
  <c r="I406" i="7"/>
  <c r="H407" i="7"/>
  <c r="J407" i="7"/>
  <c r="I407" i="7"/>
  <c r="H408" i="7"/>
  <c r="I408" i="7"/>
  <c r="J408" i="7"/>
  <c r="H394" i="7"/>
  <c r="J394" i="7"/>
  <c r="I394" i="7"/>
  <c r="H392" i="7"/>
  <c r="I392" i="7"/>
  <c r="J392" i="7"/>
  <c r="H391" i="7"/>
  <c r="J391" i="7"/>
  <c r="I391" i="7"/>
  <c r="H393" i="7"/>
  <c r="I393" i="7"/>
  <c r="J393" i="7"/>
  <c r="H382" i="7"/>
  <c r="J382" i="7"/>
  <c r="I382" i="7"/>
  <c r="H381" i="7"/>
  <c r="I381" i="7"/>
  <c r="J381" i="7"/>
  <c r="H380" i="7"/>
  <c r="J380" i="7"/>
  <c r="I380" i="7"/>
  <c r="H379" i="7"/>
  <c r="I379" i="7"/>
  <c r="J379" i="7"/>
  <c r="H376" i="7"/>
  <c r="J376" i="7"/>
  <c r="I376" i="7"/>
  <c r="H375" i="7"/>
  <c r="I375" i="7"/>
  <c r="H378" i="7"/>
  <c r="J378" i="7"/>
  <c r="I378" i="7"/>
  <c r="H372" i="7"/>
  <c r="I372" i="7"/>
  <c r="J372" i="7"/>
  <c r="H371" i="7"/>
  <c r="J371" i="7"/>
  <c r="I371" i="7"/>
  <c r="H377" i="7"/>
  <c r="I377" i="7"/>
  <c r="J377" i="7"/>
  <c r="H374" i="7"/>
  <c r="J374" i="7"/>
  <c r="I374" i="7"/>
  <c r="H373" i="7"/>
  <c r="I373" i="7"/>
  <c r="J373" i="7"/>
  <c r="H383" i="7"/>
  <c r="J383" i="7"/>
  <c r="I383" i="7"/>
  <c r="H360" i="7"/>
  <c r="I360" i="7"/>
  <c r="J360" i="7"/>
  <c r="H358" i="7"/>
  <c r="J358" i="7"/>
  <c r="I358" i="7"/>
  <c r="H359" i="7"/>
  <c r="I359" i="7"/>
  <c r="J359" i="7"/>
  <c r="H357" i="7"/>
  <c r="J357" i="7"/>
  <c r="I357" i="7"/>
  <c r="H356" i="7"/>
  <c r="I356" i="7"/>
  <c r="J356" i="7"/>
  <c r="H355" i="7"/>
  <c r="J355" i="7"/>
  <c r="I355" i="7"/>
  <c r="H354" i="7"/>
  <c r="I354" i="7"/>
  <c r="J354" i="7"/>
  <c r="H353" i="7"/>
  <c r="J353" i="7"/>
  <c r="I353" i="7"/>
  <c r="H352" i="7"/>
  <c r="I352" i="7"/>
  <c r="J352" i="7"/>
  <c r="H351" i="7"/>
  <c r="J351" i="7"/>
  <c r="I351" i="7"/>
  <c r="H350" i="7"/>
  <c r="I350" i="7"/>
  <c r="H349" i="7"/>
  <c r="J349" i="7"/>
  <c r="I349" i="7"/>
  <c r="H348" i="7"/>
  <c r="I348" i="7"/>
  <c r="H347" i="7"/>
  <c r="J347" i="7"/>
  <c r="I347" i="7"/>
  <c r="H346" i="7"/>
  <c r="I346" i="7"/>
  <c r="H345" i="7"/>
  <c r="J345" i="7"/>
  <c r="I345" i="7"/>
  <c r="H344" i="7"/>
  <c r="I344" i="7"/>
  <c r="J344" i="7"/>
  <c r="H343" i="7"/>
  <c r="J343" i="7"/>
  <c r="I343" i="7"/>
  <c r="H342" i="7"/>
  <c r="I342" i="7"/>
  <c r="J342" i="7"/>
  <c r="H341" i="7"/>
  <c r="J341" i="7"/>
  <c r="I341" i="7"/>
  <c r="H340" i="7"/>
  <c r="I340" i="7"/>
  <c r="H339" i="7"/>
  <c r="J339" i="7"/>
  <c r="I339" i="7"/>
  <c r="H338" i="7"/>
  <c r="I338" i="7"/>
  <c r="J338" i="7"/>
  <c r="H337" i="7"/>
  <c r="J337" i="7"/>
  <c r="I337" i="7"/>
  <c r="H336" i="7"/>
  <c r="I336" i="7"/>
  <c r="J336" i="7"/>
  <c r="H335" i="7"/>
  <c r="J335" i="7"/>
  <c r="I335" i="7"/>
  <c r="H334" i="7"/>
  <c r="I334" i="7"/>
  <c r="J334" i="7"/>
  <c r="H333" i="7"/>
  <c r="J333" i="7"/>
  <c r="I333" i="7"/>
  <c r="H332" i="7"/>
  <c r="I332" i="7"/>
  <c r="J332" i="7"/>
  <c r="H331" i="7"/>
  <c r="J331" i="7"/>
  <c r="I331" i="7"/>
  <c r="H330" i="7"/>
  <c r="I330" i="7"/>
  <c r="J330" i="7"/>
  <c r="H329" i="7"/>
  <c r="I329" i="7"/>
  <c r="H328" i="7"/>
  <c r="I328" i="7"/>
  <c r="J328" i="7"/>
  <c r="H318" i="7"/>
  <c r="J318" i="7"/>
  <c r="I318" i="7"/>
  <c r="H316" i="7"/>
  <c r="I316" i="7"/>
  <c r="J316" i="7"/>
  <c r="H317" i="7"/>
  <c r="J317" i="7"/>
  <c r="I317" i="7"/>
  <c r="H266" i="7"/>
  <c r="I266" i="7"/>
  <c r="J266" i="7"/>
  <c r="H260" i="7"/>
  <c r="J260" i="7"/>
  <c r="I260" i="7"/>
  <c r="H262" i="7"/>
  <c r="I262" i="7"/>
  <c r="J262" i="7"/>
  <c r="H261" i="7"/>
  <c r="J261" i="7"/>
  <c r="I261" i="7"/>
  <c r="H263" i="7"/>
  <c r="I263" i="7"/>
  <c r="H264" i="7"/>
  <c r="J264" i="7"/>
  <c r="I264" i="7"/>
  <c r="H265" i="7"/>
  <c r="I265" i="7"/>
  <c r="J265" i="7"/>
  <c r="H248" i="7"/>
  <c r="J248" i="7"/>
  <c r="I248" i="7"/>
  <c r="H250" i="7"/>
  <c r="I250" i="7"/>
  <c r="H249" i="7"/>
  <c r="J249" i="7"/>
  <c r="I249" i="7"/>
  <c r="H233" i="7"/>
  <c r="I233" i="7"/>
  <c r="J233" i="7"/>
  <c r="H238" i="7"/>
  <c r="J238" i="7"/>
  <c r="I238" i="7"/>
  <c r="H237" i="7"/>
  <c r="I237" i="7"/>
  <c r="J237" i="7"/>
  <c r="H235" i="7"/>
  <c r="J235" i="7"/>
  <c r="I235" i="7"/>
  <c r="H234" i="7"/>
  <c r="I234" i="7"/>
  <c r="J234" i="7"/>
  <c r="H239" i="7"/>
  <c r="J239" i="7"/>
  <c r="I239" i="7"/>
  <c r="H236" i="7"/>
  <c r="I236" i="7"/>
  <c r="J236" i="7"/>
  <c r="H221" i="7"/>
  <c r="J221" i="7"/>
  <c r="I221" i="7"/>
  <c r="H206" i="7"/>
  <c r="I206" i="7"/>
  <c r="J206" i="7"/>
  <c r="H194" i="7"/>
  <c r="J194" i="7"/>
  <c r="I194" i="7"/>
  <c r="H193" i="7"/>
  <c r="I193" i="7"/>
  <c r="J193" i="7"/>
  <c r="H195" i="7"/>
  <c r="J195" i="7"/>
  <c r="I195" i="7"/>
  <c r="H192" i="7"/>
  <c r="I192" i="7"/>
  <c r="J192" i="7"/>
  <c r="H170" i="7"/>
  <c r="J170" i="7"/>
  <c r="I170" i="7"/>
  <c r="H167" i="7"/>
  <c r="I167" i="7"/>
  <c r="J167" i="7"/>
  <c r="H168" i="7"/>
  <c r="J168" i="7"/>
  <c r="I168" i="7"/>
  <c r="H169" i="7"/>
  <c r="I169" i="7"/>
  <c r="J169" i="7"/>
  <c r="H160" i="7"/>
  <c r="J160" i="7"/>
  <c r="I160" i="7"/>
  <c r="H158" i="7"/>
  <c r="I158" i="7"/>
  <c r="J158" i="7"/>
  <c r="H159" i="7"/>
  <c r="J159" i="7"/>
  <c r="I159" i="7"/>
  <c r="H147" i="7"/>
  <c r="I147" i="7"/>
  <c r="J147" i="7"/>
  <c r="H115" i="7"/>
  <c r="J115" i="7"/>
  <c r="I115" i="7"/>
  <c r="H119" i="7"/>
  <c r="I119" i="7"/>
  <c r="H118" i="7"/>
  <c r="J118" i="7"/>
  <c r="I118" i="7"/>
  <c r="H117" i="7"/>
  <c r="I117" i="7"/>
  <c r="J117" i="7"/>
  <c r="H116" i="7"/>
  <c r="J116" i="7"/>
  <c r="I116" i="7"/>
  <c r="H96" i="7"/>
  <c r="I96" i="7"/>
  <c r="J96" i="7"/>
  <c r="H97" i="7"/>
  <c r="J97" i="7"/>
  <c r="I97" i="7"/>
  <c r="H74" i="7"/>
  <c r="I74" i="7"/>
  <c r="H73" i="7"/>
  <c r="J73" i="7"/>
  <c r="I73" i="7"/>
  <c r="H72" i="7"/>
  <c r="I72" i="7"/>
  <c r="H71" i="7"/>
  <c r="J71" i="7"/>
  <c r="I71" i="7"/>
  <c r="H75" i="7"/>
  <c r="I75" i="7"/>
  <c r="H52" i="7"/>
  <c r="J52" i="7"/>
  <c r="I52" i="7"/>
  <c r="H51" i="7"/>
  <c r="I51" i="7"/>
  <c r="J51" i="7"/>
  <c r="H40" i="7"/>
  <c r="J40" i="7"/>
  <c r="I40" i="7"/>
  <c r="H37" i="7"/>
  <c r="I37" i="7"/>
  <c r="J37" i="7"/>
  <c r="H39" i="7"/>
  <c r="J39" i="7"/>
  <c r="I39" i="7"/>
  <c r="H38" i="7"/>
  <c r="I38" i="7"/>
  <c r="J38" i="7"/>
  <c r="H36" i="7"/>
  <c r="J36" i="7"/>
  <c r="I36" i="7"/>
  <c r="H28" i="7"/>
  <c r="I28" i="7"/>
  <c r="J28" i="7"/>
  <c r="H4" i="7"/>
  <c r="J4" i="7"/>
  <c r="I4" i="7"/>
  <c r="H5" i="7"/>
  <c r="I5" i="7"/>
  <c r="J5" i="7"/>
  <c r="H514" i="7"/>
  <c r="J514" i="7"/>
  <c r="I514" i="7"/>
  <c r="H513" i="7"/>
  <c r="I513" i="7"/>
  <c r="J513" i="7"/>
  <c r="H512" i="7"/>
  <c r="J512" i="7"/>
  <c r="I512" i="7"/>
  <c r="H511" i="7"/>
  <c r="I511" i="7"/>
  <c r="J511" i="7"/>
  <c r="H510" i="7"/>
  <c r="J510" i="7"/>
  <c r="I510" i="7"/>
  <c r="H509" i="7"/>
  <c r="I509" i="7"/>
  <c r="J509" i="7"/>
  <c r="H508" i="7"/>
  <c r="J508" i="7"/>
  <c r="I508" i="7"/>
  <c r="H507" i="7"/>
  <c r="I507" i="7"/>
  <c r="J507" i="7"/>
  <c r="H515" i="7"/>
  <c r="J515" i="7"/>
  <c r="I515" i="7"/>
  <c r="H506" i="7"/>
  <c r="I506" i="7"/>
  <c r="J506" i="7"/>
  <c r="H505" i="7"/>
  <c r="J505" i="7"/>
  <c r="I505" i="7"/>
  <c r="H504" i="7"/>
  <c r="I504" i="7"/>
  <c r="H503" i="7"/>
  <c r="J503" i="7"/>
  <c r="I503" i="7"/>
  <c r="H495" i="7"/>
  <c r="I495" i="7"/>
  <c r="J495" i="7"/>
  <c r="H496" i="7"/>
  <c r="J496" i="7"/>
  <c r="I496" i="7"/>
  <c r="H497" i="7"/>
  <c r="I497" i="7"/>
  <c r="H480" i="7"/>
  <c r="J480" i="7"/>
  <c r="I480" i="7"/>
  <c r="H474" i="7"/>
  <c r="I474" i="7"/>
  <c r="J474" i="7"/>
  <c r="H463" i="7"/>
  <c r="J463" i="7"/>
  <c r="I463" i="7"/>
  <c r="H462" i="7"/>
  <c r="I462" i="7"/>
  <c r="J462" i="7"/>
  <c r="H461" i="7"/>
  <c r="J461" i="7"/>
  <c r="I461" i="7"/>
  <c r="H460" i="7"/>
  <c r="I460" i="7"/>
  <c r="J460" i="7"/>
  <c r="H459" i="7"/>
  <c r="J459" i="7"/>
  <c r="I459" i="7"/>
  <c r="H473" i="7"/>
  <c r="I473" i="7"/>
  <c r="J473" i="7"/>
  <c r="H472" i="7"/>
  <c r="J472" i="7"/>
  <c r="I472" i="7"/>
  <c r="H458" i="7"/>
  <c r="I458" i="7"/>
  <c r="J458" i="7"/>
  <c r="H471" i="7"/>
  <c r="J471" i="7"/>
  <c r="I471" i="7"/>
  <c r="H470" i="7"/>
  <c r="I470" i="7"/>
  <c r="J470" i="7"/>
  <c r="H469" i="7"/>
  <c r="J469" i="7"/>
  <c r="I469" i="7"/>
  <c r="H468" i="7"/>
  <c r="I468" i="7"/>
  <c r="J468" i="7"/>
  <c r="H467" i="7"/>
  <c r="J467" i="7"/>
  <c r="I467" i="7"/>
  <c r="H466" i="7"/>
  <c r="I466" i="7"/>
  <c r="J466" i="7"/>
  <c r="H465" i="7"/>
  <c r="J465" i="7"/>
  <c r="I465" i="7"/>
  <c r="H464" i="7"/>
  <c r="I464" i="7"/>
  <c r="J464" i="7"/>
  <c r="H450" i="7"/>
  <c r="J450" i="7"/>
  <c r="I450" i="7"/>
  <c r="H453" i="7"/>
  <c r="I453" i="7"/>
  <c r="H452" i="7"/>
  <c r="J452" i="7"/>
  <c r="I452" i="7"/>
  <c r="H449" i="7"/>
  <c r="I449" i="7"/>
  <c r="J449" i="7"/>
  <c r="H451" i="7"/>
  <c r="J451" i="7"/>
  <c r="I451" i="7"/>
  <c r="H441" i="7"/>
  <c r="I441" i="7"/>
  <c r="J441" i="7"/>
  <c r="H439" i="7"/>
  <c r="J439" i="7"/>
  <c r="I439" i="7"/>
  <c r="H440" i="7"/>
  <c r="I440" i="7"/>
  <c r="J440" i="7"/>
  <c r="H438" i="7"/>
  <c r="J438" i="7"/>
  <c r="I438" i="7"/>
  <c r="H434" i="7"/>
  <c r="I434" i="7"/>
  <c r="H442" i="7"/>
  <c r="J442" i="7"/>
  <c r="I442" i="7"/>
  <c r="H435" i="7"/>
  <c r="I435" i="7"/>
  <c r="J435" i="7"/>
  <c r="H437" i="7"/>
  <c r="J437" i="7"/>
  <c r="I437" i="7"/>
  <c r="H436" i="7"/>
  <c r="I436" i="7"/>
  <c r="J436" i="7"/>
  <c r="H420" i="7"/>
  <c r="J420" i="7"/>
  <c r="I420" i="7"/>
  <c r="H422" i="7"/>
  <c r="I422" i="7"/>
  <c r="H424" i="7"/>
  <c r="J424" i="7"/>
  <c r="I424" i="7"/>
  <c r="H419" i="7"/>
  <c r="I419" i="7"/>
  <c r="J419" i="7"/>
  <c r="H421" i="7"/>
  <c r="J421" i="7"/>
  <c r="I421" i="7"/>
  <c r="H423" i="7"/>
  <c r="I423" i="7"/>
  <c r="H4471" i="7"/>
  <c r="J4471" i="7"/>
  <c r="I4471" i="7"/>
  <c r="H4470" i="7"/>
  <c r="I4470" i="7"/>
  <c r="J4470" i="7"/>
  <c r="H4444" i="7"/>
  <c r="J4444" i="7"/>
  <c r="I4444" i="7"/>
  <c r="H4417" i="7"/>
  <c r="I4417" i="7"/>
  <c r="J4417" i="7"/>
  <c r="H4397" i="7"/>
  <c r="J4397" i="7"/>
  <c r="I4397" i="7"/>
  <c r="H4349" i="7"/>
  <c r="I4349" i="7"/>
  <c r="J4349" i="7"/>
  <c r="H4348" i="7"/>
  <c r="I4348" i="7"/>
  <c r="H4289" i="7"/>
  <c r="I4289" i="7"/>
  <c r="J4289" i="7"/>
  <c r="H4288" i="7"/>
  <c r="J4288" i="7"/>
  <c r="I4288" i="7"/>
  <c r="H4275" i="7"/>
  <c r="I4275" i="7"/>
  <c r="H4276" i="7"/>
  <c r="J4276" i="7"/>
  <c r="I4276" i="7"/>
  <c r="H4229" i="7"/>
  <c r="I4229" i="7"/>
  <c r="J4229" i="7"/>
  <c r="H4230" i="7"/>
  <c r="J4230" i="7"/>
  <c r="I4230" i="7"/>
  <c r="H4212" i="7"/>
  <c r="I4212" i="7"/>
  <c r="J4212" i="7"/>
  <c r="H4198" i="7"/>
  <c r="J4198" i="7"/>
  <c r="I4198" i="7"/>
  <c r="H4184" i="7"/>
  <c r="I4184" i="7"/>
  <c r="J4184" i="7"/>
  <c r="H4185" i="7"/>
  <c r="J4185" i="7"/>
  <c r="I4185" i="7"/>
  <c r="H4183" i="7"/>
  <c r="I4183" i="7"/>
  <c r="J4183" i="7"/>
  <c r="H4151" i="7"/>
  <c r="J4151" i="7"/>
  <c r="I4151" i="7"/>
  <c r="H4132" i="7"/>
  <c r="I4132" i="7"/>
  <c r="J4132" i="7"/>
  <c r="H3840" i="7"/>
  <c r="J3840" i="7"/>
  <c r="I3840" i="7"/>
  <c r="H3658" i="7"/>
  <c r="I3658" i="7"/>
  <c r="H3657" i="7"/>
  <c r="J3657" i="7"/>
  <c r="I3657" i="7"/>
  <c r="H3656" i="7"/>
  <c r="I3656" i="7"/>
  <c r="J3656" i="7"/>
  <c r="H3643" i="7"/>
  <c r="J3643" i="7"/>
  <c r="I3643" i="7"/>
  <c r="H3642" i="7"/>
  <c r="I3642" i="7"/>
  <c r="J3642" i="7"/>
  <c r="H3641" i="7"/>
  <c r="J3641" i="7"/>
  <c r="I3641" i="7"/>
  <c r="H3640" i="7"/>
  <c r="I3640" i="7"/>
  <c r="J3640" i="7"/>
  <c r="H3639" i="7"/>
  <c r="J3639" i="7"/>
  <c r="I3639" i="7"/>
  <c r="H3638" i="7"/>
  <c r="I3638" i="7"/>
  <c r="J3638" i="7"/>
  <c r="H3637" i="7"/>
  <c r="J3637" i="7"/>
  <c r="I3637" i="7"/>
  <c r="H3636" i="7"/>
  <c r="I3636" i="7"/>
  <c r="J3636" i="7"/>
  <c r="H3635" i="7"/>
  <c r="J3635" i="7"/>
  <c r="I3635" i="7"/>
  <c r="H3634" i="7"/>
  <c r="I3634" i="7"/>
  <c r="J3634" i="7"/>
  <c r="H3633" i="7"/>
  <c r="J3633" i="7"/>
  <c r="I3633" i="7"/>
  <c r="H3632" i="7"/>
  <c r="I3632" i="7"/>
  <c r="J3632" i="7"/>
  <c r="H3631" i="7"/>
  <c r="J3631" i="7"/>
  <c r="I3631" i="7"/>
  <c r="H3630" i="7"/>
  <c r="I3630" i="7"/>
  <c r="J3630" i="7"/>
  <c r="H3629" i="7"/>
  <c r="J3629" i="7"/>
  <c r="I3629" i="7"/>
  <c r="H3449" i="7"/>
  <c r="I3449" i="7"/>
  <c r="J3449" i="7"/>
  <c r="H3430" i="7"/>
  <c r="J3430" i="7"/>
  <c r="I3430" i="7"/>
  <c r="H3429" i="7"/>
  <c r="I3429" i="7"/>
  <c r="H3393" i="7"/>
  <c r="J3393" i="7"/>
  <c r="I3393" i="7"/>
  <c r="H3266" i="7"/>
  <c r="I3266" i="7"/>
  <c r="J3266" i="7"/>
  <c r="H3260" i="7"/>
  <c r="J3260" i="7"/>
  <c r="I3260" i="7"/>
  <c r="H3259" i="7"/>
  <c r="I3259" i="7"/>
  <c r="H3258" i="7"/>
  <c r="J3258" i="7"/>
  <c r="I3258" i="7"/>
  <c r="H3144" i="7"/>
  <c r="I3144" i="7"/>
  <c r="J3144" i="7"/>
  <c r="H3135" i="7"/>
  <c r="J3135" i="7"/>
  <c r="I3135" i="7"/>
  <c r="H3125" i="7"/>
  <c r="I3125" i="7"/>
  <c r="J3125" i="7"/>
  <c r="H3111" i="7"/>
  <c r="J3111" i="7"/>
  <c r="I3111" i="7"/>
  <c r="H3109" i="7"/>
  <c r="I3109" i="7"/>
  <c r="J3109" i="7"/>
  <c r="H3113" i="7"/>
  <c r="J3113" i="7"/>
  <c r="I3113" i="7"/>
  <c r="H3110" i="7"/>
  <c r="I3110" i="7"/>
  <c r="J3110" i="7"/>
  <c r="H3112" i="7"/>
  <c r="J3112" i="7"/>
  <c r="I3112" i="7"/>
  <c r="H3114" i="7"/>
  <c r="I3114" i="7"/>
  <c r="J3114" i="7"/>
  <c r="H3096" i="7"/>
  <c r="J3096" i="7"/>
  <c r="I3096" i="7"/>
  <c r="H2994" i="7"/>
  <c r="I2994" i="7"/>
  <c r="J2994" i="7"/>
  <c r="H2978" i="7"/>
  <c r="J2978" i="7"/>
  <c r="I2978" i="7"/>
  <c r="H2943" i="7"/>
  <c r="I2943" i="7"/>
  <c r="H3606" i="7"/>
  <c r="J3606" i="7"/>
  <c r="I3606" i="7"/>
  <c r="H3488" i="7"/>
  <c r="I3488" i="7"/>
  <c r="J3488" i="7"/>
  <c r="H3473" i="7"/>
  <c r="J3473" i="7"/>
  <c r="I3473" i="7"/>
  <c r="H2917" i="7"/>
  <c r="I2917" i="7"/>
  <c r="H2879" i="7"/>
  <c r="J2879" i="7"/>
  <c r="I2879" i="7"/>
  <c r="H2852" i="7"/>
  <c r="I2852" i="7"/>
  <c r="J2852" i="7"/>
  <c r="H2833" i="7"/>
  <c r="J2833" i="7"/>
  <c r="I2833" i="7"/>
  <c r="H2756" i="7"/>
  <c r="I2756" i="7"/>
  <c r="J2756" i="7"/>
  <c r="H2637" i="7"/>
  <c r="J2637" i="7"/>
  <c r="I2637" i="7"/>
  <c r="H2636" i="7"/>
  <c r="I2636" i="7"/>
  <c r="H2591" i="7"/>
  <c r="J2591" i="7"/>
  <c r="I2591" i="7"/>
  <c r="H2531" i="7"/>
  <c r="I2531" i="7"/>
  <c r="J2531" i="7"/>
  <c r="H2519" i="7"/>
  <c r="J2519" i="7"/>
  <c r="I2519" i="7"/>
  <c r="H2518" i="7"/>
  <c r="I2518" i="7"/>
  <c r="H2237" i="7"/>
  <c r="J2237" i="7"/>
  <c r="I2237" i="7"/>
  <c r="H2238" i="7"/>
  <c r="I2238" i="7"/>
  <c r="J2238" i="7"/>
  <c r="H2061" i="7"/>
  <c r="J2061" i="7"/>
  <c r="I2061" i="7"/>
  <c r="H1678" i="7"/>
  <c r="I1678" i="7"/>
  <c r="J1678" i="7"/>
  <c r="H1677" i="7"/>
  <c r="J1677" i="7"/>
  <c r="I1677" i="7"/>
  <c r="H1656" i="7"/>
  <c r="I1656" i="7"/>
  <c r="J1656" i="7"/>
  <c r="H1633" i="7"/>
  <c r="J1633" i="7"/>
  <c r="I1633" i="7"/>
  <c r="H1572" i="7"/>
  <c r="I1572" i="7"/>
  <c r="J1572" i="7"/>
  <c r="H1557" i="7"/>
  <c r="J1557" i="7"/>
  <c r="I1557" i="7"/>
  <c r="H1556" i="7"/>
  <c r="I1556" i="7"/>
  <c r="J1556" i="7"/>
  <c r="H1510" i="7"/>
  <c r="J1510" i="7"/>
  <c r="I1510" i="7"/>
  <c r="H1433" i="7"/>
  <c r="I1433" i="7"/>
  <c r="J1433" i="7"/>
  <c r="H1411" i="7"/>
  <c r="J1411" i="7"/>
  <c r="I1411" i="7"/>
  <c r="H1410" i="7"/>
  <c r="I1410" i="7"/>
  <c r="J1410" i="7"/>
  <c r="H1389" i="7"/>
  <c r="J1389" i="7"/>
  <c r="I1389" i="7"/>
  <c r="H1364" i="7"/>
  <c r="I1364" i="7"/>
  <c r="J1364" i="7"/>
  <c r="H1363" i="7"/>
  <c r="J1363" i="7"/>
  <c r="I1363" i="7"/>
  <c r="H1880" i="7"/>
  <c r="I1880" i="7"/>
  <c r="J1880" i="7"/>
  <c r="H1879" i="7"/>
  <c r="J1879" i="7"/>
  <c r="I1879" i="7"/>
  <c r="H1833" i="7"/>
  <c r="I1833" i="7"/>
  <c r="H1805" i="7"/>
  <c r="J1805" i="7"/>
  <c r="I1805" i="7"/>
  <c r="H1785" i="7"/>
  <c r="I1785" i="7"/>
  <c r="J1785" i="7"/>
  <c r="H1784" i="7"/>
  <c r="J1784" i="7"/>
  <c r="I1784" i="7"/>
  <c r="H1783" i="7"/>
  <c r="I1783" i="7"/>
  <c r="J1783" i="7"/>
  <c r="H1788" i="7"/>
  <c r="J1788" i="7"/>
  <c r="I1788" i="7"/>
  <c r="H1787" i="7"/>
  <c r="I1787" i="7"/>
  <c r="J1787" i="7"/>
  <c r="H1786" i="7"/>
  <c r="J1786" i="7"/>
  <c r="I1786" i="7"/>
  <c r="H1738" i="7"/>
  <c r="I1738" i="7"/>
  <c r="J1738" i="7"/>
  <c r="H1171" i="7"/>
  <c r="J1171" i="7"/>
  <c r="I1171" i="7"/>
  <c r="H1150" i="7"/>
  <c r="I1150" i="7"/>
  <c r="J1150" i="7"/>
  <c r="H5920" i="7"/>
  <c r="J5920" i="7"/>
  <c r="I5920" i="7"/>
  <c r="H5921" i="7"/>
  <c r="I5921" i="7"/>
  <c r="J5921" i="7"/>
  <c r="H5922" i="7"/>
  <c r="J5922" i="7"/>
  <c r="I5922" i="7"/>
  <c r="H6106" i="7"/>
  <c r="I6106" i="7"/>
  <c r="J6106" i="7"/>
  <c r="H6105" i="7"/>
  <c r="J6105" i="7"/>
  <c r="I6105" i="7"/>
  <c r="H479" i="7"/>
  <c r="I479" i="7"/>
  <c r="J479" i="7"/>
  <c r="H502" i="7"/>
  <c r="J502" i="7"/>
  <c r="I502" i="7"/>
  <c r="H17" i="7"/>
  <c r="I17" i="7"/>
  <c r="J17" i="7"/>
  <c r="H18" i="7"/>
  <c r="J18" i="7"/>
  <c r="I18" i="7"/>
  <c r="H19" i="7"/>
  <c r="I19" i="7"/>
  <c r="J19" i="7"/>
  <c r="H20" i="7"/>
  <c r="J20" i="7"/>
  <c r="I20" i="7"/>
  <c r="H21" i="7"/>
  <c r="I21" i="7"/>
  <c r="J21" i="7"/>
  <c r="H22" i="7"/>
  <c r="J22" i="7"/>
  <c r="I22" i="7"/>
  <c r="H23" i="7"/>
  <c r="I23" i="7"/>
  <c r="J23" i="7"/>
  <c r="H24" i="7"/>
  <c r="J24" i="7"/>
  <c r="I24" i="7"/>
  <c r="H25" i="7"/>
  <c r="I25" i="7"/>
  <c r="J25" i="7"/>
  <c r="H26" i="7"/>
  <c r="J26" i="7"/>
  <c r="I26" i="7"/>
  <c r="H27" i="7"/>
  <c r="I27" i="7"/>
  <c r="J27" i="7"/>
  <c r="H15" i="7"/>
  <c r="I15" i="7"/>
  <c r="H16" i="7"/>
  <c r="I16" i="7"/>
  <c r="J16" i="7"/>
  <c r="H35" i="7"/>
  <c r="I35" i="7"/>
  <c r="H34" i="7"/>
  <c r="I34" i="7"/>
  <c r="J34" i="7"/>
  <c r="H50" i="7"/>
  <c r="J50" i="7"/>
  <c r="I50" i="7"/>
  <c r="H49" i="7"/>
  <c r="I49" i="7"/>
  <c r="J49" i="7"/>
  <c r="H60" i="7"/>
  <c r="J60" i="7"/>
  <c r="I60" i="7"/>
  <c r="H95" i="7"/>
  <c r="I95" i="7"/>
  <c r="J95" i="7"/>
  <c r="H113" i="7"/>
  <c r="J113" i="7"/>
  <c r="I113" i="7"/>
  <c r="H114" i="7"/>
  <c r="I114" i="7"/>
  <c r="J114" i="7"/>
  <c r="H137" i="7"/>
  <c r="J137" i="7"/>
  <c r="I137" i="7"/>
  <c r="H156" i="7"/>
  <c r="I156" i="7"/>
  <c r="J156" i="7"/>
  <c r="H155" i="7"/>
  <c r="J155" i="7"/>
  <c r="I155" i="7"/>
  <c r="H157" i="7"/>
  <c r="I157" i="7"/>
  <c r="J157" i="7"/>
  <c r="H179" i="7"/>
  <c r="J179" i="7"/>
  <c r="I179" i="7"/>
  <c r="H178" i="7"/>
  <c r="I178" i="7"/>
  <c r="J178" i="7"/>
  <c r="H180" i="7"/>
  <c r="J180" i="7"/>
  <c r="I180" i="7"/>
  <c r="H205" i="7"/>
  <c r="I205" i="7"/>
  <c r="J205" i="7"/>
  <c r="H220" i="7"/>
  <c r="J220" i="7"/>
  <c r="I220" i="7"/>
  <c r="H259" i="7"/>
  <c r="I259" i="7"/>
  <c r="J259" i="7"/>
  <c r="H315" i="7"/>
  <c r="J315" i="7"/>
  <c r="I315" i="7"/>
  <c r="H621" i="7"/>
  <c r="I621" i="7"/>
  <c r="J621" i="7"/>
  <c r="H700" i="7"/>
  <c r="J700" i="7"/>
  <c r="I700" i="7"/>
  <c r="H813" i="7"/>
  <c r="I813" i="7"/>
  <c r="J813" i="7"/>
  <c r="H1069" i="7"/>
  <c r="J1069" i="7"/>
  <c r="I1069" i="7"/>
  <c r="H5654" i="7"/>
  <c r="I5654" i="7"/>
  <c r="H5653" i="7"/>
  <c r="J5653" i="7"/>
  <c r="I5653" i="7"/>
  <c r="H5712" i="7"/>
  <c r="I5712" i="7"/>
  <c r="J5712" i="7"/>
  <c r="H5713" i="7"/>
  <c r="J5713" i="7"/>
  <c r="I5713" i="7"/>
  <c r="H5714" i="7"/>
  <c r="I5714" i="7"/>
  <c r="J5714" i="7"/>
  <c r="H5715" i="7"/>
  <c r="I5715" i="7"/>
  <c r="H5716" i="7"/>
  <c r="I5716" i="7"/>
  <c r="J5716" i="7"/>
  <c r="H5820" i="7"/>
  <c r="J5820" i="7"/>
  <c r="I5820" i="7"/>
  <c r="H5821" i="7"/>
  <c r="I5821" i="7"/>
  <c r="J5821" i="7"/>
  <c r="H5822" i="7"/>
  <c r="J5822" i="7"/>
  <c r="I5822" i="7"/>
  <c r="H5823" i="7"/>
  <c r="I5823" i="7"/>
  <c r="J5823" i="7"/>
  <c r="H5824" i="7"/>
  <c r="J5824" i="7"/>
  <c r="I5824" i="7"/>
  <c r="H5919" i="7"/>
  <c r="I5919" i="7"/>
  <c r="J5919" i="7"/>
  <c r="H5918" i="7"/>
  <c r="J5918" i="7"/>
  <c r="I5918" i="7"/>
  <c r="H218" i="7"/>
  <c r="I218" i="7"/>
  <c r="J218" i="7"/>
  <c r="H219" i="7"/>
  <c r="J219" i="7"/>
  <c r="I219" i="7"/>
  <c r="H314" i="7"/>
  <c r="I314" i="7"/>
  <c r="J314" i="7"/>
  <c r="H326" i="7"/>
  <c r="J326" i="7"/>
  <c r="I326" i="7"/>
  <c r="H327" i="7"/>
  <c r="I327" i="7"/>
  <c r="J327" i="7"/>
  <c r="H542" i="7"/>
  <c r="J542" i="7"/>
  <c r="I542" i="7"/>
  <c r="H579" i="7"/>
  <c r="I579" i="7"/>
  <c r="J579" i="7"/>
  <c r="H620" i="7"/>
  <c r="J620" i="7"/>
  <c r="I620" i="7"/>
  <c r="H670" i="7"/>
  <c r="I670" i="7"/>
  <c r="J670" i="7"/>
  <c r="H866" i="7"/>
  <c r="J866" i="7"/>
  <c r="I866" i="7"/>
  <c r="H875" i="7"/>
  <c r="I875" i="7"/>
  <c r="J875" i="7"/>
  <c r="H887" i="7"/>
  <c r="J887" i="7"/>
  <c r="I887" i="7"/>
  <c r="H900" i="7"/>
  <c r="I900" i="7"/>
  <c r="J900" i="7"/>
  <c r="H912" i="7"/>
  <c r="J912" i="7"/>
  <c r="I912" i="7"/>
  <c r="H911" i="7"/>
  <c r="I911" i="7"/>
  <c r="J911" i="7"/>
  <c r="H910" i="7"/>
  <c r="J910" i="7"/>
  <c r="I910" i="7"/>
  <c r="H909" i="7"/>
  <c r="I909" i="7"/>
  <c r="J909" i="7"/>
  <c r="H922" i="7"/>
  <c r="J922" i="7"/>
  <c r="I922" i="7"/>
  <c r="H945" i="7"/>
  <c r="I945" i="7"/>
  <c r="J945" i="7"/>
  <c r="H1043" i="7"/>
  <c r="J1043" i="7"/>
  <c r="I1043" i="7"/>
  <c r="H1044" i="7"/>
  <c r="I1044" i="7"/>
  <c r="J1044" i="7"/>
  <c r="H1055" i="7"/>
  <c r="J1055" i="7"/>
  <c r="I1055" i="7"/>
  <c r="H1068" i="7"/>
  <c r="I1068" i="7"/>
  <c r="J1068" i="7"/>
  <c r="H1112" i="7"/>
  <c r="J1112" i="7"/>
  <c r="I1112" i="7"/>
  <c r="H1111" i="7"/>
  <c r="I1111" i="7"/>
  <c r="J1111" i="7"/>
  <c r="H1113" i="7"/>
  <c r="J1113" i="7"/>
  <c r="I1113" i="7"/>
  <c r="H1130" i="7"/>
  <c r="I1130" i="7"/>
  <c r="J1130" i="7"/>
  <c r="H1129" i="7"/>
  <c r="I1129" i="7"/>
  <c r="H1147" i="7"/>
  <c r="I1147" i="7"/>
  <c r="J1147" i="7"/>
  <c r="H1148" i="7"/>
  <c r="J1148" i="7"/>
  <c r="I1148" i="7"/>
  <c r="H1149" i="7"/>
  <c r="I1149" i="7"/>
  <c r="J1149" i="7"/>
  <c r="H1170" i="7"/>
  <c r="J1170" i="7"/>
  <c r="I1170" i="7"/>
  <c r="H1169" i="7"/>
  <c r="I1169" i="7"/>
  <c r="J1169" i="7"/>
  <c r="H955" i="7"/>
  <c r="J955" i="7"/>
  <c r="I955" i="7"/>
  <c r="H956" i="7"/>
  <c r="I956" i="7"/>
  <c r="H1006" i="7"/>
  <c r="J1006" i="7"/>
  <c r="I1006" i="7"/>
  <c r="H1032" i="7"/>
  <c r="I1032" i="7"/>
  <c r="J1032" i="7"/>
  <c r="H1181" i="7"/>
  <c r="J1181" i="7"/>
  <c r="I1181" i="7"/>
  <c r="H1188" i="7"/>
  <c r="I1188" i="7"/>
  <c r="J1188" i="7"/>
  <c r="H1201" i="7"/>
  <c r="J1201" i="7"/>
  <c r="I1201" i="7"/>
  <c r="H1215" i="7"/>
  <c r="I1215" i="7"/>
  <c r="J1215" i="7"/>
  <c r="H1264" i="7"/>
  <c r="J1264" i="7"/>
  <c r="I1264" i="7"/>
  <c r="H1832" i="7"/>
  <c r="I1832" i="7"/>
  <c r="H1296" i="7"/>
  <c r="J1296" i="7"/>
  <c r="I1296" i="7"/>
  <c r="H1350" i="7"/>
  <c r="I1350" i="7"/>
  <c r="J1350" i="7"/>
  <c r="H1362" i="7"/>
  <c r="J1362" i="7"/>
  <c r="I1362" i="7"/>
  <c r="H1374" i="7"/>
  <c r="I1374" i="7"/>
  <c r="J1374" i="7"/>
  <c r="H1388" i="7"/>
  <c r="J1388" i="7"/>
  <c r="I1388" i="7"/>
  <c r="H1409" i="7"/>
  <c r="I1409" i="7"/>
  <c r="J1409" i="7"/>
  <c r="H1432" i="7"/>
  <c r="J1432" i="7"/>
  <c r="I1432" i="7"/>
  <c r="H1448" i="7"/>
  <c r="I1448" i="7"/>
  <c r="J1448" i="7"/>
  <c r="H1449" i="7"/>
  <c r="J1449" i="7"/>
  <c r="I1449" i="7"/>
  <c r="H1482" i="7"/>
  <c r="I1482" i="7"/>
  <c r="J1482" i="7"/>
  <c r="H1496" i="7"/>
  <c r="J1496" i="7"/>
  <c r="I1496" i="7"/>
  <c r="H1497" i="7"/>
  <c r="I1497" i="7"/>
  <c r="J1497" i="7"/>
  <c r="H1509" i="7"/>
  <c r="J1509" i="7"/>
  <c r="I1509" i="7"/>
  <c r="H1544" i="7"/>
  <c r="I1544" i="7"/>
  <c r="J1544" i="7"/>
  <c r="H1898" i="7"/>
  <c r="J1898" i="7"/>
  <c r="I1898" i="7"/>
  <c r="H1974" i="7"/>
  <c r="I1974" i="7"/>
  <c r="H1989" i="7"/>
  <c r="J1989" i="7"/>
  <c r="I1989" i="7"/>
  <c r="H2004" i="7"/>
  <c r="I2004" i="7"/>
  <c r="J2004" i="7"/>
  <c r="H2126" i="7"/>
  <c r="J2126" i="7"/>
  <c r="I2126" i="7"/>
  <c r="H2302" i="7"/>
  <c r="I2302" i="7"/>
  <c r="J2302" i="7"/>
  <c r="H2315" i="7"/>
  <c r="J2315" i="7"/>
  <c r="I2315" i="7"/>
  <c r="H2314" i="7"/>
  <c r="I2314" i="7"/>
  <c r="J2314" i="7"/>
  <c r="H2346" i="7"/>
  <c r="J2346" i="7"/>
  <c r="I2346" i="7"/>
  <c r="H2358" i="7"/>
  <c r="I2358" i="7"/>
  <c r="J2358" i="7"/>
  <c r="H2359" i="7"/>
  <c r="J2359" i="7"/>
  <c r="I2359" i="7"/>
  <c r="H2385" i="7"/>
  <c r="I2385" i="7"/>
  <c r="J2385" i="7"/>
  <c r="H2408" i="7"/>
  <c r="J2408" i="7"/>
  <c r="I2408" i="7"/>
  <c r="H2516" i="7"/>
  <c r="I2516" i="7"/>
  <c r="J2516" i="7"/>
  <c r="H2517" i="7"/>
  <c r="I2517" i="7"/>
  <c r="H2530" i="7"/>
  <c r="I2530" i="7"/>
  <c r="J2530" i="7"/>
  <c r="H2548" i="7"/>
  <c r="J2548" i="7"/>
  <c r="I2548" i="7"/>
  <c r="H2562" i="7"/>
  <c r="I2562" i="7"/>
  <c r="H2607" i="7"/>
  <c r="J2607" i="7"/>
  <c r="I2607" i="7"/>
  <c r="H2624" i="7"/>
  <c r="I2624" i="7"/>
  <c r="J2624" i="7"/>
  <c r="H2692" i="7"/>
  <c r="J2692" i="7"/>
  <c r="I2692" i="7"/>
  <c r="H2712" i="7"/>
  <c r="I2712" i="7"/>
  <c r="J2712" i="7"/>
  <c r="H2785" i="7"/>
  <c r="J2785" i="7"/>
  <c r="I2785" i="7"/>
  <c r="H2851" i="7"/>
  <c r="I2851" i="7"/>
  <c r="J2851" i="7"/>
  <c r="H2866" i="7"/>
  <c r="I2866" i="7"/>
  <c r="H2916" i="7"/>
  <c r="I2916" i="7"/>
  <c r="J2916" i="7"/>
  <c r="H3527" i="7"/>
  <c r="J3527" i="7"/>
  <c r="I3527" i="7"/>
  <c r="H3526" i="7"/>
  <c r="I3526" i="7"/>
  <c r="J3526" i="7"/>
  <c r="H2942" i="7"/>
  <c r="J2942" i="7"/>
  <c r="I2942" i="7"/>
  <c r="H3004" i="7"/>
  <c r="I3004" i="7"/>
  <c r="J3004" i="7"/>
  <c r="H3005" i="7"/>
  <c r="J3005" i="7"/>
  <c r="I3005" i="7"/>
  <c r="H3019" i="7"/>
  <c r="I3019" i="7"/>
  <c r="J3019" i="7"/>
  <c r="H3134" i="7"/>
  <c r="J3134" i="7"/>
  <c r="I3134" i="7"/>
  <c r="H3282" i="7"/>
  <c r="I3282" i="7"/>
  <c r="J3282" i="7"/>
  <c r="H3283" i="7"/>
  <c r="J3283" i="7"/>
  <c r="I3283" i="7"/>
  <c r="H3293" i="7"/>
  <c r="I3293" i="7"/>
  <c r="J3293" i="7"/>
  <c r="H3294" i="7"/>
  <c r="J3294" i="7"/>
  <c r="I3294" i="7"/>
  <c r="H3308" i="7"/>
  <c r="I3308" i="7"/>
  <c r="J3308" i="7"/>
  <c r="H3378" i="7"/>
  <c r="J3378" i="7"/>
  <c r="I3378" i="7"/>
  <c r="H3720" i="7"/>
  <c r="I3720" i="7"/>
  <c r="J3720" i="7"/>
  <c r="H3738" i="7"/>
  <c r="J3738" i="7"/>
  <c r="I3738" i="7"/>
  <c r="H3737" i="7"/>
  <c r="I3737" i="7"/>
  <c r="J3737" i="7"/>
  <c r="H3757" i="7"/>
  <c r="J3757" i="7"/>
  <c r="I3757" i="7"/>
  <c r="H3758" i="7"/>
  <c r="I3758" i="7"/>
  <c r="J3758" i="7"/>
  <c r="H3759" i="7"/>
  <c r="J3759" i="7"/>
  <c r="I3759" i="7"/>
  <c r="H3773" i="7"/>
  <c r="I3773" i="7"/>
  <c r="J3773" i="7"/>
  <c r="H3935" i="7"/>
  <c r="J3935" i="7"/>
  <c r="I3935" i="7"/>
  <c r="H3934" i="7"/>
  <c r="I3934" i="7"/>
  <c r="J3934" i="7"/>
  <c r="H3959" i="7"/>
  <c r="J3959" i="7"/>
  <c r="I3959" i="7"/>
  <c r="H3972" i="7"/>
  <c r="I3972" i="7"/>
  <c r="J3972" i="7"/>
  <c r="H3973" i="7"/>
  <c r="J3973" i="7"/>
  <c r="I3973" i="7"/>
  <c r="H4062" i="7"/>
  <c r="I4062" i="7"/>
  <c r="J4062" i="7"/>
  <c r="H4102" i="7"/>
  <c r="J4102" i="7"/>
  <c r="I4102" i="7"/>
  <c r="H4128" i="7"/>
  <c r="I4128" i="7"/>
  <c r="J4128" i="7"/>
  <c r="H4129" i="7"/>
  <c r="J4129" i="7"/>
  <c r="I4129" i="7"/>
  <c r="H4130" i="7"/>
  <c r="I4130" i="7"/>
  <c r="J4130" i="7"/>
  <c r="H4131" i="7"/>
  <c r="J4131" i="7"/>
  <c r="I4131" i="7"/>
  <c r="H4139" i="7"/>
  <c r="I4139" i="7"/>
  <c r="J4139" i="7"/>
  <c r="H4141" i="7"/>
  <c r="I4141" i="7"/>
  <c r="H4140" i="7"/>
  <c r="I4140" i="7"/>
  <c r="J4140" i="7"/>
  <c r="H4173" i="7"/>
  <c r="J4173" i="7"/>
  <c r="I4173" i="7"/>
  <c r="H4197" i="7"/>
  <c r="I4197" i="7"/>
  <c r="J4197" i="7"/>
  <c r="H4211" i="7"/>
  <c r="J4211" i="7"/>
  <c r="I4211" i="7"/>
  <c r="H4249" i="7"/>
  <c r="I4249" i="7"/>
  <c r="J4249" i="7"/>
  <c r="H4247" i="7"/>
  <c r="J4247" i="7"/>
  <c r="I4247" i="7"/>
  <c r="H4248" i="7"/>
  <c r="I4248" i="7"/>
  <c r="J4248" i="7"/>
  <c r="H4469" i="7"/>
  <c r="J4469" i="7"/>
  <c r="I4469" i="7"/>
  <c r="H4486" i="7"/>
  <c r="I4486" i="7"/>
  <c r="J4486" i="7"/>
  <c r="H4507" i="7"/>
  <c r="J4507" i="7"/>
  <c r="I4507" i="7"/>
  <c r="H4508" i="7"/>
  <c r="I4508" i="7"/>
  <c r="J4508" i="7"/>
  <c r="H6128" i="7"/>
  <c r="J6128" i="7"/>
  <c r="I6128" i="7"/>
  <c r="H6129" i="7"/>
  <c r="I6129" i="7"/>
  <c r="J6129" i="7"/>
  <c r="H6211" i="7"/>
  <c r="J6211" i="7"/>
  <c r="I6211" i="7"/>
  <c r="H6210" i="7"/>
  <c r="I6210" i="7"/>
  <c r="J6210" i="7"/>
  <c r="H6227" i="7"/>
  <c r="J6227" i="7"/>
  <c r="I6227" i="7"/>
  <c r="H6255" i="7"/>
  <c r="I6255" i="7"/>
  <c r="J6255" i="7"/>
  <c r="H6360" i="7"/>
  <c r="J6360" i="7"/>
  <c r="I6360" i="7"/>
  <c r="H4947" i="7"/>
  <c r="I4947" i="7"/>
  <c r="J4947" i="7"/>
  <c r="H4519" i="7"/>
  <c r="J4519" i="7"/>
  <c r="I4519" i="7"/>
  <c r="H4520" i="7"/>
  <c r="I4520" i="7"/>
  <c r="J4520" i="7"/>
  <c r="H4546" i="7"/>
  <c r="J4546" i="7"/>
  <c r="I4546" i="7"/>
  <c r="H4547" i="7"/>
  <c r="I4547" i="7"/>
  <c r="J4547" i="7"/>
  <c r="H4617" i="7"/>
  <c r="J4617" i="7"/>
  <c r="I4617" i="7"/>
  <c r="H4618" i="7"/>
  <c r="I4618" i="7"/>
  <c r="J4618" i="7"/>
  <c r="H4619" i="7"/>
  <c r="J4619" i="7"/>
  <c r="I4619" i="7"/>
  <c r="H4648" i="7"/>
  <c r="I4648" i="7"/>
  <c r="J4648" i="7"/>
  <c r="H4671" i="7"/>
  <c r="J4671" i="7"/>
  <c r="I4671" i="7"/>
  <c r="H6430" i="7"/>
  <c r="I6430" i="7"/>
  <c r="J6430" i="7"/>
  <c r="H6460" i="7"/>
  <c r="J6460" i="7"/>
  <c r="I6460" i="7"/>
  <c r="H6519" i="7"/>
  <c r="I6519" i="7"/>
  <c r="H6535" i="7"/>
  <c r="I6535" i="7"/>
  <c r="H6559" i="7"/>
  <c r="I6559" i="7"/>
  <c r="J6559" i="7"/>
  <c r="H4686" i="7"/>
  <c r="J4686" i="7"/>
  <c r="I4686" i="7"/>
  <c r="H4687" i="7"/>
  <c r="I4687" i="7"/>
  <c r="J4687" i="7"/>
  <c r="H4688" i="7"/>
  <c r="J4688" i="7"/>
  <c r="I4688" i="7"/>
  <c r="H4705" i="7"/>
  <c r="I4705" i="7"/>
  <c r="J4705" i="7"/>
  <c r="H4726" i="7"/>
  <c r="J4726" i="7"/>
  <c r="I4726" i="7"/>
  <c r="H4770" i="7"/>
  <c r="I4770" i="7"/>
  <c r="J4770" i="7"/>
  <c r="H4789" i="7"/>
  <c r="J4789" i="7"/>
  <c r="I4789" i="7"/>
  <c r="H4790" i="7"/>
  <c r="I4790" i="7"/>
  <c r="J4790" i="7"/>
  <c r="H4813" i="7"/>
  <c r="J4813" i="7"/>
  <c r="I4813" i="7"/>
  <c r="H4815" i="7"/>
  <c r="I4815" i="7"/>
  <c r="J4815" i="7"/>
  <c r="H4814" i="7"/>
  <c r="J4814" i="7"/>
  <c r="I4814" i="7"/>
  <c r="H5261" i="7"/>
  <c r="I5261" i="7"/>
  <c r="J5261" i="7"/>
  <c r="H5417" i="7"/>
  <c r="J5417" i="7"/>
  <c r="I5417" i="7"/>
  <c r="H5454" i="7"/>
  <c r="I5454" i="7"/>
  <c r="H5493" i="7"/>
  <c r="J5493" i="7"/>
  <c r="I5493" i="7"/>
  <c r="H5650" i="7"/>
  <c r="I5650" i="7"/>
  <c r="J5650" i="7"/>
  <c r="H5651" i="7"/>
  <c r="J5651" i="7"/>
  <c r="I5651" i="7"/>
  <c r="H5652" i="7"/>
  <c r="I5652" i="7"/>
  <c r="J5652" i="7"/>
  <c r="H5788" i="7"/>
  <c r="J5788" i="7"/>
  <c r="I5788" i="7"/>
  <c r="H5789" i="7"/>
  <c r="I5789" i="7"/>
  <c r="J5789" i="7"/>
  <c r="H1131" i="7"/>
  <c r="J1131" i="7"/>
  <c r="I1131" i="7"/>
  <c r="H3342" i="7"/>
  <c r="I3342" i="7"/>
  <c r="J3342" i="7"/>
  <c r="H6256" i="7"/>
  <c r="J6256" i="7"/>
  <c r="I6256" i="7"/>
  <c r="H4848" i="7"/>
  <c r="I4848" i="7"/>
  <c r="J4848" i="7"/>
  <c r="H4847" i="7"/>
  <c r="J4847" i="7"/>
  <c r="I4847" i="7"/>
  <c r="H4850" i="7"/>
  <c r="I4850" i="7"/>
  <c r="J4850" i="7"/>
  <c r="H4849" i="7"/>
  <c r="J4849" i="7"/>
  <c r="I4849" i="7"/>
  <c r="H4851" i="7"/>
  <c r="I4851" i="7"/>
  <c r="J4851" i="7"/>
  <c r="H4869" i="7"/>
  <c r="J4869" i="7"/>
  <c r="I4869" i="7"/>
  <c r="H4868" i="7"/>
  <c r="I4868" i="7"/>
  <c r="J4868" i="7"/>
  <c r="H4892" i="7"/>
  <c r="J4892" i="7"/>
  <c r="I4892" i="7"/>
  <c r="H4894" i="7"/>
  <c r="I4894" i="7"/>
  <c r="J4894" i="7"/>
  <c r="H4893" i="7"/>
  <c r="J4893" i="7"/>
  <c r="I4893" i="7"/>
  <c r="H4912" i="7"/>
  <c r="I4912" i="7"/>
  <c r="J4912" i="7"/>
  <c r="H5533" i="7"/>
  <c r="J5533" i="7"/>
  <c r="I5533" i="7"/>
  <c r="H5532" i="7"/>
  <c r="I5532" i="7"/>
  <c r="J5532" i="7"/>
  <c r="H5572" i="7"/>
  <c r="J5572" i="7"/>
  <c r="I5572" i="7"/>
  <c r="H5573" i="7"/>
  <c r="I5573" i="7"/>
  <c r="J5573" i="7"/>
  <c r="H5574" i="7"/>
  <c r="J5574" i="7"/>
  <c r="I5574" i="7"/>
  <c r="H5575" i="7"/>
  <c r="I5575" i="7"/>
  <c r="J5575" i="7"/>
  <c r="H6135" i="7"/>
  <c r="I6135" i="7"/>
  <c r="H6136" i="7"/>
  <c r="I6136" i="7"/>
  <c r="J6136" i="7"/>
  <c r="H6131" i="7"/>
  <c r="J6131" i="7"/>
  <c r="I6131" i="7"/>
  <c r="H6130" i="7"/>
  <c r="I6130" i="7"/>
  <c r="J6130" i="7"/>
  <c r="H6134" i="7"/>
  <c r="J6134" i="7"/>
  <c r="I6134" i="7"/>
  <c r="H6132" i="7"/>
  <c r="I6132" i="7"/>
  <c r="J6132" i="7"/>
  <c r="H6133" i="7"/>
  <c r="J6133" i="7"/>
  <c r="I6133" i="7"/>
  <c r="H6157" i="7"/>
  <c r="I6157" i="7"/>
  <c r="J6157" i="7"/>
  <c r="H6158" i="7"/>
  <c r="J6158" i="7"/>
  <c r="I6158" i="7"/>
  <c r="H6159" i="7"/>
  <c r="I6159" i="7"/>
  <c r="J6159" i="7"/>
  <c r="H6160" i="7"/>
  <c r="J6160" i="7"/>
  <c r="I6160" i="7"/>
  <c r="H6190" i="7"/>
  <c r="I6190" i="7"/>
  <c r="J6190" i="7"/>
  <c r="H6191" i="7"/>
  <c r="J6191" i="7"/>
  <c r="I6191" i="7"/>
  <c r="H6192" i="7"/>
  <c r="I6192" i="7"/>
  <c r="J6192" i="7"/>
  <c r="H6193" i="7"/>
  <c r="J6193" i="7"/>
  <c r="I6193" i="7"/>
  <c r="H6187" i="7"/>
  <c r="I6187" i="7"/>
  <c r="J6187" i="7"/>
  <c r="H6188" i="7"/>
  <c r="J6188" i="7"/>
  <c r="I6188" i="7"/>
  <c r="H6189" i="7"/>
  <c r="I6189" i="7"/>
  <c r="J6189" i="7"/>
  <c r="H6212" i="7"/>
  <c r="J6212" i="7"/>
  <c r="I6212" i="7"/>
  <c r="H6228" i="7"/>
  <c r="I6228" i="7"/>
  <c r="J6228" i="7"/>
  <c r="H6231" i="7"/>
  <c r="J6231" i="7"/>
  <c r="I6231" i="7"/>
  <c r="H6232" i="7"/>
  <c r="I6232" i="7"/>
  <c r="J6232" i="7"/>
  <c r="H6229" i="7"/>
  <c r="I6229" i="7"/>
  <c r="H6230" i="7"/>
  <c r="I6230" i="7"/>
  <c r="J6230" i="7"/>
  <c r="H6258" i="7"/>
  <c r="J6258" i="7"/>
  <c r="I6258" i="7"/>
  <c r="H6257" i="7"/>
  <c r="I6257" i="7"/>
  <c r="J6257" i="7"/>
  <c r="H6277" i="7"/>
  <c r="J6277" i="7"/>
  <c r="I6277" i="7"/>
  <c r="H6278" i="7"/>
  <c r="I6278" i="7"/>
  <c r="J6278" i="7"/>
  <c r="H6279" i="7"/>
  <c r="J6279" i="7"/>
  <c r="I6279" i="7"/>
  <c r="H6292" i="7"/>
  <c r="I6292" i="7"/>
  <c r="J6292" i="7"/>
  <c r="H6390" i="7"/>
  <c r="J6390" i="7"/>
  <c r="I6390" i="7"/>
  <c r="H6389" i="7"/>
  <c r="I6389" i="7"/>
  <c r="J6389" i="7"/>
  <c r="H4932" i="7"/>
  <c r="J4932" i="7"/>
  <c r="I4932" i="7"/>
  <c r="H4933" i="7"/>
  <c r="I4933" i="7"/>
  <c r="J4933" i="7"/>
  <c r="H4931" i="7"/>
  <c r="J4931" i="7"/>
  <c r="I4931" i="7"/>
  <c r="H4948" i="7"/>
  <c r="I4948" i="7"/>
  <c r="J4948" i="7"/>
  <c r="H4970" i="7"/>
  <c r="J4970" i="7"/>
  <c r="I4970" i="7"/>
  <c r="H4971" i="7"/>
  <c r="I4971" i="7"/>
  <c r="J4971" i="7"/>
  <c r="H4967" i="7"/>
  <c r="J4967" i="7"/>
  <c r="I4967" i="7"/>
  <c r="H4968" i="7"/>
  <c r="I4968" i="7"/>
  <c r="J4968" i="7"/>
  <c r="H4969" i="7"/>
  <c r="J4969" i="7"/>
  <c r="I4969" i="7"/>
  <c r="H5116" i="7"/>
  <c r="I5116" i="7"/>
  <c r="H5150" i="7"/>
  <c r="J5150" i="7"/>
  <c r="I5150" i="7"/>
  <c r="H5149" i="7"/>
  <c r="I5149" i="7"/>
  <c r="J5149" i="7"/>
  <c r="H5185" i="7"/>
  <c r="J5185" i="7"/>
  <c r="I5185" i="7"/>
  <c r="H5184" i="7"/>
  <c r="I5184" i="7"/>
  <c r="J5184" i="7"/>
  <c r="H4549" i="7"/>
  <c r="J4549" i="7"/>
  <c r="I4549" i="7"/>
  <c r="H4548" i="7"/>
  <c r="I4548" i="7"/>
  <c r="J4548" i="7"/>
  <c r="H4571" i="7"/>
  <c r="J4571" i="7"/>
  <c r="I4571" i="7"/>
  <c r="H4572" i="7"/>
  <c r="I4572" i="7"/>
  <c r="J4572" i="7"/>
  <c r="H4570" i="7"/>
  <c r="J4570" i="7"/>
  <c r="I4570" i="7"/>
  <c r="H4597" i="7"/>
  <c r="I4597" i="7"/>
  <c r="J4597" i="7"/>
  <c r="H4598" i="7"/>
  <c r="J4598" i="7"/>
  <c r="I4598" i="7"/>
  <c r="H4596" i="7"/>
  <c r="I4596" i="7"/>
  <c r="J4596" i="7"/>
  <c r="H4620" i="7"/>
  <c r="J4620" i="7"/>
  <c r="I4620" i="7"/>
  <c r="H4649" i="7"/>
  <c r="I4649" i="7"/>
  <c r="J4649" i="7"/>
  <c r="H6431" i="7"/>
  <c r="J6431" i="7"/>
  <c r="I6431" i="7"/>
  <c r="H6482" i="7"/>
  <c r="I6482" i="7"/>
  <c r="H6506" i="7"/>
  <c r="J6506" i="7"/>
  <c r="I6506" i="7"/>
  <c r="H6504" i="7"/>
  <c r="I6504" i="7"/>
  <c r="J6504" i="7"/>
  <c r="H6505" i="7"/>
  <c r="J6505" i="7"/>
  <c r="I6505" i="7"/>
  <c r="H6520" i="7"/>
  <c r="I6520" i="7"/>
  <c r="J6520" i="7"/>
  <c r="H6536" i="7"/>
  <c r="J6536" i="7"/>
  <c r="I6536" i="7"/>
  <c r="H6537" i="7"/>
  <c r="I6537" i="7"/>
  <c r="H4752" i="7"/>
  <c r="J4752" i="7"/>
  <c r="I4752" i="7"/>
  <c r="H4817" i="7"/>
  <c r="I4817" i="7"/>
  <c r="J4817" i="7"/>
  <c r="H4816" i="7"/>
  <c r="J4816" i="7"/>
  <c r="I4816" i="7"/>
  <c r="H5205" i="7"/>
  <c r="I5205" i="7"/>
  <c r="J5205" i="7"/>
  <c r="H5418" i="7"/>
  <c r="J5418" i="7"/>
  <c r="I5418" i="7"/>
  <c r="H5457" i="7"/>
  <c r="I5457" i="7"/>
  <c r="J5457" i="7"/>
  <c r="H5455" i="7"/>
  <c r="J5455" i="7"/>
  <c r="I5455" i="7"/>
  <c r="H5456" i="7"/>
  <c r="I5456" i="7"/>
  <c r="J5456" i="7"/>
  <c r="H48" i="7"/>
  <c r="J48" i="7"/>
  <c r="I48" i="7"/>
  <c r="H58" i="7"/>
  <c r="I58" i="7"/>
  <c r="J58" i="7"/>
  <c r="H59" i="7"/>
  <c r="J59" i="7"/>
  <c r="I59" i="7"/>
  <c r="H70" i="7"/>
  <c r="I70" i="7"/>
  <c r="J70" i="7"/>
  <c r="H94" i="7"/>
  <c r="J94" i="7"/>
  <c r="I94" i="7"/>
  <c r="H112" i="7"/>
  <c r="I112" i="7"/>
  <c r="J112" i="7"/>
  <c r="H111" i="7"/>
  <c r="J111" i="7"/>
  <c r="I111" i="7"/>
  <c r="H136" i="7"/>
  <c r="I136" i="7"/>
  <c r="J136" i="7"/>
  <c r="H145" i="7"/>
  <c r="I145" i="7"/>
  <c r="H146" i="7"/>
  <c r="I146" i="7"/>
  <c r="J146" i="7"/>
  <c r="H154" i="7"/>
  <c r="I154" i="7"/>
  <c r="J154" i="7"/>
  <c r="H153" i="7"/>
  <c r="J153" i="7"/>
  <c r="I153" i="7"/>
  <c r="H166" i="7"/>
  <c r="I166" i="7"/>
  <c r="H177" i="7"/>
  <c r="I177" i="7"/>
  <c r="H176" i="7"/>
  <c r="I176" i="7"/>
  <c r="J176" i="7"/>
  <c r="H204" i="7"/>
  <c r="I204" i="7"/>
  <c r="H217" i="7"/>
  <c r="I217" i="7"/>
  <c r="J217" i="7"/>
  <c r="H430" i="7"/>
  <c r="I430" i="7"/>
  <c r="H431" i="7"/>
  <c r="I431" i="7"/>
  <c r="H447" i="7"/>
  <c r="I447" i="7"/>
  <c r="H489" i="7"/>
  <c r="I489" i="7"/>
  <c r="H2" i="7"/>
  <c r="I2" i="7"/>
  <c r="K2" i="7"/>
  <c r="H12" i="7"/>
  <c r="I12" i="7"/>
  <c r="J12" i="7"/>
  <c r="H13" i="7"/>
  <c r="I13" i="7"/>
  <c r="H47" i="7"/>
  <c r="I47" i="7"/>
  <c r="H67" i="7"/>
  <c r="I67" i="7"/>
  <c r="H89" i="7"/>
  <c r="I89" i="7"/>
  <c r="J89" i="7"/>
  <c r="H105" i="7"/>
  <c r="I105" i="7"/>
  <c r="H106" i="7"/>
  <c r="I106" i="7"/>
  <c r="H104" i="7"/>
  <c r="I104" i="7"/>
  <c r="H188" i="7"/>
  <c r="I188" i="7"/>
  <c r="H202" i="7"/>
  <c r="I202" i="7"/>
  <c r="H203" i="7"/>
  <c r="I203" i="7"/>
  <c r="H214" i="7"/>
  <c r="I214" i="7"/>
  <c r="H244" i="7"/>
  <c r="I244" i="7"/>
  <c r="J244" i="7"/>
  <c r="H243" i="7"/>
  <c r="I243" i="7"/>
  <c r="H242" i="7"/>
  <c r="I242" i="7"/>
  <c r="H270" i="7"/>
  <c r="I270" i="7"/>
  <c r="H273" i="7"/>
  <c r="I273" i="7"/>
  <c r="J273" i="7"/>
  <c r="H269" i="7"/>
  <c r="I269" i="7"/>
  <c r="H271" i="7"/>
  <c r="I271" i="7"/>
  <c r="H272" i="7"/>
  <c r="I272" i="7"/>
  <c r="H388" i="7"/>
  <c r="J388" i="7"/>
  <c r="I388" i="7"/>
  <c r="H403" i="7"/>
  <c r="I403" i="7"/>
  <c r="J403" i="7"/>
  <c r="H642" i="7"/>
  <c r="I642" i="7"/>
  <c r="H667" i="7"/>
  <c r="I667" i="7"/>
  <c r="H668" i="7"/>
  <c r="J668" i="7"/>
  <c r="I668" i="7"/>
  <c r="H698" i="7"/>
  <c r="I698" i="7"/>
  <c r="H699" i="7"/>
  <c r="I699" i="7"/>
  <c r="H729" i="7"/>
  <c r="I729" i="7"/>
  <c r="J729" i="7"/>
  <c r="H808" i="7"/>
  <c r="I808" i="7"/>
  <c r="J808" i="7"/>
  <c r="H807" i="7"/>
  <c r="J807" i="7"/>
  <c r="I807" i="7"/>
  <c r="H809" i="7"/>
  <c r="I809" i="7"/>
  <c r="J809" i="7"/>
  <c r="H842" i="7"/>
  <c r="J842" i="7"/>
  <c r="I842" i="7"/>
  <c r="H1054" i="7"/>
  <c r="I1054" i="7"/>
  <c r="J1054" i="7"/>
  <c r="H1094" i="7"/>
  <c r="I1094" i="7"/>
  <c r="H1095" i="7"/>
  <c r="I1095" i="7"/>
  <c r="H1084" i="7"/>
  <c r="I1084" i="7"/>
  <c r="H1085" i="7"/>
  <c r="I1085" i="7"/>
  <c r="H1086" i="7"/>
  <c r="I1086" i="7"/>
  <c r="H1087" i="7"/>
  <c r="J1087" i="7"/>
  <c r="I1087" i="7"/>
  <c r="H1088" i="7"/>
  <c r="I1088" i="7"/>
  <c r="H1089" i="7"/>
  <c r="J1089" i="7"/>
  <c r="I1089" i="7"/>
  <c r="H1090" i="7"/>
  <c r="I1090" i="7"/>
  <c r="H1091" i="7"/>
  <c r="J1091" i="7"/>
  <c r="I1091" i="7"/>
  <c r="H1092" i="7"/>
  <c r="I1092" i="7"/>
  <c r="H1093" i="7"/>
  <c r="J1093" i="7"/>
  <c r="I1093" i="7"/>
  <c r="H1231" i="7"/>
  <c r="I1231" i="7"/>
  <c r="H1232" i="7"/>
  <c r="I1232" i="7"/>
  <c r="H1242" i="7"/>
  <c r="I1242" i="7"/>
  <c r="H1256" i="7"/>
  <c r="I1256" i="7"/>
  <c r="J1256" i="7"/>
  <c r="H1750" i="7"/>
  <c r="I1750" i="7"/>
  <c r="H1749" i="7"/>
  <c r="I1749" i="7"/>
  <c r="H1751" i="7"/>
  <c r="I1751" i="7"/>
  <c r="H1762" i="7"/>
  <c r="I1762" i="7"/>
  <c r="J1762" i="7"/>
  <c r="H1782" i="7"/>
  <c r="I1782" i="7"/>
  <c r="H1812" i="7"/>
  <c r="I1812" i="7"/>
  <c r="H1830" i="7"/>
  <c r="I1830" i="7"/>
  <c r="H1829" i="7"/>
  <c r="I1829" i="7"/>
  <c r="H1842" i="7"/>
  <c r="I1842" i="7"/>
  <c r="H1856" i="7"/>
  <c r="I1856" i="7"/>
  <c r="H1876" i="7"/>
  <c r="I1876" i="7"/>
  <c r="H1273" i="7"/>
  <c r="J1273" i="7"/>
  <c r="I1273" i="7"/>
  <c r="H1295" i="7"/>
  <c r="I1295" i="7"/>
  <c r="J1295" i="7"/>
  <c r="H1294" i="7"/>
  <c r="I1294" i="7"/>
  <c r="H1291" i="7"/>
  <c r="I1291" i="7"/>
  <c r="J1291" i="7"/>
  <c r="H1293" i="7"/>
  <c r="I1293" i="7"/>
  <c r="J1293" i="7"/>
  <c r="H1292" i="7"/>
  <c r="J1292" i="7"/>
  <c r="I1292" i="7"/>
  <c r="H1384" i="7"/>
  <c r="I1384" i="7"/>
  <c r="H1385" i="7"/>
  <c r="J1385" i="7"/>
  <c r="I1385" i="7"/>
  <c r="H1404" i="7"/>
  <c r="I1404" i="7"/>
  <c r="J1404" i="7"/>
  <c r="H1403" i="7"/>
  <c r="I1403" i="7"/>
  <c r="H1405" i="7"/>
  <c r="I1405" i="7"/>
  <c r="J1405" i="7"/>
  <c r="H1427" i="7"/>
  <c r="I1427" i="7"/>
  <c r="H1428" i="7"/>
  <c r="I1428" i="7"/>
  <c r="H1430" i="7"/>
  <c r="J1430" i="7"/>
  <c r="I1430" i="7"/>
  <c r="H1429" i="7"/>
  <c r="I1429" i="7"/>
  <c r="H1508" i="7"/>
  <c r="J1508" i="7"/>
  <c r="I1508" i="7"/>
  <c r="H1570" i="7"/>
  <c r="I1570" i="7"/>
  <c r="J1570" i="7"/>
  <c r="H1569" i="7"/>
  <c r="I1569" i="7"/>
  <c r="H1586" i="7"/>
  <c r="I1586" i="7"/>
  <c r="J1586" i="7"/>
  <c r="H1644" i="7"/>
  <c r="I1644" i="7"/>
  <c r="H1653" i="7"/>
  <c r="I1653" i="7"/>
  <c r="J1653" i="7"/>
  <c r="H1715" i="7"/>
  <c r="I1715" i="7"/>
  <c r="H2058" i="7"/>
  <c r="J2058" i="7"/>
  <c r="I2058" i="7"/>
  <c r="H2123" i="7"/>
  <c r="I2123" i="7"/>
  <c r="H2122" i="7"/>
  <c r="J2122" i="7"/>
  <c r="I2122" i="7"/>
  <c r="H2345" i="7"/>
  <c r="I2345" i="7"/>
  <c r="H2529" i="7"/>
  <c r="I2529" i="7"/>
  <c r="H2528" i="7"/>
  <c r="I2528" i="7"/>
  <c r="H2545" i="7"/>
  <c r="J2545" i="7"/>
  <c r="I2545" i="7"/>
  <c r="H2544" i="7"/>
  <c r="I2544" i="7"/>
  <c r="H2546" i="7"/>
  <c r="I2546" i="7"/>
  <c r="H2577" i="7"/>
  <c r="I2577" i="7"/>
  <c r="H2742" i="7"/>
  <c r="I2742" i="7"/>
  <c r="J2742" i="7"/>
  <c r="H2768" i="7"/>
  <c r="I2768" i="7"/>
  <c r="H2780" i="7"/>
  <c r="I2780" i="7"/>
  <c r="H2781" i="7"/>
  <c r="I2781" i="7"/>
  <c r="H2803" i="7"/>
  <c r="I2803" i="7"/>
  <c r="J2803" i="7"/>
  <c r="H2802" i="7"/>
  <c r="I2802" i="7"/>
  <c r="H2816" i="7"/>
  <c r="I2816" i="7"/>
  <c r="H2830" i="7"/>
  <c r="I2830" i="7"/>
  <c r="H2849" i="7"/>
  <c r="I2849" i="7"/>
  <c r="H2864" i="7"/>
  <c r="I2864" i="7"/>
  <c r="J2864" i="7"/>
  <c r="H2865" i="7"/>
  <c r="I2865" i="7"/>
  <c r="H2914" i="7"/>
  <c r="I2914" i="7"/>
  <c r="H3472" i="7"/>
  <c r="J3472" i="7"/>
  <c r="I3472" i="7"/>
  <c r="H3471" i="7"/>
  <c r="I3471" i="7"/>
  <c r="J3471" i="7"/>
  <c r="H3511" i="7"/>
  <c r="I3511" i="7"/>
  <c r="H3510" i="7"/>
  <c r="I3510" i="7"/>
  <c r="J3510" i="7"/>
  <c r="H3524" i="7"/>
  <c r="J3524" i="7"/>
  <c r="I3524" i="7"/>
  <c r="H3539" i="7"/>
  <c r="I3539" i="7"/>
  <c r="H3540" i="7"/>
  <c r="I3540" i="7"/>
  <c r="H3541" i="7"/>
  <c r="I3541" i="7"/>
  <c r="H3542" i="7"/>
  <c r="I3542" i="7"/>
  <c r="J3542" i="7"/>
  <c r="H3543" i="7"/>
  <c r="J3543" i="7"/>
  <c r="I3543" i="7"/>
  <c r="H3544" i="7"/>
  <c r="I3544" i="7"/>
  <c r="J3544" i="7"/>
  <c r="H3545" i="7"/>
  <c r="J3545" i="7"/>
  <c r="I3545" i="7"/>
  <c r="H3546" i="7"/>
  <c r="I3546" i="7"/>
  <c r="J3546" i="7"/>
  <c r="H3547" i="7"/>
  <c r="I3547" i="7"/>
  <c r="H3548" i="7"/>
  <c r="I3548" i="7"/>
  <c r="H3549" i="7"/>
  <c r="I3549" i="7"/>
  <c r="H3550" i="7"/>
  <c r="I3550" i="7"/>
  <c r="H3551" i="7"/>
  <c r="I3551" i="7"/>
  <c r="H3552" i="7"/>
  <c r="J3552" i="7"/>
  <c r="I3552" i="7"/>
  <c r="H3553" i="7"/>
  <c r="I3553" i="7"/>
  <c r="H3554" i="7"/>
  <c r="J3554" i="7"/>
  <c r="I3554" i="7"/>
  <c r="H3604" i="7"/>
  <c r="I3604" i="7"/>
  <c r="H2961" i="7"/>
  <c r="I2961" i="7"/>
  <c r="H2962" i="7"/>
  <c r="I2962" i="7"/>
  <c r="H2963" i="7"/>
  <c r="I2963" i="7"/>
  <c r="J2963" i="7"/>
  <c r="H2989" i="7"/>
  <c r="I2989" i="7"/>
  <c r="H2988" i="7"/>
  <c r="I2988" i="7"/>
  <c r="H3001" i="7"/>
  <c r="I3001" i="7"/>
  <c r="H3071" i="7"/>
  <c r="I3071" i="7"/>
  <c r="J3071" i="7"/>
  <c r="H3072" i="7"/>
  <c r="I3072" i="7"/>
  <c r="H3092" i="7"/>
  <c r="I3092" i="7"/>
  <c r="H3091" i="7"/>
  <c r="I3091" i="7"/>
  <c r="H3156" i="7"/>
  <c r="I3156" i="7"/>
  <c r="H3157" i="7"/>
  <c r="I3157" i="7"/>
  <c r="H3158" i="7"/>
  <c r="I3158" i="7"/>
  <c r="H3159" i="7"/>
  <c r="I3159" i="7"/>
  <c r="H3160" i="7"/>
  <c r="I3160" i="7"/>
  <c r="J3160" i="7"/>
  <c r="H3161" i="7"/>
  <c r="I3161" i="7"/>
  <c r="H3162" i="7"/>
  <c r="I3162" i="7"/>
  <c r="H3163" i="7"/>
  <c r="I3163" i="7"/>
  <c r="H3164" i="7"/>
  <c r="I3164" i="7"/>
  <c r="J3164" i="7"/>
  <c r="H3165" i="7"/>
  <c r="I3165" i="7"/>
  <c r="H3166" i="7"/>
  <c r="I3166" i="7"/>
  <c r="H3167" i="7"/>
  <c r="I3167" i="7"/>
  <c r="H3168" i="7"/>
  <c r="J3168" i="7"/>
  <c r="I3168" i="7"/>
  <c r="H3169" i="7"/>
  <c r="I3169" i="7"/>
  <c r="H3170" i="7"/>
  <c r="I3170" i="7"/>
  <c r="H3171" i="7"/>
  <c r="I3171" i="7"/>
  <c r="J3171" i="7"/>
  <c r="H3172" i="7"/>
  <c r="J3172" i="7"/>
  <c r="I3172" i="7"/>
  <c r="H3173" i="7"/>
  <c r="I3173" i="7"/>
  <c r="H3174" i="7"/>
  <c r="I3174" i="7"/>
  <c r="H3175" i="7"/>
  <c r="I3175" i="7"/>
  <c r="J3175" i="7"/>
  <c r="H3176" i="7"/>
  <c r="I3176" i="7"/>
  <c r="J3176" i="7"/>
  <c r="H3177" i="7"/>
  <c r="J3177" i="7"/>
  <c r="I3177" i="7"/>
  <c r="H3178" i="7"/>
  <c r="I3178" i="7"/>
  <c r="J3178" i="7"/>
  <c r="H3179" i="7"/>
  <c r="J3179" i="7"/>
  <c r="I3179" i="7"/>
  <c r="H3180" i="7"/>
  <c r="I3180" i="7"/>
  <c r="J3180" i="7"/>
  <c r="H3181" i="7"/>
  <c r="I3181" i="7"/>
  <c r="H3182" i="7"/>
  <c r="I3182" i="7"/>
  <c r="H3183" i="7"/>
  <c r="I3183" i="7"/>
  <c r="H3184" i="7"/>
  <c r="I3184" i="7"/>
  <c r="H3185" i="7"/>
  <c r="I3185" i="7"/>
  <c r="H3186" i="7"/>
  <c r="J3186" i="7"/>
  <c r="I3186" i="7"/>
  <c r="H3187" i="7"/>
  <c r="I3187" i="7"/>
  <c r="H3188" i="7"/>
  <c r="J3188" i="7"/>
  <c r="I3188" i="7"/>
  <c r="H3189" i="7"/>
  <c r="I3189" i="7"/>
  <c r="H3190" i="7"/>
  <c r="J3190" i="7"/>
  <c r="I3190" i="7"/>
  <c r="H3191" i="7"/>
  <c r="I3191" i="7"/>
  <c r="H3192" i="7"/>
  <c r="J3192" i="7"/>
  <c r="I3192" i="7"/>
  <c r="H3193" i="7"/>
  <c r="I3193" i="7"/>
  <c r="H3194" i="7"/>
  <c r="I3194" i="7"/>
  <c r="H3195" i="7"/>
  <c r="I3195" i="7"/>
  <c r="H3196" i="7"/>
  <c r="I3196" i="7"/>
  <c r="J3196" i="7"/>
  <c r="H3197" i="7"/>
  <c r="I3197" i="7"/>
  <c r="H3198" i="7"/>
  <c r="I3198" i="7"/>
  <c r="H3199" i="7"/>
  <c r="I3199" i="7"/>
  <c r="H3200" i="7"/>
  <c r="I3200" i="7"/>
  <c r="J3200" i="7"/>
  <c r="H3201" i="7"/>
  <c r="I3201" i="7"/>
  <c r="H3202" i="7"/>
  <c r="I3202" i="7"/>
  <c r="H3203" i="7"/>
  <c r="I3203" i="7"/>
  <c r="H3204" i="7"/>
  <c r="I3204" i="7"/>
  <c r="H3205" i="7"/>
  <c r="I3205" i="7"/>
  <c r="H3206" i="7"/>
  <c r="I3206" i="7"/>
  <c r="H3326" i="7"/>
  <c r="I3326" i="7"/>
  <c r="H3339" i="7"/>
  <c r="J3339" i="7"/>
  <c r="I3339" i="7"/>
  <c r="H3340" i="7"/>
  <c r="I3340" i="7"/>
  <c r="J3340" i="7"/>
  <c r="H3338" i="7"/>
  <c r="I3338" i="7"/>
  <c r="H3361" i="7"/>
  <c r="I3361" i="7"/>
  <c r="J3361" i="7"/>
  <c r="H3360" i="7"/>
  <c r="I3360" i="7"/>
  <c r="J3360" i="7"/>
  <c r="H3387" i="7"/>
  <c r="I3387" i="7"/>
  <c r="H3388" i="7"/>
  <c r="I3388" i="7"/>
  <c r="H3425" i="7"/>
  <c r="J3425" i="7"/>
  <c r="I3425" i="7"/>
  <c r="H3426" i="7"/>
  <c r="I3426" i="7"/>
  <c r="J3426" i="7"/>
  <c r="H3427" i="7"/>
  <c r="I3427" i="7"/>
  <c r="H3424" i="7"/>
  <c r="I3424" i="7"/>
  <c r="J3424" i="7"/>
  <c r="H3448" i="7"/>
  <c r="I3448" i="7"/>
  <c r="H3447" i="7"/>
  <c r="I3447" i="7"/>
  <c r="H3461" i="7"/>
  <c r="J3461" i="7"/>
  <c r="I3461" i="7"/>
  <c r="H3695" i="7"/>
  <c r="I3695" i="7"/>
  <c r="H3716" i="7"/>
  <c r="J3716" i="7"/>
  <c r="I3716" i="7"/>
  <c r="H3755" i="7"/>
  <c r="I3755" i="7"/>
  <c r="J3755" i="7"/>
  <c r="H3785" i="7"/>
  <c r="I3785" i="7"/>
  <c r="H3784" i="7"/>
  <c r="I3784" i="7"/>
  <c r="J3784" i="7"/>
  <c r="H3786" i="7"/>
  <c r="I3786" i="7"/>
  <c r="H3793" i="7"/>
  <c r="I3793" i="7"/>
  <c r="J3793" i="7"/>
  <c r="H3801" i="7"/>
  <c r="I3801" i="7"/>
  <c r="H3820" i="7"/>
  <c r="J3820" i="7"/>
  <c r="I3820" i="7"/>
  <c r="H3821" i="7"/>
  <c r="I3821" i="7"/>
  <c r="H3829" i="7"/>
  <c r="J3829" i="7"/>
  <c r="I3829" i="7"/>
  <c r="H3831" i="7"/>
  <c r="I3831" i="7"/>
  <c r="H3830" i="7"/>
  <c r="I3830" i="7"/>
  <c r="H4148" i="7"/>
  <c r="I4148" i="7"/>
  <c r="H4172" i="7"/>
  <c r="J4172" i="7"/>
  <c r="I4172" i="7"/>
  <c r="H4271" i="7"/>
  <c r="I4271" i="7"/>
  <c r="H4285" i="7"/>
  <c r="I4285" i="7"/>
  <c r="H4302" i="7"/>
  <c r="I4302" i="7"/>
  <c r="H4316" i="7"/>
  <c r="I4316" i="7"/>
  <c r="J4316" i="7"/>
  <c r="H4317" i="7"/>
  <c r="I4317" i="7"/>
  <c r="H4329" i="7"/>
  <c r="I4329" i="7"/>
  <c r="H4330" i="7"/>
  <c r="I4330" i="7"/>
  <c r="H4346" i="7"/>
  <c r="I4346" i="7"/>
  <c r="J4346" i="7"/>
  <c r="H4379" i="7"/>
  <c r="I4379" i="7"/>
  <c r="H4395" i="7"/>
  <c r="I4395" i="7"/>
  <c r="H4394" i="7"/>
  <c r="I4394" i="7"/>
  <c r="H4455" i="7"/>
  <c r="I4455" i="7"/>
  <c r="H4456" i="7"/>
  <c r="I4456" i="7"/>
  <c r="H4485" i="7"/>
  <c r="I4485" i="7"/>
  <c r="H4484" i="7"/>
  <c r="I4484" i="7"/>
  <c r="J4484" i="7"/>
  <c r="H4495" i="7"/>
  <c r="J4495" i="7"/>
  <c r="I4495" i="7"/>
  <c r="H4866" i="7"/>
  <c r="I4866" i="7"/>
  <c r="J4866" i="7"/>
  <c r="H6290" i="7"/>
  <c r="I6290" i="7"/>
  <c r="H4966" i="7"/>
  <c r="I4966" i="7"/>
  <c r="J4966" i="7"/>
  <c r="H5109" i="7"/>
  <c r="J5109" i="7"/>
  <c r="I5109" i="7"/>
  <c r="H5110" i="7"/>
  <c r="I5110" i="7"/>
  <c r="H6532" i="7"/>
  <c r="I6532" i="7"/>
  <c r="H6533" i="7"/>
  <c r="I6533" i="7"/>
  <c r="H6555" i="7"/>
  <c r="I6555" i="7"/>
  <c r="J6555" i="7"/>
  <c r="H4787" i="7"/>
  <c r="J4787" i="7"/>
  <c r="I4787" i="7"/>
  <c r="H107" i="7"/>
  <c r="I107" i="7"/>
  <c r="J107" i="7"/>
  <c r="H324" i="7"/>
  <c r="J324" i="7"/>
  <c r="I324" i="7"/>
  <c r="H752" i="7"/>
  <c r="I752" i="7"/>
  <c r="J752" i="7"/>
  <c r="H810" i="7"/>
  <c r="I810" i="7"/>
  <c r="H811" i="7"/>
  <c r="J811" i="7"/>
  <c r="I811" i="7"/>
  <c r="H1243" i="7"/>
  <c r="I1243" i="7"/>
  <c r="H1244" i="7"/>
  <c r="I1244" i="7"/>
  <c r="H1245" i="7"/>
  <c r="I1245" i="7"/>
  <c r="H1258" i="7"/>
  <c r="J1258" i="7"/>
  <c r="I1258" i="7"/>
  <c r="H1259" i="7"/>
  <c r="I1259" i="7"/>
  <c r="H1257" i="7"/>
  <c r="J1257" i="7"/>
  <c r="I1257" i="7"/>
  <c r="H1260" i="7"/>
  <c r="I1260" i="7"/>
  <c r="H1736" i="7"/>
  <c r="I1736" i="7"/>
  <c r="H1813" i="7"/>
  <c r="I1813" i="7"/>
  <c r="H1303" i="7"/>
  <c r="I1303" i="7"/>
  <c r="J1303" i="7"/>
  <c r="H1304" i="7"/>
  <c r="I1304" i="7"/>
  <c r="H1305" i="7"/>
  <c r="I1305" i="7"/>
  <c r="H1360" i="7"/>
  <c r="I1360" i="7"/>
  <c r="H1465" i="7"/>
  <c r="I1465" i="7"/>
  <c r="J1465" i="7"/>
  <c r="H1520" i="7"/>
  <c r="I1520" i="7"/>
  <c r="H1604" i="7"/>
  <c r="I1604" i="7"/>
  <c r="H1627" i="7"/>
  <c r="I1627" i="7"/>
  <c r="H1654" i="7"/>
  <c r="I1654" i="7"/>
  <c r="H2124" i="7"/>
  <c r="I2124" i="7"/>
  <c r="H2234" i="7"/>
  <c r="I2234" i="7"/>
  <c r="H2769" i="7"/>
  <c r="I2769" i="7"/>
  <c r="H2783" i="7"/>
  <c r="I2783" i="7"/>
  <c r="J2783" i="7"/>
  <c r="H2782" i="7"/>
  <c r="I2782" i="7"/>
  <c r="H3555" i="7"/>
  <c r="I3555" i="7"/>
  <c r="H3556" i="7"/>
  <c r="I3556" i="7"/>
  <c r="H3557" i="7"/>
  <c r="I3557" i="7"/>
  <c r="J3557" i="7"/>
  <c r="H3558" i="7"/>
  <c r="I3558" i="7"/>
  <c r="H3559" i="7"/>
  <c r="I3559" i="7"/>
  <c r="H3560" i="7"/>
  <c r="I3560" i="7"/>
  <c r="H3561" i="7"/>
  <c r="J3561" i="7"/>
  <c r="I3561" i="7"/>
  <c r="H3562" i="7"/>
  <c r="I3562" i="7"/>
  <c r="J3562" i="7"/>
  <c r="H3563" i="7"/>
  <c r="I3563" i="7"/>
  <c r="H3564" i="7"/>
  <c r="I3564" i="7"/>
  <c r="J3564" i="7"/>
  <c r="H3565" i="7"/>
  <c r="J3565" i="7"/>
  <c r="I3565" i="7"/>
  <c r="H3566" i="7"/>
  <c r="I3566" i="7"/>
  <c r="H3567" i="7"/>
  <c r="I3567" i="7"/>
  <c r="H3568" i="7"/>
  <c r="I3568" i="7"/>
  <c r="H3569" i="7"/>
  <c r="I3569" i="7"/>
  <c r="J3569" i="7"/>
  <c r="H3570" i="7"/>
  <c r="J3570" i="7"/>
  <c r="I3570" i="7"/>
  <c r="H3594" i="7"/>
  <c r="I3594" i="7"/>
  <c r="J3594" i="7"/>
  <c r="H2964" i="7"/>
  <c r="J2964" i="7"/>
  <c r="I2964" i="7"/>
  <c r="H3015" i="7"/>
  <c r="I3015" i="7"/>
  <c r="J3015" i="7"/>
  <c r="H3093" i="7"/>
  <c r="I3093" i="7"/>
  <c r="H3375" i="7"/>
  <c r="I3375" i="7"/>
  <c r="H3389" i="7"/>
  <c r="I3389" i="7"/>
  <c r="H3407" i="7"/>
  <c r="I3407" i="7"/>
  <c r="H3408" i="7"/>
  <c r="I3408" i="7"/>
  <c r="H3794" i="7"/>
  <c r="J3794" i="7"/>
  <c r="I3794" i="7"/>
  <c r="H4099" i="7"/>
  <c r="I4099" i="7"/>
  <c r="H4194" i="7"/>
  <c r="J4194" i="7"/>
  <c r="I4194" i="7"/>
  <c r="H4259" i="7"/>
  <c r="I4259" i="7"/>
  <c r="H4258" i="7"/>
  <c r="J4258" i="7"/>
  <c r="I4258" i="7"/>
  <c r="H4272" i="7"/>
  <c r="I4272" i="7"/>
  <c r="H4273" i="7"/>
  <c r="J4273" i="7"/>
  <c r="I4273" i="7"/>
  <c r="H4286" i="7"/>
  <c r="I4286" i="7"/>
  <c r="H4303" i="7"/>
  <c r="I4303" i="7"/>
  <c r="H4331" i="7"/>
  <c r="I4331" i="7"/>
  <c r="H4347" i="7"/>
  <c r="I4347" i="7"/>
  <c r="J4347" i="7"/>
  <c r="H4380" i="7"/>
  <c r="I4380" i="7"/>
  <c r="H4409" i="7"/>
  <c r="I4409" i="7"/>
  <c r="H4867" i="7"/>
  <c r="I4867" i="7"/>
  <c r="H4877" i="7"/>
  <c r="I4877" i="7"/>
  <c r="J4877" i="7"/>
  <c r="H4891" i="7"/>
  <c r="I4891" i="7"/>
  <c r="H4910" i="7"/>
  <c r="I4910" i="7"/>
  <c r="H4908" i="7"/>
  <c r="I4908" i="7"/>
  <c r="H4909" i="7"/>
  <c r="I4909" i="7"/>
  <c r="H4911" i="7"/>
  <c r="I4911" i="7"/>
  <c r="H5529" i="7"/>
  <c r="I5529" i="7"/>
  <c r="H5530" i="7"/>
  <c r="I5530" i="7"/>
  <c r="H5571" i="7"/>
  <c r="J5571" i="7"/>
  <c r="I5571" i="7"/>
  <c r="H5600" i="7"/>
  <c r="I5600" i="7"/>
  <c r="J5600" i="7"/>
  <c r="H5599" i="7"/>
  <c r="I5599" i="7"/>
  <c r="H5601" i="7"/>
  <c r="I5601" i="7"/>
  <c r="J5601" i="7"/>
  <c r="H6125" i="7"/>
  <c r="I6125" i="7"/>
  <c r="J6125" i="7"/>
  <c r="H6126" i="7"/>
  <c r="J6126" i="7"/>
  <c r="I6126" i="7"/>
  <c r="H6127" i="7"/>
  <c r="I6127" i="7"/>
  <c r="H6153" i="7"/>
  <c r="J6153" i="7"/>
  <c r="I6153" i="7"/>
  <c r="H6154" i="7"/>
  <c r="I6154" i="7"/>
  <c r="J6154" i="7"/>
  <c r="H6207" i="7"/>
  <c r="I6207" i="7"/>
  <c r="H6275" i="7"/>
  <c r="I6275" i="7"/>
  <c r="J6275" i="7"/>
  <c r="H6304" i="7"/>
  <c r="I6304" i="7"/>
  <c r="H6327" i="7"/>
  <c r="I6327" i="7"/>
  <c r="H6357" i="7"/>
  <c r="J6357" i="7"/>
  <c r="I6357" i="7"/>
  <c r="H6358" i="7"/>
  <c r="I6358" i="7"/>
  <c r="H6359" i="7"/>
  <c r="J6359" i="7"/>
  <c r="I6359" i="7"/>
  <c r="H6387" i="7"/>
  <c r="I6387" i="7"/>
  <c r="J6387" i="7"/>
  <c r="H6386" i="7"/>
  <c r="I6386" i="7"/>
  <c r="H6404" i="7"/>
  <c r="I6404" i="7"/>
  <c r="J6404" i="7"/>
  <c r="H4930" i="7"/>
  <c r="I4930" i="7"/>
  <c r="H4945" i="7"/>
  <c r="I4945" i="7"/>
  <c r="J4945" i="7"/>
  <c r="H4946" i="7"/>
  <c r="I4946" i="7"/>
  <c r="H4990" i="7"/>
  <c r="J4990" i="7"/>
  <c r="I4990" i="7"/>
  <c r="H4991" i="7"/>
  <c r="I4991" i="7"/>
  <c r="H4992" i="7"/>
  <c r="J4992" i="7"/>
  <c r="I4992" i="7"/>
  <c r="H4993" i="7"/>
  <c r="I4993" i="7"/>
  <c r="H4994" i="7"/>
  <c r="I4994" i="7"/>
  <c r="H4995" i="7"/>
  <c r="I4995" i="7"/>
  <c r="H4996" i="7"/>
  <c r="J4996" i="7"/>
  <c r="I4996" i="7"/>
  <c r="H4997" i="7"/>
  <c r="I4997" i="7"/>
  <c r="H4998" i="7"/>
  <c r="I4998" i="7"/>
  <c r="H4999" i="7"/>
  <c r="I4999" i="7"/>
  <c r="H5000" i="7"/>
  <c r="I5000" i="7"/>
  <c r="J5000" i="7"/>
  <c r="H5001" i="7"/>
  <c r="I5001" i="7"/>
  <c r="H5002" i="7"/>
  <c r="I5002" i="7"/>
  <c r="H5003" i="7"/>
  <c r="I5003" i="7"/>
  <c r="H5004" i="7"/>
  <c r="I5004" i="7"/>
  <c r="J5004" i="7"/>
  <c r="H5005" i="7"/>
  <c r="I5005" i="7"/>
  <c r="H5006" i="7"/>
  <c r="I5006" i="7"/>
  <c r="H5007" i="7"/>
  <c r="I5007" i="7"/>
  <c r="H5008" i="7"/>
  <c r="I5008" i="7"/>
  <c r="H5009" i="7"/>
  <c r="I5009" i="7"/>
  <c r="J5009" i="7"/>
  <c r="H5010" i="7"/>
  <c r="I5010" i="7"/>
  <c r="H5011" i="7"/>
  <c r="I5011" i="7"/>
  <c r="J5011" i="7"/>
  <c r="H5012" i="7"/>
  <c r="J5012" i="7"/>
  <c r="I5012" i="7"/>
  <c r="H5013" i="7"/>
  <c r="I5013" i="7"/>
  <c r="J5013" i="7"/>
  <c r="H5014" i="7"/>
  <c r="I5014" i="7"/>
  <c r="H5015" i="7"/>
  <c r="I5015" i="7"/>
  <c r="J5015" i="7"/>
  <c r="H5016" i="7"/>
  <c r="J5016" i="7"/>
  <c r="I5016" i="7"/>
  <c r="H5017" i="7"/>
  <c r="I5017" i="7"/>
  <c r="H5018" i="7"/>
  <c r="I5018" i="7"/>
  <c r="H5019" i="7"/>
  <c r="I5019" i="7"/>
  <c r="H5020" i="7"/>
  <c r="I5020" i="7"/>
  <c r="J5020" i="7"/>
  <c r="H5021" i="7"/>
  <c r="J5021" i="7"/>
  <c r="I5021" i="7"/>
  <c r="H5022" i="7"/>
  <c r="I5022" i="7"/>
  <c r="J5022" i="7"/>
  <c r="H5111" i="7"/>
  <c r="J5111" i="7"/>
  <c r="I5111" i="7"/>
  <c r="H5145" i="7"/>
  <c r="I5145" i="7"/>
  <c r="J5145" i="7"/>
  <c r="H4517" i="7"/>
  <c r="I4517" i="7"/>
  <c r="H4543" i="7"/>
  <c r="I4543" i="7"/>
  <c r="H4569" i="7"/>
  <c r="I4569" i="7"/>
  <c r="H4568" i="7"/>
  <c r="I4568" i="7"/>
  <c r="H4595" i="7"/>
  <c r="I4595" i="7"/>
  <c r="H4643" i="7"/>
  <c r="J4643" i="7"/>
  <c r="I4643" i="7"/>
  <c r="H4644" i="7"/>
  <c r="I4644" i="7"/>
  <c r="H4666" i="7"/>
  <c r="J4666" i="7"/>
  <c r="I4666" i="7"/>
  <c r="H4667" i="7"/>
  <c r="I4667" i="7"/>
  <c r="H4669" i="7"/>
  <c r="I4669" i="7"/>
  <c r="H4668" i="7"/>
  <c r="I4668" i="7"/>
  <c r="H6427" i="7"/>
  <c r="I6427" i="7"/>
  <c r="J6427" i="7"/>
  <c r="H6426" i="7"/>
  <c r="I6426" i="7"/>
  <c r="H6425" i="7"/>
  <c r="I6425" i="7"/>
  <c r="H6453" i="7"/>
  <c r="I6453" i="7"/>
  <c r="H6457" i="7"/>
  <c r="I6457" i="7"/>
  <c r="J6457" i="7"/>
  <c r="H6458" i="7"/>
  <c r="I6458" i="7"/>
  <c r="H6455" i="7"/>
  <c r="I6455" i="7"/>
  <c r="H6456" i="7"/>
  <c r="I6456" i="7"/>
  <c r="H6454" i="7"/>
  <c r="I6454" i="7"/>
  <c r="H6479" i="7"/>
  <c r="I6479" i="7"/>
  <c r="H6480" i="7"/>
  <c r="I6480" i="7"/>
  <c r="H6481" i="7"/>
  <c r="I6481" i="7"/>
  <c r="H6498" i="7"/>
  <c r="I6498" i="7"/>
  <c r="J6498" i="7"/>
  <c r="H6499" i="7"/>
  <c r="I6499" i="7"/>
  <c r="H6500" i="7"/>
  <c r="I6500" i="7"/>
  <c r="H6497" i="7"/>
  <c r="I6497" i="7"/>
  <c r="H6534" i="7"/>
  <c r="I6534" i="7"/>
  <c r="J6534" i="7"/>
  <c r="H6556" i="7"/>
  <c r="I6556" i="7"/>
  <c r="H4749" i="7"/>
  <c r="I4749" i="7"/>
  <c r="H4812" i="7"/>
  <c r="I4812" i="7"/>
  <c r="H5200" i="7"/>
  <c r="J5200" i="7"/>
  <c r="I5200" i="7"/>
  <c r="H5202" i="7"/>
  <c r="I5202" i="7"/>
  <c r="H5203" i="7"/>
  <c r="I5203" i="7"/>
  <c r="H5201" i="7"/>
  <c r="I5201" i="7"/>
  <c r="J5201" i="7"/>
  <c r="H5490" i="7"/>
  <c r="J5490" i="7"/>
  <c r="I5490" i="7"/>
  <c r="H5624" i="7"/>
  <c r="I5624" i="7"/>
  <c r="H5972" i="7"/>
  <c r="I5972" i="7"/>
  <c r="H5973" i="7"/>
  <c r="I5973" i="7"/>
  <c r="H5974" i="7"/>
  <c r="I5974" i="7"/>
  <c r="J5974" i="7"/>
  <c r="H5975" i="7"/>
  <c r="J5975" i="7"/>
  <c r="I5975" i="7"/>
  <c r="H5976" i="7"/>
  <c r="I5976" i="7"/>
  <c r="J5976" i="7"/>
  <c r="H5977" i="7"/>
  <c r="J5977" i="7"/>
  <c r="I5977" i="7"/>
  <c r="H5962" i="7"/>
  <c r="I5962" i="7"/>
  <c r="J5962" i="7"/>
  <c r="H5963" i="7"/>
  <c r="I5963" i="7"/>
  <c r="H5964" i="7"/>
  <c r="I5964" i="7"/>
  <c r="H5965" i="7"/>
  <c r="I5965" i="7"/>
  <c r="H5966" i="7"/>
  <c r="I5966" i="7"/>
  <c r="H5967" i="7"/>
  <c r="I5967" i="7"/>
  <c r="H5968" i="7"/>
  <c r="J5968" i="7"/>
  <c r="I5968" i="7"/>
  <c r="H5969" i="7"/>
  <c r="I5969" i="7"/>
  <c r="H5970" i="7"/>
  <c r="J5970" i="7"/>
  <c r="I5970" i="7"/>
  <c r="H5971" i="7"/>
  <c r="I5971" i="7"/>
  <c r="H413" i="7"/>
  <c r="J413" i="7"/>
  <c r="I413" i="7"/>
  <c r="H432" i="7"/>
  <c r="I432" i="7"/>
  <c r="H491" i="7"/>
  <c r="J491" i="7"/>
  <c r="I491" i="7"/>
  <c r="H492" i="7"/>
  <c r="I492" i="7"/>
  <c r="H493" i="7"/>
  <c r="I493" i="7"/>
  <c r="H490" i="7"/>
  <c r="I490" i="7"/>
  <c r="H494" i="7"/>
  <c r="I494" i="7"/>
  <c r="J494" i="7"/>
  <c r="H33" i="7"/>
  <c r="I33" i="7"/>
  <c r="H57" i="7"/>
  <c r="I57" i="7"/>
  <c r="H69" i="7"/>
  <c r="I69" i="7"/>
  <c r="H68" i="7"/>
  <c r="I68" i="7"/>
  <c r="J68" i="7"/>
  <c r="H91" i="7"/>
  <c r="I91" i="7"/>
  <c r="H92" i="7"/>
  <c r="I92" i="7"/>
  <c r="H90" i="7"/>
  <c r="I90" i="7"/>
  <c r="H93" i="7"/>
  <c r="I93" i="7"/>
  <c r="H108" i="7"/>
  <c r="I108" i="7"/>
  <c r="H109" i="7"/>
  <c r="I109" i="7"/>
  <c r="H110" i="7"/>
  <c r="I110" i="7"/>
  <c r="H165" i="7"/>
  <c r="J165" i="7"/>
  <c r="I165" i="7"/>
  <c r="H189" i="7"/>
  <c r="I189" i="7"/>
  <c r="J189" i="7"/>
  <c r="H190" i="7"/>
  <c r="I190" i="7"/>
  <c r="H191" i="7"/>
  <c r="I191" i="7"/>
  <c r="J191" i="7"/>
  <c r="H215" i="7"/>
  <c r="I215" i="7"/>
  <c r="J215" i="7"/>
  <c r="H216" i="7"/>
  <c r="I216" i="7"/>
  <c r="H231" i="7"/>
  <c r="I231" i="7"/>
  <c r="H232" i="7"/>
  <c r="J232" i="7"/>
  <c r="I232" i="7"/>
  <c r="H229" i="7"/>
  <c r="I229" i="7"/>
  <c r="J229" i="7"/>
  <c r="H230" i="7"/>
  <c r="I230" i="7"/>
  <c r="H247" i="7"/>
  <c r="I247" i="7"/>
  <c r="J247" i="7"/>
  <c r="H245" i="7"/>
  <c r="I245" i="7"/>
  <c r="H246" i="7"/>
  <c r="I246" i="7"/>
  <c r="H258" i="7"/>
  <c r="J258" i="7"/>
  <c r="I258" i="7"/>
  <c r="H274" i="7"/>
  <c r="I274" i="7"/>
  <c r="H275" i="7"/>
  <c r="J275" i="7"/>
  <c r="I275" i="7"/>
  <c r="H276" i="7"/>
  <c r="I276" i="7"/>
  <c r="J276" i="7"/>
  <c r="H277" i="7"/>
  <c r="I277" i="7"/>
  <c r="H278" i="7"/>
  <c r="I278" i="7"/>
  <c r="J278" i="7"/>
  <c r="H279" i="7"/>
  <c r="I279" i="7"/>
  <c r="H280" i="7"/>
  <c r="I280" i="7"/>
  <c r="J280" i="7"/>
  <c r="H281" i="7"/>
  <c r="I281" i="7"/>
  <c r="H282" i="7"/>
  <c r="J282" i="7"/>
  <c r="I282" i="7"/>
  <c r="H283" i="7"/>
  <c r="I283" i="7"/>
  <c r="H284" i="7"/>
  <c r="J284" i="7"/>
  <c r="I284" i="7"/>
  <c r="H285" i="7"/>
  <c r="I285" i="7"/>
  <c r="H286" i="7"/>
  <c r="I286" i="7"/>
  <c r="H287" i="7"/>
  <c r="I287" i="7"/>
  <c r="H288" i="7"/>
  <c r="J288" i="7"/>
  <c r="I288" i="7"/>
  <c r="H289" i="7"/>
  <c r="I289" i="7"/>
  <c r="H290" i="7"/>
  <c r="I290" i="7"/>
  <c r="H291" i="7"/>
  <c r="I291" i="7"/>
  <c r="H292" i="7"/>
  <c r="I292" i="7"/>
  <c r="J292" i="7"/>
  <c r="H293" i="7"/>
  <c r="I293" i="7"/>
  <c r="H294" i="7"/>
  <c r="I294" i="7"/>
  <c r="H295" i="7"/>
  <c r="I295" i="7"/>
  <c r="H296" i="7"/>
  <c r="I296" i="7"/>
  <c r="J296" i="7"/>
  <c r="H297" i="7"/>
  <c r="I297" i="7"/>
  <c r="H298" i="7"/>
  <c r="I298" i="7"/>
  <c r="H299" i="7"/>
  <c r="I299" i="7"/>
  <c r="H300" i="7"/>
  <c r="I300" i="7"/>
  <c r="H301" i="7"/>
  <c r="I301" i="7"/>
  <c r="H302" i="7"/>
  <c r="I302" i="7"/>
  <c r="H303" i="7"/>
  <c r="I303" i="7"/>
  <c r="J303" i="7"/>
  <c r="H304" i="7"/>
  <c r="J304" i="7"/>
  <c r="I304" i="7"/>
  <c r="H305" i="7"/>
  <c r="I305" i="7"/>
  <c r="J305" i="7"/>
  <c r="H306" i="7"/>
  <c r="I306" i="7"/>
  <c r="H307" i="7"/>
  <c r="I307" i="7"/>
  <c r="J307" i="7"/>
  <c r="H308" i="7"/>
  <c r="J308" i="7"/>
  <c r="I308" i="7"/>
  <c r="H309" i="7"/>
  <c r="I309" i="7"/>
  <c r="H310" i="7"/>
  <c r="I310" i="7"/>
  <c r="H311" i="7"/>
  <c r="I311" i="7"/>
  <c r="H312" i="7"/>
  <c r="I312" i="7"/>
  <c r="J312" i="7"/>
  <c r="H313" i="7"/>
  <c r="J313" i="7"/>
  <c r="I313" i="7"/>
  <c r="H325" i="7"/>
  <c r="I325" i="7"/>
  <c r="J325" i="7"/>
  <c r="H367" i="7"/>
  <c r="J367" i="7"/>
  <c r="I367" i="7"/>
  <c r="H370" i="7"/>
  <c r="I370" i="7"/>
  <c r="J370" i="7"/>
  <c r="H368" i="7"/>
  <c r="I368" i="7"/>
  <c r="H369" i="7"/>
  <c r="I369" i="7"/>
  <c r="H389" i="7"/>
  <c r="I389" i="7"/>
  <c r="H390" i="7"/>
  <c r="I390" i="7"/>
  <c r="H404" i="7"/>
  <c r="I404" i="7"/>
  <c r="H405" i="7"/>
  <c r="J405" i="7"/>
  <c r="I405" i="7"/>
  <c r="H524" i="7"/>
  <c r="I524" i="7"/>
  <c r="H523" i="7"/>
  <c r="J523" i="7"/>
  <c r="I523" i="7"/>
  <c r="H525" i="7"/>
  <c r="I525" i="7"/>
  <c r="H562" i="7"/>
  <c r="I562" i="7"/>
  <c r="H563" i="7"/>
  <c r="I563" i="7"/>
  <c r="H561" i="7"/>
  <c r="I561" i="7"/>
  <c r="J561" i="7"/>
  <c r="H600" i="7"/>
  <c r="I600" i="7"/>
  <c r="H619" i="7"/>
  <c r="I619" i="7"/>
  <c r="H643" i="7"/>
  <c r="I643" i="7"/>
  <c r="H669" i="7"/>
  <c r="I669" i="7"/>
  <c r="J669" i="7"/>
  <c r="H753" i="7"/>
  <c r="I753" i="7"/>
  <c r="H754" i="7"/>
  <c r="I754" i="7"/>
  <c r="H779" i="7"/>
  <c r="I779" i="7"/>
  <c r="H780" i="7"/>
  <c r="I780" i="7"/>
  <c r="H812" i="7"/>
  <c r="I812" i="7"/>
  <c r="H874" i="7"/>
  <c r="I874" i="7"/>
  <c r="H885" i="7"/>
  <c r="I885" i="7"/>
  <c r="H886" i="7"/>
  <c r="I886" i="7"/>
  <c r="J886" i="7"/>
  <c r="H899" i="7"/>
  <c r="I899" i="7"/>
  <c r="H933" i="7"/>
  <c r="I933" i="7"/>
  <c r="H932" i="7"/>
  <c r="I932" i="7"/>
  <c r="H934" i="7"/>
  <c r="I934" i="7"/>
  <c r="J934" i="7"/>
  <c r="H944" i="7"/>
  <c r="I944" i="7"/>
  <c r="H1040" i="7"/>
  <c r="I1040" i="7"/>
  <c r="H1041" i="7"/>
  <c r="I1041" i="7"/>
  <c r="H1042" i="7"/>
  <c r="J1042" i="7"/>
  <c r="I1042" i="7"/>
  <c r="H1039" i="7"/>
  <c r="I1039" i="7"/>
  <c r="J1039" i="7"/>
  <c r="H1067" i="7"/>
  <c r="I1067" i="7"/>
  <c r="H1101" i="7"/>
  <c r="I1101" i="7"/>
  <c r="J1101" i="7"/>
  <c r="H1102" i="7"/>
  <c r="J1102" i="7"/>
  <c r="I1102" i="7"/>
  <c r="H1103" i="7"/>
  <c r="I1103" i="7"/>
  <c r="H1104" i="7"/>
  <c r="I1104" i="7"/>
  <c r="H1105" i="7"/>
  <c r="J1105" i="7"/>
  <c r="I1105" i="7"/>
  <c r="H1106" i="7"/>
  <c r="I1106" i="7"/>
  <c r="J1106" i="7"/>
  <c r="H1107" i="7"/>
  <c r="J1107" i="7"/>
  <c r="I1107" i="7"/>
  <c r="H1108" i="7"/>
  <c r="I1108" i="7"/>
  <c r="H1109" i="7"/>
  <c r="J1109" i="7"/>
  <c r="I1109" i="7"/>
  <c r="H1110" i="7"/>
  <c r="I1110" i="7"/>
  <c r="J1110" i="7"/>
  <c r="H1096" i="7"/>
  <c r="I1096" i="7"/>
  <c r="H1097" i="7"/>
  <c r="I1097" i="7"/>
  <c r="H1098" i="7"/>
  <c r="I1098" i="7"/>
  <c r="H1099" i="7"/>
  <c r="I1099" i="7"/>
  <c r="H1100" i="7"/>
  <c r="I1100" i="7"/>
  <c r="H1128" i="7"/>
  <c r="J1128" i="7"/>
  <c r="I1128" i="7"/>
  <c r="H1163" i="7"/>
  <c r="I1163" i="7"/>
  <c r="H954" i="7"/>
  <c r="J954" i="7"/>
  <c r="I954" i="7"/>
  <c r="H985" i="7"/>
  <c r="I985" i="7"/>
  <c r="H1005" i="7"/>
  <c r="J1005" i="7"/>
  <c r="I1005" i="7"/>
  <c r="H1031" i="7"/>
  <c r="I1031" i="7"/>
  <c r="H1180" i="7"/>
  <c r="J1180" i="7"/>
  <c r="I1180" i="7"/>
  <c r="H1179" i="7"/>
  <c r="I1179" i="7"/>
  <c r="H1187" i="7"/>
  <c r="I1187" i="7"/>
  <c r="H1198" i="7"/>
  <c r="I1198" i="7"/>
  <c r="H1200" i="7"/>
  <c r="I1200" i="7"/>
  <c r="J1200" i="7"/>
  <c r="H1199" i="7"/>
  <c r="I1199" i="7"/>
  <c r="H1213" i="7"/>
  <c r="I1213" i="7"/>
  <c r="H1214" i="7"/>
  <c r="I1214" i="7"/>
  <c r="H1225" i="7"/>
  <c r="I1225" i="7"/>
  <c r="J1225" i="7"/>
  <c r="H1223" i="7"/>
  <c r="I1223" i="7"/>
  <c r="H1222" i="7"/>
  <c r="I1222" i="7"/>
  <c r="H1224" i="7"/>
  <c r="I1224" i="7"/>
  <c r="H1233" i="7"/>
  <c r="I1233" i="7"/>
  <c r="H1234" i="7"/>
  <c r="I1234" i="7"/>
  <c r="H1247" i="7"/>
  <c r="I1247" i="7"/>
  <c r="H1249" i="7"/>
  <c r="I1249" i="7"/>
  <c r="H1248" i="7"/>
  <c r="J1248" i="7"/>
  <c r="I1248" i="7"/>
  <c r="H1246" i="7"/>
  <c r="I1246" i="7"/>
  <c r="J1246" i="7"/>
  <c r="H1261" i="7"/>
  <c r="I1261" i="7"/>
  <c r="H1262" i="7"/>
  <c r="I1262" i="7"/>
  <c r="J1262" i="7"/>
  <c r="H1263" i="7"/>
  <c r="I1263" i="7"/>
  <c r="J1263" i="7"/>
  <c r="H1737" i="7"/>
  <c r="J1737" i="7"/>
  <c r="I1737" i="7"/>
  <c r="H1752" i="7"/>
  <c r="I1752" i="7"/>
  <c r="H1815" i="7"/>
  <c r="J1815" i="7"/>
  <c r="I1815" i="7"/>
  <c r="H1816" i="7"/>
  <c r="I1816" i="7"/>
  <c r="J1816" i="7"/>
  <c r="H1814" i="7"/>
  <c r="I1814" i="7"/>
  <c r="H1817" i="7"/>
  <c r="I1817" i="7"/>
  <c r="H1831" i="7"/>
  <c r="I1831" i="7"/>
  <c r="H1857" i="7"/>
  <c r="I1857" i="7"/>
  <c r="H1877" i="7"/>
  <c r="J1877" i="7"/>
  <c r="I1877" i="7"/>
  <c r="H1878" i="7"/>
  <c r="I1878" i="7"/>
  <c r="H1274" i="7"/>
  <c r="J1274" i="7"/>
  <c r="I1274" i="7"/>
  <c r="H1275" i="7"/>
  <c r="I1275" i="7"/>
  <c r="J1275" i="7"/>
  <c r="H1278" i="7"/>
  <c r="I1278" i="7"/>
  <c r="H1276" i="7"/>
  <c r="I1276" i="7"/>
  <c r="J1276" i="7"/>
  <c r="H1277" i="7"/>
  <c r="I1277" i="7"/>
  <c r="H1306" i="7"/>
  <c r="I1306" i="7"/>
  <c r="J1306" i="7"/>
  <c r="H1307" i="7"/>
  <c r="I1307" i="7"/>
  <c r="H1308" i="7"/>
  <c r="J1308" i="7"/>
  <c r="I1308" i="7"/>
  <c r="H1309" i="7"/>
  <c r="I1309" i="7"/>
  <c r="H1310" i="7"/>
  <c r="J1310" i="7"/>
  <c r="I1310" i="7"/>
  <c r="H1311" i="7"/>
  <c r="I1311" i="7"/>
  <c r="H1312" i="7"/>
  <c r="I1312" i="7"/>
  <c r="H1313" i="7"/>
  <c r="I1313" i="7"/>
  <c r="H1314" i="7"/>
  <c r="J1314" i="7"/>
  <c r="I1314" i="7"/>
  <c r="H1315" i="7"/>
  <c r="I1315" i="7"/>
  <c r="H1316" i="7"/>
  <c r="I1316" i="7"/>
  <c r="H1317" i="7"/>
  <c r="I1317" i="7"/>
  <c r="H1318" i="7"/>
  <c r="I1318" i="7"/>
  <c r="J1318" i="7"/>
  <c r="H1319" i="7"/>
  <c r="I1319" i="7"/>
  <c r="H1320" i="7"/>
  <c r="I1320" i="7"/>
  <c r="H1321" i="7"/>
  <c r="I1321" i="7"/>
  <c r="H1322" i="7"/>
  <c r="I1322" i="7"/>
  <c r="J1322" i="7"/>
  <c r="H1323" i="7"/>
  <c r="I1323" i="7"/>
  <c r="H1324" i="7"/>
  <c r="I1324" i="7"/>
  <c r="H1325" i="7"/>
  <c r="I1325" i="7"/>
  <c r="H1326" i="7"/>
  <c r="I1326" i="7"/>
  <c r="H1327" i="7"/>
  <c r="I1327" i="7"/>
  <c r="J1327" i="7"/>
  <c r="H1328" i="7"/>
  <c r="I1328" i="7"/>
  <c r="H1329" i="7"/>
  <c r="I1329" i="7"/>
  <c r="J1329" i="7"/>
  <c r="H1330" i="7"/>
  <c r="J1330" i="7"/>
  <c r="I1330" i="7"/>
  <c r="H1331" i="7"/>
  <c r="I1331" i="7"/>
  <c r="J1331" i="7"/>
  <c r="H1332" i="7"/>
  <c r="I1332" i="7"/>
  <c r="H1333" i="7"/>
  <c r="I1333" i="7"/>
  <c r="J1333" i="7"/>
  <c r="H1334" i="7"/>
  <c r="J1334" i="7"/>
  <c r="I1334" i="7"/>
  <c r="H1335" i="7"/>
  <c r="I1335" i="7"/>
  <c r="H1336" i="7"/>
  <c r="I1336" i="7"/>
  <c r="H1337" i="7"/>
  <c r="J1337" i="7"/>
  <c r="I1337" i="7"/>
  <c r="H1338" i="7"/>
  <c r="I1338" i="7"/>
  <c r="J1338" i="7"/>
  <c r="H1339" i="7"/>
  <c r="J1339" i="7"/>
  <c r="I1339" i="7"/>
  <c r="H1340" i="7"/>
  <c r="I1340" i="7"/>
  <c r="J1340" i="7"/>
  <c r="H1341" i="7"/>
  <c r="J1341" i="7"/>
  <c r="I1341" i="7"/>
  <c r="H1342" i="7"/>
  <c r="I1342" i="7"/>
  <c r="J1342" i="7"/>
  <c r="H1343" i="7"/>
  <c r="I1343" i="7"/>
  <c r="H1344" i="7"/>
  <c r="I1344" i="7"/>
  <c r="H1345" i="7"/>
  <c r="I1345" i="7"/>
  <c r="H1346" i="7"/>
  <c r="I1346" i="7"/>
  <c r="H1347" i="7"/>
  <c r="I1347" i="7"/>
  <c r="H1348" i="7"/>
  <c r="J1348" i="7"/>
  <c r="I1348" i="7"/>
  <c r="H1349" i="7"/>
  <c r="I1349" i="7"/>
  <c r="H1361" i="7"/>
  <c r="J1361" i="7"/>
  <c r="I1361" i="7"/>
  <c r="H1386" i="7"/>
  <c r="I1386" i="7"/>
  <c r="H1387" i="7"/>
  <c r="I1387" i="7"/>
  <c r="H1408" i="7"/>
  <c r="I1408" i="7"/>
  <c r="H1407" i="7"/>
  <c r="I1407" i="7"/>
  <c r="J1407" i="7"/>
  <c r="H1406" i="7"/>
  <c r="I1406" i="7"/>
  <c r="H1431" i="7"/>
  <c r="I1431" i="7"/>
  <c r="H1447" i="7"/>
  <c r="I1447" i="7"/>
  <c r="H1445" i="7"/>
  <c r="I1445" i="7"/>
  <c r="J1445" i="7"/>
  <c r="H1446" i="7"/>
  <c r="I1446" i="7"/>
  <c r="H1495" i="7"/>
  <c r="I1495" i="7"/>
  <c r="H1493" i="7"/>
  <c r="I1493" i="7"/>
  <c r="H1494" i="7"/>
  <c r="I1494" i="7"/>
  <c r="H1521" i="7"/>
  <c r="I1521" i="7"/>
  <c r="H1532" i="7"/>
  <c r="I1532" i="7"/>
  <c r="H1531" i="7"/>
  <c r="I1531" i="7"/>
  <c r="H1555" i="7"/>
  <c r="I1555" i="7"/>
  <c r="J1555" i="7"/>
  <c r="H1571" i="7"/>
  <c r="I1571" i="7"/>
  <c r="H1587" i="7"/>
  <c r="I1587" i="7"/>
  <c r="H1628" i="7"/>
  <c r="I1628" i="7"/>
  <c r="H1629" i="7"/>
  <c r="I1629" i="7"/>
  <c r="J1629" i="7"/>
  <c r="H1630" i="7"/>
  <c r="I1630" i="7"/>
  <c r="H1632" i="7"/>
  <c r="I1632" i="7"/>
  <c r="H1631" i="7"/>
  <c r="I1631" i="7"/>
  <c r="H1645" i="7"/>
  <c r="J1645" i="7"/>
  <c r="I1645" i="7"/>
  <c r="H1655" i="7"/>
  <c r="I1655" i="7"/>
  <c r="H1676" i="7"/>
  <c r="I1676" i="7"/>
  <c r="H1913" i="7"/>
  <c r="I1913" i="7"/>
  <c r="J1913" i="7"/>
  <c r="H1954" i="7"/>
  <c r="J1954" i="7"/>
  <c r="I1954" i="7"/>
  <c r="H1973" i="7"/>
  <c r="I1973" i="7"/>
  <c r="H1988" i="7"/>
  <c r="I1988" i="7"/>
  <c r="H2003" i="7"/>
  <c r="I2003" i="7"/>
  <c r="H2023" i="7"/>
  <c r="I2023" i="7"/>
  <c r="J2023" i="7"/>
  <c r="H2022" i="7"/>
  <c r="J2022" i="7"/>
  <c r="I2022" i="7"/>
  <c r="H2021" i="7"/>
  <c r="I2021" i="7"/>
  <c r="J2021" i="7"/>
  <c r="H2024" i="7"/>
  <c r="J2024" i="7"/>
  <c r="I2024" i="7"/>
  <c r="H2049" i="7"/>
  <c r="I2049" i="7"/>
  <c r="J2049" i="7"/>
  <c r="H2059" i="7"/>
  <c r="I2059" i="7"/>
  <c r="H2060" i="7"/>
  <c r="I2060" i="7"/>
  <c r="H2085" i="7"/>
  <c r="I2085" i="7"/>
  <c r="H2100" i="7"/>
  <c r="I2100" i="7"/>
  <c r="H2125" i="7"/>
  <c r="I2125" i="7"/>
  <c r="H2144" i="7"/>
  <c r="J2144" i="7"/>
  <c r="I2144" i="7"/>
  <c r="H2196" i="7"/>
  <c r="I2196" i="7"/>
  <c r="H2235" i="7"/>
  <c r="J2235" i="7"/>
  <c r="I2235" i="7"/>
  <c r="H2236" i="7"/>
  <c r="I2236" i="7"/>
  <c r="H2274" i="7"/>
  <c r="J2274" i="7"/>
  <c r="I2274" i="7"/>
  <c r="H2275" i="7"/>
  <c r="I2275" i="7"/>
  <c r="H2300" i="7"/>
  <c r="J2300" i="7"/>
  <c r="I2300" i="7"/>
  <c r="H2301" i="7"/>
  <c r="I2301" i="7"/>
  <c r="H2335" i="7"/>
  <c r="I2335" i="7"/>
  <c r="H2356" i="7"/>
  <c r="I2356" i="7"/>
  <c r="H2357" i="7"/>
  <c r="I2357" i="7"/>
  <c r="J2357" i="7"/>
  <c r="H2355" i="7"/>
  <c r="I2355" i="7"/>
  <c r="H2381" i="7"/>
  <c r="I2381" i="7"/>
  <c r="H2380" i="7"/>
  <c r="I2380" i="7"/>
  <c r="H2382" i="7"/>
  <c r="I2382" i="7"/>
  <c r="J2382" i="7"/>
  <c r="H2383" i="7"/>
  <c r="I2383" i="7"/>
  <c r="H2384" i="7"/>
  <c r="I2384" i="7"/>
  <c r="H2398" i="7"/>
  <c r="I2398" i="7"/>
  <c r="H2399" i="7"/>
  <c r="I2399" i="7"/>
  <c r="H2407" i="7"/>
  <c r="I2407" i="7"/>
  <c r="H2417" i="7"/>
  <c r="I2417" i="7"/>
  <c r="H2418" i="7"/>
  <c r="I2418" i="7"/>
  <c r="H2419" i="7"/>
  <c r="J2419" i="7"/>
  <c r="I2419" i="7"/>
  <c r="H2459" i="7"/>
  <c r="I2459" i="7"/>
  <c r="J2459" i="7"/>
  <c r="H2460" i="7"/>
  <c r="I2460" i="7"/>
  <c r="H2461" i="7"/>
  <c r="I2461" i="7"/>
  <c r="J2461" i="7"/>
  <c r="H2484" i="7"/>
  <c r="I2484" i="7"/>
  <c r="J2484" i="7"/>
  <c r="H2486" i="7"/>
  <c r="I2486" i="7"/>
  <c r="H2485" i="7"/>
  <c r="I2485" i="7"/>
  <c r="H2503" i="7"/>
  <c r="J2503" i="7"/>
  <c r="I2503" i="7"/>
  <c r="H2502" i="7"/>
  <c r="I2502" i="7"/>
  <c r="J2502" i="7"/>
  <c r="H2505" i="7"/>
  <c r="I2505" i="7"/>
  <c r="H2504" i="7"/>
  <c r="I2504" i="7"/>
  <c r="J2504" i="7"/>
  <c r="H2515" i="7"/>
  <c r="I2515" i="7"/>
  <c r="H2547" i="7"/>
  <c r="I2547" i="7"/>
  <c r="H2561" i="7"/>
  <c r="J2561" i="7"/>
  <c r="I2561" i="7"/>
  <c r="H2578" i="7"/>
  <c r="I2578" i="7"/>
  <c r="H2635" i="7"/>
  <c r="J2635" i="7"/>
  <c r="I2635" i="7"/>
  <c r="H2634" i="7"/>
  <c r="I2634" i="7"/>
  <c r="J2634" i="7"/>
  <c r="H2649" i="7"/>
  <c r="I2649" i="7"/>
  <c r="H2648" i="7"/>
  <c r="I2648" i="7"/>
  <c r="J2648" i="7"/>
  <c r="H2663" i="7"/>
  <c r="I2663" i="7"/>
  <c r="H2662" i="7"/>
  <c r="I2662" i="7"/>
  <c r="J2662" i="7"/>
  <c r="H2673" i="7"/>
  <c r="I2673" i="7"/>
  <c r="H2711" i="7"/>
  <c r="J2711" i="7"/>
  <c r="I2711" i="7"/>
  <c r="H2727" i="7"/>
  <c r="I2727" i="7"/>
  <c r="H2744" i="7"/>
  <c r="J2744" i="7"/>
  <c r="I2744" i="7"/>
  <c r="H2743" i="7"/>
  <c r="I2743" i="7"/>
  <c r="H2755" i="7"/>
  <c r="I2755" i="7"/>
  <c r="H2784" i="7"/>
  <c r="I2784" i="7"/>
  <c r="H2804" i="7"/>
  <c r="J2804" i="7"/>
  <c r="I2804" i="7"/>
  <c r="H2831" i="7"/>
  <c r="I2831" i="7"/>
  <c r="H2832" i="7"/>
  <c r="I2832" i="7"/>
  <c r="H2850" i="7"/>
  <c r="I2850" i="7"/>
  <c r="H2892" i="7"/>
  <c r="I2892" i="7"/>
  <c r="J2892" i="7"/>
  <c r="H2915" i="7"/>
  <c r="I2915" i="7"/>
  <c r="H3487" i="7"/>
  <c r="I3487" i="7"/>
  <c r="H3512" i="7"/>
  <c r="I3512" i="7"/>
  <c r="H3525" i="7"/>
  <c r="I3525" i="7"/>
  <c r="J3525" i="7"/>
  <c r="H3571" i="7"/>
  <c r="I3571" i="7"/>
  <c r="H3589" i="7"/>
  <c r="I3589" i="7"/>
  <c r="H3572" i="7"/>
  <c r="I3572" i="7"/>
  <c r="H3573" i="7"/>
  <c r="I3573" i="7"/>
  <c r="H3574" i="7"/>
  <c r="I3574" i="7"/>
  <c r="H3575" i="7"/>
  <c r="I3575" i="7"/>
  <c r="H3576" i="7"/>
  <c r="I3576" i="7"/>
  <c r="J3576" i="7"/>
  <c r="H3577" i="7"/>
  <c r="J3577" i="7"/>
  <c r="I3577" i="7"/>
  <c r="H3578" i="7"/>
  <c r="I3578" i="7"/>
  <c r="J3578" i="7"/>
  <c r="H3579" i="7"/>
  <c r="I3579" i="7"/>
  <c r="H3580" i="7"/>
  <c r="I3580" i="7"/>
  <c r="J3580" i="7"/>
  <c r="H3581" i="7"/>
  <c r="J3581" i="7"/>
  <c r="I3581" i="7"/>
  <c r="H3582" i="7"/>
  <c r="I3582" i="7"/>
  <c r="H3583" i="7"/>
  <c r="I3583" i="7"/>
  <c r="H3584" i="7"/>
  <c r="I3584" i="7"/>
  <c r="H3585" i="7"/>
  <c r="I3585" i="7"/>
  <c r="J3585" i="7"/>
  <c r="H3586" i="7"/>
  <c r="J3586" i="7"/>
  <c r="I3586" i="7"/>
  <c r="H3587" i="7"/>
  <c r="I3587" i="7"/>
  <c r="J3587" i="7"/>
  <c r="H3588" i="7"/>
  <c r="J3588" i="7"/>
  <c r="I3588" i="7"/>
  <c r="H3595" i="7"/>
  <c r="I3595" i="7"/>
  <c r="J3595" i="7"/>
  <c r="H3605" i="7"/>
  <c r="I3605" i="7"/>
  <c r="H2940" i="7"/>
  <c r="I2940" i="7"/>
  <c r="H2941" i="7"/>
  <c r="I2941" i="7"/>
  <c r="H2976" i="7"/>
  <c r="I2976" i="7"/>
  <c r="H2977" i="7"/>
  <c r="I2977" i="7"/>
  <c r="H2991" i="7"/>
  <c r="J2991" i="7"/>
  <c r="I2991" i="7"/>
  <c r="H2990" i="7"/>
  <c r="I2990" i="7"/>
  <c r="H2992" i="7"/>
  <c r="J2992" i="7"/>
  <c r="I2992" i="7"/>
  <c r="H2993" i="7"/>
  <c r="I2993" i="7"/>
  <c r="H3003" i="7"/>
  <c r="I3003" i="7"/>
  <c r="H3002" i="7"/>
  <c r="I3002" i="7"/>
  <c r="H3017" i="7"/>
  <c r="I3017" i="7"/>
  <c r="J3017" i="7"/>
  <c r="H3016" i="7"/>
  <c r="I3016" i="7"/>
  <c r="H3018" i="7"/>
  <c r="I3018" i="7"/>
  <c r="H3038" i="7"/>
  <c r="I3038" i="7"/>
  <c r="H3036" i="7"/>
  <c r="I3036" i="7"/>
  <c r="J3036" i="7"/>
  <c r="H3037" i="7"/>
  <c r="I3037" i="7"/>
  <c r="H3053" i="7"/>
  <c r="I3053" i="7"/>
  <c r="H3054" i="7"/>
  <c r="I3054" i="7"/>
  <c r="H3055" i="7"/>
  <c r="I3055" i="7"/>
  <c r="H3073" i="7"/>
  <c r="I3073" i="7"/>
  <c r="H3094" i="7"/>
  <c r="I3094" i="7"/>
  <c r="H3095" i="7"/>
  <c r="I3095" i="7"/>
  <c r="H3108" i="7"/>
  <c r="I3108" i="7"/>
  <c r="J3108" i="7"/>
  <c r="H3107" i="7"/>
  <c r="I3107" i="7"/>
  <c r="H3123" i="7"/>
  <c r="I3123" i="7"/>
  <c r="H3124" i="7"/>
  <c r="I3124" i="7"/>
  <c r="H3207" i="7"/>
  <c r="I3207" i="7"/>
  <c r="J3207" i="7"/>
  <c r="H3208" i="7"/>
  <c r="I3208" i="7"/>
  <c r="H3209" i="7"/>
  <c r="I3209" i="7"/>
  <c r="H3210" i="7"/>
  <c r="I3210" i="7"/>
  <c r="H3211" i="7"/>
  <c r="J3211" i="7"/>
  <c r="I3211" i="7"/>
  <c r="H3212" i="7"/>
  <c r="I3212" i="7"/>
  <c r="J3212" i="7"/>
  <c r="H3213" i="7"/>
  <c r="I3213" i="7"/>
  <c r="H3214" i="7"/>
  <c r="I3214" i="7"/>
  <c r="J3214" i="7"/>
  <c r="H3215" i="7"/>
  <c r="J3215" i="7"/>
  <c r="I3215" i="7"/>
  <c r="H3216" i="7"/>
  <c r="I3216" i="7"/>
  <c r="H3217" i="7"/>
  <c r="I3217" i="7"/>
  <c r="H3218" i="7"/>
  <c r="I3218" i="7"/>
  <c r="H3219" i="7"/>
  <c r="I3219" i="7"/>
  <c r="J3219" i="7"/>
  <c r="H3220" i="7"/>
  <c r="J3220" i="7"/>
  <c r="I3220" i="7"/>
  <c r="H3221" i="7"/>
  <c r="I3221" i="7"/>
  <c r="J3221" i="7"/>
  <c r="H3222" i="7"/>
  <c r="J3222" i="7"/>
  <c r="I3222" i="7"/>
  <c r="H3223" i="7"/>
  <c r="I3223" i="7"/>
  <c r="J3223" i="7"/>
  <c r="H3224" i="7"/>
  <c r="I3224" i="7"/>
  <c r="H3225" i="7"/>
  <c r="I3225" i="7"/>
  <c r="H3226" i="7"/>
  <c r="I3226" i="7"/>
  <c r="H3227" i="7"/>
  <c r="I3227" i="7"/>
  <c r="H3228" i="7"/>
  <c r="I3228" i="7"/>
  <c r="H3229" i="7"/>
  <c r="J3229" i="7"/>
  <c r="I3229" i="7"/>
  <c r="H3230" i="7"/>
  <c r="I3230" i="7"/>
  <c r="H3231" i="7"/>
  <c r="J3231" i="7"/>
  <c r="I3231" i="7"/>
  <c r="H3232" i="7"/>
  <c r="I3232" i="7"/>
  <c r="H3233" i="7"/>
  <c r="I3233" i="7"/>
  <c r="H3234" i="7"/>
  <c r="I3234" i="7"/>
  <c r="H3235" i="7"/>
  <c r="J3235" i="7"/>
  <c r="I3235" i="7"/>
  <c r="H3236" i="7"/>
  <c r="I3236" i="7"/>
  <c r="H3237" i="7"/>
  <c r="I3237" i="7"/>
  <c r="H3238" i="7"/>
  <c r="I3238" i="7"/>
  <c r="H3239" i="7"/>
  <c r="I3239" i="7"/>
  <c r="J3239" i="7"/>
  <c r="H3240" i="7"/>
  <c r="I3240" i="7"/>
  <c r="H3241" i="7"/>
  <c r="I3241" i="7"/>
  <c r="H3242" i="7"/>
  <c r="I3242" i="7"/>
  <c r="H3243" i="7"/>
  <c r="I3243" i="7"/>
  <c r="J3243" i="7"/>
  <c r="H3244" i="7"/>
  <c r="I3244" i="7"/>
  <c r="H3245" i="7"/>
  <c r="I3245" i="7"/>
  <c r="H3246" i="7"/>
  <c r="I3246" i="7"/>
  <c r="H3247" i="7"/>
  <c r="I3247" i="7"/>
  <c r="H3248" i="7"/>
  <c r="J3248" i="7"/>
  <c r="I3248" i="7"/>
  <c r="H3249" i="7"/>
  <c r="I3249" i="7"/>
  <c r="H3250" i="7"/>
  <c r="J3250" i="7"/>
  <c r="I3250" i="7"/>
  <c r="H3251" i="7"/>
  <c r="I3251" i="7"/>
  <c r="J3251" i="7"/>
  <c r="H3252" i="7"/>
  <c r="I3252" i="7"/>
  <c r="H3253" i="7"/>
  <c r="I3253" i="7"/>
  <c r="J3253" i="7"/>
  <c r="H3254" i="7"/>
  <c r="I3254" i="7"/>
  <c r="H3255" i="7"/>
  <c r="I3255" i="7"/>
  <c r="J3255" i="7"/>
  <c r="H3256" i="7"/>
  <c r="I3256" i="7"/>
  <c r="H3257" i="7"/>
  <c r="I3257" i="7"/>
  <c r="H3274" i="7"/>
  <c r="I3274" i="7"/>
  <c r="H3327" i="7"/>
  <c r="J3327" i="7"/>
  <c r="I3327" i="7"/>
  <c r="H3341" i="7"/>
  <c r="I3341" i="7"/>
  <c r="H3349" i="7"/>
  <c r="I3349" i="7"/>
  <c r="H3362" i="7"/>
  <c r="I3362" i="7"/>
  <c r="H3376" i="7"/>
  <c r="I3376" i="7"/>
  <c r="H3377" i="7"/>
  <c r="I3377" i="7"/>
  <c r="H3392" i="7"/>
  <c r="I3392" i="7"/>
  <c r="H3391" i="7"/>
  <c r="I3391" i="7"/>
  <c r="H3390" i="7"/>
  <c r="I3390" i="7"/>
  <c r="J3390" i="7"/>
  <c r="H3409" i="7"/>
  <c r="I3409" i="7"/>
  <c r="H3411" i="7"/>
  <c r="I3411" i="7"/>
  <c r="H3410" i="7"/>
  <c r="I3410" i="7"/>
  <c r="H3428" i="7"/>
  <c r="I3428" i="7"/>
  <c r="J3428" i="7"/>
  <c r="H3462" i="7"/>
  <c r="I3462" i="7"/>
  <c r="H3622" i="7"/>
  <c r="I3622" i="7"/>
  <c r="H3655" i="7"/>
  <c r="I3655" i="7"/>
  <c r="H3681" i="7"/>
  <c r="I3681" i="7"/>
  <c r="H3696" i="7"/>
  <c r="I3696" i="7"/>
  <c r="H3718" i="7"/>
  <c r="I3718" i="7"/>
  <c r="H3717" i="7"/>
  <c r="I3717" i="7"/>
  <c r="H3719" i="7"/>
  <c r="J3719" i="7"/>
  <c r="I3719" i="7"/>
  <c r="H3735" i="7"/>
  <c r="I3735" i="7"/>
  <c r="H3736" i="7"/>
  <c r="I3736" i="7"/>
  <c r="H3756" i="7"/>
  <c r="I3756" i="7"/>
  <c r="H3787" i="7"/>
  <c r="I3787" i="7"/>
  <c r="J3787" i="7"/>
  <c r="H3806" i="7"/>
  <c r="I3806" i="7"/>
  <c r="H3805" i="7"/>
  <c r="I3805" i="7"/>
  <c r="H3832" i="7"/>
  <c r="I3832" i="7"/>
  <c r="H3838" i="7"/>
  <c r="I3838" i="7"/>
  <c r="J3838" i="7"/>
  <c r="H3839" i="7"/>
  <c r="I3839" i="7"/>
  <c r="H3848" i="7"/>
  <c r="I3848" i="7"/>
  <c r="H3879" i="7"/>
  <c r="I3879" i="7"/>
  <c r="H3878" i="7"/>
  <c r="J3878" i="7"/>
  <c r="I3878" i="7"/>
  <c r="H3880" i="7"/>
  <c r="I3880" i="7"/>
  <c r="J3880" i="7"/>
  <c r="H3895" i="7"/>
  <c r="I3895" i="7"/>
  <c r="H3893" i="7"/>
  <c r="I3893" i="7"/>
  <c r="H3894" i="7"/>
  <c r="I3894" i="7"/>
  <c r="H3943" i="7"/>
  <c r="I3943" i="7"/>
  <c r="J3943" i="7"/>
  <c r="H3942" i="7"/>
  <c r="I3942" i="7"/>
  <c r="H3941" i="7"/>
  <c r="I3941" i="7"/>
  <c r="J3941" i="7"/>
  <c r="H3971" i="7"/>
  <c r="J3971" i="7"/>
  <c r="I3971" i="7"/>
  <c r="H3983" i="7"/>
  <c r="I3983" i="7"/>
  <c r="H3984" i="7"/>
  <c r="I3984" i="7"/>
  <c r="H3993" i="7"/>
  <c r="I3993" i="7"/>
  <c r="H3994" i="7"/>
  <c r="I3994" i="7"/>
  <c r="J3994" i="7"/>
  <c r="H4016" i="7"/>
  <c r="J4016" i="7"/>
  <c r="I4016" i="7"/>
  <c r="H4029" i="7"/>
  <c r="I4029" i="7"/>
  <c r="J4029" i="7"/>
  <c r="H4060" i="7"/>
  <c r="J4060" i="7"/>
  <c r="I4060" i="7"/>
  <c r="H4061" i="7"/>
  <c r="I4061" i="7"/>
  <c r="J4061" i="7"/>
  <c r="H4074" i="7"/>
  <c r="I4074" i="7"/>
  <c r="H4073" i="7"/>
  <c r="I4073" i="7"/>
  <c r="H4085" i="7"/>
  <c r="I4085" i="7"/>
  <c r="H4100" i="7"/>
  <c r="I4100" i="7"/>
  <c r="H4101" i="7"/>
  <c r="I4101" i="7"/>
  <c r="H4112" i="7"/>
  <c r="J4112" i="7"/>
  <c r="I4112" i="7"/>
  <c r="H4113" i="7"/>
  <c r="I4113" i="7"/>
  <c r="H4127" i="7"/>
  <c r="J4127" i="7"/>
  <c r="I4127" i="7"/>
  <c r="H4126" i="7"/>
  <c r="I4126" i="7"/>
  <c r="H4149" i="7"/>
  <c r="I4149" i="7"/>
  <c r="H4150" i="7"/>
  <c r="I4150" i="7"/>
  <c r="H4181" i="7"/>
  <c r="I4181" i="7"/>
  <c r="J4181" i="7"/>
  <c r="H4182" i="7"/>
  <c r="I4182" i="7"/>
  <c r="H4196" i="7"/>
  <c r="J4196" i="7"/>
  <c r="I4196" i="7"/>
  <c r="H4195" i="7"/>
  <c r="I4195" i="7"/>
  <c r="H4209" i="7"/>
  <c r="J4209" i="7"/>
  <c r="I4209" i="7"/>
  <c r="H4210" i="7"/>
  <c r="I4210" i="7"/>
  <c r="H4228" i="7"/>
  <c r="I4228" i="7"/>
  <c r="H4227" i="7"/>
  <c r="I4227" i="7"/>
  <c r="H4260" i="7"/>
  <c r="I4260" i="7"/>
  <c r="H4274" i="7"/>
  <c r="I4274" i="7"/>
  <c r="H4287" i="7"/>
  <c r="I4287" i="7"/>
  <c r="H4304" i="7"/>
  <c r="I4304" i="7"/>
  <c r="H4318" i="7"/>
  <c r="I4318" i="7"/>
  <c r="J4318" i="7"/>
  <c r="H4332" i="7"/>
  <c r="I4332" i="7"/>
  <c r="H4365" i="7"/>
  <c r="I4365" i="7"/>
  <c r="H4363" i="7"/>
  <c r="I4363" i="7"/>
  <c r="H4364" i="7"/>
  <c r="I4364" i="7"/>
  <c r="J4364" i="7"/>
  <c r="H4396" i="7"/>
  <c r="I4396" i="7"/>
  <c r="H4410" i="7"/>
  <c r="I4410" i="7"/>
  <c r="H4432" i="7"/>
  <c r="I4432" i="7"/>
  <c r="H4457" i="7"/>
  <c r="I4457" i="7"/>
  <c r="H4878" i="7"/>
  <c r="I4878" i="7"/>
  <c r="H5531" i="7"/>
  <c r="I5531" i="7"/>
  <c r="H6155" i="7"/>
  <c r="I6155" i="7"/>
  <c r="H6156" i="7"/>
  <c r="J6156" i="7"/>
  <c r="I6156" i="7"/>
  <c r="H6186" i="7"/>
  <c r="I6186" i="7"/>
  <c r="H6209" i="7"/>
  <c r="I6209" i="7"/>
  <c r="H6208" i="7"/>
  <c r="I6208" i="7"/>
  <c r="H6226" i="7"/>
  <c r="J6226" i="7"/>
  <c r="I6226" i="7"/>
  <c r="H6254" i="7"/>
  <c r="I6254" i="7"/>
  <c r="J6254" i="7"/>
  <c r="H6276" i="7"/>
  <c r="I6276" i="7"/>
  <c r="H6291" i="7"/>
  <c r="I6291" i="7"/>
  <c r="J6291" i="7"/>
  <c r="H6388" i="7"/>
  <c r="I6388" i="7"/>
  <c r="J6388" i="7"/>
  <c r="H6405" i="7"/>
  <c r="J6405" i="7"/>
  <c r="I6405" i="7"/>
  <c r="H6406" i="7"/>
  <c r="I6406" i="7"/>
  <c r="H5023" i="7"/>
  <c r="J5023" i="7"/>
  <c r="I5023" i="7"/>
  <c r="H5024" i="7"/>
  <c r="I5024" i="7"/>
  <c r="J5024" i="7"/>
  <c r="H5025" i="7"/>
  <c r="I5025" i="7"/>
  <c r="H5026" i="7"/>
  <c r="I5026" i="7"/>
  <c r="J5026" i="7"/>
  <c r="H5027" i="7"/>
  <c r="I5027" i="7"/>
  <c r="H5028" i="7"/>
  <c r="I5028" i="7"/>
  <c r="H5029" i="7"/>
  <c r="I5029" i="7"/>
  <c r="H5030" i="7"/>
  <c r="I5030" i="7"/>
  <c r="H5031" i="7"/>
  <c r="I5031" i="7"/>
  <c r="H5032" i="7"/>
  <c r="J5032" i="7"/>
  <c r="I5032" i="7"/>
  <c r="H5033" i="7"/>
  <c r="I5033" i="7"/>
  <c r="H5034" i="7"/>
  <c r="I5034" i="7"/>
  <c r="H5035" i="7"/>
  <c r="I5035" i="7"/>
  <c r="H5036" i="7"/>
  <c r="I5036" i="7"/>
  <c r="J5036" i="7"/>
  <c r="H5037" i="7"/>
  <c r="I5037" i="7"/>
  <c r="H5038" i="7"/>
  <c r="I5038" i="7"/>
  <c r="H5039" i="7"/>
  <c r="I5039" i="7"/>
  <c r="H5040" i="7"/>
  <c r="I5040" i="7"/>
  <c r="J5040" i="7"/>
  <c r="H5041" i="7"/>
  <c r="I5041" i="7"/>
  <c r="H5042" i="7"/>
  <c r="J5042" i="7"/>
  <c r="I5042" i="7"/>
  <c r="H5043" i="7"/>
  <c r="I5043" i="7"/>
  <c r="H5044" i="7"/>
  <c r="J5044" i="7"/>
  <c r="I5044" i="7"/>
  <c r="H5045" i="7"/>
  <c r="I5045" i="7"/>
  <c r="H5046" i="7"/>
  <c r="J5046" i="7"/>
  <c r="I5046" i="7"/>
  <c r="H5047" i="7"/>
  <c r="I5047" i="7"/>
  <c r="H5048" i="7"/>
  <c r="J5048" i="7"/>
  <c r="I5048" i="7"/>
  <c r="H5049" i="7"/>
  <c r="I5049" i="7"/>
  <c r="J5049" i="7"/>
  <c r="H5050" i="7"/>
  <c r="I5050" i="7"/>
  <c r="H5051" i="7"/>
  <c r="I5051" i="7"/>
  <c r="J5051" i="7"/>
  <c r="H5052" i="7"/>
  <c r="I5052" i="7"/>
  <c r="J5052" i="7"/>
  <c r="H5053" i="7"/>
  <c r="I5053" i="7"/>
  <c r="H5054" i="7"/>
  <c r="I5054" i="7"/>
  <c r="H5055" i="7"/>
  <c r="I5055" i="7"/>
  <c r="H5056" i="7"/>
  <c r="I5056" i="7"/>
  <c r="J5056" i="7"/>
  <c r="H5057" i="7"/>
  <c r="I5057" i="7"/>
  <c r="H5058" i="7"/>
  <c r="I5058" i="7"/>
  <c r="H5059" i="7"/>
  <c r="I5059" i="7"/>
  <c r="H5060" i="7"/>
  <c r="I5060" i="7"/>
  <c r="H5061" i="7"/>
  <c r="J5061" i="7"/>
  <c r="I5061" i="7"/>
  <c r="H5062" i="7"/>
  <c r="I5062" i="7"/>
  <c r="H5063" i="7"/>
  <c r="J5063" i="7"/>
  <c r="I5063" i="7"/>
  <c r="H5064" i="7"/>
  <c r="I5064" i="7"/>
  <c r="J5064" i="7"/>
  <c r="H5065" i="7"/>
  <c r="I5065" i="7"/>
  <c r="H5066" i="7"/>
  <c r="I5066" i="7"/>
  <c r="J5066" i="7"/>
  <c r="H5067" i="7"/>
  <c r="I5067" i="7"/>
  <c r="H5068" i="7"/>
  <c r="I5068" i="7"/>
  <c r="J5068" i="7"/>
  <c r="H5069" i="7"/>
  <c r="I5069" i="7"/>
  <c r="H5070" i="7"/>
  <c r="I5070" i="7"/>
  <c r="H5071" i="7"/>
  <c r="I5071" i="7"/>
  <c r="H5072" i="7"/>
  <c r="J5072" i="7"/>
  <c r="I5072" i="7"/>
  <c r="H5073" i="7"/>
  <c r="I5073" i="7"/>
  <c r="H5074" i="7"/>
  <c r="I5074" i="7"/>
  <c r="H5075" i="7"/>
  <c r="I5075" i="7"/>
  <c r="H5076" i="7"/>
  <c r="J5076" i="7"/>
  <c r="I5076" i="7"/>
  <c r="H5077" i="7"/>
  <c r="I5077" i="7"/>
  <c r="H5078" i="7"/>
  <c r="I5078" i="7"/>
  <c r="H5079" i="7"/>
  <c r="I5079" i="7"/>
  <c r="H5080" i="7"/>
  <c r="J5080" i="7"/>
  <c r="I5080" i="7"/>
  <c r="H5081" i="7"/>
  <c r="J5081" i="7"/>
  <c r="I5081" i="7"/>
  <c r="H5082" i="7"/>
  <c r="I5082" i="7"/>
  <c r="H5083" i="7"/>
  <c r="J5083" i="7"/>
  <c r="I5083" i="7"/>
  <c r="H5084" i="7"/>
  <c r="I5084" i="7"/>
  <c r="J5084" i="7"/>
  <c r="H5085" i="7"/>
  <c r="I5085" i="7"/>
  <c r="H5086" i="7"/>
  <c r="I5086" i="7"/>
  <c r="J5086" i="7"/>
  <c r="H5087" i="7"/>
  <c r="I5087" i="7"/>
  <c r="H5088" i="7"/>
  <c r="I5088" i="7"/>
  <c r="J5088" i="7"/>
  <c r="H5089" i="7"/>
  <c r="I5089" i="7"/>
  <c r="H5090" i="7"/>
  <c r="J5090" i="7"/>
  <c r="I5090" i="7"/>
  <c r="H5091" i="7"/>
  <c r="I5091" i="7"/>
  <c r="H5092" i="7"/>
  <c r="J5092" i="7"/>
  <c r="I5092" i="7"/>
  <c r="H5112" i="7"/>
  <c r="I5112" i="7"/>
  <c r="H5113" i="7"/>
  <c r="I5113" i="7"/>
  <c r="H5114" i="7"/>
  <c r="I5114" i="7"/>
  <c r="H5115" i="7"/>
  <c r="J5115" i="7"/>
  <c r="I5115" i="7"/>
  <c r="H5148" i="7"/>
  <c r="I5148" i="7"/>
  <c r="H5146" i="7"/>
  <c r="I5146" i="7"/>
  <c r="H5147" i="7"/>
  <c r="I5147" i="7"/>
  <c r="H5176" i="7"/>
  <c r="I5176" i="7"/>
  <c r="J5176" i="7"/>
  <c r="H5177" i="7"/>
  <c r="I5177" i="7"/>
  <c r="H5178" i="7"/>
  <c r="I5178" i="7"/>
  <c r="H5179" i="7"/>
  <c r="I5179" i="7"/>
  <c r="H5180" i="7"/>
  <c r="I5180" i="7"/>
  <c r="J5180" i="7"/>
  <c r="H5181" i="7"/>
  <c r="I5181" i="7"/>
  <c r="H5182" i="7"/>
  <c r="I5182" i="7"/>
  <c r="H5183" i="7"/>
  <c r="I5183" i="7"/>
  <c r="H4518" i="7"/>
  <c r="I4518" i="7"/>
  <c r="H4544" i="7"/>
  <c r="J4544" i="7"/>
  <c r="I4544" i="7"/>
  <c r="H4545" i="7"/>
  <c r="I4545" i="7"/>
  <c r="H4647" i="7"/>
  <c r="J4647" i="7"/>
  <c r="I4647" i="7"/>
  <c r="H4645" i="7"/>
  <c r="I4645" i="7"/>
  <c r="J4645" i="7"/>
  <c r="H4646" i="7"/>
  <c r="I4646" i="7"/>
  <c r="H4670" i="7"/>
  <c r="I4670" i="7"/>
  <c r="J4670" i="7"/>
  <c r="H6428" i="7"/>
  <c r="I6428" i="7"/>
  <c r="H6429" i="7"/>
  <c r="I6429" i="7"/>
  <c r="J6429" i="7"/>
  <c r="H6459" i="7"/>
  <c r="I6459" i="7"/>
  <c r="H6501" i="7"/>
  <c r="I6501" i="7"/>
  <c r="H6502" i="7"/>
  <c r="I6502" i="7"/>
  <c r="H6503" i="7"/>
  <c r="I6503" i="7"/>
  <c r="J6503" i="7"/>
  <c r="H6557" i="7"/>
  <c r="I6557" i="7"/>
  <c r="H6558" i="7"/>
  <c r="I6558" i="7"/>
  <c r="H4683" i="7"/>
  <c r="I4683" i="7"/>
  <c r="H4684" i="7"/>
  <c r="I4684" i="7"/>
  <c r="H4685" i="7"/>
  <c r="I4685" i="7"/>
  <c r="H4682" i="7"/>
  <c r="I4682" i="7"/>
  <c r="H4750" i="7"/>
  <c r="I4750" i="7"/>
  <c r="H4751" i="7"/>
  <c r="I4751" i="7"/>
  <c r="J4751" i="7"/>
  <c r="H4769" i="7"/>
  <c r="I4769" i="7"/>
  <c r="H4788" i="7"/>
  <c r="I4788" i="7"/>
  <c r="H5204" i="7"/>
  <c r="I5204" i="7"/>
  <c r="H5259" i="7"/>
  <c r="I5259" i="7"/>
  <c r="J5259" i="7"/>
  <c r="H5260" i="7"/>
  <c r="I5260" i="7"/>
  <c r="H5293" i="7"/>
  <c r="I5293" i="7"/>
  <c r="H5294" i="7"/>
  <c r="I5294" i="7"/>
  <c r="H5295" i="7"/>
  <c r="I5295" i="7"/>
  <c r="H5378" i="7"/>
  <c r="I5378" i="7"/>
  <c r="H5379" i="7"/>
  <c r="I5379" i="7"/>
  <c r="H5416" i="7"/>
  <c r="I5416" i="7"/>
  <c r="H5491" i="7"/>
  <c r="J5491" i="7"/>
  <c r="I5491" i="7"/>
  <c r="H5492" i="7"/>
  <c r="J5492" i="7"/>
  <c r="I5492" i="7"/>
  <c r="H5625" i="7"/>
  <c r="I5625" i="7"/>
  <c r="H5626" i="7"/>
  <c r="J5626" i="7"/>
  <c r="I5626" i="7"/>
  <c r="H5649" i="7"/>
  <c r="I5649" i="7"/>
  <c r="J5649" i="7"/>
  <c r="H5648" i="7"/>
  <c r="I5648" i="7"/>
  <c r="H5711" i="7"/>
  <c r="I5711" i="7"/>
  <c r="J5711" i="7"/>
  <c r="H5741" i="7"/>
  <c r="I5741" i="7"/>
  <c r="H5742" i="7"/>
  <c r="I5742" i="7"/>
  <c r="J5742" i="7"/>
  <c r="H5787" i="7"/>
  <c r="I5787" i="7"/>
  <c r="H5862" i="7"/>
  <c r="I5862" i="7"/>
  <c r="H5889" i="7"/>
  <c r="I5889" i="7"/>
  <c r="H5891" i="7"/>
  <c r="J5891" i="7"/>
  <c r="I5891" i="7"/>
  <c r="H5892" i="7"/>
  <c r="I5892" i="7"/>
  <c r="H5893" i="7"/>
  <c r="I5893" i="7"/>
  <c r="H5890" i="7"/>
  <c r="I5890" i="7"/>
  <c r="H5915" i="7"/>
  <c r="J5915" i="7"/>
  <c r="I5915" i="7"/>
  <c r="H5914" i="7"/>
  <c r="I5914" i="7"/>
  <c r="H5917" i="7"/>
  <c r="I5917" i="7"/>
  <c r="H5916" i="7"/>
  <c r="I5916" i="7"/>
  <c r="J5916" i="7"/>
  <c r="H5942" i="7"/>
  <c r="J5942" i="7"/>
  <c r="I5942" i="7"/>
  <c r="H5988" i="7"/>
  <c r="I5988" i="7"/>
  <c r="H5989" i="7"/>
  <c r="I5989" i="7"/>
  <c r="H5990" i="7"/>
  <c r="I5990" i="7"/>
  <c r="J5990" i="7"/>
  <c r="H5991" i="7"/>
  <c r="I5991" i="7"/>
  <c r="J5991" i="7"/>
  <c r="H5992" i="7"/>
  <c r="I5992" i="7"/>
  <c r="H5993" i="7"/>
  <c r="I5993" i="7"/>
  <c r="H5994" i="7"/>
  <c r="I5994" i="7"/>
  <c r="H5995" i="7"/>
  <c r="I5995" i="7"/>
  <c r="J5995" i="7"/>
  <c r="H5996" i="7"/>
  <c r="I5996" i="7"/>
  <c r="H5997" i="7"/>
  <c r="I5997" i="7"/>
  <c r="H5998" i="7"/>
  <c r="I5998" i="7"/>
  <c r="H5999" i="7"/>
  <c r="I5999" i="7"/>
  <c r="H6000" i="7"/>
  <c r="I6000" i="7"/>
  <c r="H6001" i="7"/>
  <c r="I6001" i="7"/>
  <c r="H6002" i="7"/>
  <c r="J6002" i="7"/>
  <c r="I6002" i="7"/>
  <c r="H6003" i="7"/>
  <c r="I6003" i="7"/>
  <c r="J6003" i="7"/>
  <c r="H6004" i="7"/>
  <c r="I6004" i="7"/>
  <c r="H6005" i="7"/>
  <c r="I6005" i="7"/>
  <c r="H6006" i="7"/>
  <c r="I6006" i="7"/>
  <c r="H6007" i="7"/>
  <c r="I6007" i="7"/>
  <c r="J6007" i="7"/>
  <c r="H6008" i="7"/>
  <c r="I6008" i="7"/>
  <c r="H6009" i="7"/>
  <c r="I6009" i="7"/>
  <c r="H6010" i="7"/>
  <c r="I6010" i="7"/>
  <c r="H6011" i="7"/>
  <c r="J6011" i="7"/>
  <c r="I6011" i="7"/>
  <c r="H6012" i="7"/>
  <c r="I6012" i="7"/>
  <c r="H6013" i="7"/>
  <c r="I6013" i="7"/>
  <c r="H6014" i="7"/>
  <c r="I6014" i="7"/>
  <c r="H6015" i="7"/>
  <c r="I6015" i="7"/>
  <c r="H6016" i="7"/>
  <c r="I6016" i="7"/>
  <c r="H6017" i="7"/>
  <c r="I6017" i="7"/>
  <c r="H6018" i="7"/>
  <c r="I6018" i="7"/>
  <c r="H6019" i="7"/>
  <c r="I6019" i="7"/>
  <c r="J6019" i="7"/>
  <c r="H6020" i="7"/>
  <c r="I6020" i="7"/>
  <c r="H6021" i="7"/>
  <c r="I6021" i="7"/>
  <c r="H6022" i="7"/>
  <c r="J6022" i="7"/>
  <c r="I6022" i="7"/>
  <c r="H6023" i="7"/>
  <c r="I6023" i="7"/>
  <c r="J6023" i="7"/>
  <c r="H6024" i="7"/>
  <c r="I6024" i="7"/>
  <c r="H6025" i="7"/>
  <c r="I6025" i="7"/>
  <c r="H6026" i="7"/>
  <c r="I6026" i="7"/>
  <c r="H6027" i="7"/>
  <c r="I6027" i="7"/>
  <c r="H6028" i="7"/>
  <c r="I6028" i="7"/>
  <c r="H6029" i="7"/>
  <c r="I6029" i="7"/>
  <c r="H6030" i="7"/>
  <c r="I6030" i="7"/>
  <c r="H6031" i="7"/>
  <c r="J6031" i="7"/>
  <c r="I6031" i="7"/>
  <c r="H6032" i="7"/>
  <c r="I6032" i="7"/>
  <c r="H6033" i="7"/>
  <c r="I6033" i="7"/>
  <c r="H6034" i="7"/>
  <c r="J6034" i="7"/>
  <c r="I6034" i="7"/>
  <c r="H6035" i="7"/>
  <c r="I6035" i="7"/>
  <c r="J6035" i="7"/>
  <c r="H6036" i="7"/>
  <c r="I6036" i="7"/>
  <c r="H6037" i="7"/>
  <c r="I6037" i="7"/>
  <c r="H6038" i="7"/>
  <c r="I6038" i="7"/>
  <c r="H6039" i="7"/>
  <c r="I6039" i="7"/>
  <c r="J6039" i="7"/>
  <c r="H6040" i="7"/>
  <c r="I6040" i="7"/>
  <c r="H6041" i="7"/>
  <c r="I6041" i="7"/>
  <c r="H6042" i="7"/>
  <c r="I6042" i="7"/>
  <c r="H6043" i="7"/>
  <c r="J6043" i="7"/>
  <c r="I6043" i="7"/>
  <c r="H6044" i="7"/>
  <c r="I6044" i="7"/>
  <c r="H6045" i="7"/>
  <c r="I6045" i="7"/>
  <c r="H6046" i="7"/>
  <c r="I6046" i="7"/>
  <c r="H6047" i="7"/>
  <c r="I6047" i="7"/>
  <c r="H6048" i="7"/>
  <c r="I6048" i="7"/>
  <c r="H6049" i="7"/>
  <c r="I6049" i="7"/>
  <c r="H6050" i="7"/>
  <c r="I6050" i="7"/>
  <c r="H6051" i="7"/>
  <c r="I6051" i="7"/>
  <c r="H6052" i="7"/>
  <c r="I6052" i="7"/>
  <c r="H6053" i="7"/>
  <c r="I6053" i="7"/>
  <c r="H6054" i="7"/>
  <c r="J6054" i="7"/>
  <c r="I6054" i="7"/>
  <c r="H6055" i="7"/>
  <c r="I6055" i="7"/>
  <c r="J6055" i="7"/>
  <c r="H6056" i="7"/>
  <c r="I6056" i="7"/>
  <c r="H6057" i="7"/>
  <c r="I6057" i="7"/>
  <c r="H6058" i="7"/>
  <c r="I6058" i="7"/>
  <c r="H6059" i="7"/>
  <c r="I6059" i="7"/>
  <c r="J6059" i="7"/>
  <c r="H6060" i="7"/>
  <c r="I6060" i="7"/>
  <c r="H6061" i="7"/>
  <c r="I6061" i="7"/>
  <c r="H6062" i="7"/>
  <c r="I6062" i="7"/>
  <c r="H6063" i="7"/>
  <c r="J6063" i="7"/>
  <c r="I6063" i="7"/>
  <c r="H6064" i="7"/>
  <c r="I6064" i="7"/>
  <c r="J6064" i="7"/>
  <c r="H6065" i="7"/>
  <c r="I6065" i="7"/>
  <c r="H6066" i="7"/>
  <c r="I6066" i="7"/>
  <c r="J6066" i="7"/>
  <c r="H6067" i="7"/>
  <c r="J6067" i="7"/>
  <c r="I6067" i="7"/>
  <c r="H5978" i="7"/>
  <c r="I5978" i="7"/>
  <c r="J5978" i="7"/>
  <c r="H5979" i="7"/>
  <c r="I5979" i="7"/>
  <c r="H5980" i="7"/>
  <c r="I5980" i="7"/>
  <c r="J5980" i="7"/>
  <c r="H5981" i="7"/>
  <c r="J5981" i="7"/>
  <c r="I5981" i="7"/>
  <c r="H5982" i="7"/>
  <c r="I5982" i="7"/>
  <c r="J5982" i="7"/>
  <c r="H5983" i="7"/>
  <c r="I5983" i="7"/>
  <c r="H5984" i="7"/>
  <c r="I5984" i="7"/>
  <c r="J5984" i="7"/>
  <c r="H5985" i="7"/>
  <c r="I5985" i="7"/>
  <c r="J5985" i="7"/>
  <c r="H5986" i="7"/>
  <c r="J5986" i="7"/>
  <c r="I5986" i="7"/>
  <c r="H5987" i="7"/>
  <c r="I5987" i="7"/>
  <c r="H6068" i="7"/>
  <c r="J6068" i="7"/>
  <c r="I6068" i="7"/>
  <c r="H6069" i="7"/>
  <c r="I6069" i="7"/>
  <c r="J6069" i="7"/>
  <c r="H6070" i="7"/>
  <c r="I6070" i="7"/>
  <c r="H6071" i="7"/>
  <c r="I6071" i="7"/>
  <c r="J6071" i="7"/>
  <c r="H6072" i="7"/>
  <c r="I6072" i="7"/>
  <c r="H6073" i="7"/>
  <c r="I6073" i="7"/>
  <c r="H6074" i="7"/>
  <c r="I6074" i="7"/>
  <c r="H6075" i="7"/>
  <c r="I6075" i="7"/>
  <c r="H6076" i="7"/>
  <c r="I6076" i="7"/>
  <c r="H6077" i="7"/>
  <c r="J6077" i="7"/>
  <c r="I6077" i="7"/>
  <c r="H433" i="7"/>
  <c r="I433" i="7"/>
  <c r="H448" i="7"/>
  <c r="I448" i="7"/>
  <c r="H3" i="7"/>
  <c r="I3" i="7"/>
  <c r="H14" i="7"/>
  <c r="I14" i="7"/>
  <c r="J14" i="7"/>
  <c r="I418" i="7"/>
  <c r="H418" i="7"/>
  <c r="J6537" i="7"/>
  <c r="J4348" i="7"/>
  <c r="J987" i="7"/>
  <c r="J1020" i="7"/>
  <c r="J2008" i="7"/>
  <c r="J2026" i="7"/>
  <c r="J2175" i="7"/>
  <c r="J2204" i="7"/>
  <c r="J2361" i="7"/>
  <c r="J2409" i="7"/>
  <c r="J2499" i="7"/>
  <c r="J2507" i="7"/>
  <c r="J2550" i="7"/>
  <c r="J2580" i="7"/>
  <c r="J2608" i="7"/>
  <c r="J2625" i="7"/>
  <c r="J2654" i="7"/>
  <c r="J2650" i="7"/>
  <c r="J2681" i="7"/>
  <c r="J2695" i="7"/>
  <c r="J2713" i="7"/>
  <c r="J2731" i="7"/>
  <c r="J2760" i="7"/>
  <c r="J2772" i="7"/>
  <c r="J2807" i="7"/>
  <c r="J2821" i="7"/>
  <c r="J2837" i="7"/>
  <c r="J2840" i="7"/>
  <c r="J2869" i="7"/>
  <c r="J2868" i="7"/>
  <c r="J2880" i="7"/>
  <c r="J2897" i="7"/>
  <c r="J2899" i="7"/>
  <c r="J2919" i="7"/>
  <c r="J3475" i="7"/>
  <c r="J3480" i="7"/>
  <c r="J3493" i="7"/>
  <c r="J3503" i="7"/>
  <c r="J3514" i="7"/>
  <c r="J3515" i="7"/>
  <c r="J3591" i="7"/>
  <c r="J3596" i="7"/>
  <c r="J3614" i="7"/>
  <c r="J3609" i="7"/>
  <c r="J3616" i="7"/>
  <c r="J2946" i="7"/>
  <c r="J2965" i="7"/>
  <c r="J2995" i="7"/>
  <c r="J3021" i="7"/>
  <c r="J3030" i="7"/>
  <c r="J3023" i="7"/>
  <c r="J3043" i="7"/>
  <c r="J3047" i="7"/>
  <c r="J3041" i="7"/>
  <c r="J3057" i="7"/>
  <c r="J3081" i="7"/>
  <c r="J3075" i="7"/>
  <c r="J3078" i="7"/>
  <c r="J3100" i="7"/>
  <c r="J3137" i="7"/>
  <c r="J3147" i="7"/>
  <c r="J3262" i="7"/>
  <c r="J3275" i="7"/>
  <c r="J3297" i="7"/>
  <c r="J3299" i="7"/>
  <c r="J3315" i="7"/>
  <c r="J3313" i="7"/>
  <c r="J3318" i="7"/>
  <c r="J3328" i="7"/>
  <c r="J3350" i="7"/>
  <c r="J3354" i="7"/>
  <c r="J3364" i="7"/>
  <c r="J3367" i="7"/>
  <c r="J3380" i="7"/>
  <c r="J3394" i="7"/>
  <c r="J3414" i="7"/>
  <c r="J3416" i="7"/>
  <c r="J3431" i="7"/>
  <c r="J3433" i="7"/>
  <c r="J3464" i="7"/>
  <c r="J3623" i="7"/>
  <c r="J3649" i="7"/>
  <c r="J3659" i="7"/>
  <c r="J3674" i="7"/>
  <c r="J3685" i="7"/>
  <c r="J3697" i="7"/>
  <c r="J3704" i="7"/>
  <c r="J3724" i="7"/>
  <c r="J3722" i="7"/>
  <c r="J3744" i="7"/>
  <c r="J3761" i="7"/>
  <c r="J3764" i="7"/>
  <c r="J3777" i="7"/>
  <c r="J3781" i="7"/>
  <c r="J3789" i="7"/>
  <c r="J3797" i="7"/>
  <c r="J3809" i="7"/>
  <c r="J3814" i="7"/>
  <c r="J3827" i="7"/>
  <c r="J3825" i="7"/>
  <c r="J3835" i="7"/>
  <c r="J3844" i="7"/>
  <c r="J3850" i="7"/>
  <c r="J3868" i="7"/>
  <c r="J3883" i="7"/>
  <c r="J3901" i="7"/>
  <c r="J3911" i="7"/>
  <c r="J3921" i="7"/>
  <c r="J3947" i="7"/>
  <c r="J3948" i="7"/>
  <c r="J3976" i="7"/>
  <c r="J3987" i="7"/>
  <c r="J4002" i="7"/>
  <c r="J4000" i="7"/>
  <c r="J4009" i="7"/>
  <c r="J4012" i="7"/>
  <c r="J3998" i="7"/>
  <c r="J4017" i="7"/>
  <c r="J4022" i="7"/>
  <c r="J4032" i="7"/>
  <c r="J4045" i="7"/>
  <c r="J4050" i="7"/>
  <c r="J4075" i="7"/>
  <c r="J4093" i="7"/>
  <c r="J4094" i="7"/>
  <c r="J4105" i="7"/>
  <c r="J4108" i="7"/>
  <c r="J4142" i="7"/>
  <c r="J4165" i="7"/>
  <c r="J4158" i="7"/>
  <c r="J4174" i="7"/>
  <c r="J4189" i="7"/>
  <c r="J4217" i="7"/>
  <c r="J4213" i="7"/>
  <c r="J4232" i="7"/>
  <c r="J4251" i="7"/>
  <c r="J4261" i="7"/>
  <c r="J4280" i="7"/>
  <c r="J4282" i="7"/>
  <c r="J4291" i="7"/>
  <c r="J4307" i="7"/>
  <c r="J4320" i="7"/>
  <c r="J4321" i="7"/>
  <c r="J4342" i="7"/>
  <c r="J4341" i="7"/>
  <c r="J4334" i="7"/>
  <c r="J4357" i="7"/>
  <c r="J4353" i="7"/>
  <c r="J4369" i="7"/>
  <c r="J4385" i="7"/>
  <c r="J4381" i="7"/>
  <c r="J4401" i="7"/>
  <c r="J4421" i="7"/>
  <c r="J4422" i="7"/>
  <c r="J4433" i="7"/>
  <c r="J4445" i="7"/>
  <c r="J4458" i="7"/>
  <c r="J4463" i="7"/>
  <c r="J4475" i="7"/>
  <c r="J4480" i="7"/>
  <c r="J4491" i="7"/>
  <c r="J4497" i="7"/>
  <c r="J4514" i="7"/>
  <c r="J4512" i="7"/>
  <c r="J4855" i="7"/>
  <c r="J4879" i="7"/>
  <c r="J4897" i="7"/>
  <c r="J4901" i="7"/>
  <c r="J4914" i="7"/>
  <c r="J5576" i="7"/>
  <c r="J6139" i="7"/>
  <c r="J6163" i="7"/>
  <c r="J6166" i="7"/>
  <c r="J6218" i="7"/>
  <c r="J6215" i="7"/>
  <c r="J6234" i="7"/>
  <c r="J6280" i="7"/>
  <c r="J6294" i="7"/>
  <c r="J6313" i="7"/>
  <c r="J6305" i="7"/>
  <c r="J6331" i="7"/>
  <c r="J6330" i="7"/>
  <c r="J6345" i="7"/>
  <c r="J6367" i="7"/>
  <c r="J6372" i="7"/>
  <c r="J6363" i="7"/>
  <c r="J6375" i="7"/>
  <c r="J6411" i="7"/>
  <c r="J6407" i="7"/>
  <c r="J4937" i="7"/>
  <c r="J4936" i="7"/>
  <c r="J4950" i="7"/>
  <c r="J4949" i="7"/>
  <c r="J4972" i="7"/>
  <c r="J5101" i="7"/>
  <c r="J5093" i="7"/>
  <c r="J5134" i="7"/>
  <c r="J5121" i="7"/>
  <c r="J5126" i="7"/>
  <c r="J5130" i="7"/>
  <c r="J5122" i="7"/>
  <c r="J5162" i="7"/>
  <c r="J5151" i="7"/>
  <c r="J5154" i="7"/>
  <c r="J5190" i="7"/>
  <c r="J5186" i="7"/>
  <c r="J4527" i="7"/>
  <c r="J4528" i="7"/>
  <c r="J4558" i="7"/>
  <c r="J4553" i="7"/>
  <c r="J4555" i="7"/>
  <c r="J4579" i="7"/>
  <c r="J4574" i="7"/>
  <c r="J4605" i="7"/>
  <c r="J4603" i="7"/>
  <c r="J4601" i="7"/>
  <c r="J4629" i="7"/>
  <c r="J4625" i="7"/>
  <c r="J4653" i="7"/>
  <c r="J4677" i="7"/>
  <c r="J4672" i="7"/>
  <c r="J6441" i="7"/>
  <c r="J6434" i="7"/>
  <c r="J6438" i="7"/>
  <c r="J6467" i="7"/>
  <c r="J6462" i="7"/>
  <c r="J6465" i="7"/>
  <c r="J6485" i="7"/>
  <c r="J6509" i="7"/>
  <c r="J6521" i="7"/>
  <c r="J6540" i="7"/>
  <c r="J6539" i="7"/>
  <c r="J6565" i="7"/>
  <c r="J6569" i="7"/>
  <c r="J6564" i="7"/>
  <c r="J4691" i="7"/>
  <c r="J4707" i="7"/>
  <c r="J4727" i="7"/>
  <c r="J4731" i="7"/>
  <c r="J4736" i="7"/>
  <c r="J4756" i="7"/>
  <c r="J4755" i="7"/>
  <c r="J4776" i="7"/>
  <c r="J4773" i="7"/>
  <c r="J4795" i="7"/>
  <c r="J4824" i="7"/>
  <c r="J4825" i="7"/>
  <c r="J4819" i="7"/>
  <c r="J5236" i="7"/>
  <c r="J5219" i="7"/>
  <c r="J5206" i="7"/>
  <c r="J5223" i="7"/>
  <c r="J5227" i="7"/>
  <c r="J5231" i="7"/>
  <c r="J5211" i="7"/>
  <c r="J5215" i="7"/>
  <c r="J5239" i="7"/>
  <c r="J5249" i="7"/>
  <c r="J5247" i="7"/>
  <c r="J5281" i="7"/>
  <c r="J5264" i="7"/>
  <c r="J5268" i="7"/>
  <c r="J5274" i="7"/>
  <c r="J5262" i="7"/>
  <c r="J5364" i="7"/>
  <c r="J5300" i="7"/>
  <c r="J5297" i="7"/>
  <c r="J5321" i="7"/>
  <c r="J5313" i="7"/>
  <c r="J5315" i="7"/>
  <c r="J5319" i="7"/>
  <c r="J5324" i="7"/>
  <c r="J5331" i="7"/>
  <c r="J5335" i="7"/>
  <c r="J5339" i="7"/>
  <c r="J5299" i="7"/>
  <c r="J5304" i="7"/>
  <c r="J5308" i="7"/>
  <c r="J5351" i="7"/>
  <c r="J5343" i="7"/>
  <c r="J5356" i="7"/>
  <c r="J5360" i="7"/>
  <c r="J5380" i="7"/>
  <c r="J5384" i="7"/>
  <c r="J5388" i="7"/>
  <c r="J5392" i="7"/>
  <c r="J5394" i="7"/>
  <c r="J5440" i="7"/>
  <c r="J5424" i="7"/>
  <c r="J5429" i="7"/>
  <c r="J5420" i="7"/>
  <c r="J5427" i="7"/>
  <c r="J5437" i="7"/>
  <c r="J5434" i="7"/>
  <c r="J5466" i="7"/>
  <c r="J5460" i="7"/>
  <c r="J5472" i="7"/>
  <c r="J5515" i="7"/>
  <c r="J5494" i="7"/>
  <c r="J5498" i="7"/>
  <c r="J5507" i="7"/>
  <c r="J5503" i="7"/>
  <c r="J5509" i="7"/>
  <c r="J5629" i="7"/>
  <c r="J5633" i="7"/>
  <c r="J5627" i="7"/>
  <c r="J5662" i="7"/>
  <c r="J5658" i="7"/>
  <c r="J5656" i="7"/>
  <c r="J5668" i="7"/>
  <c r="J5689" i="7"/>
  <c r="J5686" i="7"/>
  <c r="J5692" i="7"/>
  <c r="J5697" i="7"/>
  <c r="J5690" i="7"/>
  <c r="J5684" i="7"/>
  <c r="J5717" i="7"/>
  <c r="J5723" i="7"/>
  <c r="J5719" i="7"/>
  <c r="J5746" i="7"/>
  <c r="J5754" i="7"/>
  <c r="J5750" i="7"/>
  <c r="J5763" i="7"/>
  <c r="J5756" i="7"/>
  <c r="J5749" i="7"/>
  <c r="J5795" i="7"/>
  <c r="J5794" i="7"/>
  <c r="J5796" i="7"/>
  <c r="J5803" i="7"/>
  <c r="J5826" i="7"/>
  <c r="J3" i="7"/>
  <c r="J6076" i="7"/>
  <c r="J6072" i="7"/>
  <c r="J6062" i="7"/>
  <c r="J6058" i="7"/>
  <c r="J6050" i="7"/>
  <c r="J6046" i="7"/>
  <c r="J6042" i="7"/>
  <c r="J6038" i="7"/>
  <c r="J6030" i="7"/>
  <c r="J6026" i="7"/>
  <c r="J6018" i="7"/>
  <c r="J6014" i="7"/>
  <c r="J6010" i="7"/>
  <c r="J6006" i="7"/>
  <c r="J5998" i="7"/>
  <c r="J5994" i="7"/>
  <c r="J5890" i="7"/>
  <c r="J5889" i="7"/>
  <c r="J5741" i="7"/>
  <c r="J5416" i="7"/>
  <c r="J5294" i="7"/>
  <c r="J5204" i="7"/>
  <c r="J4750" i="7"/>
  <c r="J4683" i="7"/>
  <c r="J6502" i="7"/>
  <c r="J6428" i="7"/>
  <c r="J5183" i="7"/>
  <c r="J5179" i="7"/>
  <c r="J5147" i="7"/>
  <c r="J5114" i="7"/>
  <c r="J5091" i="7"/>
  <c r="J5087" i="7"/>
  <c r="J5079" i="7"/>
  <c r="J5075" i="7"/>
  <c r="J5071" i="7"/>
  <c r="J5067" i="7"/>
  <c r="J5059" i="7"/>
  <c r="J5055" i="7"/>
  <c r="J5047" i="7"/>
  <c r="J5043" i="7"/>
  <c r="J5039" i="7"/>
  <c r="J5035" i="7"/>
  <c r="J5031" i="7"/>
  <c r="J5027" i="7"/>
  <c r="J6208" i="7"/>
  <c r="J6155" i="7"/>
  <c r="J4432" i="7"/>
  <c r="J4363" i="7"/>
  <c r="J4304" i="7"/>
  <c r="J4227" i="7"/>
  <c r="J4195" i="7"/>
  <c r="J4150" i="7"/>
  <c r="J4113" i="7"/>
  <c r="J4085" i="7"/>
  <c r="J5829" i="7"/>
  <c r="J5835" i="7"/>
  <c r="J5837" i="7"/>
  <c r="J5828" i="7"/>
  <c r="J5865" i="7"/>
  <c r="J5869" i="7"/>
  <c r="J5873" i="7"/>
  <c r="J5863" i="7"/>
  <c r="J5899" i="7"/>
  <c r="J5898" i="7"/>
  <c r="J5903" i="7"/>
  <c r="J5926" i="7"/>
  <c r="J5923" i="7"/>
  <c r="J5929" i="7"/>
  <c r="J5947" i="7"/>
  <c r="J5945" i="7"/>
  <c r="J6093" i="7"/>
  <c r="J6095" i="7"/>
  <c r="J6091" i="7"/>
  <c r="J6079" i="7"/>
  <c r="J6084" i="7"/>
  <c r="J6107" i="7"/>
  <c r="J6113" i="7"/>
  <c r="J414" i="7"/>
  <c r="J443" i="7"/>
  <c r="J476" i="7"/>
  <c r="J498" i="7"/>
  <c r="J6" i="7"/>
  <c r="J42" i="7"/>
  <c r="J61" i="7"/>
  <c r="J81" i="7"/>
  <c r="J98" i="7"/>
  <c r="J123" i="7"/>
  <c r="J140" i="7"/>
  <c r="J162" i="7"/>
  <c r="J184" i="7"/>
  <c r="J196" i="7"/>
  <c r="J223" i="7"/>
  <c r="J253" i="7"/>
  <c r="J321" i="7"/>
  <c r="J361" i="7"/>
  <c r="J550" i="7"/>
  <c r="J585" i="7"/>
  <c r="J705" i="7"/>
  <c r="J757" i="7"/>
  <c r="J868" i="7"/>
  <c r="J894" i="7"/>
  <c r="J915" i="7"/>
  <c r="J930" i="7"/>
  <c r="J950" i="7"/>
  <c r="J1078" i="7"/>
  <c r="J1136" i="7"/>
  <c r="J1175" i="7"/>
  <c r="J977" i="7"/>
  <c r="J1194" i="7"/>
  <c r="J1219" i="7"/>
  <c r="J1268" i="7"/>
  <c r="J1744" i="7"/>
  <c r="J1773" i="7"/>
  <c r="J1798" i="7"/>
  <c r="J1808" i="7"/>
  <c r="J1895" i="7"/>
  <c r="J1287" i="7"/>
  <c r="J1355" i="7"/>
  <c r="J1382" i="7"/>
  <c r="J1397" i="7"/>
  <c r="J1419" i="7"/>
  <c r="J1440" i="7"/>
  <c r="J1455" i="7"/>
  <c r="J1486" i="7"/>
  <c r="J1504" i="7"/>
  <c r="J1524" i="7"/>
  <c r="J1538" i="7"/>
  <c r="J1561" i="7"/>
  <c r="J1596" i="7"/>
  <c r="J1620" i="7"/>
  <c r="J1641" i="7"/>
  <c r="J1691" i="7"/>
  <c r="J1708" i="7"/>
  <c r="J1727" i="7"/>
  <c r="J1908" i="7"/>
  <c r="J1922" i="7"/>
  <c r="J1929" i="7"/>
  <c r="J1946" i="7"/>
  <c r="J1997" i="7"/>
  <c r="J2014" i="7"/>
  <c r="J2070" i="7"/>
  <c r="J2108" i="7"/>
  <c r="J2130" i="7"/>
  <c r="J2184" i="7"/>
  <c r="J2269" i="7"/>
  <c r="J2294" i="7"/>
  <c r="J2306" i="7"/>
  <c r="J2323" i="7"/>
  <c r="J2340" i="7"/>
  <c r="J2348" i="7"/>
  <c r="J2370" i="7"/>
  <c r="J2388" i="7"/>
  <c r="J2428" i="7"/>
  <c r="J2525" i="7"/>
  <c r="J2536" i="7"/>
  <c r="J2567" i="7"/>
  <c r="J2584" i="7"/>
  <c r="J2617" i="7"/>
  <c r="J2645" i="7"/>
  <c r="J2686" i="7"/>
  <c r="J2705" i="7"/>
  <c r="J2721" i="7"/>
  <c r="J2765" i="7"/>
  <c r="J2775" i="7"/>
  <c r="J2811" i="7"/>
  <c r="J2824" i="7"/>
  <c r="J2858" i="7"/>
  <c r="J2887" i="7"/>
  <c r="J2909" i="7"/>
  <c r="J2907" i="7"/>
  <c r="J2929" i="7"/>
  <c r="J3506" i="7"/>
  <c r="J3535" i="7"/>
  <c r="J2952" i="7"/>
  <c r="J2968" i="7"/>
  <c r="J2996" i="7"/>
  <c r="J3007" i="7"/>
  <c r="J3051" i="7"/>
  <c r="J3065" i="7"/>
  <c r="J3085" i="7"/>
  <c r="J3101" i="7"/>
  <c r="J3127" i="7"/>
  <c r="J3142" i="7"/>
  <c r="J3149" i="7"/>
  <c r="J3277" i="7"/>
  <c r="J3287" i="7"/>
  <c r="J3304" i="7"/>
  <c r="J3356" i="7"/>
  <c r="J3381" i="7"/>
  <c r="J3401" i="7"/>
  <c r="J3436" i="7"/>
  <c r="J3453" i="7"/>
  <c r="J3687" i="7"/>
  <c r="J3707" i="7"/>
  <c r="J3746" i="7"/>
  <c r="J3798" i="7"/>
  <c r="J3856" i="7"/>
  <c r="J3872" i="7"/>
  <c r="J3888" i="7"/>
  <c r="J3903" i="7"/>
  <c r="J3915" i="7"/>
  <c r="J3927" i="7"/>
  <c r="J3951" i="7"/>
  <c r="J3965" i="7"/>
  <c r="J3979" i="7"/>
  <c r="J3988" i="7"/>
  <c r="J4065" i="7"/>
  <c r="J4095" i="7"/>
  <c r="J4117" i="7"/>
  <c r="J4144" i="7"/>
  <c r="J4167" i="7"/>
  <c r="J4201" i="7"/>
  <c r="J4219" i="7"/>
  <c r="J4254" i="7"/>
  <c r="J4297" i="7"/>
  <c r="J4310" i="7"/>
  <c r="J4359" i="7"/>
  <c r="J4386" i="7"/>
  <c r="J4415" i="7"/>
  <c r="J4423" i="7"/>
  <c r="J4449" i="7"/>
  <c r="J4503" i="7"/>
  <c r="J4857" i="7"/>
  <c r="J4904" i="7"/>
  <c r="J4916" i="7"/>
  <c r="J5579" i="7"/>
  <c r="J6142" i="7"/>
  <c r="J6174" i="7"/>
  <c r="J6172" i="7"/>
  <c r="J6199" i="7"/>
  <c r="J6220" i="7"/>
  <c r="J6242" i="7"/>
  <c r="J6265" i="7"/>
  <c r="J6261" i="7"/>
  <c r="J6300" i="7"/>
  <c r="J6317" i="7"/>
  <c r="J6336" i="7"/>
  <c r="J6376" i="7"/>
  <c r="J6416" i="7"/>
  <c r="J4939" i="7"/>
  <c r="J4977" i="7"/>
  <c r="J5136" i="7"/>
  <c r="J5195" i="7"/>
  <c r="J4530" i="7"/>
  <c r="J4560" i="7"/>
  <c r="J4586" i="7"/>
  <c r="J4609" i="7"/>
  <c r="J4632" i="7"/>
  <c r="J4656" i="7"/>
  <c r="J6470" i="7"/>
  <c r="J6512" i="7"/>
  <c r="J6545" i="7"/>
  <c r="J6575" i="7"/>
  <c r="J6572" i="7"/>
  <c r="J4694" i="7"/>
  <c r="J4717" i="7"/>
  <c r="J4712" i="7"/>
  <c r="J4742" i="7"/>
  <c r="J4783" i="7"/>
  <c r="J4799" i="7"/>
  <c r="J4796" i="7"/>
  <c r="J4828" i="7"/>
  <c r="J5284" i="7"/>
  <c r="J5405" i="7"/>
  <c r="J5474" i="7"/>
  <c r="J5639" i="7"/>
  <c r="J5672" i="7"/>
  <c r="J5731" i="7"/>
  <c r="J5771" i="7"/>
  <c r="J5767" i="7"/>
  <c r="J5811" i="7"/>
  <c r="J5843" i="7"/>
  <c r="J5881" i="7"/>
  <c r="J5954" i="7"/>
  <c r="J6096" i="7"/>
  <c r="J484" i="7"/>
  <c r="J29" i="7"/>
  <c r="J83" i="7"/>
  <c r="J126" i="7"/>
  <c r="J198" i="7"/>
  <c r="J254" i="7"/>
  <c r="J385" i="7"/>
  <c r="J554" i="7"/>
  <c r="J570" i="7"/>
  <c r="J626" i="7"/>
  <c r="J758" i="7"/>
  <c r="J848" i="7"/>
  <c r="J940" i="7"/>
  <c r="J1047" i="7"/>
  <c r="J1120" i="7"/>
  <c r="J1140" i="7"/>
  <c r="J979" i="7"/>
  <c r="J1185" i="7"/>
  <c r="J1758" i="7"/>
  <c r="J1799" i="7"/>
  <c r="J1826" i="7"/>
  <c r="J1854" i="7"/>
  <c r="J1398" i="7"/>
  <c r="J1460" i="7"/>
  <c r="J1581" i="7"/>
  <c r="J1599" i="7"/>
  <c r="J1651" i="7"/>
  <c r="J1729" i="7"/>
  <c r="J1950" i="7"/>
  <c r="J1967" i="7"/>
  <c r="J1986" i="7"/>
  <c r="J2043" i="7"/>
  <c r="J2073" i="7"/>
  <c r="J2135" i="7"/>
  <c r="J2161" i="7"/>
  <c r="J2214" i="7"/>
  <c r="J2298" i="7"/>
  <c r="J2328" i="7"/>
  <c r="J2352" i="7"/>
  <c r="J2413" i="7"/>
  <c r="J2472" i="7"/>
  <c r="J2491" i="7"/>
  <c r="J2540" i="7"/>
  <c r="J2558" i="7"/>
  <c r="J2600" i="7"/>
  <c r="J2657" i="7"/>
  <c r="J2737" i="7"/>
  <c r="J2776" i="7"/>
  <c r="J2828" i="7"/>
  <c r="J2931" i="7"/>
  <c r="J3507" i="7"/>
  <c r="J2972" i="7"/>
  <c r="J2999" i="7"/>
  <c r="J3067" i="7"/>
  <c r="J3131" i="7"/>
  <c r="J3334" i="7"/>
  <c r="J3374" i="7"/>
  <c r="J3457" i="7"/>
  <c r="J3466" i="7"/>
  <c r="J3663" i="7"/>
  <c r="J3709" i="7"/>
  <c r="J3710" i="7"/>
  <c r="J3767" i="7"/>
  <c r="J3845" i="7"/>
  <c r="J3859" i="7"/>
  <c r="J3917" i="7"/>
  <c r="J3956" i="7"/>
  <c r="J3967" i="7"/>
  <c r="J4040" i="7"/>
  <c r="J4052" i="7"/>
  <c r="J4079" i="7"/>
  <c r="J4177" i="7"/>
  <c r="J4222" i="7"/>
  <c r="J4255" i="7"/>
  <c r="J4360" i="7"/>
  <c r="J4390" i="7"/>
  <c r="J4464" i="7"/>
  <c r="J4516" i="7"/>
  <c r="J4858" i="7"/>
  <c r="J4884" i="7"/>
  <c r="J4919" i="7"/>
  <c r="J4921" i="7"/>
  <c r="J5581" i="7"/>
  <c r="J6148" i="7"/>
  <c r="J6149" i="7"/>
  <c r="J6178" i="7"/>
  <c r="J6222" i="7"/>
  <c r="J6244" i="7"/>
  <c r="J6269" i="7"/>
  <c r="J6284" i="7"/>
  <c r="J6319" i="7"/>
  <c r="J6351" i="7"/>
  <c r="J6379" i="7"/>
  <c r="J4960" i="7"/>
  <c r="J5104" i="7"/>
  <c r="J5140" i="7"/>
  <c r="J5167" i="7"/>
  <c r="J5197" i="7"/>
  <c r="J4561" i="7"/>
  <c r="J4611" i="7"/>
  <c r="J4660" i="7"/>
  <c r="J4680" i="7"/>
  <c r="J6472" i="7"/>
  <c r="J6547" i="7"/>
  <c r="J4701" i="7"/>
  <c r="J4744" i="7"/>
  <c r="J4784" i="7"/>
  <c r="J4834" i="7"/>
  <c r="J5285" i="7"/>
  <c r="J5367" i="7"/>
  <c r="J5409" i="7"/>
  <c r="J5476" i="7"/>
  <c r="J5522" i="7"/>
  <c r="J5641" i="7"/>
  <c r="J5676" i="7"/>
  <c r="J5709" i="7"/>
  <c r="J5778" i="7"/>
  <c r="J5774" i="7"/>
  <c r="J5812" i="7"/>
  <c r="J5849" i="7"/>
  <c r="J5909" i="7"/>
  <c r="J6119" i="7"/>
  <c r="J1748" i="7"/>
  <c r="J2091" i="7"/>
  <c r="J2889" i="7"/>
  <c r="J3347" i="7"/>
  <c r="J4155" i="7"/>
  <c r="J4926" i="7"/>
  <c r="J4745" i="7"/>
  <c r="J2084" i="7"/>
  <c r="J132" i="7"/>
  <c r="J751" i="7"/>
  <c r="J417" i="7"/>
  <c r="J427" i="7"/>
  <c r="J456" i="7"/>
  <c r="J485" i="7"/>
  <c r="J520" i="7"/>
  <c r="J11" i="7"/>
  <c r="J46" i="7"/>
  <c r="J65" i="7"/>
  <c r="J87" i="7"/>
  <c r="J100" i="7"/>
  <c r="J131" i="7"/>
  <c r="J144" i="7"/>
  <c r="J163" i="7"/>
  <c r="J187" i="7"/>
  <c r="J200" i="7"/>
  <c r="J213" i="7"/>
  <c r="J225" i="7"/>
  <c r="J257" i="7"/>
  <c r="J387" i="7"/>
  <c r="J402" i="7"/>
  <c r="J395" i="7"/>
  <c r="J541" i="7"/>
  <c r="J559" i="7"/>
  <c r="J574" i="7"/>
  <c r="J575" i="7"/>
  <c r="J599" i="7"/>
  <c r="J616" i="7"/>
  <c r="J614" i="7"/>
  <c r="J631" i="7"/>
  <c r="J641" i="7"/>
  <c r="J661" i="7"/>
  <c r="J649" i="7"/>
  <c r="J651" i="7"/>
  <c r="J664" i="7"/>
  <c r="J657" i="7"/>
  <c r="J673" i="7"/>
  <c r="J691" i="7"/>
  <c r="J694" i="7"/>
  <c r="J680" i="7"/>
  <c r="J688" i="7"/>
  <c r="J689" i="7"/>
  <c r="J712" i="7"/>
  <c r="J728" i="7"/>
  <c r="J707" i="7"/>
  <c r="J713" i="7"/>
  <c r="J722" i="7"/>
  <c r="J743" i="7"/>
  <c r="J750" i="7"/>
  <c r="J747" i="7"/>
  <c r="J744" i="7"/>
  <c r="J760" i="7"/>
  <c r="J765" i="7"/>
  <c r="J770" i="7"/>
  <c r="J777" i="7"/>
  <c r="J772" i="7"/>
  <c r="J787" i="7"/>
  <c r="J794" i="7"/>
  <c r="J786" i="7"/>
  <c r="J791" i="7"/>
  <c r="J803" i="7"/>
  <c r="J819" i="7"/>
  <c r="J821" i="7"/>
  <c r="J830" i="7"/>
  <c r="J825" i="7"/>
  <c r="J838" i="7"/>
  <c r="J836" i="7"/>
  <c r="J865" i="7"/>
  <c r="J862" i="7"/>
  <c r="J851" i="7"/>
  <c r="J855" i="7"/>
  <c r="J870" i="7"/>
  <c r="J884" i="7"/>
  <c r="J908" i="7"/>
  <c r="J920" i="7"/>
  <c r="J941" i="7"/>
  <c r="J953" i="7"/>
  <c r="J1049" i="7"/>
  <c r="J1060" i="7"/>
  <c r="J1062" i="7"/>
  <c r="J1083" i="7"/>
  <c r="J1141" i="7"/>
  <c r="J1144" i="7"/>
  <c r="J1159" i="7"/>
  <c r="J1178" i="7"/>
  <c r="J980" i="7"/>
  <c r="J1003" i="7"/>
  <c r="J1015" i="7"/>
  <c r="J1013" i="7"/>
  <c r="J1038" i="7"/>
  <c r="J1197" i="7"/>
  <c r="J1221" i="7"/>
  <c r="J1239" i="7"/>
  <c r="J1269" i="7"/>
  <c r="J1760" i="7"/>
  <c r="J1779" i="7"/>
  <c r="J1802" i="7"/>
  <c r="J1828" i="7"/>
  <c r="J1873" i="7"/>
  <c r="J1875" i="7"/>
  <c r="J1290" i="7"/>
  <c r="J1359" i="7"/>
  <c r="J1400" i="7"/>
  <c r="J1426" i="7"/>
  <c r="J1461" i="7"/>
  <c r="J1472" i="7"/>
  <c r="J1480" i="7"/>
  <c r="J1490" i="7"/>
  <c r="J1505" i="7"/>
  <c r="J1529" i="7"/>
  <c r="J1528" i="7"/>
  <c r="J1543" i="7"/>
  <c r="J1554" i="7"/>
  <c r="J1565" i="7"/>
  <c r="J1584" i="7"/>
  <c r="J1624" i="7"/>
  <c r="J1643" i="7"/>
  <c r="J1698" i="7"/>
  <c r="J1712" i="7"/>
  <c r="J1733" i="7"/>
  <c r="J1734" i="7"/>
  <c r="J1912" i="7"/>
  <c r="J1936" i="7"/>
  <c r="J1932" i="7"/>
  <c r="J1972" i="7"/>
  <c r="J2001" i="7"/>
  <c r="J2018" i="7"/>
  <c r="J2045" i="7"/>
  <c r="J2080" i="7"/>
  <c r="J2079" i="7"/>
  <c r="J2097" i="7"/>
  <c r="J2094" i="7"/>
  <c r="J2113" i="7"/>
  <c r="J2117" i="7"/>
  <c r="J2114" i="7"/>
  <c r="J2139" i="7"/>
  <c r="J2142" i="7"/>
  <c r="J2170" i="7"/>
  <c r="J2173" i="7"/>
  <c r="J2167" i="7"/>
  <c r="J2187" i="7"/>
  <c r="J2194" i="7"/>
  <c r="J2228" i="7"/>
  <c r="J2222" i="7"/>
  <c r="J2223" i="7"/>
  <c r="J2226" i="7"/>
  <c r="J2250" i="7"/>
  <c r="J2251" i="7"/>
  <c r="J2271" i="7"/>
  <c r="J2285" i="7"/>
  <c r="J2286" i="7"/>
  <c r="J2332" i="7"/>
  <c r="J2329" i="7"/>
  <c r="J2354" i="7"/>
  <c r="J2378" i="7"/>
  <c r="J2397" i="7"/>
  <c r="J2405" i="7"/>
  <c r="J2416" i="7"/>
  <c r="J2444" i="7"/>
  <c r="J2456" i="7"/>
  <c r="J2483" i="7"/>
  <c r="J2501" i="7"/>
  <c r="J2513" i="7"/>
  <c r="J2543" i="7"/>
  <c r="J2570" i="7"/>
  <c r="J2571" i="7"/>
  <c r="J2589" i="7"/>
  <c r="J2602" i="7"/>
  <c r="J2622" i="7"/>
  <c r="J2630" i="7"/>
  <c r="J2646" i="7"/>
  <c r="J2660" i="7"/>
  <c r="J2691" i="7"/>
  <c r="J2698" i="7"/>
  <c r="J2709" i="7"/>
  <c r="J2726" i="7"/>
  <c r="J2741" i="7"/>
  <c r="J2767" i="7"/>
  <c r="J2799" i="7"/>
  <c r="J2801" i="7"/>
  <c r="J2848" i="7"/>
  <c r="J2863" i="7"/>
  <c r="J2877" i="7"/>
  <c r="J2936" i="7"/>
  <c r="J2932" i="7"/>
  <c r="J3486" i="7"/>
  <c r="J3509" i="7"/>
  <c r="J3521" i="7"/>
  <c r="J3621" i="7"/>
  <c r="J2960" i="7"/>
  <c r="J2975" i="7"/>
  <c r="J2986" i="7"/>
  <c r="J3013" i="7"/>
  <c r="J3070" i="7"/>
  <c r="J3106" i="7"/>
  <c r="J3119" i="7"/>
  <c r="J3143" i="7"/>
  <c r="J3152" i="7"/>
  <c r="J3272" i="7"/>
  <c r="J3291" i="7"/>
  <c r="J3325" i="7"/>
  <c r="J3337" i="7"/>
  <c r="J3359" i="7"/>
  <c r="J3406" i="7"/>
  <c r="J3445" i="7"/>
  <c r="J3460" i="7"/>
  <c r="J3627" i="7"/>
  <c r="J3670" i="7"/>
  <c r="J3666" i="7"/>
  <c r="J3672" i="7"/>
  <c r="J3676" i="7"/>
  <c r="J3715" i="7"/>
  <c r="J3733" i="7"/>
  <c r="J3753" i="7"/>
  <c r="J3750" i="7"/>
  <c r="J3771" i="7"/>
  <c r="J3804" i="7"/>
  <c r="J3818" i="7"/>
  <c r="J3862" i="7"/>
  <c r="J3874" i="7"/>
  <c r="J3889" i="7"/>
  <c r="J3907" i="7"/>
  <c r="J3929" i="7"/>
  <c r="J3939" i="7"/>
  <c r="J3968" i="7"/>
  <c r="J4015" i="7"/>
  <c r="J4043" i="7"/>
  <c r="J4056" i="7"/>
  <c r="J4058" i="7"/>
  <c r="J4071" i="7"/>
  <c r="J4083" i="7"/>
  <c r="J4098" i="7"/>
  <c r="J4125" i="7"/>
  <c r="J4120" i="7"/>
  <c r="J4156" i="7"/>
  <c r="J4169" i="7"/>
  <c r="J4191" i="7"/>
  <c r="J4207" i="7"/>
  <c r="J4224" i="7"/>
  <c r="J4243" i="7"/>
  <c r="J4269" i="7"/>
  <c r="J4300" i="7"/>
  <c r="J4313" i="7"/>
  <c r="J4377" i="7"/>
  <c r="J5654" i="7"/>
  <c r="J329" i="7"/>
  <c r="J992" i="7"/>
  <c r="J1754" i="7"/>
  <c r="J1705" i="7"/>
  <c r="J2012" i="7"/>
  <c r="J2181" i="7"/>
  <c r="J2209" i="7"/>
  <c r="J2362" i="7"/>
  <c r="J2386" i="7"/>
  <c r="J2452" i="7"/>
  <c r="J2489" i="7"/>
  <c r="J2522" i="7"/>
  <c r="J2532" i="7"/>
  <c r="J2563" i="7"/>
  <c r="J2583" i="7"/>
  <c r="J2595" i="7"/>
  <c r="J2609" i="7"/>
  <c r="J2627" i="7"/>
  <c r="J2644" i="7"/>
  <c r="J2656" i="7"/>
  <c r="J2666" i="7"/>
  <c r="J2678" i="7"/>
  <c r="J2683" i="7"/>
  <c r="J2693" i="7"/>
  <c r="J2704" i="7"/>
  <c r="J2717" i="7"/>
  <c r="J2729" i="7"/>
  <c r="J2733" i="7"/>
  <c r="J2747" i="7"/>
  <c r="J2758" i="7"/>
  <c r="J2771" i="7"/>
  <c r="J2786" i="7"/>
  <c r="J2790" i="7"/>
  <c r="J2806" i="7"/>
  <c r="J2809" i="7"/>
  <c r="J2822" i="7"/>
  <c r="J2835" i="7"/>
  <c r="J2834" i="7"/>
  <c r="J2838" i="7"/>
  <c r="J2855" i="7"/>
  <c r="J2872" i="7"/>
  <c r="J2871" i="7"/>
  <c r="J2881" i="7"/>
  <c r="J2894" i="7"/>
  <c r="J2896" i="7"/>
  <c r="J2900" i="7"/>
  <c r="J2926" i="7"/>
  <c r="J2921" i="7"/>
  <c r="J3479" i="7"/>
  <c r="J3476" i="7"/>
  <c r="J3494" i="7"/>
  <c r="J3490" i="7"/>
  <c r="J3504" i="7"/>
  <c r="J3517" i="7"/>
  <c r="J3518" i="7"/>
  <c r="J3529" i="7"/>
  <c r="J3590" i="7"/>
  <c r="J3599" i="7"/>
  <c r="J3601" i="7"/>
  <c r="J3612" i="7"/>
  <c r="J3608" i="7"/>
  <c r="J3617" i="7"/>
  <c r="J2948" i="7"/>
  <c r="J2967" i="7"/>
  <c r="J3031" i="7"/>
  <c r="J3029" i="7"/>
  <c r="J3022" i="7"/>
  <c r="J3026" i="7"/>
  <c r="J3044" i="7"/>
  <c r="J3042" i="7"/>
  <c r="J3060" i="7"/>
  <c r="J3059" i="7"/>
  <c r="J3083" i="7"/>
  <c r="J3076" i="7"/>
  <c r="J3098" i="7"/>
  <c r="J3115" i="7"/>
  <c r="J3138" i="7"/>
  <c r="J3145" i="7"/>
  <c r="J3268" i="7"/>
  <c r="J3285" i="7"/>
  <c r="J3301" i="7"/>
  <c r="J3296" i="7"/>
  <c r="J3317" i="7"/>
  <c r="J3311" i="7"/>
  <c r="J3330" i="7"/>
  <c r="J3344" i="7"/>
  <c r="J3351" i="7"/>
  <c r="J3369" i="7"/>
  <c r="J3365" i="7"/>
  <c r="J3363" i="7"/>
  <c r="J3397" i="7"/>
  <c r="J3395" i="7"/>
  <c r="J3419" i="7"/>
  <c r="J3420" i="7"/>
  <c r="J3434" i="7"/>
  <c r="J3451" i="7"/>
  <c r="J3465" i="7"/>
  <c r="J3644" i="7"/>
  <c r="J3646" i="7"/>
  <c r="J3662" i="7"/>
  <c r="J3684" i="7"/>
  <c r="J3682" i="7"/>
  <c r="J3700" i="7"/>
  <c r="J3698" i="7"/>
  <c r="J3721" i="7"/>
  <c r="J3741" i="7"/>
  <c r="J3743" i="7"/>
  <c r="J3765" i="7"/>
  <c r="J3774" i="7"/>
  <c r="J3778" i="7"/>
  <c r="J3776" i="7"/>
  <c r="J3796" i="7"/>
  <c r="J3808" i="7"/>
  <c r="J3816" i="7"/>
  <c r="J3826" i="7"/>
  <c r="J3828" i="7"/>
  <c r="J3833" i="7"/>
  <c r="J3843" i="7"/>
  <c r="J3853" i="7"/>
  <c r="J3849" i="7"/>
  <c r="J3881" i="7"/>
  <c r="J3897" i="7"/>
  <c r="J3899" i="7"/>
  <c r="J3909" i="7"/>
  <c r="J3923" i="7"/>
  <c r="J3945" i="7"/>
  <c r="J3961" i="7"/>
  <c r="J3974" i="7"/>
  <c r="J4001" i="7"/>
  <c r="J4003" i="7"/>
  <c r="J4004" i="7"/>
  <c r="J4008" i="7"/>
  <c r="J4013" i="7"/>
  <c r="J4023" i="7"/>
  <c r="J4024" i="7"/>
  <c r="J4031" i="7"/>
  <c r="J4030" i="7"/>
  <c r="J4047" i="7"/>
  <c r="J4064" i="7"/>
  <c r="J4086" i="7"/>
  <c r="J4089" i="7"/>
  <c r="J4103" i="7"/>
  <c r="J4107" i="7"/>
  <c r="J4133" i="7"/>
  <c r="J4152" i="7"/>
  <c r="J4160" i="7"/>
  <c r="J4161" i="7"/>
  <c r="J4175" i="7"/>
  <c r="J4186" i="7"/>
  <c r="J4215" i="7"/>
  <c r="J4233" i="7"/>
  <c r="J4234" i="7"/>
  <c r="J4250" i="7"/>
  <c r="J4262" i="7"/>
  <c r="J4278" i="7"/>
  <c r="J4293" i="7"/>
  <c r="J4290" i="7"/>
  <c r="J4306" i="7"/>
  <c r="J4324" i="7"/>
  <c r="J4340" i="7"/>
  <c r="J4333" i="7"/>
  <c r="J4335" i="7"/>
  <c r="J4350" i="7"/>
  <c r="J4351" i="7"/>
  <c r="J4368" i="7"/>
  <c r="J4367" i="7"/>
  <c r="J4382" i="7"/>
  <c r="J4398" i="7"/>
  <c r="J4412" i="7"/>
  <c r="J4420" i="7"/>
  <c r="J4435" i="7"/>
  <c r="J4439" i="7"/>
  <c r="J4447" i="7"/>
  <c r="J4462" i="7"/>
  <c r="J4472" i="7"/>
  <c r="J4478" i="7"/>
  <c r="J4489" i="7"/>
  <c r="J4490" i="7"/>
  <c r="J4500" i="7"/>
  <c r="J4511" i="7"/>
  <c r="J4853" i="7"/>
  <c r="J4870" i="7"/>
  <c r="J4895" i="7"/>
  <c r="J4900" i="7"/>
  <c r="J4915" i="7"/>
  <c r="J5534" i="7"/>
  <c r="J5603" i="7"/>
  <c r="J6161" i="7"/>
  <c r="J6167" i="7"/>
  <c r="J6194" i="7"/>
  <c r="J6216" i="7"/>
  <c r="J6236" i="7"/>
  <c r="J6259" i="7"/>
  <c r="J6297" i="7"/>
  <c r="J6295" i="7"/>
  <c r="J6307" i="7"/>
  <c r="J6309" i="7"/>
  <c r="J6328" i="7"/>
  <c r="J6347" i="7"/>
  <c r="J6368" i="7"/>
  <c r="J6370" i="7"/>
  <c r="J6361" i="7"/>
  <c r="J6365" i="7"/>
  <c r="J6391" i="7"/>
  <c r="J6413" i="7"/>
  <c r="J6409" i="7"/>
  <c r="J4934" i="7"/>
  <c r="J4955" i="7"/>
  <c r="J4952" i="7"/>
  <c r="J4976" i="7"/>
  <c r="J4974" i="7"/>
  <c r="J5094" i="7"/>
  <c r="J5097" i="7"/>
  <c r="J5133" i="7"/>
  <c r="J5124" i="7"/>
  <c r="J5128" i="7"/>
  <c r="J5132" i="7"/>
  <c r="J5118" i="7"/>
  <c r="J5156" i="7"/>
  <c r="J5158" i="7"/>
  <c r="J5159" i="7"/>
  <c r="J5192" i="7"/>
  <c r="J5189" i="7"/>
  <c r="J4521" i="7"/>
  <c r="J4524" i="7"/>
  <c r="J4556" i="7"/>
  <c r="J4551" i="7"/>
  <c r="J4582" i="7"/>
  <c r="J4577" i="7"/>
  <c r="J4576" i="7"/>
  <c r="J4607" i="7"/>
  <c r="J4599" i="7"/>
  <c r="J4630" i="7"/>
  <c r="J4626" i="7"/>
  <c r="J4623" i="7"/>
  <c r="J4651" i="7"/>
  <c r="J4676" i="7"/>
  <c r="J4675" i="7"/>
  <c r="J6432" i="7"/>
  <c r="J6436" i="7"/>
  <c r="J6439" i="7"/>
  <c r="J6469" i="7"/>
  <c r="J6463" i="7"/>
  <c r="J6488" i="7"/>
  <c r="J6486" i="7"/>
  <c r="J6508" i="7"/>
  <c r="J6523" i="7"/>
  <c r="J6542" i="7"/>
  <c r="J6571" i="7"/>
  <c r="J6567" i="7"/>
  <c r="J6563" i="7"/>
  <c r="J4693" i="7"/>
  <c r="J4709" i="7"/>
  <c r="J4737" i="7"/>
  <c r="J4729" i="7"/>
  <c r="J4734" i="7"/>
  <c r="J4759" i="7"/>
  <c r="J4753" i="7"/>
  <c r="J4777" i="7"/>
  <c r="J4771" i="7"/>
  <c r="J4774" i="7"/>
  <c r="J4792" i="7"/>
  <c r="J4820" i="7"/>
  <c r="J4827" i="7"/>
  <c r="J5243" i="7"/>
  <c r="J5238" i="7"/>
  <c r="J5209" i="7"/>
  <c r="J5221" i="7"/>
  <c r="J5225" i="7"/>
  <c r="J5229" i="7"/>
  <c r="J5233" i="7"/>
  <c r="J5213" i="7"/>
  <c r="J5241" i="7"/>
  <c r="J5217" i="7"/>
  <c r="J5245" i="7"/>
  <c r="J5279" i="7"/>
  <c r="J5271" i="7"/>
  <c r="J5266" i="7"/>
  <c r="J5275" i="7"/>
  <c r="J5277" i="7"/>
  <c r="J5282" i="7"/>
  <c r="J5362" i="7"/>
  <c r="J5302" i="7"/>
  <c r="J5329" i="7"/>
  <c r="J5311" i="7"/>
  <c r="J5346" i="7"/>
  <c r="J5317" i="7"/>
  <c r="J5322" i="7"/>
  <c r="J5326" i="7"/>
  <c r="J5333" i="7"/>
  <c r="J5337" i="7"/>
  <c r="J5341" i="7"/>
  <c r="J5350" i="7"/>
  <c r="J5306" i="7"/>
  <c r="J5354" i="7"/>
  <c r="J5353" i="7"/>
  <c r="J5345" i="7"/>
  <c r="J5358" i="7"/>
  <c r="J5398" i="7"/>
  <c r="J5382" i="7"/>
  <c r="J5386" i="7"/>
  <c r="J5390" i="7"/>
  <c r="J5397" i="7"/>
  <c r="J5400" i="7"/>
  <c r="J5442" i="7"/>
  <c r="J5426" i="7"/>
  <c r="J5431" i="7"/>
  <c r="J5422" i="7"/>
  <c r="J5435" i="7"/>
  <c r="J5439" i="7"/>
  <c r="J5469" i="7"/>
  <c r="J5458" i="7"/>
  <c r="J5470" i="7"/>
  <c r="J5464" i="7"/>
  <c r="J5501" i="7"/>
  <c r="J5496" i="7"/>
  <c r="J5500" i="7"/>
  <c r="J5505" i="7"/>
  <c r="J5511" i="7"/>
  <c r="J5516" i="7"/>
  <c r="J5631" i="7"/>
  <c r="J5636" i="7"/>
  <c r="J5637" i="7"/>
  <c r="J5663" i="7"/>
  <c r="J5660" i="7"/>
  <c r="J5667" i="7"/>
  <c r="J5702" i="7"/>
  <c r="J5688" i="7"/>
  <c r="J5703" i="7"/>
  <c r="J5695" i="7"/>
  <c r="J5699" i="7"/>
  <c r="J5693" i="7"/>
  <c r="J5728" i="7"/>
  <c r="J5721" i="7"/>
  <c r="J5724" i="7"/>
  <c r="J5764" i="7"/>
  <c r="J5748" i="7"/>
  <c r="J5752" i="7"/>
  <c r="J5762" i="7"/>
  <c r="J5761" i="7"/>
  <c r="J5743" i="7"/>
  <c r="J5800" i="7"/>
  <c r="J5792" i="7"/>
  <c r="J5807" i="7"/>
  <c r="J5799" i="7"/>
  <c r="J5805" i="7"/>
  <c r="J5840" i="7"/>
  <c r="J5833" i="7"/>
  <c r="J5841" i="7"/>
  <c r="J5831" i="7"/>
  <c r="J5878" i="7"/>
  <c r="J5867" i="7"/>
  <c r="J5871" i="7"/>
  <c r="J5875" i="7"/>
  <c r="J5907" i="7"/>
  <c r="J5905" i="7"/>
  <c r="J5896" i="7"/>
  <c r="J5900" i="7"/>
  <c r="J5932" i="7"/>
  <c r="J5927" i="7"/>
  <c r="J5950" i="7"/>
  <c r="J5943" i="7"/>
  <c r="J5946" i="7"/>
  <c r="J6086" i="7"/>
  <c r="J6089" i="7"/>
  <c r="J6082" i="7"/>
  <c r="J6080" i="7"/>
  <c r="J6116" i="7"/>
  <c r="J6115" i="7"/>
  <c r="J6111" i="7"/>
  <c r="J425" i="7"/>
  <c r="J477" i="7"/>
  <c r="J483" i="7"/>
  <c r="J500" i="7"/>
  <c r="J8" i="7"/>
  <c r="J54" i="7"/>
  <c r="J79" i="7"/>
  <c r="J78" i="7"/>
  <c r="J122" i="7"/>
  <c r="J124" i="7"/>
  <c r="J149" i="7"/>
  <c r="J171" i="7"/>
  <c r="J183" i="7"/>
  <c r="J207" i="7"/>
  <c r="J240" i="7"/>
  <c r="J267" i="7"/>
  <c r="J319" i="7"/>
  <c r="J384" i="7"/>
  <c r="J569" i="7"/>
  <c r="J639" i="7"/>
  <c r="J735" i="7"/>
  <c r="J782" i="7"/>
  <c r="J882" i="7"/>
  <c r="J904" i="7"/>
  <c r="J929" i="7"/>
  <c r="J948" i="7"/>
  <c r="J1058" i="7"/>
  <c r="J1119" i="7"/>
  <c r="J1165" i="7"/>
  <c r="J966" i="7"/>
  <c r="J1184" i="7"/>
  <c r="J1209" i="7"/>
  <c r="J1228" i="7"/>
  <c r="J1742" i="7"/>
  <c r="J1756" i="7"/>
  <c r="J1772" i="7"/>
  <c r="J1809" i="7"/>
  <c r="J1838" i="7"/>
  <c r="J1288" i="7"/>
  <c r="J1357" i="7"/>
  <c r="J1369" i="7"/>
  <c r="J1381" i="7"/>
  <c r="J1396" i="7"/>
  <c r="J1421" i="7"/>
  <c r="J1454" i="7"/>
  <c r="J1475" i="7"/>
  <c r="J1487" i="7"/>
  <c r="J1516" i="7"/>
  <c r="J1539" i="7"/>
  <c r="J1559" i="7"/>
  <c r="J1579" i="7"/>
  <c r="J1597" i="7"/>
  <c r="J1617" i="7"/>
  <c r="J1672" i="7"/>
  <c r="J1692" i="7"/>
  <c r="J1710" i="7"/>
  <c r="J1726" i="7"/>
  <c r="J1907" i="7"/>
  <c r="J1928" i="7"/>
  <c r="J1947" i="7"/>
  <c r="J1962" i="7"/>
  <c r="J2015" i="7"/>
  <c r="J2041" i="7"/>
  <c r="J2071" i="7"/>
  <c r="J2132" i="7"/>
  <c r="J2156" i="7"/>
  <c r="J2213" i="7"/>
  <c r="J2278" i="7"/>
  <c r="J2296" i="7"/>
  <c r="J2309" i="7"/>
  <c r="J2326" i="7"/>
  <c r="J2339" i="7"/>
  <c r="J2369" i="7"/>
  <c r="J2392" i="7"/>
  <c r="J2391" i="7"/>
  <c r="J2439" i="7"/>
  <c r="J2538" i="7"/>
  <c r="J2554" i="7"/>
  <c r="J2564" i="7"/>
  <c r="J2597" i="7"/>
  <c r="J2615" i="7"/>
  <c r="J2667" i="7"/>
  <c r="J2696" i="7"/>
  <c r="J2706" i="7"/>
  <c r="J2736" i="7"/>
  <c r="J2764" i="7"/>
  <c r="J2794" i="7"/>
  <c r="J2826" i="7"/>
  <c r="J2845" i="7"/>
  <c r="J2876" i="7"/>
  <c r="J2885" i="7"/>
  <c r="J2906" i="7"/>
  <c r="J2928" i="7"/>
  <c r="J3482" i="7"/>
  <c r="J3533" i="7"/>
  <c r="J2953" i="7"/>
  <c r="J2954" i="7"/>
  <c r="J2980" i="7"/>
  <c r="J2997" i="7"/>
  <c r="J3034" i="7"/>
  <c r="J3064" i="7"/>
  <c r="J3084" i="7"/>
  <c r="J3103" i="7"/>
  <c r="J3117" i="7"/>
  <c r="J3129" i="7"/>
  <c r="J3148" i="7"/>
  <c r="J3263" i="7"/>
  <c r="J3288" i="7"/>
  <c r="J3303" i="7"/>
  <c r="J3319" i="7"/>
  <c r="J3373" i="7"/>
  <c r="J3403" i="7"/>
  <c r="J3422" i="7"/>
  <c r="J3440" i="7"/>
  <c r="J3455" i="7"/>
  <c r="J3689" i="7"/>
  <c r="J3728" i="7"/>
  <c r="J3766" i="7"/>
  <c r="J3855" i="7"/>
  <c r="J3871" i="7"/>
  <c r="J3885" i="7"/>
  <c r="J3887" i="7"/>
  <c r="J3914" i="7"/>
  <c r="J3925" i="7"/>
  <c r="J3937" i="7"/>
  <c r="J3953" i="7"/>
  <c r="J3962" i="7"/>
  <c r="J3978" i="7"/>
  <c r="J4014" i="7"/>
  <c r="J4078" i="7"/>
  <c r="J4118" i="7"/>
  <c r="J4135" i="7"/>
  <c r="J4153" i="7"/>
  <c r="J4190" i="7"/>
  <c r="J4218" i="7"/>
  <c r="J4238" i="7"/>
  <c r="J4265" i="7"/>
  <c r="J4298" i="7"/>
  <c r="J4325" i="7"/>
  <c r="J4372" i="7"/>
  <c r="J4402" i="7"/>
  <c r="J4416" i="7"/>
  <c r="J4441" i="7"/>
  <c r="J4492" i="7"/>
  <c r="J4502" i="7"/>
  <c r="J4872" i="7"/>
  <c r="J4918" i="7"/>
  <c r="J5559" i="7"/>
  <c r="J5604" i="7"/>
  <c r="J6141" i="7"/>
  <c r="J6171" i="7"/>
  <c r="J6175" i="7"/>
  <c r="J3009" i="7"/>
  <c r="J6198" i="7"/>
  <c r="J6240" i="7"/>
  <c r="J6237" i="7"/>
  <c r="J6263" i="7"/>
  <c r="J6283" i="7"/>
  <c r="J6318" i="7"/>
  <c r="J6314" i="7"/>
  <c r="J6349" i="7"/>
  <c r="J6394" i="7"/>
  <c r="J4940" i="7"/>
  <c r="J4958" i="7"/>
  <c r="J5103" i="7"/>
  <c r="J5138" i="7"/>
  <c r="J5194" i="7"/>
  <c r="J4531" i="7"/>
  <c r="J4589" i="7"/>
  <c r="J4584" i="7"/>
  <c r="J4610" i="7"/>
  <c r="J4657" i="7"/>
  <c r="J6445" i="7"/>
  <c r="J6489" i="7"/>
  <c r="J6527" i="7"/>
  <c r="J6544" i="7"/>
  <c r="J6576" i="7"/>
  <c r="J4697" i="7"/>
  <c r="J4699" i="7"/>
  <c r="J4715" i="7"/>
  <c r="J4710" i="7"/>
  <c r="J4739" i="7"/>
  <c r="J4781" i="7"/>
  <c r="J4800" i="7"/>
  <c r="J4830" i="7"/>
  <c r="J5252" i="7"/>
  <c r="J5366" i="7"/>
  <c r="J5445" i="7"/>
  <c r="J5518" i="7"/>
  <c r="J5670" i="7"/>
  <c r="J5707" i="7"/>
  <c r="J5730" i="7"/>
  <c r="J5769" i="7"/>
  <c r="J5810" i="7"/>
  <c r="J5846" i="7"/>
  <c r="J5882" i="7"/>
  <c r="J5934" i="7"/>
  <c r="J6097" i="7"/>
  <c r="J6117" i="7"/>
  <c r="J518" i="7"/>
  <c r="J43" i="7"/>
  <c r="J127" i="7"/>
  <c r="J141" i="7"/>
  <c r="J224" i="7"/>
  <c r="J323" i="7"/>
  <c r="J553" i="7"/>
  <c r="J552" i="7"/>
  <c r="J607" i="7"/>
  <c r="J646" i="7"/>
  <c r="J817" i="7"/>
  <c r="J869" i="7"/>
  <c r="J1048" i="7"/>
  <c r="J1123" i="7"/>
  <c r="J1139" i="7"/>
  <c r="J1158" i="7"/>
  <c r="J1026" i="7"/>
  <c r="J1747" i="7"/>
  <c r="J1774" i="7"/>
  <c r="J1811" i="7"/>
  <c r="J1855" i="7"/>
  <c r="J1358" i="7"/>
  <c r="J1423" i="7"/>
  <c r="J1471" i="7"/>
  <c r="J1582" i="7"/>
  <c r="J1642" i="7"/>
  <c r="J1695" i="7"/>
  <c r="J1923" i="7"/>
  <c r="J1948" i="7"/>
  <c r="J1968" i="7"/>
  <c r="J1998" i="7"/>
  <c r="J2056" i="7"/>
  <c r="J2136" i="7"/>
  <c r="J2160" i="7"/>
  <c r="J2185" i="7"/>
  <c r="J2281" i="7"/>
  <c r="J2311" i="7"/>
  <c r="J2342" i="7"/>
  <c r="J2393" i="7"/>
  <c r="J4077" i="7"/>
  <c r="J4266" i="7"/>
  <c r="J6490" i="7"/>
  <c r="J4718" i="7"/>
  <c r="J608" i="7"/>
  <c r="J2568" i="7"/>
  <c r="J4096" i="7"/>
  <c r="J4388" i="7"/>
  <c r="J6491" i="7"/>
  <c r="J4832" i="7"/>
  <c r="J5813" i="7"/>
  <c r="J2111" i="7"/>
  <c r="J457" i="7"/>
  <c r="J64" i="7"/>
  <c r="J398" i="7"/>
  <c r="J578" i="7"/>
  <c r="J650" i="7"/>
  <c r="J681" i="7"/>
  <c r="J695" i="7"/>
  <c r="J716" i="7"/>
  <c r="J739" i="7"/>
  <c r="J759" i="7"/>
  <c r="J785" i="7"/>
  <c r="J802" i="7"/>
  <c r="J826" i="7"/>
  <c r="J859" i="7"/>
  <c r="J863" i="7"/>
  <c r="J872" i="7"/>
  <c r="J897" i="7"/>
  <c r="J942" i="7"/>
  <c r="J1051" i="7"/>
  <c r="J1082" i="7"/>
  <c r="J1125" i="7"/>
  <c r="J1162" i="7"/>
  <c r="J967" i="7"/>
  <c r="J1016" i="7"/>
  <c r="J1030" i="7"/>
  <c r="J1230" i="7"/>
  <c r="J1241" i="7"/>
  <c r="J1778" i="7"/>
  <c r="J1804" i="7"/>
  <c r="J1896" i="7"/>
  <c r="J1302" i="7"/>
  <c r="J1442" i="7"/>
  <c r="J1463" i="7"/>
  <c r="J1489" i="7"/>
  <c r="J1518" i="7"/>
  <c r="J1551" i="7"/>
  <c r="J1567" i="7"/>
  <c r="J1626" i="7"/>
  <c r="J1652" i="7"/>
  <c r="J1730" i="7"/>
  <c r="J1732" i="7"/>
  <c r="J1953" i="7"/>
  <c r="J1970" i="7"/>
  <c r="J2017" i="7"/>
  <c r="J2044" i="7"/>
  <c r="J2081" i="7"/>
  <c r="J2098" i="7"/>
  <c r="J2099" i="7"/>
  <c r="J2119" i="7"/>
  <c r="J2116" i="7"/>
  <c r="J2137" i="7"/>
  <c r="J2162" i="7"/>
  <c r="J2165" i="7"/>
  <c r="J2174" i="7"/>
  <c r="J2190" i="7"/>
  <c r="J2229" i="7"/>
  <c r="J2217" i="7"/>
  <c r="J2218" i="7"/>
  <c r="J2227" i="7"/>
  <c r="J2252" i="7"/>
  <c r="J2254" i="7"/>
  <c r="J2272" i="7"/>
  <c r="J2284" i="7"/>
  <c r="J2299" i="7"/>
  <c r="J2333" i="7"/>
  <c r="J2334" i="7"/>
  <c r="J2353" i="7"/>
  <c r="J2373" i="7"/>
  <c r="J2395" i="7"/>
  <c r="J2406" i="7"/>
  <c r="J2430" i="7"/>
  <c r="J2455" i="7"/>
  <c r="J2454" i="7"/>
  <c r="J2482" i="7"/>
  <c r="J2500" i="7"/>
  <c r="J2527" i="7"/>
  <c r="J2560" i="7"/>
  <c r="J2573" i="7"/>
  <c r="J2575" i="7"/>
  <c r="J2588" i="7"/>
  <c r="J2604" i="7"/>
  <c r="J2621" i="7"/>
  <c r="J2632" i="7"/>
  <c r="J2647" i="7"/>
  <c r="J2672" i="7"/>
  <c r="J2690" i="7"/>
  <c r="J2700" i="7"/>
  <c r="J2724" i="7"/>
  <c r="J2738" i="7"/>
  <c r="J2752" i="7"/>
  <c r="J2766" i="7"/>
  <c r="J2798" i="7"/>
  <c r="J2814" i="7"/>
  <c r="J2846" i="7"/>
  <c r="J2860" i="7"/>
  <c r="J2891" i="7"/>
  <c r="J2933" i="7"/>
  <c r="J2935" i="7"/>
  <c r="J3484" i="7"/>
  <c r="J3508" i="7"/>
  <c r="J3537" i="7"/>
  <c r="J3619" i="7"/>
  <c r="J2958" i="7"/>
  <c r="J2973" i="7"/>
  <c r="J2984" i="7"/>
  <c r="J3014" i="7"/>
  <c r="J3090" i="7"/>
  <c r="J3122" i="7"/>
  <c r="J3121" i="7"/>
  <c r="J3151" i="7"/>
  <c r="J3154" i="7"/>
  <c r="J3280" i="7"/>
  <c r="J3292" i="7"/>
  <c r="J3323" i="7"/>
  <c r="J3335" i="7"/>
  <c r="J3386" i="7"/>
  <c r="J3423" i="7"/>
  <c r="J3442" i="7"/>
  <c r="J3459" i="7"/>
  <c r="J3626" i="7"/>
  <c r="J3668" i="7"/>
  <c r="J3671" i="7"/>
  <c r="J3678" i="7"/>
  <c r="J3677" i="7"/>
  <c r="J3732" i="7"/>
  <c r="J3731" i="7"/>
  <c r="J3751" i="7"/>
  <c r="J3768" i="7"/>
  <c r="J3772" i="7"/>
  <c r="J3812" i="7"/>
  <c r="J3847" i="7"/>
  <c r="J4393" i="7"/>
  <c r="J4407" i="7"/>
  <c r="J4429" i="7"/>
  <c r="J4443" i="7"/>
  <c r="J4452" i="7"/>
  <c r="J4465" i="7"/>
  <c r="J4506" i="7"/>
  <c r="J4865" i="7"/>
  <c r="J4889" i="7"/>
  <c r="J4886" i="7"/>
  <c r="J4928" i="7"/>
  <c r="J5541" i="7"/>
  <c r="J5545" i="7"/>
  <c r="J5549" i="7"/>
  <c r="J5553" i="7"/>
  <c r="J5557" i="7"/>
  <c r="J5562" i="7"/>
  <c r="J4257" i="7"/>
  <c r="J4301" i="7"/>
  <c r="J4312" i="7"/>
  <c r="J4328" i="7"/>
  <c r="J4391" i="7"/>
  <c r="J4406" i="7"/>
  <c r="J4430" i="7"/>
  <c r="J4431" i="7"/>
  <c r="J4451" i="7"/>
  <c r="J4466" i="7"/>
  <c r="J4483" i="7"/>
  <c r="J4863" i="7"/>
  <c r="J4876" i="7"/>
  <c r="J4890" i="7"/>
  <c r="J4907" i="7"/>
  <c r="J4929" i="7"/>
  <c r="J5543" i="7"/>
  <c r="J5547" i="7"/>
  <c r="J5551" i="7"/>
  <c r="J5555" i="7"/>
  <c r="J5560" i="7"/>
  <c r="J5564" i="7"/>
  <c r="J5569" i="7"/>
  <c r="J5582" i="7"/>
  <c r="J5585" i="7"/>
  <c r="J5589" i="7"/>
  <c r="J5593" i="7"/>
  <c r="J5616" i="7"/>
  <c r="J5622" i="7"/>
  <c r="J5613" i="7"/>
  <c r="J5607" i="7"/>
  <c r="J6150" i="7"/>
  <c r="J6185" i="7"/>
  <c r="J6206" i="7"/>
  <c r="J6201" i="7"/>
  <c r="J6253" i="7"/>
  <c r="J6274" i="7"/>
  <c r="J6271" i="7"/>
  <c r="J6289" i="7"/>
  <c r="J6323" i="7"/>
  <c r="J6326" i="7"/>
  <c r="J6340" i="7"/>
  <c r="J6355" i="7"/>
  <c r="J3865" i="7"/>
  <c r="J3876" i="7"/>
  <c r="J3890" i="7"/>
  <c r="J3919" i="7"/>
  <c r="J3933" i="7"/>
  <c r="J3958" i="7"/>
  <c r="J3982" i="7"/>
  <c r="J4028" i="7"/>
  <c r="J4044" i="7"/>
  <c r="J4057" i="7"/>
  <c r="J4068" i="7"/>
  <c r="J4069" i="7"/>
  <c r="J4080" i="7"/>
  <c r="J4097" i="7"/>
  <c r="J4122" i="7"/>
  <c r="J4121" i="7"/>
  <c r="J4170" i="7"/>
  <c r="J4180" i="7"/>
  <c r="J4192" i="7"/>
  <c r="J4225" i="7"/>
  <c r="J4245" i="7"/>
  <c r="J4256" i="7"/>
  <c r="J4284" i="7"/>
  <c r="J4314" i="7"/>
  <c r="J4327" i="7"/>
  <c r="J4378" i="7"/>
  <c r="J4408" i="7"/>
  <c r="J4427" i="7"/>
  <c r="J4425" i="7"/>
  <c r="J4442" i="7"/>
  <c r="J4454" i="7"/>
  <c r="J4468" i="7"/>
  <c r="J4862" i="7"/>
  <c r="J4861" i="7"/>
  <c r="J4888" i="7"/>
  <c r="J4887" i="7"/>
  <c r="J4927" i="7"/>
  <c r="J5542" i="7"/>
  <c r="J5546" i="7"/>
  <c r="J5550" i="7"/>
  <c r="J5554" i="7"/>
  <c r="J5565" i="7"/>
  <c r="J5563" i="7"/>
  <c r="J5568" i="7"/>
  <c r="J5597" i="7"/>
  <c r="J5584" i="7"/>
  <c r="J5588" i="7"/>
  <c r="J5592" i="7"/>
  <c r="J5615" i="7"/>
  <c r="J5619" i="7"/>
  <c r="J5612" i="7"/>
  <c r="J5620" i="7"/>
  <c r="J5621" i="7"/>
  <c r="J6182" i="7"/>
  <c r="J6184" i="7"/>
  <c r="J6204" i="7"/>
  <c r="J6224" i="7"/>
  <c r="J6251" i="7"/>
  <c r="J6272" i="7"/>
  <c r="J6288" i="7"/>
  <c r="J6324" i="7"/>
  <c r="J6325" i="7"/>
  <c r="J6339" i="7"/>
  <c r="J6354" i="7"/>
  <c r="J6384" i="7"/>
  <c r="J6402" i="7"/>
  <c r="J6399" i="7"/>
  <c r="J6424" i="7"/>
  <c r="J6418" i="7"/>
  <c r="J4965" i="7"/>
  <c r="J4964" i="7"/>
  <c r="J4986" i="7"/>
  <c r="J5106" i="7"/>
  <c r="J5143" i="7"/>
  <c r="J5171" i="7"/>
  <c r="J4541" i="7"/>
  <c r="J4566" i="7"/>
  <c r="J4593" i="7"/>
  <c r="J4613" i="7"/>
  <c r="J4637" i="7"/>
  <c r="J4664" i="7"/>
  <c r="J4681" i="7"/>
  <c r="J6450" i="7"/>
  <c r="J6477" i="7"/>
  <c r="J6496" i="7"/>
  <c r="J5567" i="7"/>
  <c r="J5598" i="7"/>
  <c r="J5583" i="7"/>
  <c r="J5587" i="7"/>
  <c r="J5591" i="7"/>
  <c r="J5595" i="7"/>
  <c r="J5618" i="7"/>
  <c r="J5611" i="7"/>
  <c r="J5623" i="7"/>
  <c r="J5609" i="7"/>
  <c r="J6151" i="7"/>
  <c r="J6181" i="7"/>
  <c r="J6203" i="7"/>
  <c r="J6225" i="7"/>
  <c r="J6250" i="7"/>
  <c r="J6270" i="7"/>
  <c r="J6287" i="7"/>
  <c r="J6303" i="7"/>
  <c r="J6321" i="7"/>
  <c r="J6343" i="7"/>
  <c r="J6344" i="7"/>
  <c r="J6382" i="7"/>
  <c r="J6381" i="7"/>
  <c r="J6398" i="7"/>
  <c r="J6423" i="7"/>
  <c r="J6422" i="7"/>
  <c r="J4943" i="7"/>
  <c r="J4963" i="7"/>
  <c r="J4987" i="7"/>
  <c r="J4985" i="7"/>
  <c r="J5144" i="7"/>
  <c r="J5173" i="7"/>
  <c r="J4539" i="7"/>
  <c r="J4567" i="7"/>
  <c r="J4564" i="7"/>
  <c r="J4616" i="7"/>
  <c r="J4642" i="7"/>
  <c r="J4638" i="7"/>
  <c r="J4662" i="7"/>
  <c r="J6452" i="7"/>
  <c r="J6473" i="7"/>
  <c r="J6495" i="7"/>
  <c r="J6492" i="7"/>
  <c r="J6529" i="7"/>
  <c r="J6552" i="7"/>
  <c r="J6550" i="7"/>
  <c r="J6582" i="7"/>
  <c r="J4702" i="7"/>
  <c r="J4723" i="7"/>
  <c r="J4746" i="7"/>
  <c r="J4766" i="7"/>
  <c r="J4786" i="7"/>
  <c r="J4805" i="7"/>
  <c r="J4808" i="7"/>
  <c r="J4842" i="7"/>
  <c r="J4846" i="7"/>
  <c r="J4838" i="7"/>
  <c r="J5255" i="7"/>
  <c r="J5286" i="7"/>
  <c r="J5289" i="7"/>
  <c r="J5372" i="7"/>
  <c r="J5415" i="7"/>
  <c r="J5453" i="7"/>
  <c r="J5450" i="7"/>
  <c r="J5484" i="7"/>
  <c r="J5486" i="7"/>
  <c r="J5478" i="7"/>
  <c r="J5525" i="7"/>
  <c r="J5523" i="7"/>
  <c r="J5643" i="7"/>
  <c r="J5681" i="7"/>
  <c r="J5738" i="7"/>
  <c r="J5784" i="7"/>
  <c r="J5781" i="7"/>
  <c r="J5816" i="7"/>
  <c r="J5851" i="7"/>
  <c r="J5858" i="7"/>
  <c r="J5888" i="7"/>
  <c r="J5912" i="7"/>
  <c r="J5936" i="7"/>
  <c r="J5961" i="7"/>
  <c r="J5959" i="7"/>
  <c r="J6102" i="7"/>
  <c r="J6122" i="7"/>
  <c r="J5819" i="7"/>
  <c r="J2442" i="7"/>
  <c r="J2478" i="7"/>
  <c r="J6385" i="7"/>
  <c r="J6403" i="7"/>
  <c r="J6400" i="7"/>
  <c r="J6420" i="7"/>
  <c r="J6419" i="7"/>
  <c r="J4961" i="7"/>
  <c r="J4988" i="7"/>
  <c r="J4983" i="7"/>
  <c r="J5107" i="7"/>
  <c r="J5172" i="7"/>
  <c r="J5199" i="7"/>
  <c r="J4538" i="7"/>
  <c r="J4563" i="7"/>
  <c r="J4594" i="7"/>
  <c r="J4614" i="7"/>
  <c r="J4640" i="7"/>
  <c r="J4665" i="7"/>
  <c r="J6449" i="7"/>
  <c r="J6478" i="7"/>
  <c r="J6475" i="7"/>
  <c r="J6493" i="7"/>
  <c r="J6517" i="7"/>
  <c r="J6530" i="7"/>
  <c r="J6551" i="7"/>
  <c r="J6549" i="7"/>
  <c r="J6580" i="7"/>
  <c r="J4725" i="7"/>
  <c r="J4747" i="7"/>
  <c r="J4768" i="7"/>
  <c r="J4764" i="7"/>
  <c r="J4810" i="7"/>
  <c r="J4801" i="7"/>
  <c r="J4807" i="7"/>
  <c r="J4844" i="7"/>
  <c r="J4841" i="7"/>
  <c r="J5257" i="7"/>
  <c r="J5291" i="7"/>
  <c r="J5288" i="7"/>
  <c r="J5374" i="7"/>
  <c r="J5371" i="7"/>
  <c r="J5413" i="7"/>
  <c r="J5451" i="7"/>
  <c r="J5447" i="7"/>
  <c r="J5489" i="7"/>
  <c r="J5482" i="7"/>
  <c r="J5480" i="7"/>
  <c r="J5528" i="7"/>
  <c r="J5645" i="7"/>
  <c r="J5680" i="7"/>
  <c r="J5740" i="7"/>
  <c r="J5737" i="7"/>
  <c r="J5783" i="7"/>
  <c r="J5818" i="7"/>
  <c r="J5859" i="7"/>
  <c r="J5852" i="7"/>
  <c r="J5857" i="7"/>
  <c r="J5913" i="7"/>
  <c r="J5941" i="7"/>
  <c r="J5938" i="7"/>
  <c r="J5958" i="7"/>
  <c r="J6099" i="7"/>
  <c r="J6104" i="7"/>
  <c r="J5108" i="7"/>
  <c r="J6060" i="7"/>
  <c r="J6008" i="7"/>
  <c r="J6004" i="7"/>
  <c r="J6000" i="7"/>
  <c r="J5996" i="7"/>
  <c r="J5992" i="7"/>
  <c r="J5988" i="7"/>
  <c r="J5914" i="7"/>
  <c r="J5892" i="7"/>
  <c r="J5787" i="7"/>
  <c r="J5648" i="7"/>
  <c r="J5378" i="7"/>
  <c r="J5260" i="7"/>
  <c r="J4769" i="7"/>
  <c r="J4685" i="7"/>
  <c r="J6557" i="7"/>
  <c r="J6459" i="7"/>
  <c r="J4646" i="7"/>
  <c r="J5181" i="7"/>
  <c r="J5177" i="7"/>
  <c r="J5148" i="7"/>
  <c r="J5112" i="7"/>
  <c r="J5089" i="7"/>
  <c r="J5085" i="7"/>
  <c r="J5077" i="7"/>
  <c r="J5073" i="7"/>
  <c r="J5069" i="7"/>
  <c r="J5065" i="7"/>
  <c r="J5057" i="7"/>
  <c r="J5053" i="7"/>
  <c r="J5045" i="7"/>
  <c r="J5041" i="7"/>
  <c r="J5037" i="7"/>
  <c r="J5033" i="7"/>
  <c r="J5029" i="7"/>
  <c r="J5025" i="7"/>
  <c r="J6186" i="7"/>
  <c r="J4878" i="7"/>
  <c r="J4396" i="7"/>
  <c r="J4332" i="7"/>
  <c r="J4274" i="7"/>
  <c r="J4210" i="7"/>
  <c r="J4182" i="7"/>
  <c r="J4126" i="7"/>
  <c r="J4101" i="7"/>
  <c r="J4074" i="7"/>
  <c r="J3839" i="7"/>
  <c r="J3806" i="7"/>
  <c r="J3735" i="7"/>
  <c r="J3696" i="7"/>
  <c r="J3462" i="7"/>
  <c r="J3409" i="7"/>
  <c r="J3377" i="7"/>
  <c r="J3341" i="7"/>
  <c r="J3256" i="7"/>
  <c r="J3252" i="7"/>
  <c r="J3244" i="7"/>
  <c r="J3240" i="7"/>
  <c r="J3236" i="7"/>
  <c r="J3232" i="7"/>
  <c r="J3228" i="7"/>
  <c r="J3224" i="7"/>
  <c r="J3208" i="7"/>
  <c r="J3107" i="7"/>
  <c r="J3073" i="7"/>
  <c r="J3037" i="7"/>
  <c r="J3016" i="7"/>
  <c r="J2993" i="7"/>
  <c r="J2977" i="7"/>
  <c r="J3605" i="7"/>
  <c r="J3574" i="7"/>
  <c r="J3571" i="7"/>
  <c r="J2915" i="7"/>
  <c r="J2831" i="7"/>
  <c r="J2743" i="7"/>
  <c r="J2673" i="7"/>
  <c r="J2649" i="7"/>
  <c r="J2505" i="7"/>
  <c r="J2486" i="7"/>
  <c r="J2407" i="7"/>
  <c r="J2383" i="7"/>
  <c r="J2355" i="7"/>
  <c r="J2301" i="7"/>
  <c r="J2236" i="7"/>
  <c r="J2125" i="7"/>
  <c r="J2059" i="7"/>
  <c r="J1655" i="7"/>
  <c r="J1630" i="7"/>
  <c r="J1571" i="7"/>
  <c r="J1521" i="7"/>
  <c r="J1446" i="7"/>
  <c r="J1406" i="7"/>
  <c r="J1386" i="7"/>
  <c r="J1347" i="7"/>
  <c r="J1343" i="7"/>
  <c r="J1323" i="7"/>
  <c r="J1319" i="7"/>
  <c r="J1315" i="7"/>
  <c r="J1311" i="7"/>
  <c r="J1307" i="7"/>
  <c r="J1278" i="7"/>
  <c r="J1814" i="7"/>
  <c r="J1234" i="7"/>
  <c r="J1223" i="7"/>
  <c r="J1199" i="7"/>
  <c r="J1179" i="7"/>
  <c r="J985" i="7"/>
  <c r="J1100" i="7"/>
  <c r="J1096" i="7"/>
  <c r="J944" i="7"/>
  <c r="J899" i="7"/>
  <c r="J812" i="7"/>
  <c r="J753" i="7"/>
  <c r="J600" i="7"/>
  <c r="J525" i="7"/>
  <c r="J404" i="7"/>
  <c r="J368" i="7"/>
  <c r="J301" i="7"/>
  <c r="J297" i="7"/>
  <c r="J293" i="7"/>
  <c r="J289" i="7"/>
  <c r="J285" i="7"/>
  <c r="J281" i="7"/>
  <c r="J277" i="7"/>
  <c r="J230" i="7"/>
  <c r="J216" i="7"/>
  <c r="J108" i="7"/>
  <c r="J91" i="7"/>
  <c r="J33" i="7"/>
  <c r="J492" i="7"/>
  <c r="J5971" i="7"/>
  <c r="J5967" i="7"/>
  <c r="J5963" i="7"/>
  <c r="J5202" i="7"/>
  <c r="J6556" i="7"/>
  <c r="J6499" i="7"/>
  <c r="J6479" i="7"/>
  <c r="J6458" i="7"/>
  <c r="J6426" i="7"/>
  <c r="J4667" i="7"/>
  <c r="J4595" i="7"/>
  <c r="J4517" i="7"/>
  <c r="J5005" i="7"/>
  <c r="J5001" i="7"/>
  <c r="J4997" i="7"/>
  <c r="J4993" i="7"/>
  <c r="J4946" i="7"/>
  <c r="J6386" i="7"/>
  <c r="J6207" i="7"/>
  <c r="J4911" i="7"/>
  <c r="J4891" i="7"/>
  <c r="J4380" i="7"/>
  <c r="J4286" i="7"/>
  <c r="J4259" i="7"/>
  <c r="J3408" i="7"/>
  <c r="J3093" i="7"/>
  <c r="J3558" i="7"/>
  <c r="J2782" i="7"/>
  <c r="J2124" i="7"/>
  <c r="J1520" i="7"/>
  <c r="J1304" i="7"/>
  <c r="J1260" i="7"/>
  <c r="J1245" i="7"/>
  <c r="J810" i="7"/>
  <c r="J4456" i="7"/>
  <c r="J4379" i="7"/>
  <c r="J4317" i="7"/>
  <c r="J4271" i="7"/>
  <c r="J3831" i="7"/>
  <c r="J3801" i="7"/>
  <c r="J3785" i="7"/>
  <c r="J3427" i="7"/>
  <c r="J3387" i="7"/>
  <c r="J3205" i="7"/>
  <c r="J3201" i="7"/>
  <c r="J3197" i="7"/>
  <c r="J3193" i="7"/>
  <c r="J3189" i="7"/>
  <c r="J3185" i="7"/>
  <c r="J3181" i="7"/>
  <c r="J3169" i="7"/>
  <c r="J3165" i="7"/>
  <c r="J3161" i="7"/>
  <c r="J3157" i="7"/>
  <c r="J3072" i="7"/>
  <c r="J2989" i="7"/>
  <c r="J3604" i="7"/>
  <c r="J3551" i="7"/>
  <c r="J3547" i="7"/>
  <c r="J2802" i="7"/>
  <c r="J2768" i="7"/>
  <c r="J2544" i="7"/>
  <c r="J2345" i="7"/>
  <c r="J1715" i="7"/>
  <c r="J1569" i="7"/>
  <c r="J1403" i="7"/>
  <c r="J1842" i="7"/>
  <c r="J1782" i="7"/>
  <c r="J1750" i="7"/>
  <c r="J1231" i="7"/>
  <c r="J1090" i="7"/>
  <c r="J1086" i="7"/>
  <c r="J1094" i="7"/>
  <c r="J269" i="7"/>
  <c r="J243" i="7"/>
  <c r="J202" i="7"/>
  <c r="J105" i="7"/>
  <c r="J13" i="7"/>
  <c r="J447" i="7"/>
  <c r="J204" i="7"/>
  <c r="J6135" i="7"/>
  <c r="J2866" i="7"/>
  <c r="J433" i="7"/>
  <c r="J6074" i="7"/>
  <c r="J6044" i="7"/>
  <c r="J6040" i="7"/>
  <c r="J6016" i="7"/>
  <c r="J448" i="7"/>
  <c r="J6075" i="7"/>
  <c r="J5987" i="7"/>
  <c r="J5983" i="7"/>
  <c r="J5979" i="7"/>
  <c r="J6065" i="7"/>
  <c r="J6061" i="7"/>
  <c r="J6057" i="7"/>
  <c r="J6053" i="7"/>
  <c r="J6049" i="7"/>
  <c r="J6045" i="7"/>
  <c r="J6041" i="7"/>
  <c r="J6037" i="7"/>
  <c r="J6033" i="7"/>
  <c r="J6029" i="7"/>
  <c r="J6025" i="7"/>
  <c r="J6021" i="7"/>
  <c r="J6017" i="7"/>
  <c r="J6013" i="7"/>
  <c r="J6009" i="7"/>
  <c r="J6005" i="7"/>
  <c r="J6001" i="7"/>
  <c r="J5997" i="7"/>
  <c r="J5993" i="7"/>
  <c r="J5989" i="7"/>
  <c r="J5917" i="7"/>
  <c r="J5893" i="7"/>
  <c r="J5862" i="7"/>
  <c r="J5625" i="7"/>
  <c r="J5379" i="7"/>
  <c r="J5293" i="7"/>
  <c r="J4788" i="7"/>
  <c r="J4682" i="7"/>
  <c r="J6558" i="7"/>
  <c r="J6501" i="7"/>
  <c r="J4545" i="7"/>
  <c r="J5182" i="7"/>
  <c r="J5178" i="7"/>
  <c r="J5146" i="7"/>
  <c r="J5113" i="7"/>
  <c r="J5082" i="7"/>
  <c r="J5078" i="7"/>
  <c r="J5074" i="7"/>
  <c r="J5070" i="7"/>
  <c r="J5062" i="7"/>
  <c r="J5058" i="7"/>
  <c r="J5054" i="7"/>
  <c r="J5050" i="7"/>
  <c r="J5038" i="7"/>
  <c r="J5034" i="7"/>
  <c r="J5030" i="7"/>
  <c r="J6406" i="7"/>
  <c r="J6276" i="7"/>
  <c r="J6209" i="7"/>
  <c r="J5531" i="7"/>
  <c r="J4410" i="7"/>
  <c r="J4365" i="7"/>
  <c r="J4287" i="7"/>
  <c r="J4228" i="7"/>
  <c r="J4149" i="7"/>
  <c r="J3984" i="7"/>
  <c r="J3942" i="7"/>
  <c r="J3895" i="7"/>
  <c r="J3848" i="7"/>
  <c r="J3805" i="7"/>
  <c r="J3736" i="7"/>
  <c r="J3718" i="7"/>
  <c r="J3622" i="7"/>
  <c r="J3411" i="7"/>
  <c r="J3392" i="7"/>
  <c r="J3349" i="7"/>
  <c r="J3257" i="7"/>
  <c r="J3249" i="7"/>
  <c r="J3245" i="7"/>
  <c r="J3241" i="7"/>
  <c r="J3237" i="7"/>
  <c r="J3233" i="7"/>
  <c r="J3217" i="7"/>
  <c r="J3213" i="7"/>
  <c r="J3209" i="7"/>
  <c r="J3123" i="7"/>
  <c r="J3094" i="7"/>
  <c r="J3053" i="7"/>
  <c r="J3018" i="7"/>
  <c r="J3003" i="7"/>
  <c r="J3583" i="7"/>
  <c r="J3579" i="7"/>
  <c r="J3575" i="7"/>
  <c r="J3589" i="7"/>
  <c r="J3487" i="7"/>
  <c r="J2832" i="7"/>
  <c r="J2755" i="7"/>
  <c r="J2578" i="7"/>
  <c r="J2485" i="7"/>
  <c r="J2460" i="7"/>
  <c r="J2417" i="7"/>
  <c r="J2384" i="7"/>
  <c r="J2381" i="7"/>
  <c r="J2335" i="7"/>
  <c r="J1988" i="7"/>
  <c r="J1676" i="7"/>
  <c r="J1632" i="7"/>
  <c r="J1587" i="7"/>
  <c r="J1532" i="7"/>
  <c r="J1495" i="7"/>
  <c r="J1431" i="7"/>
  <c r="J1387" i="7"/>
  <c r="J1336" i="7"/>
  <c r="J1332" i="7"/>
  <c r="J1328" i="7"/>
  <c r="J1324" i="7"/>
  <c r="J1320" i="7"/>
  <c r="J1316" i="7"/>
  <c r="J1312" i="7"/>
  <c r="J1878" i="7"/>
  <c r="J1817" i="7"/>
  <c r="J1752" i="7"/>
  <c r="J1261" i="7"/>
  <c r="J1247" i="7"/>
  <c r="J1222" i="7"/>
  <c r="J1213" i="7"/>
  <c r="J1187" i="7"/>
  <c r="J1108" i="7"/>
  <c r="J1104" i="7"/>
  <c r="J1067" i="7"/>
  <c r="J1040" i="7"/>
  <c r="J933" i="7"/>
  <c r="J874" i="7"/>
  <c r="J754" i="7"/>
  <c r="J619" i="7"/>
  <c r="J562" i="7"/>
  <c r="J310" i="7"/>
  <c r="J306" i="7"/>
  <c r="J302" i="7"/>
  <c r="J298" i="7"/>
  <c r="J294" i="7"/>
  <c r="J290" i="7"/>
  <c r="J286" i="7"/>
  <c r="J274" i="7"/>
  <c r="J231" i="7"/>
  <c r="J190" i="7"/>
  <c r="J109" i="7"/>
  <c r="J92" i="7"/>
  <c r="J57" i="7"/>
  <c r="J493" i="7"/>
  <c r="J5972" i="7"/>
  <c r="J5203" i="7"/>
  <c r="J4749" i="7"/>
  <c r="J6500" i="7"/>
  <c r="J6480" i="7"/>
  <c r="J6455" i="7"/>
  <c r="J6425" i="7"/>
  <c r="J4669" i="7"/>
  <c r="J5018" i="7"/>
  <c r="J5014" i="7"/>
  <c r="J5010" i="7"/>
  <c r="J5006" i="7"/>
  <c r="J5002" i="7"/>
  <c r="J4998" i="7"/>
  <c r="J4994" i="7"/>
  <c r="J6358" i="7"/>
  <c r="J6127" i="7"/>
  <c r="J5599" i="7"/>
  <c r="J5529" i="7"/>
  <c r="J4910" i="7"/>
  <c r="J4409" i="7"/>
  <c r="J4303" i="7"/>
  <c r="J3567" i="7"/>
  <c r="J3563" i="7"/>
  <c r="J3559" i="7"/>
  <c r="J3555" i="7"/>
  <c r="J2234" i="7"/>
  <c r="J1604" i="7"/>
  <c r="J1305" i="7"/>
  <c r="J1736" i="7"/>
  <c r="J6532" i="7"/>
  <c r="J6290" i="7"/>
  <c r="J4485" i="7"/>
  <c r="J4395" i="7"/>
  <c r="J4329" i="7"/>
  <c r="J4285" i="7"/>
  <c r="J3830" i="7"/>
  <c r="J3695" i="7"/>
  <c r="J3388" i="7"/>
  <c r="J3338" i="7"/>
  <c r="J3206" i="7"/>
  <c r="J3202" i="7"/>
  <c r="J3198" i="7"/>
  <c r="J3194" i="7"/>
  <c r="J3174" i="7"/>
  <c r="J3170" i="7"/>
  <c r="J3166" i="7"/>
  <c r="J3162" i="7"/>
  <c r="J3158" i="7"/>
  <c r="J3092" i="7"/>
  <c r="J2988" i="7"/>
  <c r="J2961" i="7"/>
  <c r="J3540" i="7"/>
  <c r="J3511" i="7"/>
  <c r="J2865" i="7"/>
  <c r="J2816" i="7"/>
  <c r="J2780" i="7"/>
  <c r="J2546" i="7"/>
  <c r="J2529" i="7"/>
  <c r="J1429" i="7"/>
  <c r="J1384" i="7"/>
  <c r="J1294" i="7"/>
  <c r="J1856" i="7"/>
  <c r="J1812" i="7"/>
  <c r="J1749" i="7"/>
  <c r="J1232" i="7"/>
  <c r="J699" i="7"/>
  <c r="J642" i="7"/>
  <c r="J271" i="7"/>
  <c r="J242" i="7"/>
  <c r="J203" i="7"/>
  <c r="J106" i="7"/>
  <c r="J47" i="7"/>
  <c r="J489" i="7"/>
  <c r="J166" i="7"/>
  <c r="J145" i="7"/>
  <c r="J6482" i="7"/>
  <c r="J5116" i="7"/>
  <c r="J5454" i="7"/>
  <c r="J6519" i="7"/>
  <c r="J2562" i="7"/>
  <c r="J1974" i="7"/>
  <c r="J6070" i="7"/>
  <c r="J6056" i="7"/>
  <c r="J6052" i="7"/>
  <c r="J6048" i="7"/>
  <c r="J6036" i="7"/>
  <c r="J6032" i="7"/>
  <c r="J6028" i="7"/>
  <c r="J6024" i="7"/>
  <c r="J6020" i="7"/>
  <c r="J6012" i="7"/>
  <c r="J418" i="7"/>
  <c r="J3893" i="7"/>
  <c r="J3879" i="7"/>
  <c r="J3832" i="7"/>
  <c r="J3756" i="7"/>
  <c r="J3717" i="7"/>
  <c r="J3655" i="7"/>
  <c r="J3410" i="7"/>
  <c r="J3391" i="7"/>
  <c r="J3362" i="7"/>
  <c r="J3274" i="7"/>
  <c r="J3254" i="7"/>
  <c r="J3246" i="7"/>
  <c r="J3242" i="7"/>
  <c r="J3238" i="7"/>
  <c r="J3234" i="7"/>
  <c r="J3230" i="7"/>
  <c r="J3226" i="7"/>
  <c r="J3210" i="7"/>
  <c r="J3124" i="7"/>
  <c r="J3095" i="7"/>
  <c r="J3054" i="7"/>
  <c r="J3038" i="7"/>
  <c r="J3002" i="7"/>
  <c r="J2990" i="7"/>
  <c r="J2941" i="7"/>
  <c r="J3572" i="7"/>
  <c r="J3512" i="7"/>
  <c r="J2850" i="7"/>
  <c r="J2784" i="7"/>
  <c r="J2727" i="7"/>
  <c r="J2663" i="7"/>
  <c r="J2515" i="7"/>
  <c r="J2418" i="7"/>
  <c r="J2398" i="7"/>
  <c r="J2380" i="7"/>
  <c r="J2356" i="7"/>
  <c r="J2275" i="7"/>
  <c r="J2196" i="7"/>
  <c r="J2085" i="7"/>
  <c r="J1631" i="7"/>
  <c r="J1628" i="7"/>
  <c r="J1531" i="7"/>
  <c r="J1493" i="7"/>
  <c r="J1447" i="7"/>
  <c r="J1408" i="7"/>
  <c r="J1349" i="7"/>
  <c r="J1345" i="7"/>
  <c r="J1325" i="7"/>
  <c r="J1321" i="7"/>
  <c r="J1317" i="7"/>
  <c r="J1313" i="7"/>
  <c r="J1309" i="7"/>
  <c r="J1277" i="7"/>
  <c r="J1831" i="7"/>
  <c r="J1249" i="7"/>
  <c r="J1224" i="7"/>
  <c r="J1214" i="7"/>
  <c r="J1198" i="7"/>
  <c r="J1031" i="7"/>
  <c r="J1163" i="7"/>
  <c r="J1098" i="7"/>
  <c r="J1041" i="7"/>
  <c r="J932" i="7"/>
  <c r="J885" i="7"/>
  <c r="J779" i="7"/>
  <c r="J643" i="7"/>
  <c r="J563" i="7"/>
  <c r="J524" i="7"/>
  <c r="J389" i="7"/>
  <c r="J299" i="7"/>
  <c r="J295" i="7"/>
  <c r="J291" i="7"/>
  <c r="J287" i="7"/>
  <c r="J283" i="7"/>
  <c r="J279" i="7"/>
  <c r="J245" i="7"/>
  <c r="J110" i="7"/>
  <c r="J90" i="7"/>
  <c r="J69" i="7"/>
  <c r="J490" i="7"/>
  <c r="J432" i="7"/>
  <c r="J5969" i="7"/>
  <c r="J5965" i="7"/>
  <c r="J4812" i="7"/>
  <c r="J6497" i="7"/>
  <c r="J6481" i="7"/>
  <c r="J6456" i="7"/>
  <c r="J6453" i="7"/>
  <c r="J4668" i="7"/>
  <c r="J4644" i="7"/>
  <c r="J4569" i="7"/>
  <c r="J5007" i="7"/>
  <c r="J5003" i="7"/>
  <c r="J4999" i="7"/>
  <c r="J4995" i="7"/>
  <c r="J4991" i="7"/>
  <c r="J4930" i="7"/>
  <c r="J6304" i="7"/>
  <c r="J5530" i="7"/>
  <c r="J4908" i="7"/>
  <c r="J4867" i="7"/>
  <c r="J4331" i="7"/>
  <c r="J4272" i="7"/>
  <c r="J4099" i="7"/>
  <c r="J3389" i="7"/>
  <c r="J3560" i="7"/>
  <c r="J3556" i="7"/>
  <c r="J2769" i="7"/>
  <c r="J1627" i="7"/>
  <c r="J1360" i="7"/>
  <c r="J1813" i="7"/>
  <c r="J1259" i="7"/>
  <c r="J1243" i="7"/>
  <c r="J4394" i="7"/>
  <c r="J4330" i="7"/>
  <c r="J4302" i="7"/>
  <c r="J4148" i="7"/>
  <c r="J3821" i="7"/>
  <c r="J3786" i="7"/>
  <c r="J3448" i="7"/>
  <c r="J3326" i="7"/>
  <c r="J3203" i="7"/>
  <c r="J3199" i="7"/>
  <c r="J3195" i="7"/>
  <c r="J3191" i="7"/>
  <c r="J3187" i="7"/>
  <c r="J3183" i="7"/>
  <c r="J3167" i="7"/>
  <c r="J3163" i="7"/>
  <c r="J3159" i="7"/>
  <c r="J3091" i="7"/>
  <c r="J3001" i="7"/>
  <c r="J2962" i="7"/>
  <c r="J3553" i="7"/>
  <c r="J3549" i="7"/>
  <c r="J2914" i="7"/>
  <c r="J2830" i="7"/>
  <c r="J2781" i="7"/>
  <c r="J2577" i="7"/>
  <c r="J2528" i="7"/>
  <c r="J2123" i="7"/>
  <c r="J1644" i="7"/>
  <c r="J1427" i="7"/>
  <c r="J1876" i="7"/>
  <c r="J1830" i="7"/>
  <c r="J1751" i="7"/>
  <c r="J1242" i="7"/>
  <c r="J1092" i="7"/>
  <c r="J1088" i="7"/>
  <c r="J1084" i="7"/>
  <c r="J667" i="7"/>
  <c r="J272" i="7"/>
  <c r="J270" i="7"/>
  <c r="J214" i="7"/>
  <c r="J104" i="7"/>
  <c r="J67" i="7"/>
  <c r="J2" i="7"/>
  <c r="J430" i="7"/>
  <c r="J177" i="7"/>
  <c r="J6229" i="7"/>
  <c r="J6535" i="7"/>
  <c r="J15" i="7"/>
  <c r="J2917" i="7"/>
  <c r="J2943" i="7"/>
  <c r="J423" i="7"/>
  <c r="J422" i="7"/>
  <c r="J75" i="7"/>
  <c r="J74" i="7"/>
  <c r="J346" i="7"/>
  <c r="J350" i="7"/>
  <c r="J586" i="7"/>
  <c r="J596" i="7"/>
  <c r="J926" i="7"/>
  <c r="J938" i="7"/>
  <c r="J1008" i="7"/>
  <c r="J1012" i="7"/>
  <c r="J1807" i="7"/>
  <c r="J1824" i="7"/>
  <c r="J1375" i="7"/>
  <c r="J1391" i="7"/>
  <c r="J1594" i="7"/>
  <c r="J1605" i="7"/>
  <c r="J1903" i="7"/>
  <c r="J1902" i="7"/>
  <c r="J2027" i="7"/>
  <c r="J2050" i="7"/>
  <c r="J2197" i="7"/>
  <c r="J2241" i="7"/>
  <c r="J2424" i="7"/>
  <c r="J2435" i="7"/>
  <c r="J2579" i="7"/>
  <c r="J2593" i="7"/>
  <c r="J2718" i="7"/>
  <c r="J2716" i="7"/>
  <c r="J2817" i="7"/>
  <c r="J2841" i="7"/>
  <c r="J2901" i="7"/>
  <c r="J2922" i="7"/>
  <c r="J3592" i="7"/>
  <c r="J3597" i="7"/>
  <c r="J3033" i="7"/>
  <c r="J3039" i="7"/>
  <c r="J3261" i="7"/>
  <c r="J3284" i="7"/>
  <c r="J3366" i="7"/>
  <c r="J3379" i="7"/>
  <c r="J3660" i="7"/>
  <c r="J3683" i="7"/>
  <c r="J3775" i="7"/>
  <c r="J3795" i="7"/>
  <c r="J3882" i="7"/>
  <c r="J3898" i="7"/>
  <c r="J4010" i="7"/>
  <c r="J3996" i="7"/>
  <c r="J4106" i="7"/>
  <c r="J4134" i="7"/>
  <c r="J4263" i="7"/>
  <c r="J4277" i="7"/>
  <c r="J4355" i="7"/>
  <c r="J4371" i="7"/>
  <c r="J4460" i="7"/>
  <c r="J4479" i="7"/>
  <c r="J4913" i="7"/>
  <c r="J5558" i="7"/>
  <c r="J6311" i="7"/>
  <c r="J6310" i="7"/>
  <c r="J6414" i="7"/>
  <c r="J4957" i="7"/>
  <c r="J5119" i="7"/>
  <c r="J5161" i="7"/>
  <c r="J4583" i="7"/>
  <c r="J4573" i="7"/>
  <c r="J6442" i="7"/>
  <c r="J6437" i="7"/>
  <c r="J6562" i="7"/>
  <c r="J6561" i="7"/>
  <c r="J4772" i="7"/>
  <c r="J4794" i="7"/>
  <c r="J5230" i="7"/>
  <c r="J5214" i="7"/>
  <c r="J5283" i="7"/>
  <c r="J5363" i="7"/>
  <c r="J5298" i="7"/>
  <c r="J5303" i="7"/>
  <c r="J5391" i="7"/>
  <c r="J5401" i="7"/>
  <c r="J5471" i="7"/>
  <c r="J5462" i="7"/>
  <c r="J5664" i="7"/>
  <c r="J5655" i="7"/>
  <c r="J5722" i="7"/>
  <c r="J5745" i="7"/>
  <c r="J5802" i="7"/>
  <c r="J5825" i="7"/>
  <c r="J5906" i="7"/>
  <c r="J5897" i="7"/>
  <c r="J1832" i="7"/>
  <c r="J956" i="7"/>
  <c r="J4141" i="7"/>
  <c r="J2517" i="7"/>
  <c r="J1129" i="7"/>
  <c r="J5715" i="7"/>
  <c r="J35" i="7"/>
  <c r="J1833" i="7"/>
  <c r="J2518" i="7"/>
  <c r="J2636" i="7"/>
  <c r="J3259" i="7"/>
  <c r="J3429" i="7"/>
  <c r="J3658" i="7"/>
  <c r="J4275" i="7"/>
  <c r="J434" i="7"/>
  <c r="J453" i="7"/>
  <c r="J497" i="7"/>
  <c r="J504" i="7"/>
  <c r="J72" i="7"/>
  <c r="J119" i="7"/>
  <c r="J250" i="7"/>
  <c r="J263" i="7"/>
  <c r="J340" i="7"/>
  <c r="J348" i="7"/>
  <c r="J375" i="7"/>
  <c r="J406" i="7"/>
  <c r="J564" i="7"/>
  <c r="J580" i="7"/>
  <c r="J633" i="7"/>
  <c r="J635" i="7"/>
  <c r="J843" i="7"/>
  <c r="J892" i="7"/>
  <c r="J1076" i="7"/>
  <c r="J1115" i="7"/>
  <c r="J965" i="7"/>
  <c r="J961" i="7"/>
  <c r="J1011" i="7"/>
  <c r="J1021" i="7"/>
  <c r="J1237" i="7"/>
  <c r="J1252" i="7"/>
  <c r="J1795" i="7"/>
  <c r="J1823" i="7"/>
  <c r="J1859" i="7"/>
  <c r="J1886" i="7"/>
  <c r="J1297" i="7"/>
  <c r="J1354" i="7"/>
  <c r="J1439" i="7"/>
  <c r="J1451" i="7"/>
  <c r="J1522" i="7"/>
  <c r="J1574" i="7"/>
  <c r="J1615" i="7"/>
  <c r="J1636" i="7"/>
  <c r="J1688" i="7"/>
  <c r="J1680" i="7"/>
  <c r="J1901" i="7"/>
  <c r="J1920" i="7"/>
  <c r="J1979" i="7"/>
  <c r="J1975" i="7"/>
  <c r="J2010" i="7"/>
  <c r="J2033" i="7"/>
  <c r="J2053" i="7"/>
  <c r="J2066" i="7"/>
  <c r="J2128" i="7"/>
  <c r="J2152" i="7"/>
  <c r="J2208" i="7"/>
  <c r="J2200" i="7"/>
  <c r="J2244" i="7"/>
  <c r="J2267" i="7"/>
  <c r="J2290" i="7"/>
  <c r="J2318" i="7"/>
  <c r="J2366" i="7"/>
  <c r="J2400" i="7"/>
  <c r="J2434" i="7"/>
  <c r="J2445" i="7"/>
  <c r="J2475" i="7"/>
  <c r="J2488" i="7"/>
  <c r="J2521" i="7"/>
  <c r="J2535" i="7"/>
  <c r="J2610" i="7"/>
  <c r="J2626" i="7"/>
  <c r="J2665" i="7"/>
  <c r="J2677" i="7"/>
  <c r="J2702" i="7"/>
  <c r="J2715" i="7"/>
  <c r="J2759" i="7"/>
  <c r="J2792" i="7"/>
  <c r="J2819" i="7"/>
  <c r="J2823" i="7"/>
  <c r="J2867" i="7"/>
  <c r="J2873" i="7"/>
  <c r="J2898" i="7"/>
  <c r="J2918" i="7"/>
  <c r="J3492" i="7"/>
  <c r="J3501" i="7"/>
  <c r="J3532" i="7"/>
  <c r="J3593" i="7"/>
  <c r="J3613" i="7"/>
  <c r="J2966" i="7"/>
  <c r="J3024" i="7"/>
  <c r="J3045" i="7"/>
  <c r="J3082" i="7"/>
  <c r="J3074" i="7"/>
  <c r="J3146" i="7"/>
  <c r="J3276" i="7"/>
  <c r="J3312" i="7"/>
  <c r="J3331" i="7"/>
  <c r="J3371" i="7"/>
  <c r="J3368" i="7"/>
  <c r="J3417" i="7"/>
  <c r="J3452" i="7"/>
  <c r="J3661" i="7"/>
  <c r="J3675" i="7"/>
  <c r="J3725" i="7"/>
  <c r="J3739" i="7"/>
  <c r="J3780" i="7"/>
  <c r="J3790" i="7"/>
  <c r="J3822" i="7"/>
  <c r="J3836" i="7"/>
  <c r="J3867" i="7"/>
  <c r="J3896" i="7"/>
  <c r="J3944" i="7"/>
  <c r="J3975" i="7"/>
  <c r="J4007" i="7"/>
  <c r="J4011" i="7"/>
  <c r="J4035" i="7"/>
  <c r="J4046" i="7"/>
  <c r="J4092" i="7"/>
  <c r="J4114" i="7"/>
  <c r="J4176" i="7"/>
  <c r="J4188" i="7"/>
  <c r="J4252" i="7"/>
  <c r="J4264" i="7"/>
  <c r="J4308" i="7"/>
  <c r="J4344" i="7"/>
  <c r="J4358" i="7"/>
  <c r="J4352" i="7"/>
  <c r="J4413" i="7"/>
  <c r="J4418" i="7"/>
  <c r="J4459" i="7"/>
  <c r="J4477" i="7"/>
  <c r="J4510" i="7"/>
  <c r="J4513" i="7"/>
  <c r="J4898" i="7"/>
  <c r="J5535" i="7"/>
  <c r="J6196" i="7"/>
  <c r="J6213" i="7"/>
  <c r="J6306" i="7"/>
  <c r="J6308" i="7"/>
  <c r="J6374" i="7"/>
  <c r="J6373" i="7"/>
  <c r="J6408" i="7"/>
  <c r="J4956" i="7"/>
  <c r="J5100" i="7"/>
  <c r="J5095" i="7"/>
  <c r="J5131" i="7"/>
  <c r="J5117" i="7"/>
  <c r="J5191" i="7"/>
  <c r="J4529" i="7"/>
  <c r="J4581" i="7"/>
  <c r="J4580" i="7"/>
  <c r="J4627" i="7"/>
  <c r="J4621" i="7"/>
  <c r="J4674" i="7"/>
  <c r="J6435" i="7"/>
  <c r="J6487" i="7"/>
  <c r="J6484" i="7"/>
  <c r="J6570" i="7"/>
  <c r="J6566" i="7"/>
  <c r="J4708" i="7"/>
  <c r="J4732" i="7"/>
  <c r="J4779" i="7"/>
  <c r="J4775" i="7"/>
  <c r="J4822" i="7"/>
  <c r="J5237" i="7"/>
  <c r="J5228" i="7"/>
  <c r="J5212" i="7"/>
  <c r="J5242" i="7"/>
  <c r="J5278" i="7"/>
  <c r="J5263" i="7"/>
  <c r="J5361" i="7"/>
  <c r="J5314" i="7"/>
  <c r="J5320" i="7"/>
  <c r="J5340" i="7"/>
  <c r="J5349" i="7"/>
  <c r="J5344" i="7"/>
  <c r="J5357" i="7"/>
  <c r="J5389" i="7"/>
  <c r="J5395" i="7"/>
  <c r="J5421" i="7"/>
  <c r="J5432" i="7"/>
  <c r="J5461" i="7"/>
  <c r="J5463" i="7"/>
  <c r="J5504" i="7"/>
  <c r="J5513" i="7"/>
  <c r="J5665" i="7"/>
  <c r="J5659" i="7"/>
  <c r="J5682" i="7"/>
  <c r="J5694" i="7"/>
  <c r="J5726" i="7"/>
  <c r="J5765" i="7"/>
  <c r="J5760" i="7"/>
  <c r="J5744" i="7"/>
  <c r="J5797" i="7"/>
  <c r="J5804" i="7"/>
  <c r="J5838" i="7"/>
  <c r="J5866" i="7"/>
  <c r="J5894" i="7"/>
  <c r="J5895" i="7"/>
  <c r="J5925" i="7"/>
  <c r="J5948" i="7"/>
  <c r="J6092" i="7"/>
  <c r="J6085" i="7"/>
  <c r="J454" i="7"/>
  <c r="J481" i="7"/>
  <c r="J76" i="7"/>
  <c r="J82" i="7"/>
  <c r="J161" i="7"/>
  <c r="J197" i="7"/>
  <c r="J362" i="7"/>
  <c r="J549" i="7"/>
  <c r="J881" i="7"/>
  <c r="J906" i="7"/>
  <c r="J1079" i="7"/>
  <c r="J1176" i="7"/>
  <c r="J1743" i="7"/>
  <c r="J1757" i="7"/>
  <c r="J1286" i="7"/>
  <c r="J1299" i="7"/>
  <c r="J1422" i="7"/>
  <c r="J6094" i="7"/>
  <c r="J6110" i="7"/>
  <c r="J6114" i="7"/>
  <c r="J482" i="7"/>
  <c r="J516" i="7"/>
  <c r="J77" i="7"/>
  <c r="J139" i="7"/>
  <c r="J208" i="7"/>
  <c r="J251" i="7"/>
  <c r="J568" i="7"/>
  <c r="J672" i="7"/>
  <c r="J905" i="7"/>
  <c r="J949" i="7"/>
  <c r="J976" i="7"/>
  <c r="J1193" i="7"/>
  <c r="J1755" i="7"/>
  <c r="J1796" i="7"/>
  <c r="J1356" i="7"/>
  <c r="J1395" i="7"/>
  <c r="J1476" i="7"/>
  <c r="J1488" i="7"/>
  <c r="J1578" i="7"/>
  <c r="J1618" i="7"/>
  <c r="J1724" i="7"/>
  <c r="J1905" i="7"/>
  <c r="J2013" i="7"/>
  <c r="J2072" i="7"/>
  <c r="J2248" i="7"/>
  <c r="J2279" i="7"/>
  <c r="J2350" i="7"/>
  <c r="J2390" i="7"/>
  <c r="J2555" i="7"/>
  <c r="J2565" i="7"/>
  <c r="J2708" i="7"/>
  <c r="J2720" i="7"/>
  <c r="J2827" i="7"/>
  <c r="J2875" i="7"/>
  <c r="J3496" i="7"/>
  <c r="J3534" i="7"/>
  <c r="J3008" i="7"/>
  <c r="J3049" i="7"/>
  <c r="J3130" i="7"/>
  <c r="J3150" i="7"/>
  <c r="J3333" i="7"/>
  <c r="J3372" i="7"/>
  <c r="J3650" i="7"/>
  <c r="J3705" i="7"/>
  <c r="J3854" i="7"/>
  <c r="J3873" i="7"/>
  <c r="J3916" i="7"/>
  <c r="J3926" i="7"/>
  <c r="J3963" i="7"/>
  <c r="J3989" i="7"/>
  <c r="J4116" i="7"/>
  <c r="J4145" i="7"/>
  <c r="J4220" i="7"/>
  <c r="J4253" i="7"/>
  <c r="J4345" i="7"/>
  <c r="J4373" i="7"/>
  <c r="J4448" i="7"/>
  <c r="J4493" i="7"/>
  <c r="J4917" i="7"/>
  <c r="J5578" i="7"/>
  <c r="J6169" i="7"/>
  <c r="J6173" i="7"/>
  <c r="J6238" i="7"/>
  <c r="J6264" i="7"/>
  <c r="J6335" i="7"/>
  <c r="J6378" i="7"/>
  <c r="J4979" i="7"/>
  <c r="J5102" i="7"/>
  <c r="J4533" i="7"/>
  <c r="J4588" i="7"/>
  <c r="J4655" i="7"/>
  <c r="J6471" i="7"/>
  <c r="J6546" i="7"/>
  <c r="J6573" i="7"/>
  <c r="J4714" i="7"/>
  <c r="J4711" i="7"/>
  <c r="J4797" i="7"/>
  <c r="J4831" i="7"/>
  <c r="J5444" i="7"/>
  <c r="J5517" i="7"/>
  <c r="J5770" i="7"/>
  <c r="J5768" i="7"/>
  <c r="J5880" i="7"/>
  <c r="J5933" i="7"/>
  <c r="J9" i="7"/>
  <c r="J55" i="7"/>
  <c r="J241" i="7"/>
  <c r="J364" i="7"/>
  <c r="J609" i="7"/>
  <c r="J706" i="7"/>
  <c r="J1046" i="7"/>
  <c r="J1124" i="7"/>
  <c r="J1027" i="7"/>
  <c r="J1746" i="7"/>
  <c r="J1853" i="7"/>
  <c r="J1383" i="7"/>
  <c r="J1600" i="7"/>
  <c r="J1650" i="7"/>
  <c r="J1965" i="7"/>
  <c r="J1964" i="7"/>
  <c r="J2133" i="7"/>
  <c r="J2159" i="7"/>
  <c r="J2327" i="7"/>
  <c r="J2351" i="7"/>
  <c r="J2480" i="7"/>
  <c r="J2526" i="7"/>
  <c r="J2629" i="7"/>
  <c r="J2722" i="7"/>
  <c r="J2912" i="7"/>
  <c r="J3497" i="7"/>
  <c r="J3035" i="7"/>
  <c r="J3087" i="7"/>
  <c r="J3456" i="7"/>
  <c r="J3469" i="7"/>
  <c r="J3713" i="7"/>
  <c r="J3748" i="7"/>
  <c r="J3904" i="7"/>
  <c r="J3938" i="7"/>
  <c r="J4051" i="7"/>
  <c r="J4066" i="7"/>
  <c r="J4241" i="7"/>
  <c r="J4311" i="7"/>
  <c r="J4504" i="7"/>
  <c r="J4860" i="7"/>
  <c r="J4925" i="7"/>
  <c r="J5539" i="7"/>
  <c r="J6177" i="7"/>
  <c r="J6223" i="7"/>
  <c r="J6266" i="7"/>
  <c r="J6320" i="7"/>
  <c r="J4942" i="7"/>
  <c r="J4981" i="7"/>
  <c r="J5198" i="7"/>
  <c r="J4535" i="7"/>
  <c r="J4591" i="7"/>
  <c r="J4635" i="7"/>
  <c r="J4659" i="7"/>
  <c r="J6448" i="7"/>
  <c r="J6514" i="7"/>
  <c r="J4700" i="7"/>
  <c r="J4719" i="7"/>
  <c r="J4761" i="7"/>
  <c r="J4836" i="7"/>
  <c r="J5253" i="7"/>
  <c r="J5370" i="7"/>
  <c r="J5408" i="7"/>
  <c r="J5446" i="7"/>
  <c r="J5521" i="7"/>
  <c r="J5642" i="7"/>
  <c r="J5677" i="7"/>
  <c r="J5673" i="7"/>
  <c r="J5733" i="7"/>
  <c r="J5773" i="7"/>
  <c r="J5814" i="7"/>
  <c r="J5847" i="7"/>
  <c r="J5884" i="7"/>
  <c r="J5955" i="7"/>
  <c r="J519" i="7"/>
  <c r="J2074" i="7"/>
  <c r="J2888" i="7"/>
  <c r="J3279" i="7"/>
  <c r="J3385" i="7"/>
  <c r="J4361" i="7"/>
  <c r="J4612" i="7"/>
  <c r="J2083" i="7"/>
  <c r="J134" i="7"/>
  <c r="J697" i="7"/>
  <c r="J3538" i="7"/>
  <c r="J428" i="7"/>
  <c r="J455" i="7"/>
  <c r="J487" i="7"/>
  <c r="J501" i="7"/>
  <c r="J10" i="7"/>
  <c r="J44" i="7"/>
  <c r="J63" i="7"/>
  <c r="J86" i="7"/>
  <c r="J103" i="7"/>
  <c r="J130" i="7"/>
  <c r="J143" i="7"/>
  <c r="J151" i="7"/>
  <c r="J174" i="7"/>
  <c r="J199" i="7"/>
  <c r="J212" i="7"/>
  <c r="J227" i="7"/>
  <c r="J255" i="7"/>
  <c r="J386" i="7"/>
  <c r="J401" i="7"/>
  <c r="J400" i="7"/>
  <c r="J412" i="7"/>
  <c r="J540" i="7"/>
  <c r="J558" i="7"/>
  <c r="J571" i="7"/>
  <c r="J576" i="7"/>
  <c r="J615" i="7"/>
  <c r="J617" i="7"/>
  <c r="J630" i="7"/>
  <c r="J629" i="7"/>
  <c r="J660" i="7"/>
  <c r="J648" i="7"/>
  <c r="J665" i="7"/>
  <c r="J654" i="7"/>
  <c r="J656" i="7"/>
  <c r="J683" i="7"/>
  <c r="J684" i="7"/>
  <c r="J693" i="7"/>
  <c r="J675" i="7"/>
  <c r="J676" i="7"/>
  <c r="J696" i="7"/>
  <c r="J710" i="7"/>
  <c r="J725" i="7"/>
  <c r="J717" i="7"/>
  <c r="J718" i="7"/>
  <c r="J721" i="7"/>
  <c r="J742" i="7"/>
  <c r="J746" i="7"/>
  <c r="J741" i="7"/>
  <c r="J745" i="7"/>
  <c r="J761" i="7"/>
  <c r="J764" i="7"/>
  <c r="J768" i="7"/>
  <c r="J776" i="7"/>
  <c r="J774" i="7"/>
  <c r="J793" i="7"/>
  <c r="J805" i="7"/>
  <c r="J797" i="7"/>
  <c r="J801" i="7"/>
  <c r="J789" i="7"/>
  <c r="J800" i="7"/>
  <c r="J840" i="7"/>
  <c r="J829" i="7"/>
  <c r="J824" i="7"/>
  <c r="J841" i="7"/>
  <c r="J833" i="7"/>
  <c r="J828" i="7"/>
  <c r="J861" i="7"/>
  <c r="J853" i="7"/>
  <c r="J854" i="7"/>
  <c r="J871" i="7"/>
  <c r="J883" i="7"/>
  <c r="J896" i="7"/>
  <c r="J917" i="7"/>
  <c r="J931" i="7"/>
  <c r="J952" i="7"/>
  <c r="J1053" i="7"/>
  <c r="J1061" i="7"/>
  <c r="J1063" i="7"/>
  <c r="J1080" i="7"/>
  <c r="J1127" i="7"/>
  <c r="J1143" i="7"/>
  <c r="J1161" i="7"/>
  <c r="J1177" i="7"/>
  <c r="J984" i="7"/>
  <c r="J982" i="7"/>
  <c r="J1002" i="7"/>
  <c r="J1014" i="7"/>
  <c r="J1029" i="7"/>
  <c r="J1196" i="7"/>
  <c r="J1211" i="7"/>
  <c r="J1240" i="7"/>
  <c r="J1254" i="7"/>
  <c r="J1271" i="7"/>
  <c r="J1776" i="7"/>
  <c r="J1781" i="7"/>
  <c r="J1801" i="7"/>
  <c r="J1839" i="7"/>
  <c r="J1871" i="7"/>
  <c r="J1289" i="7"/>
  <c r="J1301" i="7"/>
  <c r="J1401" i="7"/>
  <c r="J1425" i="7"/>
  <c r="J1444" i="7"/>
  <c r="J1464" i="7"/>
  <c r="J1478" i="7"/>
  <c r="J1492" i="7"/>
  <c r="J1506" i="7"/>
  <c r="J1517" i="7"/>
  <c r="J1530" i="7"/>
  <c r="J1542" i="7"/>
  <c r="J1553" i="7"/>
  <c r="J1564" i="7"/>
  <c r="J1583" i="7"/>
  <c r="J1622" i="7"/>
  <c r="J1623" i="7"/>
  <c r="J1699" i="7"/>
  <c r="J1700" i="7"/>
  <c r="J1714" i="7"/>
  <c r="J1735" i="7"/>
  <c r="J1910" i="7"/>
  <c r="J1935" i="7"/>
  <c r="J1934" i="7"/>
  <c r="J1971" i="7"/>
  <c r="J1987" i="7"/>
  <c r="J2019" i="7"/>
  <c r="J2047" i="7"/>
  <c r="J2046" i="7"/>
  <c r="J2078" i="7"/>
  <c r="J2082" i="7"/>
  <c r="J2093" i="7"/>
  <c r="J2096" i="7"/>
  <c r="J2121" i="7"/>
  <c r="J2115" i="7"/>
  <c r="J2143" i="7"/>
  <c r="J2141" i="7"/>
  <c r="J2169" i="7"/>
  <c r="J2168" i="7"/>
  <c r="J2166" i="7"/>
  <c r="J2188" i="7"/>
  <c r="J2192" i="7"/>
  <c r="J2219" i="7"/>
  <c r="J2221" i="7"/>
  <c r="J2232" i="7"/>
  <c r="J2225" i="7"/>
  <c r="J2249" i="7"/>
  <c r="J2253" i="7"/>
  <c r="J2256" i="7"/>
  <c r="J2273" i="7"/>
  <c r="J2282" i="7"/>
  <c r="J2312" i="7"/>
  <c r="J2331" i="7"/>
  <c r="J2343" i="7"/>
  <c r="J2375" i="7"/>
  <c r="J2377" i="7"/>
  <c r="J2396" i="7"/>
  <c r="J2415" i="7"/>
  <c r="J2431" i="7"/>
  <c r="J2458" i="7"/>
  <c r="J2481" i="7"/>
  <c r="J2493" i="7"/>
  <c r="J2512" i="7"/>
  <c r="J2542" i="7"/>
  <c r="J2576" i="7"/>
  <c r="J2572" i="7"/>
  <c r="J2587" i="7"/>
  <c r="J2603" i="7"/>
  <c r="J2605" i="7"/>
  <c r="J2623" i="7"/>
  <c r="J2633" i="7"/>
  <c r="J2659" i="7"/>
  <c r="J2689" i="7"/>
  <c r="J2697" i="7"/>
  <c r="J2710" i="7"/>
  <c r="J2725" i="7"/>
  <c r="J2739" i="7"/>
  <c r="J2754" i="7"/>
  <c r="J2779" i="7"/>
  <c r="J2797" i="7"/>
  <c r="J2829" i="7"/>
  <c r="J2861" i="7"/>
  <c r="J2878" i="7"/>
  <c r="J2913" i="7"/>
  <c r="J2937" i="7"/>
  <c r="J2934" i="7"/>
  <c r="J3499" i="7"/>
  <c r="J3522" i="7"/>
  <c r="J3603" i="7"/>
  <c r="J2957" i="7"/>
  <c r="J2974" i="7"/>
  <c r="J2983" i="7"/>
  <c r="J2985" i="7"/>
  <c r="J3069" i="7"/>
  <c r="J3088" i="7"/>
  <c r="J3120" i="7"/>
  <c r="J3133" i="7"/>
  <c r="J3153" i="7"/>
  <c r="J3271" i="7"/>
  <c r="J3290" i="7"/>
  <c r="J3307" i="7"/>
  <c r="J3322" i="7"/>
  <c r="J3348" i="7"/>
  <c r="J3404" i="7"/>
  <c r="J3444" i="7"/>
  <c r="J3458" i="7"/>
  <c r="J3628" i="7"/>
  <c r="J3654" i="7"/>
  <c r="J3667" i="7"/>
  <c r="J3669" i="7"/>
  <c r="J3680" i="7"/>
  <c r="J3693" i="7"/>
  <c r="J3734" i="7"/>
  <c r="J3752" i="7"/>
  <c r="J3754" i="7"/>
  <c r="J3769" i="7"/>
  <c r="J3799" i="7"/>
  <c r="J3819" i="7"/>
  <c r="J3863" i="7"/>
  <c r="J3875" i="7"/>
  <c r="J3891" i="7"/>
  <c r="J3906" i="7"/>
  <c r="J3931" i="7"/>
  <c r="J3940" i="7"/>
  <c r="J3969" i="7"/>
  <c r="J3992" i="7"/>
  <c r="J4027" i="7"/>
  <c r="J4042" i="7"/>
  <c r="J4059" i="7"/>
  <c r="J4067" i="7"/>
  <c r="J4081" i="7"/>
  <c r="J4084" i="7"/>
  <c r="J4110" i="7"/>
  <c r="J4123" i="7"/>
  <c r="J4147" i="7"/>
  <c r="J4168" i="7"/>
  <c r="J4193" i="7"/>
  <c r="J4206" i="7"/>
  <c r="J4226" i="7"/>
  <c r="J4246" i="7"/>
  <c r="J4270" i="7"/>
  <c r="J4299" i="7"/>
  <c r="J4315" i="7"/>
  <c r="J4362" i="7"/>
  <c r="J4392" i="7"/>
  <c r="J4405" i="7"/>
  <c r="J4426" i="7"/>
  <c r="J4428" i="7"/>
  <c r="J4453" i="7"/>
  <c r="J4467" i="7"/>
  <c r="J4505" i="7"/>
  <c r="J4864" i="7"/>
  <c r="J4875" i="7"/>
  <c r="J4885" i="7"/>
  <c r="J4906" i="7"/>
  <c r="J5540" i="7"/>
  <c r="J5544" i="7"/>
  <c r="J5548" i="7"/>
  <c r="J5552" i="7"/>
  <c r="J5556" i="7"/>
  <c r="J5561" i="7"/>
  <c r="J5566" i="7"/>
  <c r="J5570" i="7"/>
  <c r="J5596" i="7"/>
  <c r="J5586" i="7"/>
  <c r="J5590" i="7"/>
  <c r="J5594" i="7"/>
  <c r="J5617" i="7"/>
  <c r="J5610" i="7"/>
  <c r="J5614" i="7"/>
  <c r="J5608" i="7"/>
  <c r="J6152" i="7"/>
  <c r="J6183" i="7"/>
  <c r="J6205" i="7"/>
  <c r="J6202" i="7"/>
  <c r="J6252" i="7"/>
  <c r="J6273" i="7"/>
  <c r="J6286" i="7"/>
  <c r="J6302" i="7"/>
  <c r="J6322" i="7"/>
  <c r="J6342" i="7"/>
  <c r="J6341" i="7"/>
  <c r="J6356" i="7"/>
  <c r="J6383" i="7"/>
  <c r="J6397" i="7"/>
  <c r="J6401" i="7"/>
  <c r="J6421" i="7"/>
  <c r="J4944" i="7"/>
  <c r="J4962" i="7"/>
  <c r="J4989" i="7"/>
  <c r="J4984" i="7"/>
  <c r="J5105" i="7"/>
  <c r="J5174" i="7"/>
  <c r="J4542" i="7"/>
  <c r="J4540" i="7"/>
  <c r="J4565" i="7"/>
  <c r="J4615" i="7"/>
  <c r="J4641" i="7"/>
  <c r="J4639" i="7"/>
  <c r="J4663" i="7"/>
  <c r="J6451" i="7"/>
  <c r="J6474" i="7"/>
  <c r="J6476" i="7"/>
  <c r="J6494" i="7"/>
  <c r="J6516" i="7"/>
  <c r="J6528" i="7"/>
  <c r="J6554" i="7"/>
  <c r="J6581" i="7"/>
  <c r="J4704" i="7"/>
  <c r="J4722" i="7"/>
  <c r="J4748" i="7"/>
  <c r="J4765" i="7"/>
  <c r="J4785" i="7"/>
  <c r="J4811" i="7"/>
  <c r="J4803" i="7"/>
  <c r="J4802" i="7"/>
  <c r="J4845" i="7"/>
  <c r="J4840" i="7"/>
  <c r="J5258" i="7"/>
  <c r="J5290" i="7"/>
  <c r="J5292" i="7"/>
  <c r="J5375" i="7"/>
  <c r="J5377" i="7"/>
  <c r="J5414" i="7"/>
  <c r="J5449" i="7"/>
  <c r="J5483" i="7"/>
  <c r="J5487" i="7"/>
  <c r="J5481" i="7"/>
  <c r="J5527" i="7"/>
  <c r="J5524" i="7"/>
  <c r="J5646" i="7"/>
  <c r="J5679" i="7"/>
  <c r="J5739" i="7"/>
  <c r="J5786" i="7"/>
  <c r="J5780" i="7"/>
  <c r="J5817" i="7"/>
  <c r="J5853" i="7"/>
  <c r="J5855" i="7"/>
  <c r="J5887" i="7"/>
  <c r="J5911" i="7"/>
  <c r="J5939" i="7"/>
  <c r="J5940" i="7"/>
  <c r="J5957" i="7"/>
  <c r="J6101" i="7"/>
  <c r="J6124" i="7"/>
  <c r="J5175" i="7"/>
  <c r="J2511" i="7"/>
  <c r="J2557" i="7"/>
  <c r="J2569" i="7"/>
  <c r="J2619" i="7"/>
  <c r="J2670" i="7"/>
  <c r="J2751" i="7"/>
  <c r="J2796" i="7"/>
  <c r="J2910" i="7"/>
  <c r="J3498" i="7"/>
  <c r="J2955" i="7"/>
  <c r="J2970" i="7"/>
  <c r="J3011" i="7"/>
  <c r="J3066" i="7"/>
  <c r="J3278" i="7"/>
  <c r="J3346" i="7"/>
  <c r="J3441" i="7"/>
  <c r="J3467" i="7"/>
  <c r="J3652" i="7"/>
  <c r="J3691" i="7"/>
  <c r="J3708" i="7"/>
  <c r="J3714" i="7"/>
  <c r="J3792" i="7"/>
  <c r="J3861" i="7"/>
  <c r="J3905" i="7"/>
  <c r="J3928" i="7"/>
  <c r="J3955" i="7"/>
  <c r="J3981" i="7"/>
  <c r="J4038" i="7"/>
  <c r="J4053" i="7"/>
  <c r="J4119" i="7"/>
  <c r="J4203" i="7"/>
  <c r="J4242" i="7"/>
  <c r="J4283" i="7"/>
  <c r="J4376" i="7"/>
  <c r="J4404" i="7"/>
  <c r="J4494" i="7"/>
  <c r="J4859" i="7"/>
  <c r="J4874" i="7"/>
  <c r="J4924" i="7"/>
  <c r="J4920" i="7"/>
  <c r="J5538" i="7"/>
  <c r="J5605" i="7"/>
  <c r="J6145" i="7"/>
  <c r="J6179" i="7"/>
  <c r="J6200" i="7"/>
  <c r="J6249" i="7"/>
  <c r="J6243" i="7"/>
  <c r="J6268" i="7"/>
  <c r="J6301" i="7"/>
  <c r="J6337" i="7"/>
  <c r="J6353" i="7"/>
  <c r="J6396" i="7"/>
  <c r="J4980" i="7"/>
  <c r="J5139" i="7"/>
  <c r="J5170" i="7"/>
  <c r="J5166" i="7"/>
  <c r="J4536" i="7"/>
  <c r="J4590" i="7"/>
  <c r="J4634" i="7"/>
  <c r="J4661" i="7"/>
  <c r="J6447" i="7"/>
  <c r="J6515" i="7"/>
  <c r="J6577" i="7"/>
  <c r="J4720" i="7"/>
  <c r="J4762" i="7"/>
  <c r="J4835" i="7"/>
  <c r="J4833" i="7"/>
  <c r="J5368" i="7"/>
  <c r="J5410" i="7"/>
  <c r="J5407" i="7"/>
  <c r="J5477" i="7"/>
  <c r="J5520" i="7"/>
  <c r="J5678" i="7"/>
  <c r="J5675" i="7"/>
  <c r="J5734" i="7"/>
  <c r="J5779" i="7"/>
  <c r="J5776" i="7"/>
  <c r="J5815" i="7"/>
  <c r="J5885" i="7"/>
  <c r="J5956" i="7"/>
  <c r="J6121" i="7"/>
  <c r="J1601" i="7"/>
  <c r="J2601" i="7"/>
  <c r="J3105" i="7"/>
  <c r="J3384" i="7"/>
  <c r="J4205" i="7"/>
  <c r="J4562" i="7"/>
  <c r="J5735" i="7"/>
  <c r="J133" i="7"/>
  <c r="J618" i="7"/>
  <c r="J2195" i="7"/>
  <c r="J429" i="7"/>
  <c r="J446" i="7"/>
  <c r="J478" i="7"/>
  <c r="J488" i="7"/>
  <c r="J522" i="7"/>
  <c r="J31" i="7"/>
  <c r="J56" i="7"/>
  <c r="J66" i="7"/>
  <c r="J85" i="7"/>
  <c r="J102" i="7"/>
  <c r="J129" i="7"/>
  <c r="J152" i="7"/>
  <c r="J175" i="7"/>
  <c r="J185" i="7"/>
  <c r="J211" i="7"/>
  <c r="J228" i="7"/>
  <c r="J256" i="7"/>
  <c r="J366" i="7"/>
  <c r="J399" i="7"/>
  <c r="J397" i="7"/>
  <c r="J411" i="7"/>
  <c r="J539" i="7"/>
  <c r="J560" i="7"/>
  <c r="J573" i="7"/>
  <c r="J577" i="7"/>
  <c r="J598" i="7"/>
  <c r="J613" i="7"/>
  <c r="J610" i="7"/>
  <c r="J627" i="7"/>
  <c r="J659" i="7"/>
  <c r="J647" i="7"/>
  <c r="J666" i="7"/>
  <c r="J653" i="7"/>
  <c r="J655" i="7"/>
  <c r="J682" i="7"/>
  <c r="J679" i="7"/>
  <c r="J692" i="7"/>
  <c r="J678" i="7"/>
  <c r="J677" i="7"/>
  <c r="J690" i="7"/>
  <c r="J711" i="7"/>
  <c r="J724" i="7"/>
  <c r="J726" i="7"/>
  <c r="J708" i="7"/>
  <c r="J720" i="7"/>
  <c r="J723" i="7"/>
  <c r="J738" i="7"/>
  <c r="J740" i="7"/>
  <c r="J749" i="7"/>
  <c r="J762" i="7"/>
  <c r="J763" i="7"/>
  <c r="J769" i="7"/>
  <c r="J775" i="7"/>
  <c r="J771" i="7"/>
  <c r="J790" i="7"/>
  <c r="J784" i="7"/>
  <c r="J796" i="7"/>
  <c r="J798" i="7"/>
  <c r="J799" i="7"/>
  <c r="J804" i="7"/>
  <c r="J818" i="7"/>
  <c r="J835" i="7"/>
  <c r="J823" i="7"/>
  <c r="J827" i="7"/>
  <c r="J832" i="7"/>
  <c r="J834" i="7"/>
  <c r="J860" i="7"/>
  <c r="J857" i="7"/>
  <c r="J852" i="7"/>
  <c r="J858" i="7"/>
  <c r="J873" i="7"/>
  <c r="J898" i="7"/>
  <c r="J919" i="7"/>
  <c r="J918" i="7"/>
  <c r="J943" i="7"/>
  <c r="J1052" i="7"/>
  <c r="J1065" i="7"/>
  <c r="J1064" i="7"/>
  <c r="J1081" i="7"/>
  <c r="J1126" i="7"/>
  <c r="J1142" i="7"/>
  <c r="J1160" i="7"/>
  <c r="J1167" i="7"/>
  <c r="J968" i="7"/>
  <c r="J981" i="7"/>
  <c r="J1001" i="7"/>
  <c r="J1017" i="7"/>
  <c r="J1028" i="7"/>
  <c r="J1186" i="7"/>
  <c r="J1212" i="7"/>
  <c r="J1229" i="7"/>
  <c r="J1255" i="7"/>
  <c r="J1272" i="7"/>
  <c r="J1780" i="7"/>
  <c r="J1777" i="7"/>
  <c r="J1803" i="7"/>
  <c r="J1840" i="7"/>
  <c r="J1872" i="7"/>
  <c r="J1897" i="7"/>
  <c r="J1300" i="7"/>
  <c r="J1373" i="7"/>
  <c r="J1424" i="7"/>
  <c r="J1443" i="7"/>
  <c r="J1462" i="7"/>
  <c r="J1479" i="7"/>
  <c r="J1491" i="7"/>
  <c r="J1507" i="7"/>
  <c r="J1519" i="7"/>
  <c r="J1527" i="7"/>
  <c r="J1540" i="7"/>
  <c r="J1552" i="7"/>
  <c r="J1566" i="7"/>
  <c r="J1585" i="7"/>
  <c r="J1602" i="7"/>
  <c r="J1625" i="7"/>
  <c r="J1675" i="7"/>
  <c r="J1697" i="7"/>
  <c r="J1711" i="7"/>
  <c r="J1731" i="7"/>
  <c r="J1909" i="7"/>
  <c r="J1925" i="7"/>
  <c r="J1933" i="7"/>
  <c r="J1952" i="7"/>
  <c r="J1969" i="7"/>
  <c r="J2000" i="7"/>
  <c r="J2020" i="7"/>
  <c r="J2048" i="7"/>
  <c r="J2075" i="7"/>
  <c r="J2076" i="7"/>
  <c r="J2092" i="7"/>
  <c r="J2095" i="7"/>
  <c r="J2120" i="7"/>
  <c r="J2112" i="7"/>
  <c r="J2138" i="7"/>
  <c r="J2140" i="7"/>
  <c r="J2171" i="7"/>
  <c r="J2163" i="7"/>
  <c r="J2164" i="7"/>
  <c r="J2193" i="7"/>
  <c r="J2191" i="7"/>
  <c r="J2231" i="7"/>
  <c r="J2220" i="7"/>
  <c r="J2230" i="7"/>
  <c r="J2224" i="7"/>
  <c r="J2233" i="7"/>
  <c r="J2255" i="7"/>
  <c r="J2257" i="7"/>
  <c r="J2270" i="7"/>
  <c r="J2283" i="7"/>
  <c r="J2313" i="7"/>
  <c r="J2330" i="7"/>
  <c r="J2344" i="7"/>
  <c r="J2376" i="7"/>
  <c r="J2374" i="7"/>
  <c r="J2394" i="7"/>
  <c r="J2414" i="7"/>
  <c r="J2429" i="7"/>
  <c r="J2457" i="7"/>
  <c r="J2473" i="7"/>
  <c r="J2494" i="7"/>
  <c r="J2514" i="7"/>
  <c r="J2541" i="7"/>
  <c r="J2559" i="7"/>
  <c r="J2574" i="7"/>
  <c r="J2586" i="7"/>
  <c r="J2590" i="7"/>
  <c r="J2606" i="7"/>
  <c r="J2620" i="7"/>
  <c r="J2631" i="7"/>
  <c r="J2661" i="7"/>
  <c r="J2671" i="7"/>
  <c r="J2688" i="7"/>
  <c r="J2699" i="7"/>
  <c r="J2723" i="7"/>
  <c r="J2740" i="7"/>
  <c r="J2753" i="7"/>
  <c r="J2778" i="7"/>
  <c r="J2800" i="7"/>
  <c r="J2815" i="7"/>
  <c r="J2847" i="7"/>
  <c r="J2862" i="7"/>
  <c r="J2890" i="7"/>
  <c r="J2939" i="7"/>
  <c r="J2938" i="7"/>
  <c r="J3485" i="7"/>
  <c r="J3523" i="7"/>
  <c r="J3536" i="7"/>
  <c r="J3620" i="7"/>
  <c r="J2959" i="7"/>
  <c r="J2982" i="7"/>
  <c r="J2987" i="7"/>
  <c r="J3052" i="7"/>
  <c r="J3089" i="7"/>
  <c r="J3118" i="7"/>
  <c r="J3132" i="7"/>
  <c r="J3155" i="7"/>
  <c r="J3273" i="7"/>
  <c r="J3281" i="7"/>
  <c r="J3306" i="7"/>
  <c r="J3324" i="7"/>
  <c r="J3336" i="7"/>
  <c r="J3405" i="7"/>
  <c r="J3443" i="7"/>
  <c r="J3446" i="7"/>
  <c r="J3470" i="7"/>
  <c r="J3653" i="7"/>
  <c r="J3665" i="7"/>
  <c r="J3673" i="7"/>
  <c r="J3679" i="7"/>
  <c r="J3694" i="7"/>
  <c r="J3729" i="7"/>
  <c r="J3730" i="7"/>
  <c r="J3749" i="7"/>
  <c r="J3770" i="7"/>
  <c r="J3800" i="7"/>
  <c r="J3813" i="7"/>
  <c r="J3864" i="7"/>
  <c r="J3866" i="7"/>
  <c r="J3877" i="7"/>
  <c r="J3892" i="7"/>
  <c r="J3930" i="7"/>
  <c r="J3932" i="7"/>
  <c r="J3970" i="7"/>
  <c r="J3991" i="7"/>
  <c r="J4026" i="7"/>
  <c r="J4041" i="7"/>
  <c r="J4055" i="7"/>
  <c r="J4072" i="7"/>
  <c r="J4070" i="7"/>
  <c r="J4082" i="7"/>
  <c r="J4111" i="7"/>
  <c r="J4124" i="7"/>
  <c r="J4138" i="7"/>
  <c r="J4171" i="7"/>
  <c r="J4179" i="7"/>
  <c r="J4208" i="7"/>
  <c r="J4223" i="7"/>
  <c r="J4244" i="7"/>
  <c r="J1456" i="7"/>
  <c r="J1503" i="7"/>
  <c r="J1525" i="7"/>
  <c r="J1598" i="7"/>
  <c r="J1619" i="7"/>
  <c r="J1709" i="7"/>
  <c r="J1728" i="7"/>
  <c r="J1930" i="7"/>
  <c r="J1961" i="7"/>
  <c r="J2069" i="7"/>
  <c r="J2109" i="7"/>
  <c r="J2280" i="7"/>
  <c r="J2295" i="7"/>
  <c r="J2338" i="7"/>
  <c r="J2349" i="7"/>
  <c r="J2440" i="7"/>
  <c r="J2524" i="7"/>
  <c r="J2598" i="7"/>
  <c r="J2616" i="7"/>
  <c r="J2707" i="7"/>
  <c r="J2735" i="7"/>
  <c r="J2812" i="7"/>
  <c r="J2825" i="7"/>
  <c r="J2908" i="7"/>
  <c r="J2930" i="7"/>
  <c r="J3618" i="7"/>
  <c r="J2949" i="7"/>
  <c r="J1122" i="7"/>
  <c r="J1121" i="7"/>
  <c r="J1195" i="7"/>
  <c r="J1759" i="7"/>
  <c r="J1870" i="7"/>
  <c r="J1399" i="7"/>
  <c r="J1621" i="7"/>
  <c r="J1674" i="7"/>
  <c r="J1966" i="7"/>
  <c r="J1999" i="7"/>
  <c r="J2134" i="7"/>
  <c r="J2186" i="7"/>
  <c r="J2341" i="7"/>
  <c r="J2372" i="7"/>
  <c r="J3993" i="7"/>
  <c r="J3227" i="7"/>
  <c r="J3216" i="7"/>
  <c r="J2976" i="7"/>
  <c r="J1344" i="7"/>
  <c r="J390" i="7"/>
  <c r="J309" i="7"/>
  <c r="J5964" i="7"/>
  <c r="J5624" i="7"/>
  <c r="J4543" i="7"/>
  <c r="J5019" i="7"/>
  <c r="J3407" i="7"/>
  <c r="J6533" i="7"/>
  <c r="J3173" i="7"/>
  <c r="J3539" i="7"/>
  <c r="J1095" i="7"/>
  <c r="J4100" i="7"/>
  <c r="J3983" i="7"/>
  <c r="J2940" i="7"/>
  <c r="J3584" i="7"/>
  <c r="J2100" i="7"/>
  <c r="J2003" i="7"/>
  <c r="J1346" i="7"/>
  <c r="J1099" i="7"/>
  <c r="J1103" i="7"/>
  <c r="J5973" i="7"/>
  <c r="J4568" i="7"/>
  <c r="J3566" i="7"/>
  <c r="J1244" i="7"/>
  <c r="J3184" i="7"/>
  <c r="J3550" i="7"/>
  <c r="J698" i="7"/>
  <c r="J4073" i="7"/>
  <c r="J3225" i="7"/>
  <c r="J3218" i="7"/>
  <c r="J3582" i="7"/>
  <c r="J2060" i="7"/>
  <c r="J1973" i="7"/>
  <c r="J1335" i="7"/>
  <c r="J1097" i="7"/>
  <c r="J369" i="7"/>
  <c r="J311" i="7"/>
  <c r="J5966" i="7"/>
  <c r="J5017" i="7"/>
  <c r="J3375" i="7"/>
  <c r="J3568" i="7"/>
  <c r="J5110" i="7"/>
  <c r="J3182" i="7"/>
  <c r="J3548" i="7"/>
  <c r="J3541" i="7"/>
  <c r="J1085" i="7"/>
  <c r="J6073" i="7"/>
  <c r="J4457" i="7"/>
  <c r="J6027" i="7"/>
  <c r="J5999" i="7"/>
  <c r="J5028" i="7"/>
  <c r="J3681" i="7"/>
  <c r="J3247" i="7"/>
  <c r="J431" i="7"/>
  <c r="J6051" i="7"/>
  <c r="J6047" i="7"/>
  <c r="J5295" i="7"/>
  <c r="J4518" i="7"/>
  <c r="J3894" i="7"/>
  <c r="J3573" i="7"/>
  <c r="J2399" i="7"/>
  <c r="J1326" i="7"/>
  <c r="J1233" i="7"/>
  <c r="J300" i="7"/>
  <c r="J93" i="7"/>
  <c r="J5008" i="7"/>
  <c r="J4909" i="7"/>
  <c r="J4455" i="7"/>
  <c r="J3204" i="7"/>
  <c r="J2849" i="7"/>
  <c r="J1829" i="7"/>
  <c r="J6015" i="7"/>
  <c r="J4684" i="7"/>
  <c r="J5060" i="7"/>
  <c r="J4260" i="7"/>
  <c r="J3376" i="7"/>
  <c r="J3055" i="7"/>
  <c r="J2547" i="7"/>
  <c r="J1494" i="7"/>
  <c r="J1857" i="7"/>
  <c r="J780" i="7"/>
  <c r="J246" i="7"/>
  <c r="J6454" i="7"/>
  <c r="J6327" i="7"/>
  <c r="J1654" i="7"/>
  <c r="J3447" i="7"/>
  <c r="J3156" i="7"/>
  <c r="J1428" i="7"/>
  <c r="J188" i="7"/>
</calcChain>
</file>

<file path=xl/sharedStrings.xml><?xml version="1.0" encoding="utf-8"?>
<sst xmlns="http://schemas.openxmlformats.org/spreadsheetml/2006/main" count="19482" uniqueCount="425">
  <si>
    <t>Species</t>
  </si>
  <si>
    <t>Family</t>
  </si>
  <si>
    <t>a</t>
  </si>
  <si>
    <t>b</t>
  </si>
  <si>
    <t>Calabas</t>
  </si>
  <si>
    <t>QuP</t>
  </si>
  <si>
    <t>Queen Parrotfish</t>
  </si>
  <si>
    <t>Scarus vetula</t>
  </si>
  <si>
    <t>Scaridae</t>
  </si>
  <si>
    <t>StoP</t>
  </si>
  <si>
    <t>Stoplight Parrotfish</t>
  </si>
  <si>
    <t>Sparisoma viride</t>
  </si>
  <si>
    <t>PrP</t>
  </si>
  <si>
    <t>Princess Parrotfish</t>
  </si>
  <si>
    <t>Scarus taeniopterus</t>
  </si>
  <si>
    <t>StrP</t>
  </si>
  <si>
    <t>Striped Parrotfish</t>
  </si>
  <si>
    <t>Scarus iseri</t>
  </si>
  <si>
    <t>RdP</t>
  </si>
  <si>
    <t>Redband Parrotfish</t>
  </si>
  <si>
    <t>Sparisoma aurofrenatum</t>
  </si>
  <si>
    <t>i</t>
  </si>
  <si>
    <t>DcF</t>
  </si>
  <si>
    <t>Doctorfish</t>
  </si>
  <si>
    <t>Acanthurus chirurgus</t>
  </si>
  <si>
    <t>Acanthuridae</t>
  </si>
  <si>
    <t>ocs</t>
  </si>
  <si>
    <t>Ocean Surgeonfish</t>
  </si>
  <si>
    <t>Acanthurus bahianus</t>
  </si>
  <si>
    <t>BlT</t>
  </si>
  <si>
    <t>Blue Tang</t>
  </si>
  <si>
    <t>Acanthurus coeruleus</t>
  </si>
  <si>
    <t>Beef</t>
  </si>
  <si>
    <t>Bermuda Chub</t>
  </si>
  <si>
    <t>Kyphosus sectatrix</t>
  </si>
  <si>
    <t>Kyphosidae</t>
  </si>
  <si>
    <t>rtp</t>
  </si>
  <si>
    <t>Redtail Parrotfish</t>
  </si>
  <si>
    <t>Sparisoma chrysopterum</t>
  </si>
  <si>
    <t>Front Porch</t>
  </si>
  <si>
    <t>Stop</t>
  </si>
  <si>
    <t>Oil Slick</t>
  </si>
  <si>
    <t>qup</t>
  </si>
  <si>
    <t>t</t>
  </si>
  <si>
    <t>strp</t>
  </si>
  <si>
    <t>stop</t>
  </si>
  <si>
    <t>dcf</t>
  </si>
  <si>
    <t>rdp</t>
  </si>
  <si>
    <t>prp</t>
  </si>
  <si>
    <t>ytd</t>
  </si>
  <si>
    <t>Yellowtail Damselfish</t>
  </si>
  <si>
    <t>Microspathodon chrysurus</t>
  </si>
  <si>
    <t>Pomacentridae</t>
  </si>
  <si>
    <t>j</t>
  </si>
  <si>
    <t>blt</t>
  </si>
  <si>
    <t>rnp</t>
  </si>
  <si>
    <t>Rainbow Parrotfish</t>
  </si>
  <si>
    <t>Scarus guacamaia</t>
  </si>
  <si>
    <t>Reef Scientifico</t>
  </si>
  <si>
    <t>YtD</t>
  </si>
  <si>
    <t>ytp</t>
  </si>
  <si>
    <t>Yellowtail parrotfish</t>
  </si>
  <si>
    <t>Windsock</t>
  </si>
  <si>
    <t>Barcadera</t>
  </si>
  <si>
    <t>Forest</t>
  </si>
  <si>
    <t>Karpata</t>
  </si>
  <si>
    <t>Phase</t>
  </si>
  <si>
    <t>length (cm)</t>
  </si>
  <si>
    <t>Transect</t>
  </si>
  <si>
    <t>Date</t>
  </si>
  <si>
    <t>Pelagic</t>
  </si>
  <si>
    <t>Carnivores</t>
  </si>
  <si>
    <t>Lutjanidae</t>
  </si>
  <si>
    <t>Ocyurus chrysurus</t>
  </si>
  <si>
    <t>Yellowtail Snapper</t>
  </si>
  <si>
    <t>YtS</t>
  </si>
  <si>
    <t>Benthic</t>
  </si>
  <si>
    <t>Herbivores</t>
  </si>
  <si>
    <t>YtP</t>
  </si>
  <si>
    <t>Labridae</t>
  </si>
  <si>
    <t>Halichoeres garnoti</t>
  </si>
  <si>
    <t>Yellowhead Wrasse</t>
  </si>
  <si>
    <t>YhW</t>
  </si>
  <si>
    <t>Gerreidae</t>
  </si>
  <si>
    <t>Gerres cinereus</t>
  </si>
  <si>
    <t>Yellowfin Mojarra</t>
  </si>
  <si>
    <t>YfM</t>
  </si>
  <si>
    <t>Carangidae</t>
  </si>
  <si>
    <t>Carangoides bartholomaei</t>
  </si>
  <si>
    <t>Yellow Jack</t>
  </si>
  <si>
    <t>YeJ</t>
  </si>
  <si>
    <t>Monacanthidae</t>
  </si>
  <si>
    <t>Cantherhines macrocerus</t>
  </si>
  <si>
    <t>Whitespotted Filefish</t>
  </si>
  <si>
    <t>WhF</t>
  </si>
  <si>
    <t>Haemulidae</t>
  </si>
  <si>
    <t>Haemulon album</t>
  </si>
  <si>
    <t>White Margate</t>
  </si>
  <si>
    <t>WhM</t>
  </si>
  <si>
    <t>Haemulon plumieri</t>
  </si>
  <si>
    <t>White Grunt</t>
  </si>
  <si>
    <t>WhG</t>
  </si>
  <si>
    <t>Aulostomidae</t>
  </si>
  <si>
    <t>Aulostomus maculatus</t>
  </si>
  <si>
    <t>Trumpet Fish</t>
  </si>
  <si>
    <t>TrF</t>
  </si>
  <si>
    <t>Haemulton aurolineatum</t>
  </si>
  <si>
    <t>Tomate</t>
  </si>
  <si>
    <t>ToM</t>
  </si>
  <si>
    <t>Serranidae</t>
  </si>
  <si>
    <t>Mycteroperca tigris</t>
  </si>
  <si>
    <t>Tiger Grouper</t>
  </si>
  <si>
    <t>TgG</t>
  </si>
  <si>
    <t>Megalopidae</t>
  </si>
  <si>
    <t>Megalops atlanticus</t>
  </si>
  <si>
    <t>Tarpon</t>
  </si>
  <si>
    <t>TaR</t>
  </si>
  <si>
    <t>Holocentridae</t>
  </si>
  <si>
    <t>Holocentrus adsensionis</t>
  </si>
  <si>
    <t>Squirrel Fish</t>
  </si>
  <si>
    <t>SqF</t>
  </si>
  <si>
    <t>Omnivores</t>
  </si>
  <si>
    <t>Ostraciidae</t>
  </si>
  <si>
    <t>Lactophrys bicaudalis</t>
  </si>
  <si>
    <t>Spotted Trunkfish</t>
  </si>
  <si>
    <t>SpT</t>
  </si>
  <si>
    <t>Muraenidae</t>
  </si>
  <si>
    <t>Gymnothorax moringa</t>
  </si>
  <si>
    <t>Spotted Moray</t>
  </si>
  <si>
    <t>SpM</t>
  </si>
  <si>
    <t>Mullidae</t>
  </si>
  <si>
    <t>Pseudupeneus maculatus</t>
  </si>
  <si>
    <t>Spotted Goatfish</t>
  </si>
  <si>
    <t>QuM</t>
  </si>
  <si>
    <t>Sciaenidae</t>
  </si>
  <si>
    <t>Equetus punctatus</t>
  </si>
  <si>
    <t>Spotted Drum</t>
  </si>
  <si>
    <t>SpD</t>
  </si>
  <si>
    <t>Chaetodontidae</t>
  </si>
  <si>
    <t>Chaetodon ocellatus</t>
  </si>
  <si>
    <t>Spotfin Butterflyfish</t>
  </si>
  <si>
    <t>SpB</t>
  </si>
  <si>
    <t>Bodianus rufus</t>
  </si>
  <si>
    <t>Spanish Hogfish</t>
  </si>
  <si>
    <t>SpH</t>
  </si>
  <si>
    <t>Rypticus saponaceus</t>
  </si>
  <si>
    <t>Soapfish</t>
  </si>
  <si>
    <t>Soap</t>
  </si>
  <si>
    <t>Lactophyrs triqueter</t>
  </si>
  <si>
    <t>Smooth Trunkfish</t>
  </si>
  <si>
    <t>SmT</t>
  </si>
  <si>
    <t>Haemulon chrysargyreum</t>
  </si>
  <si>
    <t>Smallmouth Grunt</t>
  </si>
  <si>
    <t>SmG</t>
  </si>
  <si>
    <t>Halichoeres bivittatus</t>
  </si>
  <si>
    <t>Slippery Dick</t>
  </si>
  <si>
    <t>SlD</t>
  </si>
  <si>
    <t>Gerres sp.</t>
  </si>
  <si>
    <t>Silverfish</t>
  </si>
  <si>
    <t>SlV</t>
  </si>
  <si>
    <t>Ophichthidae</t>
  </si>
  <si>
    <t>Myrichthys breviceps</t>
  </si>
  <si>
    <t>Sharptail Eel</t>
  </si>
  <si>
    <t>Seel</t>
  </si>
  <si>
    <t>Abudefduf saxatilis</t>
  </si>
  <si>
    <t>Sergeant Major</t>
  </si>
  <si>
    <t>SgM</t>
  </si>
  <si>
    <t>Aluterus scriptus</t>
  </si>
  <si>
    <t>Scrawled Filefish</t>
  </si>
  <si>
    <t>ScF</t>
  </si>
  <si>
    <t>Scorpaenidae</t>
  </si>
  <si>
    <t>Scorpaena plumieri</t>
  </si>
  <si>
    <t>Scorpionfish</t>
  </si>
  <si>
    <t>StF</t>
  </si>
  <si>
    <t>Lutjanus apodus</t>
  </si>
  <si>
    <t>Schoolmaster</t>
  </si>
  <si>
    <t>ScH</t>
  </si>
  <si>
    <t>Haemulon parra</t>
  </si>
  <si>
    <t>Sailors Choice</t>
  </si>
  <si>
    <t>SlC</t>
  </si>
  <si>
    <t>Epinephelus ascensionis</t>
  </si>
  <si>
    <t>Rock Hind</t>
  </si>
  <si>
    <t>RoH</t>
  </si>
  <si>
    <t>Pomacanthidae</t>
  </si>
  <si>
    <t>Holacanthus tricolour</t>
  </si>
  <si>
    <t>Rock Beauty</t>
  </si>
  <si>
    <t>RcB</t>
  </si>
  <si>
    <t>RtP</t>
  </si>
  <si>
    <t>Epinephelus guttatus</t>
  </si>
  <si>
    <t>Red Hind</t>
  </si>
  <si>
    <t>ReH</t>
  </si>
  <si>
    <t>RnP</t>
  </si>
  <si>
    <t>Holacanthus ciliaris</t>
  </si>
  <si>
    <t>Queen Angelfish</t>
  </si>
  <si>
    <t>QuA</t>
  </si>
  <si>
    <t>Halichoeres radiatus</t>
  </si>
  <si>
    <t>Puddingwife</t>
  </si>
  <si>
    <t>PuD</t>
  </si>
  <si>
    <t>Diodontidae</t>
  </si>
  <si>
    <t>Diodon hystrix</t>
  </si>
  <si>
    <t>Porcupinefish</t>
  </si>
  <si>
    <t>PqF</t>
  </si>
  <si>
    <t>Bothidae</t>
  </si>
  <si>
    <t>Bothus lunatus</t>
  </si>
  <si>
    <t>Peacock Flounder</t>
  </si>
  <si>
    <t>PcF</t>
  </si>
  <si>
    <t>Cantherhines pullus</t>
  </si>
  <si>
    <t>Orangespotted Filefish</t>
  </si>
  <si>
    <t>OrF</t>
  </si>
  <si>
    <t>OcS</t>
  </si>
  <si>
    <t>Lutjanus analis</t>
  </si>
  <si>
    <t>Mutton Snapper</t>
  </si>
  <si>
    <t>MuS</t>
  </si>
  <si>
    <t>Scarus coelestinus</t>
  </si>
  <si>
    <t>Midnight Parrotfish</t>
  </si>
  <si>
    <t>MdP</t>
  </si>
  <si>
    <t>Lutjanus mahogoni</t>
  </si>
  <si>
    <t>Mahogany Snapper</t>
  </si>
  <si>
    <t>MgS</t>
  </si>
  <si>
    <t>Holocentrus rufus</t>
  </si>
  <si>
    <t>Longspine squirrelfish</t>
  </si>
  <si>
    <t>LsS</t>
  </si>
  <si>
    <t>Chaetodon aculeatus</t>
  </si>
  <si>
    <t>Longsnout Butterflyfish</t>
  </si>
  <si>
    <t>LsB</t>
  </si>
  <si>
    <t>Stegastes diencaeus</t>
  </si>
  <si>
    <t>Longfin Damselfish</t>
  </si>
  <si>
    <t>LgD</t>
  </si>
  <si>
    <t>Synodontidae</t>
  </si>
  <si>
    <t>Synodus intermedius</t>
  </si>
  <si>
    <t>Lizardfish</t>
  </si>
  <si>
    <t>LzF</t>
  </si>
  <si>
    <t>Pterois sp.</t>
  </si>
  <si>
    <t>Lionfish</t>
  </si>
  <si>
    <t>Lion</t>
  </si>
  <si>
    <t>Lutjanus synagris</t>
  </si>
  <si>
    <t>Lane Snapper</t>
  </si>
  <si>
    <t>LnS</t>
  </si>
  <si>
    <t>Sparidae</t>
  </si>
  <si>
    <t>Calamus bajonado</t>
  </si>
  <si>
    <t>Jolthead Porgy</t>
  </si>
  <si>
    <t>JoP</t>
  </si>
  <si>
    <t>Synodus foetens</t>
  </si>
  <si>
    <t>Inshore Lizardfish</t>
  </si>
  <si>
    <t>InL</t>
  </si>
  <si>
    <t>Caranx latus</t>
  </si>
  <si>
    <t>Horse-eye Jack</t>
  </si>
  <si>
    <t>Jack</t>
  </si>
  <si>
    <t>Acanthostracion polygonia</t>
  </si>
  <si>
    <t>Honeycomb Cowfish</t>
  </si>
  <si>
    <t>HrT</t>
  </si>
  <si>
    <t>Lachnolaimus maximus</t>
  </si>
  <si>
    <t>Hogfish</t>
  </si>
  <si>
    <t>HoG</t>
  </si>
  <si>
    <t>Cephalopholis cruentata</t>
  </si>
  <si>
    <t>Graysby</t>
  </si>
  <si>
    <t>GrB</t>
  </si>
  <si>
    <t>Gymnothorax miliaris</t>
  </si>
  <si>
    <t>Goldentail Moray</t>
  </si>
  <si>
    <t>GoM</t>
  </si>
  <si>
    <t>Mulloidichthys martinicus</t>
  </si>
  <si>
    <t>Goatfish</t>
  </si>
  <si>
    <t>GtF</t>
  </si>
  <si>
    <t>Priacanthidae</t>
  </si>
  <si>
    <t>Heteropriacanthus cruentatus</t>
  </si>
  <si>
    <t>Glass Eye Snapper</t>
  </si>
  <si>
    <t>GeS</t>
  </si>
  <si>
    <t>Haemulon flavolineatum</t>
  </si>
  <si>
    <t>French Grunt</t>
  </si>
  <si>
    <t>FrG</t>
  </si>
  <si>
    <t>Pomacanthus paru</t>
  </si>
  <si>
    <t>French Angelfish</t>
  </si>
  <si>
    <t>FrA</t>
  </si>
  <si>
    <t>Chaetodon capistratus</t>
  </si>
  <si>
    <t>Foureye Butterflyfish</t>
  </si>
  <si>
    <t>4eB</t>
  </si>
  <si>
    <t>Lutjanus jocu</t>
  </si>
  <si>
    <t>Dog Snapper</t>
  </si>
  <si>
    <t>DgS</t>
  </si>
  <si>
    <t>Lutjanus cyanopterus</t>
  </si>
  <si>
    <t>Cubera Snapper</t>
  </si>
  <si>
    <t>CuS</t>
  </si>
  <si>
    <t>Planktivore</t>
  </si>
  <si>
    <t>Clepticus parrae</t>
  </si>
  <si>
    <t>Creole Wrasse</t>
  </si>
  <si>
    <t>CrW</t>
  </si>
  <si>
    <t>Paranthias furcifer</t>
  </si>
  <si>
    <t>Creole Fish</t>
  </si>
  <si>
    <t>CrF</t>
  </si>
  <si>
    <t>Cephalopholis fulva</t>
  </si>
  <si>
    <t>Coney</t>
  </si>
  <si>
    <t>CoN</t>
  </si>
  <si>
    <t>Halichoeres maculipinna </t>
  </si>
  <si>
    <t>Clown Wrasse</t>
  </si>
  <si>
    <t>ClW</t>
  </si>
  <si>
    <t>Tetraodontidae</t>
  </si>
  <si>
    <t>Canthigaster rostrata</t>
  </si>
  <si>
    <t xml:space="preserve">Caribbean sharp-nose puffer </t>
  </si>
  <si>
    <t>PuF</t>
  </si>
  <si>
    <t>Haemulon carbonarium</t>
  </si>
  <si>
    <t>Caesar Grunt</t>
  </si>
  <si>
    <t>CsG</t>
  </si>
  <si>
    <t>Sparisoma radians</t>
  </si>
  <si>
    <t>Bucktooth parrotfish</t>
  </si>
  <si>
    <t>BtP</t>
  </si>
  <si>
    <t>Chromis multilineata</t>
  </si>
  <si>
    <t>Brown Chromis</t>
  </si>
  <si>
    <t>BrC</t>
  </si>
  <si>
    <t>Thalassoma bifasciatum</t>
  </si>
  <si>
    <t>Bluehead Wrasse</t>
  </si>
  <si>
    <t>BhW</t>
  </si>
  <si>
    <t>Haemulon sciurus</t>
  </si>
  <si>
    <t>Blue Stripped Grunt</t>
  </si>
  <si>
    <t>BlG</t>
  </si>
  <si>
    <t>Scarus coeruleus</t>
  </si>
  <si>
    <t>Blue Parrotfish</t>
  </si>
  <si>
    <t>BlP</t>
  </si>
  <si>
    <t>Chromis cyanea</t>
  </si>
  <si>
    <t>Blue Chromis</t>
  </si>
  <si>
    <t>BlC</t>
  </si>
  <si>
    <t xml:space="preserve">Myripristis jacobus </t>
  </si>
  <si>
    <t>Blackbar soldierfish</t>
  </si>
  <si>
    <t>BlB</t>
  </si>
  <si>
    <t>Anisotremus surinamensis</t>
  </si>
  <si>
    <t>Black Margate</t>
  </si>
  <si>
    <t>BlM</t>
  </si>
  <si>
    <t>Balistidae</t>
  </si>
  <si>
    <t>Melichthys niger</t>
  </si>
  <si>
    <t>Black Durgon</t>
  </si>
  <si>
    <t>NgM</t>
  </si>
  <si>
    <t>Stegastes partitus</t>
  </si>
  <si>
    <t>Bicolour Damselfish</t>
  </si>
  <si>
    <t>BiD</t>
  </si>
  <si>
    <t>Stegastes leucostictus</t>
  </si>
  <si>
    <t>Beaugregory</t>
  </si>
  <si>
    <t>BgD</t>
  </si>
  <si>
    <t>Hypoplectrus puella</t>
  </si>
  <si>
    <t>Hamlet spp.</t>
  </si>
  <si>
    <t>HaM</t>
  </si>
  <si>
    <t>Sphyraenidae</t>
  </si>
  <si>
    <t>Sphyraena barracuda</t>
  </si>
  <si>
    <t>Barracuda</t>
  </si>
  <si>
    <t>BaR</t>
  </si>
  <si>
    <t>Caranx ruber</t>
  </si>
  <si>
    <t>Bar Jack</t>
  </si>
  <si>
    <t>BaJ</t>
  </si>
  <si>
    <t>Chaetodan striatus</t>
  </si>
  <si>
    <t>Banded Butterflyfish</t>
  </si>
  <si>
    <t>BdB</t>
  </si>
  <si>
    <t>Diodon holocanthus</t>
  </si>
  <si>
    <t>Balloon Fish</t>
  </si>
  <si>
    <t>BaL</t>
  </si>
  <si>
    <t>Stegastes planifrons</t>
  </si>
  <si>
    <t>3-spot Damselfish</t>
  </si>
  <si>
    <t>3sD</t>
  </si>
  <si>
    <t>Trophic level s.e.</t>
  </si>
  <si>
    <t>Trophic Level</t>
  </si>
  <si>
    <t>Benthic /   Pelagic</t>
  </si>
  <si>
    <t>Functional Feeding Group</t>
  </si>
  <si>
    <t>Scientific Name</t>
  </si>
  <si>
    <t>Common Name</t>
  </si>
  <si>
    <t>Code</t>
  </si>
  <si>
    <t>mdp</t>
  </si>
  <si>
    <t>Biomass</t>
  </si>
  <si>
    <t>Column1</t>
  </si>
  <si>
    <t>L-W citation</t>
  </si>
  <si>
    <t>Changed to Fit Fishbase</t>
  </si>
  <si>
    <t>Already matched fishbase</t>
  </si>
  <si>
    <t>2.93 </t>
  </si>
  <si>
    <t>used parameter values from K. bosquii: http://www.fishbase.org/summary/67625</t>
  </si>
  <si>
    <t>http://www.agrra.org/wp-content/uploads/2016/08/AppendixTwo7-22-03F.pdf</t>
  </si>
  <si>
    <t>used parameter values from H. brasiliensis: http://citeseerx.ist.psu.edu/viewdoc/download?doi=10.1.1.583.7856&amp;rep=rep1&amp;type=pdf</t>
  </si>
  <si>
    <t>used parameters from G. oblongus: http://www.fishbase.org/summary/5801</t>
  </si>
  <si>
    <t>Used parameter values fron L. triqueter (Fishbase)</t>
  </si>
  <si>
    <t>https://www.pifsc.noaa.gov/library/pubs/admin/PIFSC_Admin_Rep_13-04.pdf</t>
  </si>
  <si>
    <t>Site</t>
  </si>
  <si>
    <t>SE</t>
  </si>
  <si>
    <t>Year</t>
  </si>
  <si>
    <t>Bonaire Average</t>
  </si>
  <si>
    <t>Eighteenth Palm</t>
  </si>
  <si>
    <t>No-Dive Reserve</t>
  </si>
  <si>
    <t>NA</t>
  </si>
  <si>
    <t>Bachelor's Beach</t>
  </si>
  <si>
    <t>Density _indv/100m2</t>
  </si>
  <si>
    <t>Biomass_g100m2</t>
  </si>
  <si>
    <t>Density</t>
  </si>
  <si>
    <t>Fork Length</t>
  </si>
  <si>
    <t>(g per 100m2)</t>
  </si>
  <si>
    <t>(# per 100m2)</t>
  </si>
  <si>
    <t>(cm)</t>
  </si>
  <si>
    <t>mean</t>
  </si>
  <si>
    <t>Acanthurids</t>
  </si>
  <si>
    <t>Scarids</t>
  </si>
  <si>
    <t>Total Denuders</t>
  </si>
  <si>
    <t>Barcadera (n=7)</t>
  </si>
  <si>
    <t>Calabas (n=5)</t>
  </si>
  <si>
    <t>Eighteenth Palm (n=7)</t>
  </si>
  <si>
    <t>Front Porch (n=4)</t>
  </si>
  <si>
    <t>Karpata (n=7)</t>
  </si>
  <si>
    <t>No-Dive Reserve (n=6)</t>
  </si>
  <si>
    <t>Oil Slick (n=7)</t>
  </si>
  <si>
    <t>Reef Scientifico (n=7)</t>
  </si>
  <si>
    <t>Windsock (n=7)</t>
  </si>
  <si>
    <t>Bonaire Average (n=11)</t>
  </si>
  <si>
    <t>Bonaire Report, 2017</t>
  </si>
  <si>
    <t>Status and Trends of Herbivorous Fish</t>
  </si>
  <si>
    <t>R. Boenish &amp; M. Wilson</t>
  </si>
  <si>
    <t>Length-weight conversion equations:</t>
  </si>
  <si>
    <t xml:space="preserve">   W=10^(a+(b*LOG(L*10)/LOG(10))</t>
  </si>
  <si>
    <t xml:space="preserve">                     W= g     L=cm</t>
  </si>
  <si>
    <t>Notes:</t>
  </si>
  <si>
    <t>* Data from 2003 did not add up to 2003 average reported in subsequent reports, nor did reported Bonaire average in 2003 summary correspond with transect-level summaries. New site and Bonaire-level averages were calculated from individual species biomasses reported for each transect</t>
  </si>
  <si>
    <t>From Bohnsack &amp; Harper, 1998, Mumby modifications. Consistent with S. Arnold in 2013-2015 Report. See 'Species List' for a and b values by species.</t>
  </si>
  <si>
    <r>
      <rPr>
        <b/>
        <sz val="12"/>
        <color indexed="8"/>
        <rFont val="Calibri"/>
        <family val="2"/>
      </rPr>
      <t>Data collection</t>
    </r>
    <r>
      <rPr>
        <sz val="12"/>
        <color theme="1"/>
        <rFont val="Calibri"/>
        <family val="2"/>
        <scheme val="minor"/>
      </rPr>
      <t>: March, 2017</t>
    </r>
  </si>
  <si>
    <r>
      <rPr>
        <b/>
        <sz val="12"/>
        <color indexed="8"/>
        <rFont val="Calibri"/>
        <family val="2"/>
      </rPr>
      <t>Divers:</t>
    </r>
    <r>
      <rPr>
        <sz val="12"/>
        <color theme="1"/>
        <rFont val="Calibri"/>
        <family val="2"/>
        <scheme val="minor"/>
      </rPr>
      <t xml:space="preserve"> Molly Wilson &amp; Robert Boenish</t>
    </r>
  </si>
  <si>
    <r>
      <rPr>
        <b/>
        <sz val="12"/>
        <color indexed="8"/>
        <rFont val="Calibri"/>
        <family val="2"/>
      </rPr>
      <t>Methodology:</t>
    </r>
    <r>
      <rPr>
        <sz val="12"/>
        <color theme="1"/>
        <rFont val="Calibri"/>
        <family val="2"/>
        <scheme val="minor"/>
      </rPr>
      <t xml:space="preserve"> fish identification and sizing via belt transects (30m long by 4m wide) </t>
    </r>
  </si>
  <si>
    <r>
      <rPr>
        <b/>
        <sz val="12"/>
        <color indexed="8"/>
        <rFont val="Calibri"/>
        <family val="2"/>
      </rPr>
      <t>Species:</t>
    </r>
    <r>
      <rPr>
        <sz val="12"/>
        <color theme="1"/>
        <rFont val="Calibri"/>
        <family val="2"/>
        <scheme val="minor"/>
      </rPr>
      <t xml:space="preserve"> see 'Species List'</t>
    </r>
  </si>
  <si>
    <t>Bachelor's Beach (n=7)</t>
  </si>
  <si>
    <t>Forest, Klein Bonaire (n=7)</t>
  </si>
  <si>
    <t>Appendix X. Herbivorous fish species list and length-weight conversion parameters</t>
  </si>
  <si>
    <t>Appendix X. Herbivorous fish summary data</t>
  </si>
  <si>
    <t>Sparisoma rubripinne</t>
  </si>
  <si>
    <t>(blank)</t>
  </si>
  <si>
    <t>Average of Biomass_g100m2</t>
  </si>
  <si>
    <t>Average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</si>
</sst>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>
    <font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61">
    <xf numFmtId="0" fontId="0" fillId="0" borderId="0" xfId="0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1"/>
    <xf numFmtId="164" fontId="9" fillId="0" borderId="0" xfId="1" applyNumberFormat="1" applyFont="1"/>
    <xf numFmtId="0" fontId="6" fillId="0" borderId="0" xfId="1" applyFont="1"/>
    <xf numFmtId="49" fontId="6" fillId="0" borderId="0" xfId="1" applyNumberFormat="1" applyFont="1"/>
    <xf numFmtId="49" fontId="6" fillId="0" borderId="0" xfId="1" applyNumberFormat="1"/>
    <xf numFmtId="0" fontId="9" fillId="0" borderId="0" xfId="1" applyFont="1"/>
    <xf numFmtId="0" fontId="9" fillId="0" borderId="0" xfId="1" applyFont="1" applyAlignment="1">
      <alignment vertical="center"/>
    </xf>
    <xf numFmtId="0" fontId="6" fillId="0" borderId="0" xfId="1" applyAlignment="1">
      <alignment vertical="center"/>
    </xf>
    <xf numFmtId="0" fontId="6" fillId="0" borderId="0" xfId="1" applyFill="1" applyBorder="1" applyAlignment="1">
      <alignment horizontal="right"/>
    </xf>
    <xf numFmtId="0" fontId="6" fillId="0" borderId="1" xfId="1" applyBorder="1" applyAlignment="1">
      <alignment horizontal="right"/>
    </xf>
    <xf numFmtId="0" fontId="6" fillId="0" borderId="0" xfId="1" applyBorder="1"/>
    <xf numFmtId="164" fontId="9" fillId="0" borderId="0" xfId="1" applyNumberFormat="1" applyFont="1" applyBorder="1"/>
    <xf numFmtId="0" fontId="6" fillId="0" borderId="0" xfId="1" applyFont="1" applyFill="1" applyBorder="1"/>
    <xf numFmtId="0" fontId="6" fillId="0" borderId="0" xfId="1" applyFont="1" applyBorder="1"/>
    <xf numFmtId="49" fontId="6" fillId="0" borderId="0" xfId="1" applyNumberFormat="1" applyFont="1" applyBorder="1"/>
    <xf numFmtId="49" fontId="6" fillId="0" borderId="2" xfId="1" applyNumberFormat="1" applyBorder="1"/>
    <xf numFmtId="49" fontId="9" fillId="0" borderId="2" xfId="1" applyNumberFormat="1" applyFont="1" applyFill="1" applyBorder="1"/>
    <xf numFmtId="0" fontId="6" fillId="0" borderId="0" xfId="1" applyFont="1" applyAlignment="1">
      <alignment vertical="center"/>
    </xf>
    <xf numFmtId="49" fontId="6" fillId="0" borderId="2" xfId="1" applyNumberFormat="1" applyFill="1" applyBorder="1"/>
    <xf numFmtId="49" fontId="6" fillId="0" borderId="0" xfId="1" applyNumberFormat="1" applyFont="1" applyFill="1" applyBorder="1"/>
    <xf numFmtId="0" fontId="6" fillId="0" borderId="1" xfId="1" applyFill="1" applyBorder="1" applyAlignment="1">
      <alignment horizontal="right"/>
    </xf>
    <xf numFmtId="0" fontId="6" fillId="0" borderId="0" xfId="1" applyFill="1" applyBorder="1"/>
    <xf numFmtId="0" fontId="6" fillId="0" borderId="0" xfId="1" applyFont="1" applyFill="1" applyBorder="1" applyAlignment="1">
      <alignment horizontal="right"/>
    </xf>
    <xf numFmtId="0" fontId="6" fillId="0" borderId="1" xfId="1" applyFont="1" applyBorder="1" applyAlignment="1">
      <alignment horizontal="right"/>
    </xf>
    <xf numFmtId="49" fontId="6" fillId="0" borderId="2" xfId="1" applyNumberFormat="1" applyFont="1" applyBorder="1"/>
    <xf numFmtId="0" fontId="6" fillId="0" borderId="1" xfId="1" applyBorder="1"/>
    <xf numFmtId="49" fontId="6" fillId="0" borderId="2" xfId="1" applyNumberFormat="1" applyFont="1" applyFill="1" applyBorder="1"/>
    <xf numFmtId="0" fontId="6" fillId="0" borderId="0" xfId="1" applyBorder="1" applyAlignment="1">
      <alignment horizontal="right"/>
    </xf>
    <xf numFmtId="0" fontId="6" fillId="0" borderId="1" xfId="1" applyFont="1" applyFill="1" applyBorder="1" applyAlignment="1">
      <alignment horizontal="right"/>
    </xf>
    <xf numFmtId="0" fontId="6" fillId="0" borderId="3" xfId="1" applyFill="1" applyBorder="1"/>
    <xf numFmtId="0" fontId="6" fillId="0" borderId="4" xfId="1" applyBorder="1"/>
    <xf numFmtId="0" fontId="6" fillId="0" borderId="3" xfId="1" applyBorder="1"/>
    <xf numFmtId="0" fontId="6" fillId="0" borderId="3" xfId="1" applyFont="1" applyBorder="1"/>
    <xf numFmtId="49" fontId="6" fillId="0" borderId="3" xfId="1" applyNumberFormat="1" applyFont="1" applyBorder="1"/>
    <xf numFmtId="49" fontId="6" fillId="0" borderId="5" xfId="1" applyNumberFormat="1" applyBorder="1"/>
    <xf numFmtId="0" fontId="9" fillId="0" borderId="0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6" xfId="1" applyFont="1" applyFill="1" applyBorder="1" applyAlignment="1">
      <alignment horizontal="center" wrapText="1"/>
    </xf>
    <xf numFmtId="164" fontId="9" fillId="0" borderId="7" xfId="1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wrapText="1"/>
    </xf>
    <xf numFmtId="0" fontId="6" fillId="0" borderId="7" xfId="1" applyFont="1" applyFill="1" applyBorder="1"/>
    <xf numFmtId="49" fontId="6" fillId="0" borderId="7" xfId="1" applyNumberFormat="1" applyFont="1" applyBorder="1"/>
    <xf numFmtId="49" fontId="9" fillId="0" borderId="7" xfId="1" applyNumberFormat="1" applyFont="1" applyBorder="1"/>
    <xf numFmtId="1" fontId="2" fillId="0" borderId="0" xfId="0" applyNumberFormat="1" applyFont="1"/>
    <xf numFmtId="0" fontId="2" fillId="0" borderId="0" xfId="0" applyFont="1"/>
    <xf numFmtId="1" fontId="0" fillId="0" borderId="0" xfId="0" applyNumberFormat="1"/>
    <xf numFmtId="0" fontId="0" fillId="0" borderId="0" xfId="0" applyFont="1"/>
    <xf numFmtId="164" fontId="10" fillId="0" borderId="3" xfId="1" applyNumberFormat="1" applyFont="1" applyBorder="1"/>
    <xf numFmtId="164" fontId="10" fillId="0" borderId="0" xfId="1" applyNumberFormat="1" applyFont="1" applyBorder="1"/>
    <xf numFmtId="0" fontId="10" fillId="0" borderId="0" xfId="1" applyFont="1"/>
    <xf numFmtId="0" fontId="6" fillId="2" borderId="0" xfId="1" applyFill="1"/>
    <xf numFmtId="0" fontId="11" fillId="3" borderId="0" xfId="1" applyFont="1" applyFill="1"/>
    <xf numFmtId="0" fontId="12" fillId="0" borderId="0" xfId="1" applyFont="1"/>
    <xf numFmtId="0" fontId="6" fillId="4" borderId="0" xfId="1" applyFont="1" applyFill="1"/>
    <xf numFmtId="164" fontId="10" fillId="0" borderId="0" xfId="1" applyNumberFormat="1" applyFont="1" applyFill="1" applyBorder="1"/>
    <xf numFmtId="164" fontId="10" fillId="0" borderId="0" xfId="1" applyNumberFormat="1" applyFont="1" applyFill="1" applyBorder="1" applyAlignment="1">
      <alignment horizontal="right"/>
    </xf>
    <xf numFmtId="164" fontId="10" fillId="0" borderId="0" xfId="1" applyNumberFormat="1" applyFont="1"/>
    <xf numFmtId="0" fontId="6" fillId="0" borderId="8" xfId="1" applyBorder="1"/>
    <xf numFmtId="1" fontId="0" fillId="0" borderId="0" xfId="0" applyNumberForma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8" fillId="0" borderId="0" xfId="0" applyFont="1" applyAlignment="1">
      <alignment horizontal="left"/>
    </xf>
    <xf numFmtId="2" fontId="0" fillId="0" borderId="0" xfId="0" applyNumberFormat="1"/>
    <xf numFmtId="2" fontId="13" fillId="0" borderId="0" xfId="0" applyNumberFormat="1" applyFont="1"/>
    <xf numFmtId="2" fontId="7" fillId="0" borderId="0" xfId="0" applyNumberFormat="1" applyFont="1"/>
    <xf numFmtId="0" fontId="14" fillId="0" borderId="0" xfId="0" applyFont="1"/>
    <xf numFmtId="0" fontId="14" fillId="0" borderId="6" xfId="0" applyFont="1" applyBorder="1"/>
    <xf numFmtId="165" fontId="14" fillId="0" borderId="9" xfId="0" applyNumberFormat="1" applyFont="1" applyBorder="1"/>
    <xf numFmtId="2" fontId="14" fillId="0" borderId="9" xfId="0" applyNumberFormat="1" applyFont="1" applyBorder="1"/>
    <xf numFmtId="2" fontId="14" fillId="0" borderId="10" xfId="0" applyNumberFormat="1" applyFont="1" applyBorder="1"/>
    <xf numFmtId="0" fontId="14" fillId="0" borderId="11" xfId="0" applyFont="1" applyBorder="1"/>
    <xf numFmtId="165" fontId="14" fillId="0" borderId="0" xfId="0" applyNumberFormat="1" applyFont="1" applyBorder="1"/>
    <xf numFmtId="2" fontId="14" fillId="0" borderId="0" xfId="0" applyNumberFormat="1" applyFont="1" applyBorder="1"/>
    <xf numFmtId="2" fontId="14" fillId="0" borderId="12" xfId="0" applyNumberFormat="1" applyFont="1" applyBorder="1"/>
    <xf numFmtId="0" fontId="15" fillId="0" borderId="6" xfId="0" applyFont="1" applyBorder="1"/>
    <xf numFmtId="165" fontId="16" fillId="0" borderId="9" xfId="0" applyNumberFormat="1" applyFont="1" applyBorder="1"/>
    <xf numFmtId="2" fontId="16" fillId="0" borderId="9" xfId="0" applyNumberFormat="1" applyFont="1" applyBorder="1"/>
    <xf numFmtId="2" fontId="16" fillId="0" borderId="10" xfId="0" applyNumberFormat="1" applyFont="1" applyBorder="1"/>
    <xf numFmtId="0" fontId="15" fillId="0" borderId="11" xfId="0" applyFont="1" applyBorder="1"/>
    <xf numFmtId="165" fontId="16" fillId="0" borderId="0" xfId="0" applyNumberFormat="1" applyFont="1" applyBorder="1"/>
    <xf numFmtId="2" fontId="16" fillId="0" borderId="0" xfId="0" applyNumberFormat="1" applyFont="1" applyBorder="1"/>
    <xf numFmtId="2" fontId="16" fillId="0" borderId="12" xfId="0" applyNumberFormat="1" applyFont="1" applyBorder="1"/>
    <xf numFmtId="0" fontId="15" fillId="0" borderId="13" xfId="0" applyFont="1" applyBorder="1"/>
    <xf numFmtId="165" fontId="15" fillId="0" borderId="14" xfId="0" applyNumberFormat="1" applyFont="1" applyBorder="1"/>
    <xf numFmtId="2" fontId="15" fillId="0" borderId="14" xfId="0" applyNumberFormat="1" applyFont="1" applyBorder="1"/>
    <xf numFmtId="2" fontId="15" fillId="0" borderId="15" xfId="0" applyNumberFormat="1" applyFont="1" applyBorder="1"/>
    <xf numFmtId="0" fontId="15" fillId="0" borderId="0" xfId="0" applyFont="1"/>
    <xf numFmtId="165" fontId="14" fillId="0" borderId="0" xfId="0" applyNumberFormat="1" applyFont="1"/>
    <xf numFmtId="2" fontId="14" fillId="0" borderId="0" xfId="0" applyNumberFormat="1" applyFont="1"/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164" fontId="17" fillId="0" borderId="0" xfId="1" applyNumberFormat="1" applyFont="1" applyBorder="1"/>
    <xf numFmtId="0" fontId="17" fillId="0" borderId="0" xfId="1" applyFont="1"/>
    <xf numFmtId="164" fontId="17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13" fillId="0" borderId="0" xfId="1" applyNumberFormat="1" applyFont="1" applyBorder="1"/>
    <xf numFmtId="49" fontId="6" fillId="0" borderId="14" xfId="1" applyNumberFormat="1" applyFont="1" applyBorder="1"/>
    <xf numFmtId="0" fontId="6" fillId="0" borderId="14" xfId="1" applyFont="1" applyBorder="1"/>
    <xf numFmtId="0" fontId="13" fillId="0" borderId="0" xfId="1" applyFont="1" applyBorder="1"/>
    <xf numFmtId="164" fontId="13" fillId="0" borderId="16" xfId="1" applyNumberFormat="1" applyFont="1" applyBorder="1"/>
    <xf numFmtId="0" fontId="13" fillId="0" borderId="16" xfId="1" applyFont="1" applyBorder="1"/>
    <xf numFmtId="164" fontId="13" fillId="0" borderId="16" xfId="1" applyNumberFormat="1" applyFont="1" applyFill="1" applyBorder="1" applyAlignment="1">
      <alignment horizontal="right"/>
    </xf>
    <xf numFmtId="49" fontId="6" fillId="0" borderId="17" xfId="1" applyNumberFormat="1" applyFont="1" applyBorder="1"/>
    <xf numFmtId="49" fontId="6" fillId="0" borderId="18" xfId="1" applyNumberFormat="1" applyFont="1" applyBorder="1"/>
    <xf numFmtId="0" fontId="6" fillId="0" borderId="18" xfId="1" applyFont="1" applyBorder="1"/>
    <xf numFmtId="164" fontId="13" fillId="0" borderId="18" xfId="1" applyNumberFormat="1" applyFont="1" applyBorder="1"/>
    <xf numFmtId="164" fontId="13" fillId="0" borderId="19" xfId="1" applyNumberFormat="1" applyFont="1" applyBorder="1"/>
    <xf numFmtId="164" fontId="6" fillId="0" borderId="14" xfId="1" applyNumberFormat="1" applyFont="1" applyBorder="1"/>
    <xf numFmtId="164" fontId="13" fillId="0" borderId="14" xfId="1" applyNumberFormat="1" applyFont="1" applyFill="1" applyBorder="1" applyAlignment="1">
      <alignment horizontal="right"/>
    </xf>
    <xf numFmtId="49" fontId="6" fillId="0" borderId="20" xfId="1" applyNumberFormat="1" applyFont="1" applyBorder="1"/>
    <xf numFmtId="164" fontId="13" fillId="0" borderId="21" xfId="1" applyNumberFormat="1" applyFont="1" applyFill="1" applyBorder="1" applyAlignment="1">
      <alignment horizontal="right"/>
    </xf>
    <xf numFmtId="164" fontId="6" fillId="0" borderId="21" xfId="1" applyNumberFormat="1" applyFont="1" applyBorder="1"/>
    <xf numFmtId="164" fontId="9" fillId="0" borderId="22" xfId="1" applyNumberFormat="1" applyFont="1" applyFill="1" applyBorder="1" applyAlignment="1">
      <alignment horizontal="center"/>
    </xf>
    <xf numFmtId="164" fontId="9" fillId="0" borderId="23" xfId="1" applyNumberFormat="1" applyFont="1" applyFill="1" applyBorder="1" applyAlignment="1">
      <alignment horizontal="center"/>
    </xf>
    <xf numFmtId="0" fontId="15" fillId="0" borderId="0" xfId="0" applyFont="1" applyBorder="1"/>
    <xf numFmtId="165" fontId="15" fillId="0" borderId="0" xfId="0" applyNumberFormat="1" applyFont="1" applyBorder="1"/>
    <xf numFmtId="2" fontId="15" fillId="0" borderId="0" xfId="0" applyNumberFormat="1" applyFont="1" applyBorder="1"/>
    <xf numFmtId="49" fontId="9" fillId="0" borderId="24" xfId="1" applyNumberFormat="1" applyFont="1" applyBorder="1" applyAlignment="1">
      <alignment horizontal="center"/>
    </xf>
    <xf numFmtId="49" fontId="9" fillId="0" borderId="22" xfId="1" applyNumberFormat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7" fillId="0" borderId="0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8" xfId="0" pivotButton="1" applyBorder="1"/>
    <xf numFmtId="0" fontId="0" fillId="0" borderId="32" xfId="0" applyBorder="1"/>
    <xf numFmtId="0" fontId="0" fillId="0" borderId="35" xfId="0" applyBorder="1"/>
    <xf numFmtId="165" fontId="0" fillId="0" borderId="28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6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0" fillId="0" borderId="28" xfId="0" pivotButton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1" xfId="0" applyBorder="1" applyAlignment="1">
      <alignment horizontal="center"/>
    </xf>
    <xf numFmtId="165" fontId="0" fillId="0" borderId="0" xfId="0" applyNumberFormat="1"/>
    <xf numFmtId="0" fontId="15" fillId="0" borderId="6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8"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0.0000"/>
    </dxf>
    <dxf>
      <numFmt numFmtId="164" formatCode="0.0000"/>
    </dxf>
    <dxf>
      <fill>
        <patternFill patternType="none">
          <fgColor indexed="64"/>
          <bgColor indexed="65"/>
        </patternFill>
      </fill>
    </dxf>
    <dxf>
      <numFmt numFmtId="30" formatCode="@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0.0"/>
    </dxf>
    <dxf>
      <numFmt numFmtId="2" formatCode="0.00"/>
    </dxf>
    <dxf>
      <numFmt numFmtId="2" formatCode="0.0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ert Steneck" refreshedDate="43462.538873958336" createdVersion="6" refreshedVersion="6" recordCount="65527" xr:uid="{00000000-000A-0000-FFFF-FFFF6F000000}">
  <cacheSource type="worksheet">
    <worksheetSource name="Table4"/>
  </cacheSource>
  <cacheFields count="4">
    <cacheField name="Year" numFmtId="0">
      <sharedItems containsString="0" containsBlank="1" containsNumber="1" containsInteger="1" minValue="2003" maxValue="2017" count="9">
        <n v="2003"/>
        <n v="2005"/>
        <n v="2007"/>
        <n v="2009"/>
        <n v="2011"/>
        <n v="2013"/>
        <n v="2015"/>
        <n v="2017"/>
        <m/>
      </sharedItems>
    </cacheField>
    <cacheField name="Site" numFmtId="0">
      <sharedItems containsBlank="1" count="13">
        <s v="Barcadera"/>
        <s v="Eighteenth Palm"/>
        <s v="Forest"/>
        <s v="Karpata"/>
        <s v="Reef Scientifico"/>
        <s v="Windsock"/>
        <s v="Calabas"/>
        <s v="Front Porch"/>
        <s v="Bachelor's Beach"/>
        <s v="No-Dive Reserve"/>
        <s v="Oil Slick"/>
        <m/>
        <s v="Boire Average" u="1"/>
      </sharedItems>
    </cacheField>
    <cacheField name="Biomass_g100m2" numFmtId="2">
      <sharedItems containsString="0" containsBlank="1" containsNumber="1" minValue="1161.4144817376684" maxValue="10147.9282809255"/>
    </cacheField>
    <cacheField name="SE" numFmtId="2">
      <sharedItems containsString="0" containsBlank="1" containsNumber="1" minValue="151.88461628301337" maxValue="2335.44354386485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527">
  <r>
    <x v="0"/>
    <x v="0"/>
    <n v="5644.7"/>
    <m/>
  </r>
  <r>
    <x v="0"/>
    <x v="1"/>
    <n v="7294.5"/>
    <m/>
  </r>
  <r>
    <x v="0"/>
    <x v="2"/>
    <n v="5189.3"/>
    <m/>
  </r>
  <r>
    <x v="0"/>
    <x v="3"/>
    <n v="5826.4"/>
    <m/>
  </r>
  <r>
    <x v="0"/>
    <x v="4"/>
    <n v="6037"/>
    <m/>
  </r>
  <r>
    <x v="0"/>
    <x v="5"/>
    <n v="6086"/>
    <m/>
  </r>
  <r>
    <x v="1"/>
    <x v="0"/>
    <n v="5300"/>
    <m/>
  </r>
  <r>
    <x v="1"/>
    <x v="1"/>
    <n v="6300"/>
    <m/>
  </r>
  <r>
    <x v="1"/>
    <x v="2"/>
    <n v="6110"/>
    <m/>
  </r>
  <r>
    <x v="1"/>
    <x v="3"/>
    <n v="4000"/>
    <m/>
  </r>
  <r>
    <x v="1"/>
    <x v="4"/>
    <n v="4900"/>
    <m/>
  </r>
  <r>
    <x v="1"/>
    <x v="5"/>
    <n v="2500"/>
    <m/>
  </r>
  <r>
    <x v="2"/>
    <x v="0"/>
    <n v="5651.1704852851781"/>
    <n v="2335.4435438648543"/>
  </r>
  <r>
    <x v="2"/>
    <x v="1"/>
    <n v="4054.8697788948871"/>
    <n v="538.01210777715892"/>
  </r>
  <r>
    <x v="2"/>
    <x v="2"/>
    <n v="1855.3928114341875"/>
    <n v="398.97922532556294"/>
  </r>
  <r>
    <x v="2"/>
    <x v="3"/>
    <n v="4853.1460876222545"/>
    <n v="772.72562900485923"/>
  </r>
  <r>
    <x v="2"/>
    <x v="4"/>
    <n v="5892.8359499999997"/>
    <n v="984.12884970000005"/>
  </r>
  <r>
    <x v="2"/>
    <x v="5"/>
    <n v="2893.9394471068636"/>
    <n v="441.40806576435301"/>
  </r>
  <r>
    <x v="3"/>
    <x v="0"/>
    <n v="3184.85"/>
    <m/>
  </r>
  <r>
    <x v="3"/>
    <x v="6"/>
    <n v="3717.57"/>
    <m/>
  </r>
  <r>
    <x v="3"/>
    <x v="1"/>
    <n v="3567.06"/>
    <m/>
  </r>
  <r>
    <x v="3"/>
    <x v="7"/>
    <n v="2605.85"/>
    <m/>
  </r>
  <r>
    <x v="3"/>
    <x v="4"/>
    <n v="2841.41"/>
    <m/>
  </r>
  <r>
    <x v="3"/>
    <x v="5"/>
    <n v="4795.78"/>
    <m/>
  </r>
  <r>
    <x v="4"/>
    <x v="8"/>
    <n v="3195.181311106357"/>
    <n v="583.27391883160203"/>
  </r>
  <r>
    <x v="4"/>
    <x v="0"/>
    <n v="3168.7393357167093"/>
    <n v="218.58985591818458"/>
  </r>
  <r>
    <x v="4"/>
    <x v="6"/>
    <n v="3995.6171858490311"/>
    <n v="892.50749446899465"/>
  </r>
  <r>
    <x v="4"/>
    <x v="1"/>
    <n v="3020.7891557095481"/>
    <n v="288.75595190816136"/>
  </r>
  <r>
    <x v="4"/>
    <x v="2"/>
    <n v="3112.1092755991544"/>
    <n v="507.51744282365365"/>
  </r>
  <r>
    <x v="4"/>
    <x v="7"/>
    <n v="10147.9282809255"/>
    <n v="664.61752671455622"/>
  </r>
  <r>
    <x v="4"/>
    <x v="3"/>
    <n v="2538.4441637428754"/>
    <n v="164.53700493805295"/>
  </r>
  <r>
    <x v="4"/>
    <x v="9"/>
    <n v="1753.2791919886563"/>
    <n v="250.18813506796562"/>
  </r>
  <r>
    <x v="4"/>
    <x v="10"/>
    <n v="3618.9905840870142"/>
    <n v="645.35231105336788"/>
  </r>
  <r>
    <x v="4"/>
    <x v="4"/>
    <n v="2246.2908814105276"/>
    <n v="245.20523815552693"/>
  </r>
  <r>
    <x v="5"/>
    <x v="8"/>
    <n v="3062.2672240285342"/>
    <n v="307.98805898288452"/>
  </r>
  <r>
    <x v="5"/>
    <x v="0"/>
    <n v="3503.4877215587494"/>
    <n v="295.13874326287396"/>
  </r>
  <r>
    <x v="5"/>
    <x v="6"/>
    <n v="3757.4923343038404"/>
    <n v="470.88732254723419"/>
  </r>
  <r>
    <x v="5"/>
    <x v="1"/>
    <n v="2707.6555283217331"/>
    <n v="277.49541986283128"/>
  </r>
  <r>
    <x v="5"/>
    <x v="2"/>
    <n v="3157.3815829056416"/>
    <n v="401.30685623057104"/>
  </r>
  <r>
    <x v="5"/>
    <x v="7"/>
    <n v="6606.255815890655"/>
    <n v="336"/>
  </r>
  <r>
    <x v="5"/>
    <x v="3"/>
    <n v="3638.4166820219411"/>
    <n v="401.10128272812932"/>
  </r>
  <r>
    <x v="5"/>
    <x v="9"/>
    <n v="1776.1311473545813"/>
    <n v="197.18782470096087"/>
  </r>
  <r>
    <x v="5"/>
    <x v="10"/>
    <n v="3115.6663729092111"/>
    <n v="241.99331715449154"/>
  </r>
  <r>
    <x v="5"/>
    <x v="4"/>
    <n v="3036.5167270575339"/>
    <n v="252.34571712911139"/>
  </r>
  <r>
    <x v="5"/>
    <x v="5"/>
    <n v="3321.5058677638494"/>
    <n v="268.25161903074758"/>
  </r>
  <r>
    <x v="6"/>
    <x v="8"/>
    <n v="3022.0604249979442"/>
    <n v="333.27409784244867"/>
  </r>
  <r>
    <x v="6"/>
    <x v="0"/>
    <n v="3252.807144633628"/>
    <n v="315.74748133420343"/>
  </r>
  <r>
    <x v="6"/>
    <x v="6"/>
    <n v="2335.0201345668852"/>
    <n v="314.38397520245945"/>
  </r>
  <r>
    <x v="6"/>
    <x v="1"/>
    <n v="2680.5664776239414"/>
    <n v="364.05104972910868"/>
  </r>
  <r>
    <x v="6"/>
    <x v="2"/>
    <n v="3447.444306403012"/>
    <n v="349.78219383893361"/>
  </r>
  <r>
    <x v="6"/>
    <x v="7"/>
    <n v="1161.4144817376684"/>
    <n v="151.88461628301337"/>
  </r>
  <r>
    <x v="6"/>
    <x v="3"/>
    <n v="3705.5978531267992"/>
    <n v="394.04923873429823"/>
  </r>
  <r>
    <x v="6"/>
    <x v="9"/>
    <n v="2587.1703571218509"/>
    <n v="201.43604893671184"/>
  </r>
  <r>
    <x v="6"/>
    <x v="10"/>
    <n v="2894.0662579600476"/>
    <n v="364.57440820391042"/>
  </r>
  <r>
    <x v="6"/>
    <x v="4"/>
    <n v="2897.99133879498"/>
    <n v="298.32229091434067"/>
  </r>
  <r>
    <x v="6"/>
    <x v="5"/>
    <n v="2368.7151115970451"/>
    <n v="354.21993994355091"/>
  </r>
  <r>
    <x v="7"/>
    <x v="8"/>
    <n v="2919.7362026833298"/>
    <n v="244.154624009645"/>
  </r>
  <r>
    <x v="7"/>
    <x v="0"/>
    <n v="4151.8549793472603"/>
    <n v="399.82388138832499"/>
  </r>
  <r>
    <x v="7"/>
    <x v="6"/>
    <n v="5399.1392231999998"/>
    <n v="930.41780998620095"/>
  </r>
  <r>
    <x v="7"/>
    <x v="1"/>
    <n v="2746.9493042702402"/>
    <n v="183.67689390381699"/>
  </r>
  <r>
    <x v="7"/>
    <x v="2"/>
    <n v="4540.5506256159497"/>
    <n v="512.68021623182995"/>
  </r>
  <r>
    <x v="7"/>
    <x v="7"/>
    <n v="5250.7387689770803"/>
    <n v="442.396046286348"/>
  </r>
  <r>
    <x v="7"/>
    <x v="3"/>
    <n v="2542.5083652979802"/>
    <n v="217.10693037376899"/>
  </r>
  <r>
    <x v="7"/>
    <x v="9"/>
    <n v="3398.3296151202799"/>
    <n v="266.391831754772"/>
  </r>
  <r>
    <x v="7"/>
    <x v="10"/>
    <n v="3530.3185873202401"/>
    <n v="363.95391832577201"/>
  </r>
  <r>
    <x v="7"/>
    <x v="4"/>
    <n v="2457.4906444673802"/>
    <n v="312.205411759269"/>
  </r>
  <r>
    <x v="7"/>
    <x v="5"/>
    <n v="3685.1172107083298"/>
    <n v="242.08601918673199"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  <r>
    <x v="8"/>
    <x v="1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6" cacheId="16" dataOnRows="1" applyNumberFormats="0" applyBorderFormats="0" applyFontFormats="0" applyPatternFormats="0" applyAlignmentFormats="0" applyWidthHeightFormats="1" dataCaption="Data" grandTotalCaption="Average Total" updatedVersion="6" minRefreshableVersion="3" showMemberPropertyTips="0" useAutoFormatting="1" itemPrintTitles="1" createdVersion="6" indent="0" compact="0" compactData="0" gridDropZones="1">
  <location ref="A3:K17" firstHeaderRow="1" firstDataRow="2" firstDataCol="1"/>
  <pivotFields count="4">
    <pivotField axis="axisCol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includeNewItemsInFilter="1">
      <items count="14">
        <item x="8"/>
        <item x="0"/>
        <item m="1" x="12"/>
        <item x="6"/>
        <item x="1"/>
        <item x="2"/>
        <item x="7"/>
        <item x="3"/>
        <item x="9"/>
        <item x="10"/>
        <item x="4"/>
        <item x="5"/>
        <item x="11"/>
        <item t="default"/>
      </items>
    </pivotField>
    <pivotField dataField="1" compact="0" outline="0" showAll="0" includeNewItemsInFilter="1"/>
    <pivotField compact="0" outline="0" showAll="0" includeNewItemsInFilter="1"/>
  </pivotFields>
  <rowFields count="1">
    <field x="1"/>
  </rowFields>
  <rowItems count="1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Average of Biomass_g100m2" fld="2" subtotal="average" baseField="0" baseItem="0" numFmtId="165"/>
  </dataFields>
  <formats count="5">
    <format dxfId="13">
      <pivotArea outline="0" fieldPosition="0"/>
    </format>
    <format dxfId="12">
      <pivotArea outline="0" fieldPosition="0"/>
    </format>
    <format dxfId="11">
      <pivotArea field="1" type="button" dataOnly="0" labelOnly="1" outline="0" axis="axisRow" fieldPosition="0"/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:D65528" totalsRowShown="0" headerRowDxfId="17">
  <autoFilter ref="A1:D65528" xr:uid="{00000000-0009-0000-0100-000004000000}"/>
  <sortState ref="A2:D68">
    <sortCondition ref="A2:A68"/>
  </sortState>
  <tableColumns count="4">
    <tableColumn id="1" xr3:uid="{00000000-0010-0000-0000-000001000000}" name="Year"/>
    <tableColumn id="2" xr3:uid="{00000000-0010-0000-0000-000002000000}" name="Site" dataDxfId="16"/>
    <tableColumn id="3" xr3:uid="{00000000-0010-0000-0000-000003000000}" name="Biomass_g100m2" dataDxfId="15"/>
    <tableColumn id="4" xr3:uid="{00000000-0010-0000-0000-000004000000}" name="SE" data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D65536" totalsRowShown="0" headerRowDxfId="8">
  <autoFilter ref="A1:D65536" xr:uid="{00000000-0009-0000-0100-000003000000}"/>
  <sortState ref="A2:D69">
    <sortCondition ref="A1:A1048576"/>
  </sortState>
  <tableColumns count="4">
    <tableColumn id="1" xr3:uid="{00000000-0010-0000-0100-000001000000}" name="Year"/>
    <tableColumn id="2" xr3:uid="{00000000-0010-0000-0100-000002000000}" name="Site"/>
    <tableColumn id="3" xr3:uid="{00000000-0010-0000-0100-000003000000}" name="Density _indv/100m2"/>
    <tableColumn id="4" xr3:uid="{00000000-0010-0000-0100-000004000000}" name="S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inal.fish.list5" displayName="final.fish.list5" ref="A1:L97" totalsRowShown="0" tableBorderDxfId="7">
  <autoFilter ref="A1:L97" xr:uid="{00000000-0009-0000-0100-000001000000}">
    <filterColumn colId="3">
      <filters>
        <filter val="Acanthuridae"/>
        <filter val="Pomacentridae"/>
        <filter val="Scaridae"/>
      </filters>
    </filterColumn>
  </autoFilter>
  <sortState ref="A2:L98">
    <sortCondition ref="B1:B96"/>
  </sortState>
  <tableColumns count="12">
    <tableColumn id="1" xr3:uid="{00000000-0010-0000-0200-000001000000}" name="Code" dataDxfId="6"/>
    <tableColumn id="2" xr3:uid="{00000000-0010-0000-0200-000002000000}" name="Common Name" dataDxfId="5"/>
    <tableColumn id="3" xr3:uid="{00000000-0010-0000-0200-000003000000}" name="Scientific Name" dataDxfId="4"/>
    <tableColumn id="4" xr3:uid="{00000000-0010-0000-0200-000004000000}" name="Family"/>
    <tableColumn id="5" xr3:uid="{00000000-0010-0000-0200-000005000000}" name="Functional Feeding Group" dataDxfId="3"/>
    <tableColumn id="6" xr3:uid="{00000000-0010-0000-0200-000006000000}" name="a" dataDxfId="2"/>
    <tableColumn id="7" xr3:uid="{00000000-0010-0000-0200-000007000000}" name="b" dataDxfId="1"/>
    <tableColumn id="8" xr3:uid="{00000000-0010-0000-0200-000008000000}" name="Benthic /   Pelagic"/>
    <tableColumn id="9" xr3:uid="{00000000-0010-0000-0200-000009000000}" name="Trophic Level"/>
    <tableColumn id="10" xr3:uid="{00000000-0010-0000-0200-00000A000000}" name="Trophic level s.e." dataDxfId="0"/>
    <tableColumn id="11" xr3:uid="{00000000-0010-0000-0200-00000B000000}" name="Column1"/>
    <tableColumn id="12" xr3:uid="{00000000-0010-0000-0200-00000C000000}" name="L-W cit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workbookViewId="0">
      <selection activeCell="A17" sqref="A17"/>
    </sheetView>
  </sheetViews>
  <sheetFormatPr baseColWidth="10" defaultRowHeight="16"/>
  <cols>
    <col min="1" max="1" width="158.83203125" customWidth="1"/>
  </cols>
  <sheetData>
    <row r="1" spans="1:1">
      <c r="A1" s="63" t="s">
        <v>404</v>
      </c>
    </row>
    <row r="2" spans="1:1">
      <c r="A2" s="63" t="s">
        <v>405</v>
      </c>
    </row>
    <row r="3" spans="1:1">
      <c r="A3" t="s">
        <v>406</v>
      </c>
    </row>
    <row r="5" spans="1:1">
      <c r="A5" t="s">
        <v>413</v>
      </c>
    </row>
    <row r="6" spans="1:1">
      <c r="A6" t="s">
        <v>414</v>
      </c>
    </row>
    <row r="7" spans="1:1">
      <c r="A7" t="s">
        <v>415</v>
      </c>
    </row>
    <row r="8" spans="1:1">
      <c r="A8" t="s">
        <v>416</v>
      </c>
    </row>
    <row r="10" spans="1:1">
      <c r="A10" s="63" t="s">
        <v>407</v>
      </c>
    </row>
    <row r="11" spans="1:1">
      <c r="A11" t="s">
        <v>408</v>
      </c>
    </row>
    <row r="12" spans="1:1">
      <c r="A12" t="s">
        <v>409</v>
      </c>
    </row>
    <row r="13" spans="1:1" ht="17">
      <c r="A13" s="96" t="s">
        <v>412</v>
      </c>
    </row>
    <row r="15" spans="1:1">
      <c r="A15" s="63" t="s">
        <v>410</v>
      </c>
    </row>
    <row r="16" spans="1:1" ht="34">
      <c r="A16" s="96" t="s">
        <v>411</v>
      </c>
    </row>
  </sheetData>
  <phoneticPr fontId="5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582"/>
  <sheetViews>
    <sheetView topLeftCell="A5634" workbookViewId="0">
      <pane ySplit="560" activePane="bottomLeft"/>
      <selection activeCell="B5735" sqref="B1:B65536"/>
      <selection pane="bottomLeft" activeCell="C17" sqref="C17"/>
    </sheetView>
  </sheetViews>
  <sheetFormatPr baseColWidth="10" defaultColWidth="11.1640625" defaultRowHeight="16"/>
  <cols>
    <col min="1" max="2" width="11.1640625" customWidth="1"/>
    <col min="3" max="3" width="18" customWidth="1"/>
    <col min="4" max="4" width="11.1640625" customWidth="1"/>
    <col min="5" max="5" width="21.83203125" customWidth="1"/>
    <col min="6" max="6" width="13.33203125" customWidth="1"/>
    <col min="7" max="9" width="11.1640625" customWidth="1"/>
    <col min="10" max="10" width="18.83203125" bestFit="1" customWidth="1"/>
    <col min="11" max="11" width="14.83203125" customWidth="1"/>
    <col min="12" max="18" width="2.1640625" customWidth="1"/>
    <col min="19" max="19" width="3.1640625" customWidth="1"/>
    <col min="20" max="20" width="6.83203125" customWidth="1"/>
    <col min="21" max="22" width="11.1640625" customWidth="1"/>
    <col min="23" max="23" width="17" customWidth="1"/>
    <col min="24" max="34" width="11.1640625" customWidth="1"/>
    <col min="35" max="35" width="17.5" customWidth="1"/>
  </cols>
  <sheetData>
    <row r="1" spans="1:11">
      <c r="A1" s="2" t="s">
        <v>69</v>
      </c>
      <c r="B1" s="2" t="s">
        <v>375</v>
      </c>
      <c r="C1" s="3" t="s">
        <v>68</v>
      </c>
      <c r="D1" s="3" t="s">
        <v>361</v>
      </c>
      <c r="E1" s="2" t="s">
        <v>0</v>
      </c>
      <c r="F1" s="2" t="s">
        <v>67</v>
      </c>
      <c r="G1" s="2" t="s">
        <v>66</v>
      </c>
      <c r="H1" s="2" t="s">
        <v>2</v>
      </c>
      <c r="I1" s="2" t="s">
        <v>3</v>
      </c>
      <c r="J1" s="2" t="s">
        <v>363</v>
      </c>
      <c r="K1" s="2" t="s">
        <v>1</v>
      </c>
    </row>
    <row r="2" spans="1:11">
      <c r="A2" s="47">
        <v>2011</v>
      </c>
      <c r="B2" s="48" t="s">
        <v>382</v>
      </c>
      <c r="C2" s="48">
        <v>1</v>
      </c>
      <c r="D2" s="48" t="s">
        <v>26</v>
      </c>
      <c r="E2" s="48" t="str">
        <f>VLOOKUP(D2,'Species List'!$A$2:$J$97,3,0)</f>
        <v>Acanthurus bahianus</v>
      </c>
      <c r="F2" s="48">
        <v>17</v>
      </c>
      <c r="G2" s="48"/>
      <c r="H2" s="50">
        <f>VLOOKUP(D2,'Species List'!$A$2:$J$97,6,0)</f>
        <v>-4.6005000000000003</v>
      </c>
      <c r="I2" s="50">
        <f>VLOOKUP(D2,'Species List'!$A$2:$J$97,7,0)</f>
        <v>2.9752000000000001</v>
      </c>
      <c r="J2">
        <f>10^(H2+(I2*LOG(F2*10)/LOG(10)))</f>
        <v>108.52545888885899</v>
      </c>
      <c r="K2" s="50" t="str">
        <f>VLOOKUP(D2,'Species List'!$A$2:$J$97,4,0)</f>
        <v>Acanthuridae</v>
      </c>
    </row>
    <row r="3" spans="1:11">
      <c r="A3" s="47">
        <v>2011</v>
      </c>
      <c r="B3" s="48" t="s">
        <v>382</v>
      </c>
      <c r="C3" s="48">
        <v>1</v>
      </c>
      <c r="D3" s="48" t="s">
        <v>49</v>
      </c>
      <c r="E3" s="48" t="str">
        <f>VLOOKUP(D3,'Species List'!$A$2:$J$97,3,0)</f>
        <v>Microspathodon chrysurus</v>
      </c>
      <c r="F3" s="48">
        <v>18</v>
      </c>
      <c r="G3" s="48"/>
      <c r="H3" s="50">
        <f>VLOOKUP(D3,'Species List'!$A$2:$J$97,6,0)</f>
        <v>-4.7032999999999996</v>
      </c>
      <c r="I3" s="50">
        <f>VLOOKUP(D3,'Species List'!$A$2:$J$97,7,0)</f>
        <v>3.0825</v>
      </c>
      <c r="J3">
        <f t="shared" ref="J3:J65" si="0">10^(H3+(I3*LOG(F3*10)/LOG(10)))</f>
        <v>177.24643014613946</v>
      </c>
      <c r="K3" s="50" t="str">
        <f>VLOOKUP(D3,'Species List'!$A$2:$J$97,4,0)</f>
        <v>Pomacentridae</v>
      </c>
    </row>
    <row r="4" spans="1:11">
      <c r="A4" s="47">
        <v>2011</v>
      </c>
      <c r="B4" s="48" t="s">
        <v>382</v>
      </c>
      <c r="C4" s="48">
        <v>1</v>
      </c>
      <c r="D4" t="s">
        <v>48</v>
      </c>
      <c r="E4" s="48" t="str">
        <f>VLOOKUP(D4,'Species List'!$A$2:$J$97,3,0)</f>
        <v>Scarus taeniopterus</v>
      </c>
      <c r="F4" s="48">
        <v>25</v>
      </c>
      <c r="G4" s="48" t="s">
        <v>43</v>
      </c>
      <c r="H4" s="50">
        <f>VLOOKUP(D4,'Species List'!$A$2:$J$97,6,0)</f>
        <v>-3.2256999999999998</v>
      </c>
      <c r="I4" s="50">
        <f>VLOOKUP(D4,'Species List'!$A$2:$J$97,7,0)</f>
        <v>2.3852000000000002</v>
      </c>
      <c r="J4">
        <f t="shared" si="0"/>
        <v>311.79310623759653</v>
      </c>
      <c r="K4" s="50" t="str">
        <f>VLOOKUP(D4,'Species List'!$A$2:$J$97,4,0)</f>
        <v>Scaridae</v>
      </c>
    </row>
    <row r="5" spans="1:11">
      <c r="A5" s="47">
        <v>2011</v>
      </c>
      <c r="B5" s="48" t="s">
        <v>382</v>
      </c>
      <c r="C5" s="48">
        <v>1</v>
      </c>
      <c r="D5" t="s">
        <v>48</v>
      </c>
      <c r="E5" s="48" t="str">
        <f>VLOOKUP(D5,'Species List'!$A$2:$J$97,3,0)</f>
        <v>Scarus taeniopterus</v>
      </c>
      <c r="F5" s="48">
        <v>30</v>
      </c>
      <c r="G5" s="48" t="s">
        <v>43</v>
      </c>
      <c r="H5" s="50">
        <f>VLOOKUP(D5,'Species List'!$A$2:$J$97,6,0)</f>
        <v>-3.2256999999999998</v>
      </c>
      <c r="I5" s="50">
        <f>VLOOKUP(D5,'Species List'!$A$2:$J$97,7,0)</f>
        <v>2.3852000000000002</v>
      </c>
      <c r="J5">
        <f t="shared" si="0"/>
        <v>481.64783974460363</v>
      </c>
      <c r="K5" s="50" t="str">
        <f>VLOOKUP(D5,'Species List'!$A$2:$J$97,4,0)</f>
        <v>Scaridae</v>
      </c>
    </row>
    <row r="6" spans="1:11">
      <c r="A6" s="47">
        <v>2011</v>
      </c>
      <c r="B6" s="48" t="s">
        <v>382</v>
      </c>
      <c r="C6" s="48">
        <v>1</v>
      </c>
      <c r="D6" s="48" t="s">
        <v>42</v>
      </c>
      <c r="E6" s="48" t="str">
        <f>VLOOKUP(D6,'Species List'!$A$2:$J$97,3,0)</f>
        <v>Scarus vetula</v>
      </c>
      <c r="F6" s="48">
        <v>22</v>
      </c>
      <c r="G6" s="48" t="s">
        <v>21</v>
      </c>
      <c r="H6" s="50">
        <f>VLOOKUP(D6,'Species List'!$A$2:$J$97,6,0)</f>
        <v>-5.0162000000000004</v>
      </c>
      <c r="I6" s="50">
        <f>VLOOKUP(D6,'Species List'!$A$2:$J$97,7,0)</f>
        <v>3.1109</v>
      </c>
      <c r="J6">
        <f t="shared" si="0"/>
        <v>186.5703893135852</v>
      </c>
      <c r="K6" s="50" t="str">
        <f>VLOOKUP(D6,'Species List'!$A$2:$J$97,4,0)</f>
        <v>Scaridae</v>
      </c>
    </row>
    <row r="7" spans="1:11">
      <c r="A7" s="47">
        <v>2011</v>
      </c>
      <c r="B7" s="48" t="s">
        <v>382</v>
      </c>
      <c r="C7" s="48">
        <v>1</v>
      </c>
      <c r="D7" s="48" t="s">
        <v>42</v>
      </c>
      <c r="E7" s="48" t="str">
        <f>VLOOKUP(D7,'Species List'!$A$2:$J$97,3,0)</f>
        <v>Scarus vetula</v>
      </c>
      <c r="F7" s="48">
        <v>30</v>
      </c>
      <c r="G7" s="48" t="s">
        <v>21</v>
      </c>
      <c r="H7" s="50">
        <f>VLOOKUP(D7,'Species List'!$A$2:$J$97,6,0)</f>
        <v>-5.0162000000000004</v>
      </c>
      <c r="I7" s="50">
        <f>VLOOKUP(D7,'Species List'!$A$2:$J$97,7,0)</f>
        <v>3.1109</v>
      </c>
      <c r="J7">
        <f t="shared" si="0"/>
        <v>489.6395738782121</v>
      </c>
      <c r="K7" s="50" t="str">
        <f>VLOOKUP(D7,'Species List'!$A$2:$J$97,4,0)</f>
        <v>Scaridae</v>
      </c>
    </row>
    <row r="8" spans="1:11">
      <c r="A8" s="47">
        <v>2011</v>
      </c>
      <c r="B8" s="48" t="s">
        <v>382</v>
      </c>
      <c r="C8" s="48">
        <v>1</v>
      </c>
      <c r="D8" s="48" t="s">
        <v>42</v>
      </c>
      <c r="E8" s="48" t="str">
        <f>VLOOKUP(D8,'Species List'!$A$2:$J$97,3,0)</f>
        <v>Scarus vetula</v>
      </c>
      <c r="F8" s="48">
        <v>33</v>
      </c>
      <c r="G8" s="48" t="s">
        <v>43</v>
      </c>
      <c r="H8" s="50">
        <f>VLOOKUP(D8,'Species List'!$A$2:$J$97,6,0)</f>
        <v>-5.0162000000000004</v>
      </c>
      <c r="I8" s="50">
        <f>VLOOKUP(D8,'Species List'!$A$2:$J$97,7,0)</f>
        <v>3.1109</v>
      </c>
      <c r="J8">
        <f t="shared" si="0"/>
        <v>658.63531859738646</v>
      </c>
      <c r="K8" s="50" t="str">
        <f>VLOOKUP(D8,'Species List'!$A$2:$J$97,4,0)</f>
        <v>Scaridae</v>
      </c>
    </row>
    <row r="9" spans="1:11">
      <c r="A9" s="47">
        <v>2011</v>
      </c>
      <c r="B9" s="48" t="s">
        <v>382</v>
      </c>
      <c r="C9" s="48">
        <v>1</v>
      </c>
      <c r="D9" s="48" t="s">
        <v>47</v>
      </c>
      <c r="E9" s="48" t="str">
        <f>VLOOKUP(D9,'Species List'!$A$2:$J$97,3,0)</f>
        <v>Sparisoma aurofrenatum</v>
      </c>
      <c r="F9" s="48">
        <v>19</v>
      </c>
      <c r="G9" s="48" t="s">
        <v>21</v>
      </c>
      <c r="H9" s="50">
        <f>VLOOKUP(D9,'Species List'!$A$2:$J$97,6,0)</f>
        <v>-4.0781000000000001</v>
      </c>
      <c r="I9" s="50">
        <f>VLOOKUP(D9,'Species List'!$A$2:$J$97,7,0)</f>
        <v>2.7437999999999998</v>
      </c>
      <c r="J9">
        <f t="shared" si="0"/>
        <v>149.3977752647418</v>
      </c>
      <c r="K9" s="50" t="str">
        <f>VLOOKUP(D9,'Species List'!$A$2:$J$97,4,0)</f>
        <v>Scaridae</v>
      </c>
    </row>
    <row r="10" spans="1:11">
      <c r="A10" s="47">
        <v>2011</v>
      </c>
      <c r="B10" s="48" t="s">
        <v>382</v>
      </c>
      <c r="C10" s="48">
        <v>1</v>
      </c>
      <c r="D10" t="s">
        <v>45</v>
      </c>
      <c r="E10" s="48" t="str">
        <f>VLOOKUP(D10,'Species List'!$A$2:$J$97,3,0)</f>
        <v>Sparisoma viride</v>
      </c>
      <c r="F10" s="48">
        <v>26</v>
      </c>
      <c r="G10" s="48" t="s">
        <v>21</v>
      </c>
      <c r="H10" s="50">
        <f>VLOOKUP(D10,'Species List'!$A$2:$J$97,6,0)</f>
        <v>-4.4317000000000002</v>
      </c>
      <c r="I10" s="50">
        <f>VLOOKUP(D10,'Species List'!$A$2:$J$97,7,0)</f>
        <v>2.9051</v>
      </c>
      <c r="J10">
        <f t="shared" si="0"/>
        <v>383.741768934785</v>
      </c>
      <c r="K10" s="50" t="str">
        <f>VLOOKUP(D10,'Species List'!$A$2:$J$97,4,0)</f>
        <v>Scaridae</v>
      </c>
    </row>
    <row r="11" spans="1:11">
      <c r="A11" s="47">
        <v>2011</v>
      </c>
      <c r="B11" s="48" t="s">
        <v>382</v>
      </c>
      <c r="C11" s="48">
        <v>1</v>
      </c>
      <c r="D11" t="s">
        <v>45</v>
      </c>
      <c r="E11" s="48" t="str">
        <f>VLOOKUP(D11,'Species List'!$A$2:$J$97,3,0)</f>
        <v>Sparisoma viride</v>
      </c>
      <c r="F11" s="48">
        <v>26</v>
      </c>
      <c r="G11" s="48" t="s">
        <v>21</v>
      </c>
      <c r="H11" s="50">
        <f>VLOOKUP(D11,'Species List'!$A$2:$J$97,6,0)</f>
        <v>-4.4317000000000002</v>
      </c>
      <c r="I11" s="50">
        <f>VLOOKUP(D11,'Species List'!$A$2:$J$97,7,0)</f>
        <v>2.9051</v>
      </c>
      <c r="J11">
        <f t="shared" si="0"/>
        <v>383.741768934785</v>
      </c>
      <c r="K11" s="50" t="str">
        <f>VLOOKUP(D11,'Species List'!$A$2:$J$97,4,0)</f>
        <v>Scaridae</v>
      </c>
    </row>
    <row r="12" spans="1:11">
      <c r="A12" s="47">
        <v>2011</v>
      </c>
      <c r="B12" s="48" t="s">
        <v>382</v>
      </c>
      <c r="C12" s="48">
        <v>2</v>
      </c>
      <c r="D12" s="48" t="s">
        <v>26</v>
      </c>
      <c r="E12" s="48" t="str">
        <f>VLOOKUP(D12,'Species List'!$A$2:$J$97,3,0)</f>
        <v>Acanthurus bahianus</v>
      </c>
      <c r="F12" s="48">
        <v>18</v>
      </c>
      <c r="G12" s="48"/>
      <c r="H12" s="50">
        <f>VLOOKUP(D12,'Species List'!$A$2:$J$97,6,0)</f>
        <v>-4.6005000000000003</v>
      </c>
      <c r="I12" s="50">
        <f>VLOOKUP(D12,'Species List'!$A$2:$J$97,7,0)</f>
        <v>2.9752000000000001</v>
      </c>
      <c r="J12">
        <f t="shared" si="0"/>
        <v>128.64317706372901</v>
      </c>
      <c r="K12" s="50" t="str">
        <f>VLOOKUP(D12,'Species List'!$A$2:$J$97,4,0)</f>
        <v>Acanthuridae</v>
      </c>
    </row>
    <row r="13" spans="1:11">
      <c r="A13" s="47">
        <v>2011</v>
      </c>
      <c r="B13" s="48" t="s">
        <v>382</v>
      </c>
      <c r="C13" s="48">
        <v>2</v>
      </c>
      <c r="D13" s="48" t="s">
        <v>26</v>
      </c>
      <c r="E13" s="48" t="str">
        <f>VLOOKUP(D13,'Species List'!$A$2:$J$97,3,0)</f>
        <v>Acanthurus bahianus</v>
      </c>
      <c r="F13" s="48">
        <v>18</v>
      </c>
      <c r="G13" s="48"/>
      <c r="H13" s="50">
        <f>VLOOKUP(D13,'Species List'!$A$2:$J$97,6,0)</f>
        <v>-4.6005000000000003</v>
      </c>
      <c r="I13" s="50">
        <f>VLOOKUP(D13,'Species List'!$A$2:$J$97,7,0)</f>
        <v>2.9752000000000001</v>
      </c>
      <c r="J13">
        <f t="shared" si="0"/>
        <v>128.64317706372901</v>
      </c>
      <c r="K13" s="50" t="str">
        <f>VLOOKUP(D13,'Species List'!$A$2:$J$97,4,0)</f>
        <v>Acanthuridae</v>
      </c>
    </row>
    <row r="14" spans="1:11">
      <c r="A14" s="47">
        <v>2011</v>
      </c>
      <c r="B14" s="48" t="s">
        <v>382</v>
      </c>
      <c r="C14" s="48">
        <v>2</v>
      </c>
      <c r="D14" s="48" t="s">
        <v>49</v>
      </c>
      <c r="E14" s="48" t="str">
        <f>VLOOKUP(D14,'Species List'!$A$2:$J$97,3,0)</f>
        <v>Microspathodon chrysurus</v>
      </c>
      <c r="F14" s="48">
        <v>18</v>
      </c>
      <c r="G14" s="48"/>
      <c r="H14" s="50">
        <f>VLOOKUP(D14,'Species List'!$A$2:$J$97,6,0)</f>
        <v>-4.7032999999999996</v>
      </c>
      <c r="I14" s="50">
        <f>VLOOKUP(D14,'Species List'!$A$2:$J$97,7,0)</f>
        <v>3.0825</v>
      </c>
      <c r="J14">
        <f t="shared" si="0"/>
        <v>177.24643014613946</v>
      </c>
      <c r="K14" s="50" t="str">
        <f>VLOOKUP(D14,'Species List'!$A$2:$J$97,4,0)</f>
        <v>Pomacentridae</v>
      </c>
    </row>
    <row r="15" spans="1:11">
      <c r="A15" s="47">
        <v>2011</v>
      </c>
      <c r="B15" s="48" t="s">
        <v>382</v>
      </c>
      <c r="C15" s="48">
        <v>2</v>
      </c>
      <c r="D15" t="s">
        <v>44</v>
      </c>
      <c r="E15" s="48" t="str">
        <f>VLOOKUP(D15,'Species List'!$A$2:$J$97,3,0)</f>
        <v>Scarus iseri</v>
      </c>
      <c r="F15" s="48">
        <v>12</v>
      </c>
      <c r="G15" s="48" t="s">
        <v>21</v>
      </c>
      <c r="H15" s="50">
        <f>VLOOKUP(D15,'Species List'!$A$2:$J$97,6,0)</f>
        <v>-4.8887</v>
      </c>
      <c r="I15" s="50">
        <f>VLOOKUP(D15,'Species List'!$A$2:$J$97,7,0)</f>
        <v>3.0548000000000002</v>
      </c>
      <c r="J15">
        <f t="shared" si="0"/>
        <v>29.025711241570576</v>
      </c>
      <c r="K15" s="50" t="str">
        <f>VLOOKUP(D15,'Species List'!$A$2:$J$97,4,0)</f>
        <v>Scaridae</v>
      </c>
    </row>
    <row r="16" spans="1:11">
      <c r="A16" s="47">
        <v>2011</v>
      </c>
      <c r="B16" s="48" t="s">
        <v>382</v>
      </c>
      <c r="C16" s="48">
        <v>2</v>
      </c>
      <c r="D16" t="s">
        <v>44</v>
      </c>
      <c r="E16" s="48" t="str">
        <f>VLOOKUP(D16,'Species List'!$A$2:$J$97,3,0)</f>
        <v>Scarus iseri</v>
      </c>
      <c r="F16" s="48">
        <v>15</v>
      </c>
      <c r="G16" s="48" t="s">
        <v>21</v>
      </c>
      <c r="H16" s="50">
        <f>VLOOKUP(D16,'Species List'!$A$2:$J$97,6,0)</f>
        <v>-4.8887</v>
      </c>
      <c r="I16" s="50">
        <f>VLOOKUP(D16,'Species List'!$A$2:$J$97,7,0)</f>
        <v>3.0548000000000002</v>
      </c>
      <c r="J16">
        <f t="shared" si="0"/>
        <v>57.388328837000365</v>
      </c>
      <c r="K16" s="50" t="str">
        <f>VLOOKUP(D16,'Species List'!$A$2:$J$97,4,0)</f>
        <v>Scaridae</v>
      </c>
    </row>
    <row r="17" spans="1:11">
      <c r="A17" s="47">
        <v>2011</v>
      </c>
      <c r="B17" s="48" t="s">
        <v>382</v>
      </c>
      <c r="C17" s="48">
        <v>2</v>
      </c>
      <c r="D17" t="s">
        <v>44</v>
      </c>
      <c r="E17" s="48" t="str">
        <f>VLOOKUP(D17,'Species List'!$A$2:$J$97,3,0)</f>
        <v>Scarus iseri</v>
      </c>
      <c r="F17" s="48">
        <v>4</v>
      </c>
      <c r="G17" s="48" t="s">
        <v>53</v>
      </c>
      <c r="H17" s="50">
        <f>VLOOKUP(D17,'Species List'!$A$2:$J$97,6,0)</f>
        <v>-4.8887</v>
      </c>
      <c r="I17" s="50">
        <f>VLOOKUP(D17,'Species List'!$A$2:$J$97,7,0)</f>
        <v>3.0548000000000002</v>
      </c>
      <c r="J17">
        <f t="shared" si="0"/>
        <v>1.0122152160204034</v>
      </c>
      <c r="K17" s="50" t="str">
        <f>VLOOKUP(D17,'Species List'!$A$2:$J$97,4,0)</f>
        <v>Scaridae</v>
      </c>
    </row>
    <row r="18" spans="1:11">
      <c r="A18" s="47">
        <v>2011</v>
      </c>
      <c r="B18" s="48" t="s">
        <v>382</v>
      </c>
      <c r="C18" s="48">
        <v>2</v>
      </c>
      <c r="D18" t="s">
        <v>44</v>
      </c>
      <c r="E18" s="48" t="str">
        <f>VLOOKUP(D18,'Species List'!$A$2:$J$97,3,0)</f>
        <v>Scarus iseri</v>
      </c>
      <c r="F18" s="48">
        <v>4</v>
      </c>
      <c r="G18" s="48" t="s">
        <v>53</v>
      </c>
      <c r="H18" s="50">
        <f>VLOOKUP(D18,'Species List'!$A$2:$J$97,6,0)</f>
        <v>-4.8887</v>
      </c>
      <c r="I18" s="50">
        <f>VLOOKUP(D18,'Species List'!$A$2:$J$97,7,0)</f>
        <v>3.0548000000000002</v>
      </c>
      <c r="J18">
        <f t="shared" si="0"/>
        <v>1.0122152160204034</v>
      </c>
      <c r="K18" s="50" t="str">
        <f>VLOOKUP(D18,'Species List'!$A$2:$J$97,4,0)</f>
        <v>Scaridae</v>
      </c>
    </row>
    <row r="19" spans="1:11">
      <c r="A19" s="47">
        <v>2011</v>
      </c>
      <c r="B19" s="48" t="s">
        <v>382</v>
      </c>
      <c r="C19" s="48">
        <v>2</v>
      </c>
      <c r="D19" t="s">
        <v>44</v>
      </c>
      <c r="E19" s="48" t="str">
        <f>VLOOKUP(D19,'Species List'!$A$2:$J$97,3,0)</f>
        <v>Scarus iseri</v>
      </c>
      <c r="F19" s="48">
        <v>4</v>
      </c>
      <c r="G19" s="48" t="s">
        <v>53</v>
      </c>
      <c r="H19" s="50">
        <f>VLOOKUP(D19,'Species List'!$A$2:$J$97,6,0)</f>
        <v>-4.8887</v>
      </c>
      <c r="I19" s="50">
        <f>VLOOKUP(D19,'Species List'!$A$2:$J$97,7,0)</f>
        <v>3.0548000000000002</v>
      </c>
      <c r="J19">
        <f t="shared" si="0"/>
        <v>1.0122152160204034</v>
      </c>
      <c r="K19" s="50" t="str">
        <f>VLOOKUP(D19,'Species List'!$A$2:$J$97,4,0)</f>
        <v>Scaridae</v>
      </c>
    </row>
    <row r="20" spans="1:11">
      <c r="A20" s="47">
        <v>2011</v>
      </c>
      <c r="B20" s="48" t="s">
        <v>382</v>
      </c>
      <c r="C20" s="48">
        <v>2</v>
      </c>
      <c r="D20" t="s">
        <v>44</v>
      </c>
      <c r="E20" s="48" t="str">
        <f>VLOOKUP(D20,'Species List'!$A$2:$J$97,3,0)</f>
        <v>Scarus iseri</v>
      </c>
      <c r="F20" s="48">
        <v>4</v>
      </c>
      <c r="G20" s="48" t="s">
        <v>53</v>
      </c>
      <c r="H20" s="50">
        <f>VLOOKUP(D20,'Species List'!$A$2:$J$97,6,0)</f>
        <v>-4.8887</v>
      </c>
      <c r="I20" s="50">
        <f>VLOOKUP(D20,'Species List'!$A$2:$J$97,7,0)</f>
        <v>3.0548000000000002</v>
      </c>
      <c r="J20">
        <f t="shared" si="0"/>
        <v>1.0122152160204034</v>
      </c>
      <c r="K20" s="50" t="str">
        <f>VLOOKUP(D20,'Species List'!$A$2:$J$97,4,0)</f>
        <v>Scaridae</v>
      </c>
    </row>
    <row r="21" spans="1:11">
      <c r="A21" s="47">
        <v>2011</v>
      </c>
      <c r="B21" s="48" t="s">
        <v>382</v>
      </c>
      <c r="C21" s="48">
        <v>2</v>
      </c>
      <c r="D21" t="s">
        <v>44</v>
      </c>
      <c r="E21" s="48" t="str">
        <f>VLOOKUP(D21,'Species List'!$A$2:$J$97,3,0)</f>
        <v>Scarus iseri</v>
      </c>
      <c r="F21" s="48">
        <v>4</v>
      </c>
      <c r="G21" s="48" t="s">
        <v>53</v>
      </c>
      <c r="H21" s="50">
        <f>VLOOKUP(D21,'Species List'!$A$2:$J$97,6,0)</f>
        <v>-4.8887</v>
      </c>
      <c r="I21" s="50">
        <f>VLOOKUP(D21,'Species List'!$A$2:$J$97,7,0)</f>
        <v>3.0548000000000002</v>
      </c>
      <c r="J21">
        <f t="shared" si="0"/>
        <v>1.0122152160204034</v>
      </c>
      <c r="K21" s="50" t="str">
        <f>VLOOKUP(D21,'Species List'!$A$2:$J$97,4,0)</f>
        <v>Scaridae</v>
      </c>
    </row>
    <row r="22" spans="1:11">
      <c r="A22" s="47">
        <v>2011</v>
      </c>
      <c r="B22" s="48" t="s">
        <v>382</v>
      </c>
      <c r="C22" s="48">
        <v>2</v>
      </c>
      <c r="D22" t="s">
        <v>44</v>
      </c>
      <c r="E22" s="48" t="str">
        <f>VLOOKUP(D22,'Species List'!$A$2:$J$97,3,0)</f>
        <v>Scarus iseri</v>
      </c>
      <c r="F22" s="48">
        <v>4</v>
      </c>
      <c r="G22" s="48" t="s">
        <v>53</v>
      </c>
      <c r="H22" s="50">
        <f>VLOOKUP(D22,'Species List'!$A$2:$J$97,6,0)</f>
        <v>-4.8887</v>
      </c>
      <c r="I22" s="50">
        <f>VLOOKUP(D22,'Species List'!$A$2:$J$97,7,0)</f>
        <v>3.0548000000000002</v>
      </c>
      <c r="J22">
        <f t="shared" si="0"/>
        <v>1.0122152160204034</v>
      </c>
      <c r="K22" s="50" t="str">
        <f>VLOOKUP(D22,'Species List'!$A$2:$J$97,4,0)</f>
        <v>Scaridae</v>
      </c>
    </row>
    <row r="23" spans="1:11">
      <c r="A23" s="47">
        <v>2011</v>
      </c>
      <c r="B23" s="48" t="s">
        <v>382</v>
      </c>
      <c r="C23" s="48">
        <v>2</v>
      </c>
      <c r="D23" t="s">
        <v>44</v>
      </c>
      <c r="E23" s="48" t="str">
        <f>VLOOKUP(D23,'Species List'!$A$2:$J$97,3,0)</f>
        <v>Scarus iseri</v>
      </c>
      <c r="F23" s="48">
        <v>4</v>
      </c>
      <c r="G23" s="48" t="s">
        <v>53</v>
      </c>
      <c r="H23" s="50">
        <f>VLOOKUP(D23,'Species List'!$A$2:$J$97,6,0)</f>
        <v>-4.8887</v>
      </c>
      <c r="I23" s="50">
        <f>VLOOKUP(D23,'Species List'!$A$2:$J$97,7,0)</f>
        <v>3.0548000000000002</v>
      </c>
      <c r="J23">
        <f t="shared" si="0"/>
        <v>1.0122152160204034</v>
      </c>
      <c r="K23" s="50" t="str">
        <f>VLOOKUP(D23,'Species List'!$A$2:$J$97,4,0)</f>
        <v>Scaridae</v>
      </c>
    </row>
    <row r="24" spans="1:11">
      <c r="A24" s="47">
        <v>2011</v>
      </c>
      <c r="B24" s="48" t="s">
        <v>382</v>
      </c>
      <c r="C24" s="48">
        <v>2</v>
      </c>
      <c r="D24" t="s">
        <v>44</v>
      </c>
      <c r="E24" s="48" t="str">
        <f>VLOOKUP(D24,'Species List'!$A$2:$J$97,3,0)</f>
        <v>Scarus iseri</v>
      </c>
      <c r="F24" s="48">
        <v>4</v>
      </c>
      <c r="G24" s="48" t="s">
        <v>53</v>
      </c>
      <c r="H24" s="50">
        <f>VLOOKUP(D24,'Species List'!$A$2:$J$97,6,0)</f>
        <v>-4.8887</v>
      </c>
      <c r="I24" s="50">
        <f>VLOOKUP(D24,'Species List'!$A$2:$J$97,7,0)</f>
        <v>3.0548000000000002</v>
      </c>
      <c r="J24">
        <f t="shared" si="0"/>
        <v>1.0122152160204034</v>
      </c>
      <c r="K24" s="50" t="str">
        <f>VLOOKUP(D24,'Species List'!$A$2:$J$97,4,0)</f>
        <v>Scaridae</v>
      </c>
    </row>
    <row r="25" spans="1:11">
      <c r="A25" s="47">
        <v>2011</v>
      </c>
      <c r="B25" s="48" t="s">
        <v>382</v>
      </c>
      <c r="C25" s="48">
        <v>2</v>
      </c>
      <c r="D25" t="s">
        <v>44</v>
      </c>
      <c r="E25" s="48" t="str">
        <f>VLOOKUP(D25,'Species List'!$A$2:$J$97,3,0)</f>
        <v>Scarus iseri</v>
      </c>
      <c r="F25" s="48">
        <v>4</v>
      </c>
      <c r="G25" s="48" t="s">
        <v>53</v>
      </c>
      <c r="H25" s="50">
        <f>VLOOKUP(D25,'Species List'!$A$2:$J$97,6,0)</f>
        <v>-4.8887</v>
      </c>
      <c r="I25" s="50">
        <f>VLOOKUP(D25,'Species List'!$A$2:$J$97,7,0)</f>
        <v>3.0548000000000002</v>
      </c>
      <c r="J25">
        <f t="shared" si="0"/>
        <v>1.0122152160204034</v>
      </c>
      <c r="K25" s="50" t="str">
        <f>VLOOKUP(D25,'Species List'!$A$2:$J$97,4,0)</f>
        <v>Scaridae</v>
      </c>
    </row>
    <row r="26" spans="1:11">
      <c r="A26" s="47">
        <v>2011</v>
      </c>
      <c r="B26" s="48" t="s">
        <v>382</v>
      </c>
      <c r="C26" s="48">
        <v>2</v>
      </c>
      <c r="D26" t="s">
        <v>44</v>
      </c>
      <c r="E26" s="48" t="str">
        <f>VLOOKUP(D26,'Species List'!$A$2:$J$97,3,0)</f>
        <v>Scarus iseri</v>
      </c>
      <c r="F26" s="48">
        <v>4</v>
      </c>
      <c r="G26" s="48" t="s">
        <v>53</v>
      </c>
      <c r="H26" s="50">
        <f>VLOOKUP(D26,'Species List'!$A$2:$J$97,6,0)</f>
        <v>-4.8887</v>
      </c>
      <c r="I26" s="50">
        <f>VLOOKUP(D26,'Species List'!$A$2:$J$97,7,0)</f>
        <v>3.0548000000000002</v>
      </c>
      <c r="J26">
        <f t="shared" si="0"/>
        <v>1.0122152160204034</v>
      </c>
      <c r="K26" s="50" t="str">
        <f>VLOOKUP(D26,'Species List'!$A$2:$J$97,4,0)</f>
        <v>Scaridae</v>
      </c>
    </row>
    <row r="27" spans="1:11">
      <c r="A27" s="47">
        <v>2011</v>
      </c>
      <c r="B27" s="48" t="s">
        <v>382</v>
      </c>
      <c r="C27" s="48">
        <v>2</v>
      </c>
      <c r="D27" t="s">
        <v>44</v>
      </c>
      <c r="E27" s="48" t="str">
        <f>VLOOKUP(D27,'Species List'!$A$2:$J$97,3,0)</f>
        <v>Scarus iseri</v>
      </c>
      <c r="F27" s="48">
        <v>23</v>
      </c>
      <c r="G27" s="48" t="s">
        <v>43</v>
      </c>
      <c r="H27" s="50">
        <f>VLOOKUP(D27,'Species List'!$A$2:$J$97,6,0)</f>
        <v>-4.8887</v>
      </c>
      <c r="I27" s="50">
        <f>VLOOKUP(D27,'Species List'!$A$2:$J$97,7,0)</f>
        <v>3.0548000000000002</v>
      </c>
      <c r="J27">
        <f t="shared" si="0"/>
        <v>211.79036238974825</v>
      </c>
      <c r="K27" s="50" t="str">
        <f>VLOOKUP(D27,'Species List'!$A$2:$J$97,4,0)</f>
        <v>Scaridae</v>
      </c>
    </row>
    <row r="28" spans="1:11">
      <c r="A28" s="47">
        <v>2011</v>
      </c>
      <c r="B28" s="48" t="s">
        <v>382</v>
      </c>
      <c r="C28" s="48">
        <v>2</v>
      </c>
      <c r="D28" t="s">
        <v>48</v>
      </c>
      <c r="E28" s="48" t="str">
        <f>VLOOKUP(D28,'Species List'!$A$2:$J$97,3,0)</f>
        <v>Scarus taeniopterus</v>
      </c>
      <c r="F28" s="48">
        <v>23</v>
      </c>
      <c r="G28" s="48" t="s">
        <v>43</v>
      </c>
      <c r="H28" s="50">
        <f>VLOOKUP(D28,'Species List'!$A$2:$J$97,6,0)</f>
        <v>-3.2256999999999998</v>
      </c>
      <c r="I28" s="50">
        <f>VLOOKUP(D28,'Species List'!$A$2:$J$97,7,0)</f>
        <v>2.3852000000000002</v>
      </c>
      <c r="J28">
        <f t="shared" si="0"/>
        <v>255.56020890468707</v>
      </c>
      <c r="K28" s="50" t="str">
        <f>VLOOKUP(D28,'Species List'!$A$2:$J$97,4,0)</f>
        <v>Scaridae</v>
      </c>
    </row>
    <row r="29" spans="1:11">
      <c r="A29" s="47">
        <v>2011</v>
      </c>
      <c r="B29" s="48" t="s">
        <v>382</v>
      </c>
      <c r="C29" s="48">
        <v>2</v>
      </c>
      <c r="D29" s="48" t="s">
        <v>47</v>
      </c>
      <c r="E29" s="48" t="str">
        <f>VLOOKUP(D29,'Species List'!$A$2:$J$97,3,0)</f>
        <v>Sparisoma aurofrenatum</v>
      </c>
      <c r="F29" s="48">
        <v>20</v>
      </c>
      <c r="G29" s="48" t="s">
        <v>21</v>
      </c>
      <c r="H29" s="50">
        <f>VLOOKUP(D29,'Species List'!$A$2:$J$97,6,0)</f>
        <v>-4.0781000000000001</v>
      </c>
      <c r="I29" s="50">
        <f>VLOOKUP(D29,'Species List'!$A$2:$J$97,7,0)</f>
        <v>2.7437999999999998</v>
      </c>
      <c r="J29">
        <f t="shared" si="0"/>
        <v>171.97531044669645</v>
      </c>
      <c r="K29" s="50" t="str">
        <f>VLOOKUP(D29,'Species List'!$A$2:$J$97,4,0)</f>
        <v>Scaridae</v>
      </c>
    </row>
    <row r="30" spans="1:11">
      <c r="A30" s="47">
        <v>2011</v>
      </c>
      <c r="B30" s="48" t="s">
        <v>382</v>
      </c>
      <c r="C30" s="48">
        <v>2</v>
      </c>
      <c r="D30" s="48" t="s">
        <v>47</v>
      </c>
      <c r="E30" s="48" t="str">
        <f>VLOOKUP(D30,'Species List'!$A$2:$J$97,3,0)</f>
        <v>Sparisoma aurofrenatum</v>
      </c>
      <c r="F30" s="48">
        <v>20</v>
      </c>
      <c r="G30" s="48" t="s">
        <v>21</v>
      </c>
      <c r="H30" s="50">
        <f>VLOOKUP(D30,'Species List'!$A$2:$J$97,6,0)</f>
        <v>-4.0781000000000001</v>
      </c>
      <c r="I30" s="50">
        <f>VLOOKUP(D30,'Species List'!$A$2:$J$97,7,0)</f>
        <v>2.7437999999999998</v>
      </c>
      <c r="J30">
        <f t="shared" si="0"/>
        <v>171.97531044669645</v>
      </c>
      <c r="K30" s="50" t="str">
        <f>VLOOKUP(D30,'Species List'!$A$2:$J$97,4,0)</f>
        <v>Scaridae</v>
      </c>
    </row>
    <row r="31" spans="1:11">
      <c r="A31" s="47">
        <v>2011</v>
      </c>
      <c r="B31" s="48" t="s">
        <v>382</v>
      </c>
      <c r="C31" s="48">
        <v>2</v>
      </c>
      <c r="D31" t="s">
        <v>45</v>
      </c>
      <c r="E31" s="48" t="str">
        <f>VLOOKUP(D31,'Species List'!$A$2:$J$97,3,0)</f>
        <v>Sparisoma viride</v>
      </c>
      <c r="F31" s="48">
        <v>30</v>
      </c>
      <c r="G31" s="48" t="s">
        <v>21</v>
      </c>
      <c r="H31" s="50">
        <f>VLOOKUP(D31,'Species List'!$A$2:$J$97,6,0)</f>
        <v>-4.4317000000000002</v>
      </c>
      <c r="I31" s="50">
        <f>VLOOKUP(D31,'Species List'!$A$2:$J$97,7,0)</f>
        <v>2.9051</v>
      </c>
      <c r="J31">
        <f t="shared" si="0"/>
        <v>581.54718397712224</v>
      </c>
      <c r="K31" s="50" t="str">
        <f>VLOOKUP(D31,'Species List'!$A$2:$J$97,4,0)</f>
        <v>Scaridae</v>
      </c>
    </row>
    <row r="32" spans="1:11">
      <c r="A32" s="47">
        <v>2011</v>
      </c>
      <c r="B32" s="48" t="s">
        <v>382</v>
      </c>
      <c r="C32" s="48">
        <v>2</v>
      </c>
      <c r="D32" t="s">
        <v>45</v>
      </c>
      <c r="E32" s="48" t="str">
        <f>VLOOKUP(D32,'Species List'!$A$2:$J$97,3,0)</f>
        <v>Sparisoma viride</v>
      </c>
      <c r="F32" s="48">
        <v>32</v>
      </c>
      <c r="G32" s="48" t="s">
        <v>43</v>
      </c>
      <c r="H32" s="50">
        <f>VLOOKUP(D32,'Species List'!$A$2:$J$97,6,0)</f>
        <v>-4.4317000000000002</v>
      </c>
      <c r="I32" s="50">
        <f>VLOOKUP(D32,'Species List'!$A$2:$J$97,7,0)</f>
        <v>2.9051</v>
      </c>
      <c r="J32">
        <f t="shared" si="0"/>
        <v>701.47339170910243</v>
      </c>
      <c r="K32" s="50" t="str">
        <f>VLOOKUP(D32,'Species List'!$A$2:$J$97,4,0)</f>
        <v>Scaridae</v>
      </c>
    </row>
    <row r="33" spans="1:11">
      <c r="A33" s="47">
        <v>2011</v>
      </c>
      <c r="B33" s="48" t="s">
        <v>382</v>
      </c>
      <c r="C33" s="48">
        <v>3</v>
      </c>
      <c r="D33" s="48" t="s">
        <v>54</v>
      </c>
      <c r="E33" s="48" t="str">
        <f>VLOOKUP(D33,'Species List'!$A$2:$J$97,3,0)</f>
        <v>Acanthurus coeruleus</v>
      </c>
      <c r="F33" s="48">
        <v>20</v>
      </c>
      <c r="G33" s="48"/>
      <c r="H33" s="50">
        <f>VLOOKUP(D33,'Species List'!$A$2:$J$97,6,0)</f>
        <v>-2.8241999999999998</v>
      </c>
      <c r="I33" s="50">
        <f>VLOOKUP(D33,'Species List'!$A$2:$J$97,7,0)</f>
        <v>2.2637999999999998</v>
      </c>
      <c r="J33">
        <f t="shared" si="0"/>
        <v>242.58933511332035</v>
      </c>
      <c r="K33" s="50" t="str">
        <f>VLOOKUP(D33,'Species List'!$A$2:$J$97,4,0)</f>
        <v>Acanthuridae</v>
      </c>
    </row>
    <row r="34" spans="1:11">
      <c r="A34" s="47">
        <v>2011</v>
      </c>
      <c r="B34" s="48" t="s">
        <v>382</v>
      </c>
      <c r="C34" s="48">
        <v>3</v>
      </c>
      <c r="D34" t="s">
        <v>44</v>
      </c>
      <c r="E34" s="48" t="str">
        <f>VLOOKUP(D34,'Species List'!$A$2:$J$97,3,0)</f>
        <v>Scarus iseri</v>
      </c>
      <c r="F34" s="48">
        <v>13</v>
      </c>
      <c r="G34" s="48" t="s">
        <v>53</v>
      </c>
      <c r="H34" s="50">
        <f>VLOOKUP(D34,'Species List'!$A$2:$J$97,6,0)</f>
        <v>-4.8887</v>
      </c>
      <c r="I34" s="50">
        <f>VLOOKUP(D34,'Species List'!$A$2:$J$97,7,0)</f>
        <v>3.0548000000000002</v>
      </c>
      <c r="J34">
        <f t="shared" si="0"/>
        <v>37.065866108828203</v>
      </c>
      <c r="K34" s="50" t="str">
        <f>VLOOKUP(D34,'Species List'!$A$2:$J$97,4,0)</f>
        <v>Scaridae</v>
      </c>
    </row>
    <row r="35" spans="1:11">
      <c r="A35" s="47">
        <v>2011</v>
      </c>
      <c r="B35" s="48" t="s">
        <v>382</v>
      </c>
      <c r="C35" s="48">
        <v>3</v>
      </c>
      <c r="D35" t="s">
        <v>44</v>
      </c>
      <c r="E35" s="48" t="str">
        <f>VLOOKUP(D35,'Species List'!$A$2:$J$97,3,0)</f>
        <v>Scarus iseri</v>
      </c>
      <c r="F35" s="48">
        <v>20</v>
      </c>
      <c r="G35" s="48" t="s">
        <v>43</v>
      </c>
      <c r="H35" s="50">
        <f>VLOOKUP(D35,'Species List'!$A$2:$J$97,6,0)</f>
        <v>-4.8887</v>
      </c>
      <c r="I35" s="50">
        <f>VLOOKUP(D35,'Species List'!$A$2:$J$97,7,0)</f>
        <v>3.0548000000000002</v>
      </c>
      <c r="J35">
        <f t="shared" si="0"/>
        <v>138.19312276937541</v>
      </c>
      <c r="K35" s="50" t="str">
        <f>VLOOKUP(D35,'Species List'!$A$2:$J$97,4,0)</f>
        <v>Scaridae</v>
      </c>
    </row>
    <row r="36" spans="1:11">
      <c r="A36" s="47">
        <v>2011</v>
      </c>
      <c r="B36" s="48" t="s">
        <v>382</v>
      </c>
      <c r="C36" s="48">
        <v>3</v>
      </c>
      <c r="D36" t="s">
        <v>48</v>
      </c>
      <c r="E36" s="48" t="str">
        <f>VLOOKUP(D36,'Species List'!$A$2:$J$97,3,0)</f>
        <v>Scarus taeniopterus</v>
      </c>
      <c r="F36" s="48">
        <v>18</v>
      </c>
      <c r="G36" s="48" t="s">
        <v>21</v>
      </c>
      <c r="H36" s="50">
        <f>VLOOKUP(D36,'Species List'!$A$2:$J$97,6,0)</f>
        <v>-3.2256999999999998</v>
      </c>
      <c r="I36" s="50">
        <f>VLOOKUP(D36,'Species List'!$A$2:$J$97,7,0)</f>
        <v>2.3852000000000002</v>
      </c>
      <c r="J36">
        <f t="shared" si="0"/>
        <v>142.42163893869329</v>
      </c>
      <c r="K36" s="50" t="str">
        <f>VLOOKUP(D36,'Species List'!$A$2:$J$97,4,0)</f>
        <v>Scaridae</v>
      </c>
    </row>
    <row r="37" spans="1:11">
      <c r="A37" s="47">
        <v>2011</v>
      </c>
      <c r="B37" s="48" t="s">
        <v>382</v>
      </c>
      <c r="C37" s="48">
        <v>3</v>
      </c>
      <c r="D37" t="s">
        <v>48</v>
      </c>
      <c r="E37" s="48" t="str">
        <f>VLOOKUP(D37,'Species List'!$A$2:$J$97,3,0)</f>
        <v>Scarus taeniopterus</v>
      </c>
      <c r="F37" s="48">
        <v>19</v>
      </c>
      <c r="G37" s="48" t="s">
        <v>21</v>
      </c>
      <c r="H37" s="50">
        <f>VLOOKUP(D37,'Species List'!$A$2:$J$97,6,0)</f>
        <v>-3.2256999999999998</v>
      </c>
      <c r="I37" s="50">
        <f>VLOOKUP(D37,'Species List'!$A$2:$J$97,7,0)</f>
        <v>2.3852000000000002</v>
      </c>
      <c r="J37">
        <f t="shared" si="0"/>
        <v>162.02539503890316</v>
      </c>
      <c r="K37" s="50" t="str">
        <f>VLOOKUP(D37,'Species List'!$A$2:$J$97,4,0)</f>
        <v>Scaridae</v>
      </c>
    </row>
    <row r="38" spans="1:11">
      <c r="A38" s="47">
        <v>2011</v>
      </c>
      <c r="B38" s="48" t="s">
        <v>382</v>
      </c>
      <c r="C38" s="48">
        <v>3</v>
      </c>
      <c r="D38" t="s">
        <v>48</v>
      </c>
      <c r="E38" s="48" t="str">
        <f>VLOOKUP(D38,'Species List'!$A$2:$J$97,3,0)</f>
        <v>Scarus taeniopterus</v>
      </c>
      <c r="F38" s="48">
        <v>22</v>
      </c>
      <c r="G38" s="48" t="s">
        <v>21</v>
      </c>
      <c r="H38" s="50">
        <f>VLOOKUP(D38,'Species List'!$A$2:$J$97,6,0)</f>
        <v>-3.2256999999999998</v>
      </c>
      <c r="I38" s="50">
        <f>VLOOKUP(D38,'Species List'!$A$2:$J$97,7,0)</f>
        <v>2.3852000000000002</v>
      </c>
      <c r="J38">
        <f t="shared" si="0"/>
        <v>229.85109565998633</v>
      </c>
      <c r="K38" s="50" t="str">
        <f>VLOOKUP(D38,'Species List'!$A$2:$J$97,4,0)</f>
        <v>Scaridae</v>
      </c>
    </row>
    <row r="39" spans="1:11">
      <c r="A39" s="47">
        <v>2011</v>
      </c>
      <c r="B39" s="48" t="s">
        <v>382</v>
      </c>
      <c r="C39" s="48">
        <v>3</v>
      </c>
      <c r="D39" t="s">
        <v>48</v>
      </c>
      <c r="E39" s="48" t="str">
        <f>VLOOKUP(D39,'Species List'!$A$2:$J$97,3,0)</f>
        <v>Scarus taeniopterus</v>
      </c>
      <c r="F39" s="48">
        <v>23</v>
      </c>
      <c r="G39" s="48" t="s">
        <v>21</v>
      </c>
      <c r="H39" s="50">
        <f>VLOOKUP(D39,'Species List'!$A$2:$J$97,6,0)</f>
        <v>-3.2256999999999998</v>
      </c>
      <c r="I39" s="50">
        <f>VLOOKUP(D39,'Species List'!$A$2:$J$97,7,0)</f>
        <v>2.3852000000000002</v>
      </c>
      <c r="J39">
        <f t="shared" si="0"/>
        <v>255.56020890468707</v>
      </c>
      <c r="K39" s="50" t="str">
        <f>VLOOKUP(D39,'Species List'!$A$2:$J$97,4,0)</f>
        <v>Scaridae</v>
      </c>
    </row>
    <row r="40" spans="1:11">
      <c r="A40" s="47">
        <v>2011</v>
      </c>
      <c r="B40" s="48" t="s">
        <v>382</v>
      </c>
      <c r="C40" s="48">
        <v>3</v>
      </c>
      <c r="D40" t="s">
        <v>48</v>
      </c>
      <c r="E40" s="48" t="str">
        <f>VLOOKUP(D40,'Species List'!$A$2:$J$97,3,0)</f>
        <v>Scarus taeniopterus</v>
      </c>
      <c r="F40" s="48">
        <v>23</v>
      </c>
      <c r="G40" s="48" t="s">
        <v>43</v>
      </c>
      <c r="H40" s="50">
        <f>VLOOKUP(D40,'Species List'!$A$2:$J$97,6,0)</f>
        <v>-3.2256999999999998</v>
      </c>
      <c r="I40" s="50">
        <f>VLOOKUP(D40,'Species List'!$A$2:$J$97,7,0)</f>
        <v>2.3852000000000002</v>
      </c>
      <c r="J40">
        <f t="shared" si="0"/>
        <v>255.56020890468707</v>
      </c>
      <c r="K40" s="50" t="str">
        <f>VLOOKUP(D40,'Species List'!$A$2:$J$97,4,0)</f>
        <v>Scaridae</v>
      </c>
    </row>
    <row r="41" spans="1:11">
      <c r="A41" s="47">
        <v>2011</v>
      </c>
      <c r="B41" s="48" t="s">
        <v>382</v>
      </c>
      <c r="C41" s="48">
        <v>3</v>
      </c>
      <c r="D41" s="48" t="s">
        <v>42</v>
      </c>
      <c r="E41" s="48" t="str">
        <f>VLOOKUP(D41,'Species List'!$A$2:$J$97,3,0)</f>
        <v>Scarus vetula</v>
      </c>
      <c r="F41" s="48">
        <v>25</v>
      </c>
      <c r="G41" s="48" t="s">
        <v>21</v>
      </c>
      <c r="H41" s="50">
        <f>VLOOKUP(D41,'Species List'!$A$2:$J$97,6,0)</f>
        <v>-5.0162000000000004</v>
      </c>
      <c r="I41" s="50">
        <f>VLOOKUP(D41,'Species List'!$A$2:$J$97,7,0)</f>
        <v>3.1109</v>
      </c>
      <c r="J41">
        <f t="shared" si="0"/>
        <v>277.684458006971</v>
      </c>
      <c r="K41" s="50" t="str">
        <f>VLOOKUP(D41,'Species List'!$A$2:$J$97,4,0)</f>
        <v>Scaridae</v>
      </c>
    </row>
    <row r="42" spans="1:11">
      <c r="A42" s="47">
        <v>2011</v>
      </c>
      <c r="B42" s="48" t="s">
        <v>382</v>
      </c>
      <c r="C42" s="48">
        <v>3</v>
      </c>
      <c r="D42" s="48" t="s">
        <v>42</v>
      </c>
      <c r="E42" s="48" t="str">
        <f>VLOOKUP(D42,'Species List'!$A$2:$J$97,3,0)</f>
        <v>Scarus vetula</v>
      </c>
      <c r="F42" s="48">
        <v>27</v>
      </c>
      <c r="G42" s="48" t="s">
        <v>21</v>
      </c>
      <c r="H42" s="50">
        <f>VLOOKUP(D42,'Species List'!$A$2:$J$97,6,0)</f>
        <v>-5.0162000000000004</v>
      </c>
      <c r="I42" s="50">
        <f>VLOOKUP(D42,'Species List'!$A$2:$J$97,7,0)</f>
        <v>3.1109</v>
      </c>
      <c r="J42">
        <f t="shared" si="0"/>
        <v>352.80077779738235</v>
      </c>
      <c r="K42" s="50" t="str">
        <f>VLOOKUP(D42,'Species List'!$A$2:$J$97,4,0)</f>
        <v>Scaridae</v>
      </c>
    </row>
    <row r="43" spans="1:11">
      <c r="A43" s="47">
        <v>2011</v>
      </c>
      <c r="B43" s="48" t="s">
        <v>382</v>
      </c>
      <c r="C43" s="48">
        <v>3</v>
      </c>
      <c r="D43" s="48" t="s">
        <v>47</v>
      </c>
      <c r="E43" s="48" t="str">
        <f>VLOOKUP(D43,'Species List'!$A$2:$J$97,3,0)</f>
        <v>Sparisoma aurofrenatum</v>
      </c>
      <c r="F43" s="48">
        <v>18</v>
      </c>
      <c r="G43" s="48" t="s">
        <v>21</v>
      </c>
      <c r="H43" s="50">
        <f>VLOOKUP(D43,'Species List'!$A$2:$J$97,6,0)</f>
        <v>-4.0781000000000001</v>
      </c>
      <c r="I43" s="50">
        <f>VLOOKUP(D43,'Species List'!$A$2:$J$97,7,0)</f>
        <v>2.7437999999999998</v>
      </c>
      <c r="J43">
        <f t="shared" si="0"/>
        <v>128.80024807719036</v>
      </c>
      <c r="K43" s="50" t="str">
        <f>VLOOKUP(D43,'Species List'!$A$2:$J$97,4,0)</f>
        <v>Scaridae</v>
      </c>
    </row>
    <row r="44" spans="1:11">
      <c r="A44" s="47">
        <v>2011</v>
      </c>
      <c r="B44" s="48" t="s">
        <v>382</v>
      </c>
      <c r="C44" s="48">
        <v>3</v>
      </c>
      <c r="D44" t="s">
        <v>45</v>
      </c>
      <c r="E44" s="48" t="str">
        <f>VLOOKUP(D44,'Species List'!$A$2:$J$97,3,0)</f>
        <v>Sparisoma viride</v>
      </c>
      <c r="F44" s="48">
        <v>28</v>
      </c>
      <c r="G44" s="48" t="s">
        <v>21</v>
      </c>
      <c r="H44" s="50">
        <f>VLOOKUP(D44,'Species List'!$A$2:$J$97,6,0)</f>
        <v>-4.4317000000000002</v>
      </c>
      <c r="I44" s="50">
        <f>VLOOKUP(D44,'Species List'!$A$2:$J$97,7,0)</f>
        <v>2.9051</v>
      </c>
      <c r="J44">
        <f t="shared" si="0"/>
        <v>475.92530495067058</v>
      </c>
      <c r="K44" s="50" t="str">
        <f>VLOOKUP(D44,'Species List'!$A$2:$J$97,4,0)</f>
        <v>Scaridae</v>
      </c>
    </row>
    <row r="45" spans="1:11">
      <c r="A45" s="47">
        <v>2011</v>
      </c>
      <c r="B45" s="48" t="s">
        <v>382</v>
      </c>
      <c r="C45" s="48">
        <v>3</v>
      </c>
      <c r="D45" t="s">
        <v>45</v>
      </c>
      <c r="E45" s="48" t="str">
        <f>VLOOKUP(D45,'Species List'!$A$2:$J$97,3,0)</f>
        <v>Sparisoma viride</v>
      </c>
      <c r="F45" s="48">
        <v>30</v>
      </c>
      <c r="G45" s="48" t="s">
        <v>21</v>
      </c>
      <c r="H45" s="50">
        <f>VLOOKUP(D45,'Species List'!$A$2:$J$97,6,0)</f>
        <v>-4.4317000000000002</v>
      </c>
      <c r="I45" s="50">
        <f>VLOOKUP(D45,'Species List'!$A$2:$J$97,7,0)</f>
        <v>2.9051</v>
      </c>
      <c r="J45">
        <f t="shared" si="0"/>
        <v>581.54718397712224</v>
      </c>
      <c r="K45" s="50" t="str">
        <f>VLOOKUP(D45,'Species List'!$A$2:$J$97,4,0)</f>
        <v>Scaridae</v>
      </c>
    </row>
    <row r="46" spans="1:11">
      <c r="A46" s="47">
        <v>2011</v>
      </c>
      <c r="B46" s="48" t="s">
        <v>382</v>
      </c>
      <c r="C46" s="48">
        <v>3</v>
      </c>
      <c r="D46" t="s">
        <v>45</v>
      </c>
      <c r="E46" s="48" t="str">
        <f>VLOOKUP(D46,'Species List'!$A$2:$J$97,3,0)</f>
        <v>Sparisoma viride</v>
      </c>
      <c r="F46" s="48">
        <v>32</v>
      </c>
      <c r="G46" s="48" t="s">
        <v>43</v>
      </c>
      <c r="H46" s="50">
        <f>VLOOKUP(D46,'Species List'!$A$2:$J$97,6,0)</f>
        <v>-4.4317000000000002</v>
      </c>
      <c r="I46" s="50">
        <f>VLOOKUP(D46,'Species List'!$A$2:$J$97,7,0)</f>
        <v>2.9051</v>
      </c>
      <c r="J46">
        <f t="shared" si="0"/>
        <v>701.47339170910243</v>
      </c>
      <c r="K46" s="50" t="str">
        <f>VLOOKUP(D46,'Species List'!$A$2:$J$97,4,0)</f>
        <v>Scaridae</v>
      </c>
    </row>
    <row r="47" spans="1:11">
      <c r="A47" s="47">
        <v>2011</v>
      </c>
      <c r="B47" s="48" t="s">
        <v>382</v>
      </c>
      <c r="C47" s="48">
        <v>4</v>
      </c>
      <c r="D47" s="48" t="s">
        <v>26</v>
      </c>
      <c r="E47" s="48" t="str">
        <f>VLOOKUP(D47,'Species List'!$A$2:$J$97,3,0)</f>
        <v>Acanthurus bahianus</v>
      </c>
      <c r="F47" s="48">
        <v>18</v>
      </c>
      <c r="G47" s="48"/>
      <c r="H47" s="50">
        <f>VLOOKUP(D47,'Species List'!$A$2:$J$97,6,0)</f>
        <v>-4.6005000000000003</v>
      </c>
      <c r="I47" s="50">
        <f>VLOOKUP(D47,'Species List'!$A$2:$J$97,7,0)</f>
        <v>2.9752000000000001</v>
      </c>
      <c r="J47">
        <f t="shared" si="0"/>
        <v>128.64317706372901</v>
      </c>
      <c r="K47" s="50" t="str">
        <f>VLOOKUP(D47,'Species List'!$A$2:$J$97,4,0)</f>
        <v>Acanthuridae</v>
      </c>
    </row>
    <row r="48" spans="1:11">
      <c r="A48" s="47">
        <v>2011</v>
      </c>
      <c r="B48" s="48" t="s">
        <v>382</v>
      </c>
      <c r="C48" s="48">
        <v>4</v>
      </c>
      <c r="D48" s="48" t="s">
        <v>49</v>
      </c>
      <c r="E48" s="48" t="str">
        <f>VLOOKUP(D48,'Species List'!$A$2:$J$97,3,0)</f>
        <v>Microspathodon chrysurus</v>
      </c>
      <c r="F48" s="48">
        <v>13</v>
      </c>
      <c r="G48" s="48"/>
      <c r="H48" s="50">
        <f>VLOOKUP(D48,'Species List'!$A$2:$J$97,6,0)</f>
        <v>-4.7032999999999996</v>
      </c>
      <c r="I48" s="50">
        <f>VLOOKUP(D48,'Species List'!$A$2:$J$97,7,0)</f>
        <v>3.0825</v>
      </c>
      <c r="J48">
        <f t="shared" si="0"/>
        <v>65.002548424018272</v>
      </c>
      <c r="K48" s="50" t="str">
        <f>VLOOKUP(D48,'Species List'!$A$2:$J$97,4,0)</f>
        <v>Pomacentridae</v>
      </c>
    </row>
    <row r="49" spans="1:11">
      <c r="A49" s="47">
        <v>2011</v>
      </c>
      <c r="B49" s="48" t="s">
        <v>382</v>
      </c>
      <c r="C49" s="48">
        <v>4</v>
      </c>
      <c r="D49" t="s">
        <v>44</v>
      </c>
      <c r="E49" s="48" t="str">
        <f>VLOOKUP(D49,'Species List'!$A$2:$J$97,3,0)</f>
        <v>Scarus iseri</v>
      </c>
      <c r="F49" s="48">
        <v>15</v>
      </c>
      <c r="G49" s="48" t="s">
        <v>21</v>
      </c>
      <c r="H49" s="50">
        <f>VLOOKUP(D49,'Species List'!$A$2:$J$97,6,0)</f>
        <v>-4.8887</v>
      </c>
      <c r="I49" s="50">
        <f>VLOOKUP(D49,'Species List'!$A$2:$J$97,7,0)</f>
        <v>3.0548000000000002</v>
      </c>
      <c r="J49">
        <f t="shared" si="0"/>
        <v>57.388328837000365</v>
      </c>
      <c r="K49" s="50" t="str">
        <f>VLOOKUP(D49,'Species List'!$A$2:$J$97,4,0)</f>
        <v>Scaridae</v>
      </c>
    </row>
    <row r="50" spans="1:11">
      <c r="A50" s="47">
        <v>2011</v>
      </c>
      <c r="B50" s="48" t="s">
        <v>382</v>
      </c>
      <c r="C50" s="48">
        <v>4</v>
      </c>
      <c r="D50" t="s">
        <v>44</v>
      </c>
      <c r="E50" s="48" t="str">
        <f>VLOOKUP(D50,'Species List'!$A$2:$J$97,3,0)</f>
        <v>Scarus iseri</v>
      </c>
      <c r="F50" s="48">
        <v>18</v>
      </c>
      <c r="G50" s="48" t="s">
        <v>21</v>
      </c>
      <c r="H50" s="50">
        <f>VLOOKUP(D50,'Species List'!$A$2:$J$97,6,0)</f>
        <v>-4.8887</v>
      </c>
      <c r="I50" s="50">
        <f>VLOOKUP(D50,'Species List'!$A$2:$J$97,7,0)</f>
        <v>3.0548000000000002</v>
      </c>
      <c r="J50">
        <f t="shared" si="0"/>
        <v>100.16279817170965</v>
      </c>
      <c r="K50" s="50" t="str">
        <f>VLOOKUP(D50,'Species List'!$A$2:$J$97,4,0)</f>
        <v>Scaridae</v>
      </c>
    </row>
    <row r="51" spans="1:11">
      <c r="A51" s="47">
        <v>2011</v>
      </c>
      <c r="B51" s="48" t="s">
        <v>382</v>
      </c>
      <c r="C51" s="48">
        <v>4</v>
      </c>
      <c r="D51" t="s">
        <v>48</v>
      </c>
      <c r="E51" s="48" t="str">
        <f>VLOOKUP(D51,'Species List'!$A$2:$J$97,3,0)</f>
        <v>Scarus taeniopterus</v>
      </c>
      <c r="F51" s="48">
        <v>20</v>
      </c>
      <c r="G51" s="48" t="s">
        <v>21</v>
      </c>
      <c r="H51" s="50">
        <f>VLOOKUP(D51,'Species List'!$A$2:$J$97,6,0)</f>
        <v>-3.2256999999999998</v>
      </c>
      <c r="I51" s="50">
        <f>VLOOKUP(D51,'Species List'!$A$2:$J$97,7,0)</f>
        <v>2.3852000000000002</v>
      </c>
      <c r="J51">
        <f t="shared" si="0"/>
        <v>183.11197449783583</v>
      </c>
      <c r="K51" s="50" t="str">
        <f>VLOOKUP(D51,'Species List'!$A$2:$J$97,4,0)</f>
        <v>Scaridae</v>
      </c>
    </row>
    <row r="52" spans="1:11">
      <c r="A52" s="47">
        <v>2011</v>
      </c>
      <c r="B52" s="48" t="s">
        <v>382</v>
      </c>
      <c r="C52" s="48">
        <v>4</v>
      </c>
      <c r="D52" t="s">
        <v>48</v>
      </c>
      <c r="E52" s="48" t="str">
        <f>VLOOKUP(D52,'Species List'!$A$2:$J$97,3,0)</f>
        <v>Scarus taeniopterus</v>
      </c>
      <c r="F52" s="48">
        <v>23</v>
      </c>
      <c r="G52" s="48" t="s">
        <v>43</v>
      </c>
      <c r="H52" s="50">
        <f>VLOOKUP(D52,'Species List'!$A$2:$J$97,6,0)</f>
        <v>-3.2256999999999998</v>
      </c>
      <c r="I52" s="50">
        <f>VLOOKUP(D52,'Species List'!$A$2:$J$97,7,0)</f>
        <v>2.3852000000000002</v>
      </c>
      <c r="J52">
        <f t="shared" si="0"/>
        <v>255.56020890468707</v>
      </c>
      <c r="K52" s="50" t="str">
        <f>VLOOKUP(D52,'Species List'!$A$2:$J$97,4,0)</f>
        <v>Scaridae</v>
      </c>
    </row>
    <row r="53" spans="1:11">
      <c r="A53" s="47">
        <v>2011</v>
      </c>
      <c r="B53" s="48" t="s">
        <v>382</v>
      </c>
      <c r="C53" s="48">
        <v>4</v>
      </c>
      <c r="D53" s="48" t="s">
        <v>42</v>
      </c>
      <c r="E53" s="48" t="str">
        <f>VLOOKUP(D53,'Species List'!$A$2:$J$97,3,0)</f>
        <v>Scarus vetula</v>
      </c>
      <c r="F53" s="48">
        <v>32</v>
      </c>
      <c r="G53" s="48" t="s">
        <v>21</v>
      </c>
      <c r="H53" s="50">
        <f>VLOOKUP(D53,'Species List'!$A$2:$J$97,6,0)</f>
        <v>-5.0162000000000004</v>
      </c>
      <c r="I53" s="50">
        <f>VLOOKUP(D53,'Species List'!$A$2:$J$97,7,0)</f>
        <v>3.1109</v>
      </c>
      <c r="J53">
        <f t="shared" si="0"/>
        <v>598.50952660385963</v>
      </c>
      <c r="K53" s="50" t="str">
        <f>VLOOKUP(D53,'Species List'!$A$2:$J$97,4,0)</f>
        <v>Scaridae</v>
      </c>
    </row>
    <row r="54" spans="1:11">
      <c r="A54" s="47">
        <v>2011</v>
      </c>
      <c r="B54" s="48" t="s">
        <v>382</v>
      </c>
      <c r="C54" s="48">
        <v>4</v>
      </c>
      <c r="D54" s="48" t="s">
        <v>42</v>
      </c>
      <c r="E54" s="48" t="str">
        <f>VLOOKUP(D54,'Species List'!$A$2:$J$97,3,0)</f>
        <v>Scarus vetula</v>
      </c>
      <c r="F54" s="48">
        <v>32</v>
      </c>
      <c r="G54" s="48" t="s">
        <v>21</v>
      </c>
      <c r="H54" s="50">
        <f>VLOOKUP(D54,'Species List'!$A$2:$J$97,6,0)</f>
        <v>-5.0162000000000004</v>
      </c>
      <c r="I54" s="50">
        <f>VLOOKUP(D54,'Species List'!$A$2:$J$97,7,0)</f>
        <v>3.1109</v>
      </c>
      <c r="J54">
        <f t="shared" si="0"/>
        <v>598.50952660385963</v>
      </c>
      <c r="K54" s="50" t="str">
        <f>VLOOKUP(D54,'Species List'!$A$2:$J$97,4,0)</f>
        <v>Scaridae</v>
      </c>
    </row>
    <row r="55" spans="1:11">
      <c r="A55" s="47">
        <v>2011</v>
      </c>
      <c r="B55" s="48" t="s">
        <v>382</v>
      </c>
      <c r="C55" s="48">
        <v>4</v>
      </c>
      <c r="D55" s="48" t="s">
        <v>47</v>
      </c>
      <c r="E55" s="48" t="str">
        <f>VLOOKUP(D55,'Species List'!$A$2:$J$97,3,0)</f>
        <v>Sparisoma aurofrenatum</v>
      </c>
      <c r="F55" s="48">
        <v>20</v>
      </c>
      <c r="G55" s="48" t="s">
        <v>43</v>
      </c>
      <c r="H55" s="50">
        <f>VLOOKUP(D55,'Species List'!$A$2:$J$97,6,0)</f>
        <v>-4.0781000000000001</v>
      </c>
      <c r="I55" s="50">
        <f>VLOOKUP(D55,'Species List'!$A$2:$J$97,7,0)</f>
        <v>2.7437999999999998</v>
      </c>
      <c r="J55">
        <f t="shared" si="0"/>
        <v>171.97531044669645</v>
      </c>
      <c r="K55" s="50" t="str">
        <f>VLOOKUP(D55,'Species List'!$A$2:$J$97,4,0)</f>
        <v>Scaridae</v>
      </c>
    </row>
    <row r="56" spans="1:11">
      <c r="A56" s="47">
        <v>2011</v>
      </c>
      <c r="B56" s="48" t="s">
        <v>382</v>
      </c>
      <c r="C56" s="48">
        <v>4</v>
      </c>
      <c r="D56" t="s">
        <v>45</v>
      </c>
      <c r="E56" s="48" t="str">
        <f>VLOOKUP(D56,'Species List'!$A$2:$J$97,3,0)</f>
        <v>Sparisoma viride</v>
      </c>
      <c r="F56" s="48">
        <v>30</v>
      </c>
      <c r="G56" s="48" t="s">
        <v>21</v>
      </c>
      <c r="H56" s="50">
        <f>VLOOKUP(D56,'Species List'!$A$2:$J$97,6,0)</f>
        <v>-4.4317000000000002</v>
      </c>
      <c r="I56" s="50">
        <f>VLOOKUP(D56,'Species List'!$A$2:$J$97,7,0)</f>
        <v>2.9051</v>
      </c>
      <c r="J56">
        <f t="shared" si="0"/>
        <v>581.54718397712224</v>
      </c>
      <c r="K56" s="50" t="str">
        <f>VLOOKUP(D56,'Species List'!$A$2:$J$97,4,0)</f>
        <v>Scaridae</v>
      </c>
    </row>
    <row r="57" spans="1:11">
      <c r="A57" s="47">
        <v>2011</v>
      </c>
      <c r="B57" s="48" t="s">
        <v>382</v>
      </c>
      <c r="C57" s="48">
        <v>5</v>
      </c>
      <c r="D57" s="48" t="s">
        <v>54</v>
      </c>
      <c r="E57" s="48" t="str">
        <f>VLOOKUP(D57,'Species List'!$A$2:$J$97,3,0)</f>
        <v>Acanthurus coeruleus</v>
      </c>
      <c r="F57" s="48">
        <v>18</v>
      </c>
      <c r="G57" s="48"/>
      <c r="H57" s="50">
        <f>VLOOKUP(D57,'Species List'!$A$2:$J$97,6,0)</f>
        <v>-2.8241999999999998</v>
      </c>
      <c r="I57" s="50">
        <f>VLOOKUP(D57,'Species List'!$A$2:$J$97,7,0)</f>
        <v>2.2637999999999998</v>
      </c>
      <c r="J57">
        <f t="shared" si="0"/>
        <v>191.11109332634919</v>
      </c>
      <c r="K57" s="50" t="str">
        <f>VLOOKUP(D57,'Species List'!$A$2:$J$97,4,0)</f>
        <v>Acanthuridae</v>
      </c>
    </row>
    <row r="58" spans="1:11">
      <c r="A58" s="47">
        <v>2011</v>
      </c>
      <c r="B58" s="48" t="s">
        <v>382</v>
      </c>
      <c r="C58" s="48">
        <v>5</v>
      </c>
      <c r="D58" s="48" t="s">
        <v>49</v>
      </c>
      <c r="E58" s="48" t="str">
        <f>VLOOKUP(D58,'Species List'!$A$2:$J$97,3,0)</f>
        <v>Microspathodon chrysurus</v>
      </c>
      <c r="F58" s="48">
        <v>13</v>
      </c>
      <c r="G58" s="48"/>
      <c r="H58" s="50">
        <f>VLOOKUP(D58,'Species List'!$A$2:$J$97,6,0)</f>
        <v>-4.7032999999999996</v>
      </c>
      <c r="I58" s="50">
        <f>VLOOKUP(D58,'Species List'!$A$2:$J$97,7,0)</f>
        <v>3.0825</v>
      </c>
      <c r="J58">
        <f t="shared" si="0"/>
        <v>65.002548424018272</v>
      </c>
      <c r="K58" s="50" t="str">
        <f>VLOOKUP(D58,'Species List'!$A$2:$J$97,4,0)</f>
        <v>Pomacentridae</v>
      </c>
    </row>
    <row r="59" spans="1:11">
      <c r="A59" s="47">
        <v>2011</v>
      </c>
      <c r="B59" s="48" t="s">
        <v>382</v>
      </c>
      <c r="C59" s="48">
        <v>5</v>
      </c>
      <c r="D59" s="48" t="s">
        <v>49</v>
      </c>
      <c r="E59" s="48" t="str">
        <f>VLOOKUP(D59,'Species List'!$A$2:$J$97,3,0)</f>
        <v>Microspathodon chrysurus</v>
      </c>
      <c r="F59" s="48">
        <v>13</v>
      </c>
      <c r="G59" s="48"/>
      <c r="H59" s="50">
        <f>VLOOKUP(D59,'Species List'!$A$2:$J$97,6,0)</f>
        <v>-4.7032999999999996</v>
      </c>
      <c r="I59" s="50">
        <f>VLOOKUP(D59,'Species List'!$A$2:$J$97,7,0)</f>
        <v>3.0825</v>
      </c>
      <c r="J59">
        <f t="shared" si="0"/>
        <v>65.002548424018272</v>
      </c>
      <c r="K59" s="50" t="str">
        <f>VLOOKUP(D59,'Species List'!$A$2:$J$97,4,0)</f>
        <v>Pomacentridae</v>
      </c>
    </row>
    <row r="60" spans="1:11">
      <c r="A60" s="47">
        <v>2011</v>
      </c>
      <c r="B60" s="48" t="s">
        <v>382</v>
      </c>
      <c r="C60" s="48">
        <v>5</v>
      </c>
      <c r="D60" t="s">
        <v>44</v>
      </c>
      <c r="E60" s="48" t="str">
        <f>VLOOKUP(D60,'Species List'!$A$2:$J$97,3,0)</f>
        <v>Scarus iseri</v>
      </c>
      <c r="F60" s="48">
        <v>16</v>
      </c>
      <c r="G60" s="48" t="s">
        <v>21</v>
      </c>
      <c r="H60" s="50">
        <f>VLOOKUP(D60,'Species List'!$A$2:$J$97,6,0)</f>
        <v>-4.8887</v>
      </c>
      <c r="I60" s="50">
        <f>VLOOKUP(D60,'Species List'!$A$2:$J$97,7,0)</f>
        <v>3.0548000000000002</v>
      </c>
      <c r="J60">
        <f t="shared" si="0"/>
        <v>69.894937844725391</v>
      </c>
      <c r="K60" s="50" t="str">
        <f>VLOOKUP(D60,'Species List'!$A$2:$J$97,4,0)</f>
        <v>Scaridae</v>
      </c>
    </row>
    <row r="61" spans="1:11">
      <c r="A61" s="47">
        <v>2011</v>
      </c>
      <c r="B61" s="48" t="s">
        <v>382</v>
      </c>
      <c r="C61" s="48">
        <v>5</v>
      </c>
      <c r="D61" s="48" t="s">
        <v>42</v>
      </c>
      <c r="E61" s="48" t="str">
        <f>VLOOKUP(D61,'Species List'!$A$2:$J$97,3,0)</f>
        <v>Scarus vetula</v>
      </c>
      <c r="F61" s="48">
        <v>20</v>
      </c>
      <c r="G61" s="48" t="s">
        <v>21</v>
      </c>
      <c r="H61" s="50">
        <f>VLOOKUP(D61,'Species List'!$A$2:$J$97,6,0)</f>
        <v>-5.0162000000000004</v>
      </c>
      <c r="I61" s="50">
        <f>VLOOKUP(D61,'Species List'!$A$2:$J$97,7,0)</f>
        <v>3.1109</v>
      </c>
      <c r="J61">
        <f t="shared" si="0"/>
        <v>138.69928220116935</v>
      </c>
      <c r="K61" s="50" t="str">
        <f>VLOOKUP(D61,'Species List'!$A$2:$J$97,4,0)</f>
        <v>Scaridae</v>
      </c>
    </row>
    <row r="62" spans="1:11">
      <c r="A62" s="47">
        <v>2011</v>
      </c>
      <c r="B62" s="48" t="s">
        <v>382</v>
      </c>
      <c r="C62" s="48">
        <v>5</v>
      </c>
      <c r="D62" s="48" t="s">
        <v>42</v>
      </c>
      <c r="E62" s="48" t="str">
        <f>VLOOKUP(D62,'Species List'!$A$2:$J$97,3,0)</f>
        <v>Scarus vetula</v>
      </c>
      <c r="F62" s="48">
        <v>30</v>
      </c>
      <c r="G62" s="48" t="s">
        <v>21</v>
      </c>
      <c r="H62" s="50">
        <f>VLOOKUP(D62,'Species List'!$A$2:$J$97,6,0)</f>
        <v>-5.0162000000000004</v>
      </c>
      <c r="I62" s="50">
        <f>VLOOKUP(D62,'Species List'!$A$2:$J$97,7,0)</f>
        <v>3.1109</v>
      </c>
      <c r="J62">
        <f t="shared" si="0"/>
        <v>489.6395738782121</v>
      </c>
      <c r="K62" s="50" t="str">
        <f>VLOOKUP(D62,'Species List'!$A$2:$J$97,4,0)</f>
        <v>Scaridae</v>
      </c>
    </row>
    <row r="63" spans="1:11">
      <c r="A63" s="47">
        <v>2011</v>
      </c>
      <c r="B63" s="48" t="s">
        <v>382</v>
      </c>
      <c r="C63" s="48">
        <v>5</v>
      </c>
      <c r="D63" t="s">
        <v>45</v>
      </c>
      <c r="E63" s="48" t="str">
        <f>VLOOKUP(D63,'Species List'!$A$2:$J$97,3,0)</f>
        <v>Sparisoma viride</v>
      </c>
      <c r="F63" s="48">
        <v>10</v>
      </c>
      <c r="G63" s="48" t="s">
        <v>21</v>
      </c>
      <c r="H63" s="50">
        <f>VLOOKUP(D63,'Species List'!$A$2:$J$97,6,0)</f>
        <v>-4.4317000000000002</v>
      </c>
      <c r="I63" s="50">
        <f>VLOOKUP(D63,'Species List'!$A$2:$J$97,7,0)</f>
        <v>2.9051</v>
      </c>
      <c r="J63">
        <f t="shared" si="0"/>
        <v>23.905619353446316</v>
      </c>
      <c r="K63" s="50" t="str">
        <f>VLOOKUP(D63,'Species List'!$A$2:$J$97,4,0)</f>
        <v>Scaridae</v>
      </c>
    </row>
    <row r="64" spans="1:11">
      <c r="A64" s="47">
        <v>2011</v>
      </c>
      <c r="B64" s="48" t="s">
        <v>382</v>
      </c>
      <c r="C64" s="48">
        <v>5</v>
      </c>
      <c r="D64" t="s">
        <v>45</v>
      </c>
      <c r="E64" s="48" t="str">
        <f>VLOOKUP(D64,'Species List'!$A$2:$J$97,3,0)</f>
        <v>Sparisoma viride</v>
      </c>
      <c r="F64" s="48">
        <v>26</v>
      </c>
      <c r="G64" s="48" t="s">
        <v>21</v>
      </c>
      <c r="H64" s="50">
        <f>VLOOKUP(D64,'Species List'!$A$2:$J$97,6,0)</f>
        <v>-4.4317000000000002</v>
      </c>
      <c r="I64" s="50">
        <f>VLOOKUP(D64,'Species List'!$A$2:$J$97,7,0)</f>
        <v>2.9051</v>
      </c>
      <c r="J64">
        <f t="shared" si="0"/>
        <v>383.741768934785</v>
      </c>
      <c r="K64" s="50" t="str">
        <f>VLOOKUP(D64,'Species List'!$A$2:$J$97,4,0)</f>
        <v>Scaridae</v>
      </c>
    </row>
    <row r="65" spans="1:11">
      <c r="A65" s="47">
        <v>2011</v>
      </c>
      <c r="B65" s="48" t="s">
        <v>382</v>
      </c>
      <c r="C65" s="48">
        <v>5</v>
      </c>
      <c r="D65" t="s">
        <v>45</v>
      </c>
      <c r="E65" s="48" t="str">
        <f>VLOOKUP(D65,'Species List'!$A$2:$J$97,3,0)</f>
        <v>Sparisoma viride</v>
      </c>
      <c r="F65" s="48">
        <v>27</v>
      </c>
      <c r="G65" s="48" t="s">
        <v>21</v>
      </c>
      <c r="H65" s="50">
        <f>VLOOKUP(D65,'Species List'!$A$2:$J$97,6,0)</f>
        <v>-4.4317000000000002</v>
      </c>
      <c r="I65" s="50">
        <f>VLOOKUP(D65,'Species List'!$A$2:$J$97,7,0)</f>
        <v>2.9051</v>
      </c>
      <c r="J65">
        <f t="shared" si="0"/>
        <v>428.20809318874581</v>
      </c>
      <c r="K65" s="50" t="str">
        <f>VLOOKUP(D65,'Species List'!$A$2:$J$97,4,0)</f>
        <v>Scaridae</v>
      </c>
    </row>
    <row r="66" spans="1:11">
      <c r="A66" s="47">
        <v>2011</v>
      </c>
      <c r="B66" s="48" t="s">
        <v>382</v>
      </c>
      <c r="C66" s="48">
        <v>5</v>
      </c>
      <c r="D66" t="s">
        <v>45</v>
      </c>
      <c r="E66" s="48" t="str">
        <f>VLOOKUP(D66,'Species List'!$A$2:$J$97,3,0)</f>
        <v>Sparisoma viride</v>
      </c>
      <c r="F66" s="48">
        <v>32</v>
      </c>
      <c r="G66" s="48" t="s">
        <v>43</v>
      </c>
      <c r="H66" s="50">
        <f>VLOOKUP(D66,'Species List'!$A$2:$J$97,6,0)</f>
        <v>-4.4317000000000002</v>
      </c>
      <c r="I66" s="50">
        <f>VLOOKUP(D66,'Species List'!$A$2:$J$97,7,0)</f>
        <v>2.9051</v>
      </c>
      <c r="J66">
        <f t="shared" ref="J66:J129" si="1">10^(H66+(I66*LOG(F66*10)/LOG(10)))</f>
        <v>701.47339170910243</v>
      </c>
      <c r="K66" s="50" t="str">
        <f>VLOOKUP(D66,'Species List'!$A$2:$J$97,4,0)</f>
        <v>Scaridae</v>
      </c>
    </row>
    <row r="67" spans="1:11">
      <c r="A67" s="47">
        <v>2011</v>
      </c>
      <c r="B67" s="48" t="s">
        <v>382</v>
      </c>
      <c r="C67" s="48">
        <v>6</v>
      </c>
      <c r="D67" s="48" t="s">
        <v>26</v>
      </c>
      <c r="E67" s="48" t="str">
        <f>VLOOKUP(D67,'Species List'!$A$2:$J$97,3,0)</f>
        <v>Acanthurus bahianus</v>
      </c>
      <c r="F67" s="48">
        <v>18</v>
      </c>
      <c r="G67" s="48"/>
      <c r="H67" s="50">
        <f>VLOOKUP(D67,'Species List'!$A$2:$J$97,6,0)</f>
        <v>-4.6005000000000003</v>
      </c>
      <c r="I67" s="50">
        <f>VLOOKUP(D67,'Species List'!$A$2:$J$97,7,0)</f>
        <v>2.9752000000000001</v>
      </c>
      <c r="J67">
        <f t="shared" si="1"/>
        <v>128.64317706372901</v>
      </c>
      <c r="K67" s="50" t="str">
        <f>VLOOKUP(D67,'Species List'!$A$2:$J$97,4,0)</f>
        <v>Acanthuridae</v>
      </c>
    </row>
    <row r="68" spans="1:11">
      <c r="A68" s="47">
        <v>2011</v>
      </c>
      <c r="B68" s="48" t="s">
        <v>382</v>
      </c>
      <c r="C68" s="48">
        <v>6</v>
      </c>
      <c r="D68" s="48" t="s">
        <v>54</v>
      </c>
      <c r="E68" s="48" t="str">
        <f>VLOOKUP(D68,'Species List'!$A$2:$J$97,3,0)</f>
        <v>Acanthurus coeruleus</v>
      </c>
      <c r="F68" s="48">
        <v>17</v>
      </c>
      <c r="G68" s="48"/>
      <c r="H68" s="50">
        <f>VLOOKUP(D68,'Species List'!$A$2:$J$97,6,0)</f>
        <v>-2.8241999999999998</v>
      </c>
      <c r="I68" s="50">
        <f>VLOOKUP(D68,'Species List'!$A$2:$J$97,7,0)</f>
        <v>2.2637999999999998</v>
      </c>
      <c r="J68">
        <f t="shared" si="1"/>
        <v>167.91529942216221</v>
      </c>
      <c r="K68" s="50" t="str">
        <f>VLOOKUP(D68,'Species List'!$A$2:$J$97,4,0)</f>
        <v>Acanthuridae</v>
      </c>
    </row>
    <row r="69" spans="1:11">
      <c r="A69" s="47">
        <v>2011</v>
      </c>
      <c r="B69" s="48" t="s">
        <v>382</v>
      </c>
      <c r="C69" s="48">
        <v>6</v>
      </c>
      <c r="D69" s="48" t="s">
        <v>54</v>
      </c>
      <c r="E69" s="48" t="str">
        <f>VLOOKUP(D69,'Species List'!$A$2:$J$97,3,0)</f>
        <v>Acanthurus coeruleus</v>
      </c>
      <c r="F69" s="48">
        <v>18</v>
      </c>
      <c r="G69" s="48"/>
      <c r="H69" s="50">
        <f>VLOOKUP(D69,'Species List'!$A$2:$J$97,6,0)</f>
        <v>-2.8241999999999998</v>
      </c>
      <c r="I69" s="50">
        <f>VLOOKUP(D69,'Species List'!$A$2:$J$97,7,0)</f>
        <v>2.2637999999999998</v>
      </c>
      <c r="J69">
        <f t="shared" si="1"/>
        <v>191.11109332634919</v>
      </c>
      <c r="K69" s="50" t="str">
        <f>VLOOKUP(D69,'Species List'!$A$2:$J$97,4,0)</f>
        <v>Acanthuridae</v>
      </c>
    </row>
    <row r="70" spans="1:11">
      <c r="A70" s="47">
        <v>2011</v>
      </c>
      <c r="B70" s="48" t="s">
        <v>382</v>
      </c>
      <c r="C70" s="48">
        <v>6</v>
      </c>
      <c r="D70" s="48" t="s">
        <v>49</v>
      </c>
      <c r="E70" s="48" t="str">
        <f>VLOOKUP(D70,'Species List'!$A$2:$J$97,3,0)</f>
        <v>Microspathodon chrysurus</v>
      </c>
      <c r="F70" s="48">
        <v>18</v>
      </c>
      <c r="G70" s="48"/>
      <c r="H70" s="50">
        <f>VLOOKUP(D70,'Species List'!$A$2:$J$97,6,0)</f>
        <v>-4.7032999999999996</v>
      </c>
      <c r="I70" s="50">
        <f>VLOOKUP(D70,'Species List'!$A$2:$J$97,7,0)</f>
        <v>3.0825</v>
      </c>
      <c r="J70">
        <f t="shared" si="1"/>
        <v>177.24643014613946</v>
      </c>
      <c r="K70" s="50" t="str">
        <f>VLOOKUP(D70,'Species List'!$A$2:$J$97,4,0)</f>
        <v>Pomacentridae</v>
      </c>
    </row>
    <row r="71" spans="1:11">
      <c r="A71" s="47">
        <v>2011</v>
      </c>
      <c r="B71" s="48" t="s">
        <v>382</v>
      </c>
      <c r="C71" s="48">
        <v>6</v>
      </c>
      <c r="D71" t="s">
        <v>48</v>
      </c>
      <c r="E71" s="48" t="str">
        <f>VLOOKUP(D71,'Species List'!$A$2:$J$97,3,0)</f>
        <v>Scarus taeniopterus</v>
      </c>
      <c r="F71" s="48">
        <v>18</v>
      </c>
      <c r="G71" s="48" t="s">
        <v>21</v>
      </c>
      <c r="H71" s="50">
        <f>VLOOKUP(D71,'Species List'!$A$2:$J$97,6,0)</f>
        <v>-3.2256999999999998</v>
      </c>
      <c r="I71" s="50">
        <f>VLOOKUP(D71,'Species List'!$A$2:$J$97,7,0)</f>
        <v>2.3852000000000002</v>
      </c>
      <c r="J71">
        <f t="shared" si="1"/>
        <v>142.42163893869329</v>
      </c>
      <c r="K71" s="50" t="str">
        <f>VLOOKUP(D71,'Species List'!$A$2:$J$97,4,0)</f>
        <v>Scaridae</v>
      </c>
    </row>
    <row r="72" spans="1:11">
      <c r="A72" s="47">
        <v>2011</v>
      </c>
      <c r="B72" s="48" t="s">
        <v>382</v>
      </c>
      <c r="C72" s="48">
        <v>6</v>
      </c>
      <c r="D72" t="s">
        <v>48</v>
      </c>
      <c r="E72" s="48" t="str">
        <f>VLOOKUP(D72,'Species List'!$A$2:$J$97,3,0)</f>
        <v>Scarus taeniopterus</v>
      </c>
      <c r="F72" s="48">
        <v>20</v>
      </c>
      <c r="G72" s="48" t="s">
        <v>21</v>
      </c>
      <c r="H72" s="50">
        <f>VLOOKUP(D72,'Species List'!$A$2:$J$97,6,0)</f>
        <v>-3.2256999999999998</v>
      </c>
      <c r="I72" s="50">
        <f>VLOOKUP(D72,'Species List'!$A$2:$J$97,7,0)</f>
        <v>2.3852000000000002</v>
      </c>
      <c r="J72">
        <f t="shared" si="1"/>
        <v>183.11197449783583</v>
      </c>
      <c r="K72" s="50" t="str">
        <f>VLOOKUP(D72,'Species List'!$A$2:$J$97,4,0)</f>
        <v>Scaridae</v>
      </c>
    </row>
    <row r="73" spans="1:11">
      <c r="A73" s="47">
        <v>2011</v>
      </c>
      <c r="B73" s="48" t="s">
        <v>382</v>
      </c>
      <c r="C73" s="48">
        <v>6</v>
      </c>
      <c r="D73" t="s">
        <v>48</v>
      </c>
      <c r="E73" s="48" t="str">
        <f>VLOOKUP(D73,'Species List'!$A$2:$J$97,3,0)</f>
        <v>Scarus taeniopterus</v>
      </c>
      <c r="F73" s="48">
        <v>20</v>
      </c>
      <c r="G73" s="48" t="s">
        <v>21</v>
      </c>
      <c r="H73" s="50">
        <f>VLOOKUP(D73,'Species List'!$A$2:$J$97,6,0)</f>
        <v>-3.2256999999999998</v>
      </c>
      <c r="I73" s="50">
        <f>VLOOKUP(D73,'Species List'!$A$2:$J$97,7,0)</f>
        <v>2.3852000000000002</v>
      </c>
      <c r="J73">
        <f t="shared" si="1"/>
        <v>183.11197449783583</v>
      </c>
      <c r="K73" s="50" t="str">
        <f>VLOOKUP(D73,'Species List'!$A$2:$J$97,4,0)</f>
        <v>Scaridae</v>
      </c>
    </row>
    <row r="74" spans="1:11">
      <c r="A74" s="47">
        <v>2011</v>
      </c>
      <c r="B74" s="48" t="s">
        <v>382</v>
      </c>
      <c r="C74" s="48">
        <v>6</v>
      </c>
      <c r="D74" t="s">
        <v>48</v>
      </c>
      <c r="E74" s="48" t="str">
        <f>VLOOKUP(D74,'Species List'!$A$2:$J$97,3,0)</f>
        <v>Scarus taeniopterus</v>
      </c>
      <c r="F74" s="48">
        <v>20</v>
      </c>
      <c r="G74" s="48" t="s">
        <v>21</v>
      </c>
      <c r="H74" s="50">
        <f>VLOOKUP(D74,'Species List'!$A$2:$J$97,6,0)</f>
        <v>-3.2256999999999998</v>
      </c>
      <c r="I74" s="50">
        <f>VLOOKUP(D74,'Species List'!$A$2:$J$97,7,0)</f>
        <v>2.3852000000000002</v>
      </c>
      <c r="J74">
        <f t="shared" si="1"/>
        <v>183.11197449783583</v>
      </c>
      <c r="K74" s="50" t="str">
        <f>VLOOKUP(D74,'Species List'!$A$2:$J$97,4,0)</f>
        <v>Scaridae</v>
      </c>
    </row>
    <row r="75" spans="1:11">
      <c r="A75" s="47">
        <v>2011</v>
      </c>
      <c r="B75" s="48" t="s">
        <v>382</v>
      </c>
      <c r="C75" s="48">
        <v>6</v>
      </c>
      <c r="D75" t="s">
        <v>48</v>
      </c>
      <c r="E75" s="48" t="str">
        <f>VLOOKUP(D75,'Species List'!$A$2:$J$97,3,0)</f>
        <v>Scarus taeniopterus</v>
      </c>
      <c r="F75" s="48">
        <v>22</v>
      </c>
      <c r="G75" s="48" t="s">
        <v>21</v>
      </c>
      <c r="H75" s="50">
        <f>VLOOKUP(D75,'Species List'!$A$2:$J$97,6,0)</f>
        <v>-3.2256999999999998</v>
      </c>
      <c r="I75" s="50">
        <f>VLOOKUP(D75,'Species List'!$A$2:$J$97,7,0)</f>
        <v>2.3852000000000002</v>
      </c>
      <c r="J75">
        <f t="shared" si="1"/>
        <v>229.85109565998633</v>
      </c>
      <c r="K75" s="50" t="str">
        <f>VLOOKUP(D75,'Species List'!$A$2:$J$97,4,0)</f>
        <v>Scaridae</v>
      </c>
    </row>
    <row r="76" spans="1:11">
      <c r="A76" s="47">
        <v>2011</v>
      </c>
      <c r="B76" s="48" t="s">
        <v>382</v>
      </c>
      <c r="C76" s="48">
        <v>6</v>
      </c>
      <c r="D76" s="48" t="s">
        <v>42</v>
      </c>
      <c r="E76" s="48" t="str">
        <f>VLOOKUP(D76,'Species List'!$A$2:$J$97,3,0)</f>
        <v>Scarus vetula</v>
      </c>
      <c r="F76" s="48">
        <v>30</v>
      </c>
      <c r="G76" s="48" t="s">
        <v>21</v>
      </c>
      <c r="H76" s="50">
        <f>VLOOKUP(D76,'Species List'!$A$2:$J$97,6,0)</f>
        <v>-5.0162000000000004</v>
      </c>
      <c r="I76" s="50">
        <f>VLOOKUP(D76,'Species List'!$A$2:$J$97,7,0)</f>
        <v>3.1109</v>
      </c>
      <c r="J76">
        <f t="shared" si="1"/>
        <v>489.6395738782121</v>
      </c>
      <c r="K76" s="50" t="str">
        <f>VLOOKUP(D76,'Species List'!$A$2:$J$97,4,0)</f>
        <v>Scaridae</v>
      </c>
    </row>
    <row r="77" spans="1:11">
      <c r="A77" s="47">
        <v>2011</v>
      </c>
      <c r="B77" s="48" t="s">
        <v>382</v>
      </c>
      <c r="C77" s="48">
        <v>6</v>
      </c>
      <c r="D77" s="48" t="s">
        <v>42</v>
      </c>
      <c r="E77" s="48" t="str">
        <f>VLOOKUP(D77,'Species List'!$A$2:$J$97,3,0)</f>
        <v>Scarus vetula</v>
      </c>
      <c r="F77" s="48">
        <v>30</v>
      </c>
      <c r="G77" s="48" t="s">
        <v>21</v>
      </c>
      <c r="H77" s="50">
        <f>VLOOKUP(D77,'Species List'!$A$2:$J$97,6,0)</f>
        <v>-5.0162000000000004</v>
      </c>
      <c r="I77" s="50">
        <f>VLOOKUP(D77,'Species List'!$A$2:$J$97,7,0)</f>
        <v>3.1109</v>
      </c>
      <c r="J77">
        <f t="shared" si="1"/>
        <v>489.6395738782121</v>
      </c>
      <c r="K77" s="50" t="str">
        <f>VLOOKUP(D77,'Species List'!$A$2:$J$97,4,0)</f>
        <v>Scaridae</v>
      </c>
    </row>
    <row r="78" spans="1:11">
      <c r="A78" s="47">
        <v>2011</v>
      </c>
      <c r="B78" s="48" t="s">
        <v>382</v>
      </c>
      <c r="C78" s="48">
        <v>6</v>
      </c>
      <c r="D78" s="48" t="s">
        <v>42</v>
      </c>
      <c r="E78" s="48" t="str">
        <f>VLOOKUP(D78,'Species List'!$A$2:$J$97,3,0)</f>
        <v>Scarus vetula</v>
      </c>
      <c r="F78" s="48">
        <v>32</v>
      </c>
      <c r="G78" s="48" t="s">
        <v>21</v>
      </c>
      <c r="H78" s="50">
        <f>VLOOKUP(D78,'Species List'!$A$2:$J$97,6,0)</f>
        <v>-5.0162000000000004</v>
      </c>
      <c r="I78" s="50">
        <f>VLOOKUP(D78,'Species List'!$A$2:$J$97,7,0)</f>
        <v>3.1109</v>
      </c>
      <c r="J78">
        <f t="shared" si="1"/>
        <v>598.50952660385963</v>
      </c>
      <c r="K78" s="50" t="str">
        <f>VLOOKUP(D78,'Species List'!$A$2:$J$97,4,0)</f>
        <v>Scaridae</v>
      </c>
    </row>
    <row r="79" spans="1:11">
      <c r="A79" s="47">
        <v>2011</v>
      </c>
      <c r="B79" s="48" t="s">
        <v>382</v>
      </c>
      <c r="C79" s="48">
        <v>6</v>
      </c>
      <c r="D79" s="48" t="s">
        <v>42</v>
      </c>
      <c r="E79" s="48" t="str">
        <f>VLOOKUP(D79,'Species List'!$A$2:$J$97,3,0)</f>
        <v>Scarus vetula</v>
      </c>
      <c r="F79" s="48">
        <v>27</v>
      </c>
      <c r="G79" s="48" t="s">
        <v>43</v>
      </c>
      <c r="H79" s="50">
        <f>VLOOKUP(D79,'Species List'!$A$2:$J$97,6,0)</f>
        <v>-5.0162000000000004</v>
      </c>
      <c r="I79" s="50">
        <f>VLOOKUP(D79,'Species List'!$A$2:$J$97,7,0)</f>
        <v>3.1109</v>
      </c>
      <c r="J79">
        <f t="shared" si="1"/>
        <v>352.80077779738235</v>
      </c>
      <c r="K79" s="50" t="str">
        <f>VLOOKUP(D79,'Species List'!$A$2:$J$97,4,0)</f>
        <v>Scaridae</v>
      </c>
    </row>
    <row r="80" spans="1:11">
      <c r="A80" s="47">
        <v>2011</v>
      </c>
      <c r="B80" s="48" t="s">
        <v>382</v>
      </c>
      <c r="C80" s="48">
        <v>6</v>
      </c>
      <c r="D80" s="48" t="s">
        <v>42</v>
      </c>
      <c r="E80" s="48" t="str">
        <f>VLOOKUP(D80,'Species List'!$A$2:$J$97,3,0)</f>
        <v>Scarus vetula</v>
      </c>
      <c r="F80" s="48">
        <v>27</v>
      </c>
      <c r="G80" s="48" t="s">
        <v>43</v>
      </c>
      <c r="H80" s="50">
        <f>VLOOKUP(D80,'Species List'!$A$2:$J$97,6,0)</f>
        <v>-5.0162000000000004</v>
      </c>
      <c r="I80" s="50">
        <f>VLOOKUP(D80,'Species List'!$A$2:$J$97,7,0)</f>
        <v>3.1109</v>
      </c>
      <c r="J80">
        <f t="shared" si="1"/>
        <v>352.80077779738235</v>
      </c>
      <c r="K80" s="50" t="str">
        <f>VLOOKUP(D80,'Species List'!$A$2:$J$97,4,0)</f>
        <v>Scaridae</v>
      </c>
    </row>
    <row r="81" spans="1:11">
      <c r="A81" s="47">
        <v>2011</v>
      </c>
      <c r="B81" s="48" t="s">
        <v>382</v>
      </c>
      <c r="C81" s="48">
        <v>6</v>
      </c>
      <c r="D81" s="48" t="s">
        <v>42</v>
      </c>
      <c r="E81" s="48" t="str">
        <f>VLOOKUP(D81,'Species List'!$A$2:$J$97,3,0)</f>
        <v>Scarus vetula</v>
      </c>
      <c r="F81" s="48">
        <v>27</v>
      </c>
      <c r="G81" s="48" t="s">
        <v>43</v>
      </c>
      <c r="H81" s="50">
        <f>VLOOKUP(D81,'Species List'!$A$2:$J$97,6,0)</f>
        <v>-5.0162000000000004</v>
      </c>
      <c r="I81" s="50">
        <f>VLOOKUP(D81,'Species List'!$A$2:$J$97,7,0)</f>
        <v>3.1109</v>
      </c>
      <c r="J81">
        <f t="shared" si="1"/>
        <v>352.80077779738235</v>
      </c>
      <c r="K81" s="50" t="str">
        <f>VLOOKUP(D81,'Species List'!$A$2:$J$97,4,0)</f>
        <v>Scaridae</v>
      </c>
    </row>
    <row r="82" spans="1:11">
      <c r="A82" s="47">
        <v>2011</v>
      </c>
      <c r="B82" s="48" t="s">
        <v>382</v>
      </c>
      <c r="C82" s="48">
        <v>6</v>
      </c>
      <c r="D82" s="48" t="s">
        <v>42</v>
      </c>
      <c r="E82" s="48" t="str">
        <f>VLOOKUP(D82,'Species List'!$A$2:$J$97,3,0)</f>
        <v>Scarus vetula</v>
      </c>
      <c r="F82" s="48">
        <v>27</v>
      </c>
      <c r="G82" s="48" t="s">
        <v>43</v>
      </c>
      <c r="H82" s="50">
        <f>VLOOKUP(D82,'Species List'!$A$2:$J$97,6,0)</f>
        <v>-5.0162000000000004</v>
      </c>
      <c r="I82" s="50">
        <f>VLOOKUP(D82,'Species List'!$A$2:$J$97,7,0)</f>
        <v>3.1109</v>
      </c>
      <c r="J82">
        <f t="shared" si="1"/>
        <v>352.80077779738235</v>
      </c>
      <c r="K82" s="50" t="str">
        <f>VLOOKUP(D82,'Species List'!$A$2:$J$97,4,0)</f>
        <v>Scaridae</v>
      </c>
    </row>
    <row r="83" spans="1:11">
      <c r="A83" s="47">
        <v>2011</v>
      </c>
      <c r="B83" s="48" t="s">
        <v>382</v>
      </c>
      <c r="C83" s="48">
        <v>6</v>
      </c>
      <c r="D83" s="48" t="s">
        <v>47</v>
      </c>
      <c r="E83" s="48" t="str">
        <f>VLOOKUP(D83,'Species List'!$A$2:$J$97,3,0)</f>
        <v>Sparisoma aurofrenatum</v>
      </c>
      <c r="F83" s="48">
        <v>15</v>
      </c>
      <c r="G83" s="48" t="s">
        <v>43</v>
      </c>
      <c r="H83" s="50">
        <f>VLOOKUP(D83,'Species List'!$A$2:$J$97,6,0)</f>
        <v>-4.0781000000000001</v>
      </c>
      <c r="I83" s="50">
        <f>VLOOKUP(D83,'Species List'!$A$2:$J$97,7,0)</f>
        <v>2.7437999999999998</v>
      </c>
      <c r="J83">
        <f t="shared" si="1"/>
        <v>78.101467931149301</v>
      </c>
      <c r="K83" s="50" t="str">
        <f>VLOOKUP(D83,'Species List'!$A$2:$J$97,4,0)</f>
        <v>Scaridae</v>
      </c>
    </row>
    <row r="84" spans="1:11">
      <c r="A84" s="47">
        <v>2011</v>
      </c>
      <c r="B84" s="48" t="s">
        <v>382</v>
      </c>
      <c r="C84" s="48">
        <v>6</v>
      </c>
      <c r="D84" s="48" t="s">
        <v>47</v>
      </c>
      <c r="E84" s="48" t="str">
        <f>VLOOKUP(D84,'Species List'!$A$2:$J$97,3,0)</f>
        <v>Sparisoma aurofrenatum</v>
      </c>
      <c r="F84" s="48">
        <v>20</v>
      </c>
      <c r="G84" s="48" t="s">
        <v>43</v>
      </c>
      <c r="H84" s="50">
        <f>VLOOKUP(D84,'Species List'!$A$2:$J$97,6,0)</f>
        <v>-4.0781000000000001</v>
      </c>
      <c r="I84" s="50">
        <f>VLOOKUP(D84,'Species List'!$A$2:$J$97,7,0)</f>
        <v>2.7437999999999998</v>
      </c>
      <c r="J84">
        <f t="shared" si="1"/>
        <v>171.97531044669645</v>
      </c>
      <c r="K84" s="50" t="str">
        <f>VLOOKUP(D84,'Species List'!$A$2:$J$97,4,0)</f>
        <v>Scaridae</v>
      </c>
    </row>
    <row r="85" spans="1:11">
      <c r="A85" s="47">
        <v>2011</v>
      </c>
      <c r="B85" s="48" t="s">
        <v>382</v>
      </c>
      <c r="C85" s="48">
        <v>6</v>
      </c>
      <c r="D85" t="s">
        <v>45</v>
      </c>
      <c r="E85" s="48" t="str">
        <f>VLOOKUP(D85,'Species List'!$A$2:$J$97,3,0)</f>
        <v>Sparisoma viride</v>
      </c>
      <c r="F85" s="48">
        <v>12</v>
      </c>
      <c r="G85" s="48" t="s">
        <v>21</v>
      </c>
      <c r="H85" s="50">
        <f>VLOOKUP(D85,'Species List'!$A$2:$J$97,6,0)</f>
        <v>-4.4317000000000002</v>
      </c>
      <c r="I85" s="50">
        <f>VLOOKUP(D85,'Species List'!$A$2:$J$97,7,0)</f>
        <v>2.9051</v>
      </c>
      <c r="J85">
        <f t="shared" si="1"/>
        <v>40.600318253552281</v>
      </c>
      <c r="K85" s="50" t="str">
        <f>VLOOKUP(D85,'Species List'!$A$2:$J$97,4,0)</f>
        <v>Scaridae</v>
      </c>
    </row>
    <row r="86" spans="1:11">
      <c r="A86" s="47">
        <v>2011</v>
      </c>
      <c r="B86" s="48" t="s">
        <v>382</v>
      </c>
      <c r="C86" s="48">
        <v>6</v>
      </c>
      <c r="D86" t="s">
        <v>45</v>
      </c>
      <c r="E86" s="48" t="str">
        <f>VLOOKUP(D86,'Species List'!$A$2:$J$97,3,0)</f>
        <v>Sparisoma viride</v>
      </c>
      <c r="F86" s="48">
        <v>25</v>
      </c>
      <c r="G86" s="48" t="s">
        <v>21</v>
      </c>
      <c r="H86" s="50">
        <f>VLOOKUP(D86,'Species List'!$A$2:$J$97,6,0)</f>
        <v>-4.4317000000000002</v>
      </c>
      <c r="I86" s="50">
        <f>VLOOKUP(D86,'Species List'!$A$2:$J$97,7,0)</f>
        <v>2.9051</v>
      </c>
      <c r="J86">
        <f t="shared" si="1"/>
        <v>342.41715863912742</v>
      </c>
      <c r="K86" s="50" t="str">
        <f>VLOOKUP(D86,'Species List'!$A$2:$J$97,4,0)</f>
        <v>Scaridae</v>
      </c>
    </row>
    <row r="87" spans="1:11">
      <c r="A87" s="47">
        <v>2011</v>
      </c>
      <c r="B87" s="48" t="s">
        <v>382</v>
      </c>
      <c r="C87" s="48">
        <v>6</v>
      </c>
      <c r="D87" t="s">
        <v>45</v>
      </c>
      <c r="E87" s="48" t="str">
        <f>VLOOKUP(D87,'Species List'!$A$2:$J$97,3,0)</f>
        <v>Sparisoma viride</v>
      </c>
      <c r="F87" s="48">
        <v>30</v>
      </c>
      <c r="G87" s="48" t="s">
        <v>21</v>
      </c>
      <c r="H87" s="50">
        <f>VLOOKUP(D87,'Species List'!$A$2:$J$97,6,0)</f>
        <v>-4.4317000000000002</v>
      </c>
      <c r="I87" s="50">
        <f>VLOOKUP(D87,'Species List'!$A$2:$J$97,7,0)</f>
        <v>2.9051</v>
      </c>
      <c r="J87">
        <f t="shared" si="1"/>
        <v>581.54718397712224</v>
      </c>
      <c r="K87" s="50" t="str">
        <f>VLOOKUP(D87,'Species List'!$A$2:$J$97,4,0)</f>
        <v>Scaridae</v>
      </c>
    </row>
    <row r="88" spans="1:11">
      <c r="A88" s="47">
        <v>2011</v>
      </c>
      <c r="B88" s="48" t="s">
        <v>382</v>
      </c>
      <c r="C88" s="48">
        <v>6</v>
      </c>
      <c r="D88" t="s">
        <v>45</v>
      </c>
      <c r="E88" s="48" t="str">
        <f>VLOOKUP(D88,'Species List'!$A$2:$J$97,3,0)</f>
        <v>Sparisoma viride</v>
      </c>
      <c r="F88" s="48">
        <v>30</v>
      </c>
      <c r="G88" s="48" t="s">
        <v>21</v>
      </c>
      <c r="H88" s="50">
        <f>VLOOKUP(D88,'Species List'!$A$2:$J$97,6,0)</f>
        <v>-4.4317000000000002</v>
      </c>
      <c r="I88" s="50">
        <f>VLOOKUP(D88,'Species List'!$A$2:$J$97,7,0)</f>
        <v>2.9051</v>
      </c>
      <c r="J88">
        <f t="shared" si="1"/>
        <v>581.54718397712224</v>
      </c>
      <c r="K88" s="50" t="str">
        <f>VLOOKUP(D88,'Species List'!$A$2:$J$97,4,0)</f>
        <v>Scaridae</v>
      </c>
    </row>
    <row r="89" spans="1:11">
      <c r="A89" s="47">
        <v>2011</v>
      </c>
      <c r="B89" s="48" t="s">
        <v>382</v>
      </c>
      <c r="C89" s="48">
        <v>7</v>
      </c>
      <c r="D89" s="48" t="s">
        <v>26</v>
      </c>
      <c r="E89" s="48" t="str">
        <f>VLOOKUP(D89,'Species List'!$A$2:$J$97,3,0)</f>
        <v>Acanthurus bahianus</v>
      </c>
      <c r="F89" s="48">
        <v>18</v>
      </c>
      <c r="G89" s="48"/>
      <c r="H89" s="50">
        <f>VLOOKUP(D89,'Species List'!$A$2:$J$97,6,0)</f>
        <v>-4.6005000000000003</v>
      </c>
      <c r="I89" s="50">
        <f>VLOOKUP(D89,'Species List'!$A$2:$J$97,7,0)</f>
        <v>2.9752000000000001</v>
      </c>
      <c r="J89">
        <f t="shared" si="1"/>
        <v>128.64317706372901</v>
      </c>
      <c r="K89" s="50" t="str">
        <f>VLOOKUP(D89,'Species List'!$A$2:$J$97,4,0)</f>
        <v>Acanthuridae</v>
      </c>
    </row>
    <row r="90" spans="1:11">
      <c r="A90" s="47">
        <v>2011</v>
      </c>
      <c r="B90" s="48" t="s">
        <v>382</v>
      </c>
      <c r="C90" s="48">
        <v>7</v>
      </c>
      <c r="D90" s="48" t="s">
        <v>54</v>
      </c>
      <c r="E90" s="48" t="str">
        <f>VLOOKUP(D90,'Species List'!$A$2:$J$97,3,0)</f>
        <v>Acanthurus coeruleus</v>
      </c>
      <c r="F90" s="48">
        <v>17</v>
      </c>
      <c r="G90" s="48"/>
      <c r="H90" s="50">
        <f>VLOOKUP(D90,'Species List'!$A$2:$J$97,6,0)</f>
        <v>-2.8241999999999998</v>
      </c>
      <c r="I90" s="50">
        <f>VLOOKUP(D90,'Species List'!$A$2:$J$97,7,0)</f>
        <v>2.2637999999999998</v>
      </c>
      <c r="J90">
        <f t="shared" si="1"/>
        <v>167.91529942216221</v>
      </c>
      <c r="K90" s="50" t="str">
        <f>VLOOKUP(D90,'Species List'!$A$2:$J$97,4,0)</f>
        <v>Acanthuridae</v>
      </c>
    </row>
    <row r="91" spans="1:11">
      <c r="A91" s="47">
        <v>2011</v>
      </c>
      <c r="B91" s="48" t="s">
        <v>382</v>
      </c>
      <c r="C91" s="48">
        <v>7</v>
      </c>
      <c r="D91" s="48" t="s">
        <v>54</v>
      </c>
      <c r="E91" s="48" t="str">
        <f>VLOOKUP(D91,'Species List'!$A$2:$J$97,3,0)</f>
        <v>Acanthurus coeruleus</v>
      </c>
      <c r="F91" s="48">
        <v>18</v>
      </c>
      <c r="G91" s="48"/>
      <c r="H91" s="50">
        <f>VLOOKUP(D91,'Species List'!$A$2:$J$97,6,0)</f>
        <v>-2.8241999999999998</v>
      </c>
      <c r="I91" s="50">
        <f>VLOOKUP(D91,'Species List'!$A$2:$J$97,7,0)</f>
        <v>2.2637999999999998</v>
      </c>
      <c r="J91">
        <f t="shared" si="1"/>
        <v>191.11109332634919</v>
      </c>
      <c r="K91" s="50" t="str">
        <f>VLOOKUP(D91,'Species List'!$A$2:$J$97,4,0)</f>
        <v>Acanthuridae</v>
      </c>
    </row>
    <row r="92" spans="1:11">
      <c r="A92" s="47">
        <v>2011</v>
      </c>
      <c r="B92" s="48" t="s">
        <v>382</v>
      </c>
      <c r="C92" s="48">
        <v>7</v>
      </c>
      <c r="D92" s="48" t="s">
        <v>54</v>
      </c>
      <c r="E92" s="48" t="str">
        <f>VLOOKUP(D92,'Species List'!$A$2:$J$97,3,0)</f>
        <v>Acanthurus coeruleus</v>
      </c>
      <c r="F92" s="48">
        <v>18</v>
      </c>
      <c r="G92" s="48"/>
      <c r="H92" s="50">
        <f>VLOOKUP(D92,'Species List'!$A$2:$J$97,6,0)</f>
        <v>-2.8241999999999998</v>
      </c>
      <c r="I92" s="50">
        <f>VLOOKUP(D92,'Species List'!$A$2:$J$97,7,0)</f>
        <v>2.2637999999999998</v>
      </c>
      <c r="J92">
        <f t="shared" si="1"/>
        <v>191.11109332634919</v>
      </c>
      <c r="K92" s="50" t="str">
        <f>VLOOKUP(D92,'Species List'!$A$2:$J$97,4,0)</f>
        <v>Acanthuridae</v>
      </c>
    </row>
    <row r="93" spans="1:11">
      <c r="A93" s="47">
        <v>2011</v>
      </c>
      <c r="B93" s="48" t="s">
        <v>382</v>
      </c>
      <c r="C93" s="48">
        <v>7</v>
      </c>
      <c r="D93" s="48" t="s">
        <v>54</v>
      </c>
      <c r="E93" s="48" t="str">
        <f>VLOOKUP(D93,'Species List'!$A$2:$J$97,3,0)</f>
        <v>Acanthurus coeruleus</v>
      </c>
      <c r="F93" s="48">
        <v>18</v>
      </c>
      <c r="G93" s="48"/>
      <c r="H93" s="50">
        <f>VLOOKUP(D93,'Species List'!$A$2:$J$97,6,0)</f>
        <v>-2.8241999999999998</v>
      </c>
      <c r="I93" s="50">
        <f>VLOOKUP(D93,'Species List'!$A$2:$J$97,7,0)</f>
        <v>2.2637999999999998</v>
      </c>
      <c r="J93">
        <f t="shared" si="1"/>
        <v>191.11109332634919</v>
      </c>
      <c r="K93" s="50" t="str">
        <f>VLOOKUP(D93,'Species List'!$A$2:$J$97,4,0)</f>
        <v>Acanthuridae</v>
      </c>
    </row>
    <row r="94" spans="1:11">
      <c r="A94" s="47">
        <v>2011</v>
      </c>
      <c r="B94" s="48" t="s">
        <v>382</v>
      </c>
      <c r="C94" s="48">
        <v>7</v>
      </c>
      <c r="D94" s="48" t="s">
        <v>49</v>
      </c>
      <c r="E94" s="48" t="str">
        <f>VLOOKUP(D94,'Species List'!$A$2:$J$97,3,0)</f>
        <v>Microspathodon chrysurus</v>
      </c>
      <c r="F94" s="48">
        <v>15</v>
      </c>
      <c r="G94" s="48"/>
      <c r="H94" s="50">
        <f>VLOOKUP(D94,'Species List'!$A$2:$J$97,6,0)</f>
        <v>-4.7032999999999996</v>
      </c>
      <c r="I94" s="50">
        <f>VLOOKUP(D94,'Species List'!$A$2:$J$97,7,0)</f>
        <v>3.0825</v>
      </c>
      <c r="J94">
        <f t="shared" si="1"/>
        <v>101.04185391212167</v>
      </c>
      <c r="K94" s="50" t="str">
        <f>VLOOKUP(D94,'Species List'!$A$2:$J$97,4,0)</f>
        <v>Pomacentridae</v>
      </c>
    </row>
    <row r="95" spans="1:11">
      <c r="A95" s="47">
        <v>2011</v>
      </c>
      <c r="B95" s="48" t="s">
        <v>382</v>
      </c>
      <c r="C95" s="48">
        <v>7</v>
      </c>
      <c r="D95" t="s">
        <v>44</v>
      </c>
      <c r="E95" s="48" t="str">
        <f>VLOOKUP(D95,'Species List'!$A$2:$J$97,3,0)</f>
        <v>Scarus iseri</v>
      </c>
      <c r="F95" s="48">
        <v>23</v>
      </c>
      <c r="G95" s="48" t="s">
        <v>43</v>
      </c>
      <c r="H95" s="50">
        <f>VLOOKUP(D95,'Species List'!$A$2:$J$97,6,0)</f>
        <v>-4.8887</v>
      </c>
      <c r="I95" s="50">
        <f>VLOOKUP(D95,'Species List'!$A$2:$J$97,7,0)</f>
        <v>3.0548000000000002</v>
      </c>
      <c r="J95">
        <f t="shared" si="1"/>
        <v>211.79036238974825</v>
      </c>
      <c r="K95" s="50" t="str">
        <f>VLOOKUP(D95,'Species List'!$A$2:$J$97,4,0)</f>
        <v>Scaridae</v>
      </c>
    </row>
    <row r="96" spans="1:11">
      <c r="A96" s="47">
        <v>2011</v>
      </c>
      <c r="B96" s="48" t="s">
        <v>382</v>
      </c>
      <c r="C96" s="48">
        <v>7</v>
      </c>
      <c r="D96" t="s">
        <v>48</v>
      </c>
      <c r="E96" s="48" t="str">
        <f>VLOOKUP(D96,'Species List'!$A$2:$J$97,3,0)</f>
        <v>Scarus taeniopterus</v>
      </c>
      <c r="F96" s="48">
        <v>18</v>
      </c>
      <c r="G96" s="48" t="s">
        <v>21</v>
      </c>
      <c r="H96" s="50">
        <f>VLOOKUP(D96,'Species List'!$A$2:$J$97,6,0)</f>
        <v>-3.2256999999999998</v>
      </c>
      <c r="I96" s="50">
        <f>VLOOKUP(D96,'Species List'!$A$2:$J$97,7,0)</f>
        <v>2.3852000000000002</v>
      </c>
      <c r="J96">
        <f t="shared" si="1"/>
        <v>142.42163893869329</v>
      </c>
      <c r="K96" s="50" t="str">
        <f>VLOOKUP(D96,'Species List'!$A$2:$J$97,4,0)</f>
        <v>Scaridae</v>
      </c>
    </row>
    <row r="97" spans="1:11">
      <c r="A97" s="47">
        <v>2011</v>
      </c>
      <c r="B97" s="48" t="s">
        <v>382</v>
      </c>
      <c r="C97" s="48">
        <v>7</v>
      </c>
      <c r="D97" t="s">
        <v>48</v>
      </c>
      <c r="E97" s="48" t="str">
        <f>VLOOKUP(D97,'Species List'!$A$2:$J$97,3,0)</f>
        <v>Scarus taeniopterus</v>
      </c>
      <c r="F97" s="48">
        <v>19</v>
      </c>
      <c r="G97" s="48" t="s">
        <v>21</v>
      </c>
      <c r="H97" s="50">
        <f>VLOOKUP(D97,'Species List'!$A$2:$J$97,6,0)</f>
        <v>-3.2256999999999998</v>
      </c>
      <c r="I97" s="50">
        <f>VLOOKUP(D97,'Species List'!$A$2:$J$97,7,0)</f>
        <v>2.3852000000000002</v>
      </c>
      <c r="J97">
        <f t="shared" si="1"/>
        <v>162.02539503890316</v>
      </c>
      <c r="K97" s="50" t="str">
        <f>VLOOKUP(D97,'Species List'!$A$2:$J$97,4,0)</f>
        <v>Scaridae</v>
      </c>
    </row>
    <row r="98" spans="1:11">
      <c r="A98" s="47">
        <v>2011</v>
      </c>
      <c r="B98" s="48" t="s">
        <v>382</v>
      </c>
      <c r="C98" s="48">
        <v>7</v>
      </c>
      <c r="D98" s="48" t="s">
        <v>42</v>
      </c>
      <c r="E98" s="48" t="str">
        <f>VLOOKUP(D98,'Species List'!$A$2:$J$97,3,0)</f>
        <v>Scarus vetula</v>
      </c>
      <c r="F98" s="48">
        <v>12</v>
      </c>
      <c r="G98" s="48" t="s">
        <v>21</v>
      </c>
      <c r="H98" s="50">
        <f>VLOOKUP(D98,'Species List'!$A$2:$J$97,6,0)</f>
        <v>-5.0162000000000004</v>
      </c>
      <c r="I98" s="50">
        <f>VLOOKUP(D98,'Species List'!$A$2:$J$97,7,0)</f>
        <v>3.1109</v>
      </c>
      <c r="J98">
        <f t="shared" si="1"/>
        <v>28.309026719500526</v>
      </c>
      <c r="K98" s="50" t="str">
        <f>VLOOKUP(D98,'Species List'!$A$2:$J$97,4,0)</f>
        <v>Scaridae</v>
      </c>
    </row>
    <row r="99" spans="1:11">
      <c r="A99" s="47">
        <v>2011</v>
      </c>
      <c r="B99" s="48" t="s">
        <v>382</v>
      </c>
      <c r="C99" s="48">
        <v>7</v>
      </c>
      <c r="D99" s="48" t="s">
        <v>42</v>
      </c>
      <c r="E99" s="48" t="str">
        <f>VLOOKUP(D99,'Species List'!$A$2:$J$97,3,0)</f>
        <v>Scarus vetula</v>
      </c>
      <c r="F99" s="48">
        <v>32</v>
      </c>
      <c r="G99" s="48" t="s">
        <v>43</v>
      </c>
      <c r="H99" s="50">
        <f>VLOOKUP(D99,'Species List'!$A$2:$J$97,6,0)</f>
        <v>-5.0162000000000004</v>
      </c>
      <c r="I99" s="50">
        <f>VLOOKUP(D99,'Species List'!$A$2:$J$97,7,0)</f>
        <v>3.1109</v>
      </c>
      <c r="J99">
        <f t="shared" si="1"/>
        <v>598.50952660385963</v>
      </c>
      <c r="K99" s="50" t="str">
        <f>VLOOKUP(D99,'Species List'!$A$2:$J$97,4,0)</f>
        <v>Scaridae</v>
      </c>
    </row>
    <row r="100" spans="1:11">
      <c r="A100" s="47">
        <v>2011</v>
      </c>
      <c r="B100" s="48" t="s">
        <v>382</v>
      </c>
      <c r="C100" s="48">
        <v>7</v>
      </c>
      <c r="D100" t="s">
        <v>45</v>
      </c>
      <c r="E100" s="48" t="str">
        <f>VLOOKUP(D100,'Species List'!$A$2:$J$97,3,0)</f>
        <v>Sparisoma viride</v>
      </c>
      <c r="F100" s="48">
        <v>23</v>
      </c>
      <c r="G100" s="48" t="s">
        <v>21</v>
      </c>
      <c r="H100" s="50">
        <f>VLOOKUP(D100,'Species List'!$A$2:$J$97,6,0)</f>
        <v>-4.4317000000000002</v>
      </c>
      <c r="I100" s="50">
        <f>VLOOKUP(D100,'Species List'!$A$2:$J$97,7,0)</f>
        <v>2.9051</v>
      </c>
      <c r="J100">
        <f t="shared" si="1"/>
        <v>268.75437106326598</v>
      </c>
      <c r="K100" s="50" t="str">
        <f>VLOOKUP(D100,'Species List'!$A$2:$J$97,4,0)</f>
        <v>Scaridae</v>
      </c>
    </row>
    <row r="101" spans="1:11">
      <c r="A101" s="47">
        <v>2011</v>
      </c>
      <c r="B101" s="48" t="s">
        <v>382</v>
      </c>
      <c r="C101" s="48">
        <v>7</v>
      </c>
      <c r="D101" t="s">
        <v>45</v>
      </c>
      <c r="E101" s="48" t="str">
        <f>VLOOKUP(D101,'Species List'!$A$2:$J$97,3,0)</f>
        <v>Sparisoma viride</v>
      </c>
      <c r="F101" s="48">
        <v>28</v>
      </c>
      <c r="G101" s="48" t="s">
        <v>21</v>
      </c>
      <c r="H101" s="50">
        <f>VLOOKUP(D101,'Species List'!$A$2:$J$97,6,0)</f>
        <v>-4.4317000000000002</v>
      </c>
      <c r="I101" s="50">
        <f>VLOOKUP(D101,'Species List'!$A$2:$J$97,7,0)</f>
        <v>2.9051</v>
      </c>
      <c r="J101">
        <f t="shared" si="1"/>
        <v>475.92530495067058</v>
      </c>
      <c r="K101" s="50" t="str">
        <f>VLOOKUP(D101,'Species List'!$A$2:$J$97,4,0)</f>
        <v>Scaridae</v>
      </c>
    </row>
    <row r="102" spans="1:11">
      <c r="A102" s="47">
        <v>2011</v>
      </c>
      <c r="B102" s="48" t="s">
        <v>382</v>
      </c>
      <c r="C102" s="48">
        <v>7</v>
      </c>
      <c r="D102" t="s">
        <v>45</v>
      </c>
      <c r="E102" s="48" t="str">
        <f>VLOOKUP(D102,'Species List'!$A$2:$J$97,3,0)</f>
        <v>Sparisoma viride</v>
      </c>
      <c r="F102" s="48">
        <v>32</v>
      </c>
      <c r="G102" s="48" t="s">
        <v>43</v>
      </c>
      <c r="H102" s="50">
        <f>VLOOKUP(D102,'Species List'!$A$2:$J$97,6,0)</f>
        <v>-4.4317000000000002</v>
      </c>
      <c r="I102" s="50">
        <f>VLOOKUP(D102,'Species List'!$A$2:$J$97,7,0)</f>
        <v>2.9051</v>
      </c>
      <c r="J102">
        <f t="shared" si="1"/>
        <v>701.47339170910243</v>
      </c>
      <c r="K102" s="50" t="str">
        <f>VLOOKUP(D102,'Species List'!$A$2:$J$97,4,0)</f>
        <v>Scaridae</v>
      </c>
    </row>
    <row r="103" spans="1:11">
      <c r="A103" s="47">
        <v>2011</v>
      </c>
      <c r="B103" s="48" t="s">
        <v>382</v>
      </c>
      <c r="C103" s="48">
        <v>7</v>
      </c>
      <c r="D103" t="s">
        <v>45</v>
      </c>
      <c r="E103" s="48" t="str">
        <f>VLOOKUP(D103,'Species List'!$A$2:$J$97,3,0)</f>
        <v>Sparisoma viride</v>
      </c>
      <c r="F103" s="48">
        <v>33</v>
      </c>
      <c r="G103" s="48" t="s">
        <v>43</v>
      </c>
      <c r="H103" s="50">
        <f>VLOOKUP(D103,'Species List'!$A$2:$J$97,6,0)</f>
        <v>-4.4317000000000002</v>
      </c>
      <c r="I103" s="50">
        <f>VLOOKUP(D103,'Species List'!$A$2:$J$97,7,0)</f>
        <v>2.9051</v>
      </c>
      <c r="J103">
        <f t="shared" si="1"/>
        <v>767.06973304521671</v>
      </c>
      <c r="K103" s="50" t="str">
        <f>VLOOKUP(D103,'Species List'!$A$2:$J$97,4,0)</f>
        <v>Scaridae</v>
      </c>
    </row>
    <row r="104" spans="1:11">
      <c r="A104" s="47">
        <v>2011</v>
      </c>
      <c r="B104" s="48" t="s">
        <v>382</v>
      </c>
      <c r="C104" s="48">
        <v>8</v>
      </c>
      <c r="D104" s="48" t="s">
        <v>26</v>
      </c>
      <c r="E104" s="48" t="str">
        <f>VLOOKUP(D104,'Species List'!$A$2:$J$97,3,0)</f>
        <v>Acanthurus bahianus</v>
      </c>
      <c r="F104" s="48">
        <v>17</v>
      </c>
      <c r="G104" s="48"/>
      <c r="H104" s="50">
        <f>VLOOKUP(D104,'Species List'!$A$2:$J$97,6,0)</f>
        <v>-4.6005000000000003</v>
      </c>
      <c r="I104" s="50">
        <f>VLOOKUP(D104,'Species List'!$A$2:$J$97,7,0)</f>
        <v>2.9752000000000001</v>
      </c>
      <c r="J104">
        <f t="shared" si="1"/>
        <v>108.52545888885899</v>
      </c>
      <c r="K104" s="50" t="str">
        <f>VLOOKUP(D104,'Species List'!$A$2:$J$97,4,0)</f>
        <v>Acanthuridae</v>
      </c>
    </row>
    <row r="105" spans="1:11">
      <c r="A105" s="47">
        <v>2011</v>
      </c>
      <c r="B105" s="48" t="s">
        <v>382</v>
      </c>
      <c r="C105" s="48">
        <v>8</v>
      </c>
      <c r="D105" s="48" t="s">
        <v>26</v>
      </c>
      <c r="E105" s="48" t="str">
        <f>VLOOKUP(D105,'Species List'!$A$2:$J$97,3,0)</f>
        <v>Acanthurus bahianus</v>
      </c>
      <c r="F105" s="48">
        <v>18</v>
      </c>
      <c r="G105" s="48"/>
      <c r="H105" s="50">
        <f>VLOOKUP(D105,'Species List'!$A$2:$J$97,6,0)</f>
        <v>-4.6005000000000003</v>
      </c>
      <c r="I105" s="50">
        <f>VLOOKUP(D105,'Species List'!$A$2:$J$97,7,0)</f>
        <v>2.9752000000000001</v>
      </c>
      <c r="J105">
        <f t="shared" si="1"/>
        <v>128.64317706372901</v>
      </c>
      <c r="K105" s="50" t="str">
        <f>VLOOKUP(D105,'Species List'!$A$2:$J$97,4,0)</f>
        <v>Acanthuridae</v>
      </c>
    </row>
    <row r="106" spans="1:11">
      <c r="A106" s="47">
        <v>2011</v>
      </c>
      <c r="B106" s="48" t="s">
        <v>382</v>
      </c>
      <c r="C106" s="48">
        <v>8</v>
      </c>
      <c r="D106" s="48" t="s">
        <v>26</v>
      </c>
      <c r="E106" s="48" t="str">
        <f>VLOOKUP(D106,'Species List'!$A$2:$J$97,3,0)</f>
        <v>Acanthurus bahianus</v>
      </c>
      <c r="F106" s="48">
        <v>18</v>
      </c>
      <c r="G106" s="48"/>
      <c r="H106" s="50">
        <f>VLOOKUP(D106,'Species List'!$A$2:$J$97,6,0)</f>
        <v>-4.6005000000000003</v>
      </c>
      <c r="I106" s="50">
        <f>VLOOKUP(D106,'Species List'!$A$2:$J$97,7,0)</f>
        <v>2.9752000000000001</v>
      </c>
      <c r="J106">
        <f t="shared" si="1"/>
        <v>128.64317706372901</v>
      </c>
      <c r="K106" s="50" t="str">
        <f>VLOOKUP(D106,'Species List'!$A$2:$J$97,4,0)</f>
        <v>Acanthuridae</v>
      </c>
    </row>
    <row r="107" spans="1:11">
      <c r="A107" s="47">
        <v>2011</v>
      </c>
      <c r="B107" s="48" t="s">
        <v>382</v>
      </c>
      <c r="C107" s="48">
        <v>8</v>
      </c>
      <c r="D107" s="48" t="s">
        <v>46</v>
      </c>
      <c r="E107" s="48" t="str">
        <f>VLOOKUP(D107,'Species List'!$A$2:$J$97,3,0)</f>
        <v>Acanthurus chirurgus</v>
      </c>
      <c r="F107" s="48">
        <v>20</v>
      </c>
      <c r="G107" s="48"/>
      <c r="H107" s="50">
        <f>VLOOKUP(D107,'Species List'!$A$2:$J$97,6,0)</f>
        <v>-2.4262000000000001</v>
      </c>
      <c r="I107" s="50">
        <f>VLOOKUP(D107,'Species List'!$A$2:$J$97,7,0)</f>
        <v>2.0768</v>
      </c>
      <c r="J107">
        <f t="shared" si="1"/>
        <v>225.20555304089149</v>
      </c>
      <c r="K107" s="50" t="str">
        <f>VLOOKUP(D107,'Species List'!$A$2:$J$97,4,0)</f>
        <v>Acanthuridae</v>
      </c>
    </row>
    <row r="108" spans="1:11">
      <c r="A108" s="47">
        <v>2011</v>
      </c>
      <c r="B108" s="48" t="s">
        <v>382</v>
      </c>
      <c r="C108" s="48">
        <v>8</v>
      </c>
      <c r="D108" s="48" t="s">
        <v>54</v>
      </c>
      <c r="E108" s="48" t="str">
        <f>VLOOKUP(D108,'Species List'!$A$2:$J$97,3,0)</f>
        <v>Acanthurus coeruleus</v>
      </c>
      <c r="F108" s="48">
        <v>17</v>
      </c>
      <c r="G108" s="48"/>
      <c r="H108" s="50">
        <f>VLOOKUP(D108,'Species List'!$A$2:$J$97,6,0)</f>
        <v>-2.8241999999999998</v>
      </c>
      <c r="I108" s="50">
        <f>VLOOKUP(D108,'Species List'!$A$2:$J$97,7,0)</f>
        <v>2.2637999999999998</v>
      </c>
      <c r="J108">
        <f t="shared" si="1"/>
        <v>167.91529942216221</v>
      </c>
      <c r="K108" s="50" t="str">
        <f>VLOOKUP(D108,'Species List'!$A$2:$J$97,4,0)</f>
        <v>Acanthuridae</v>
      </c>
    </row>
    <row r="109" spans="1:11">
      <c r="A109" s="47">
        <v>2011</v>
      </c>
      <c r="B109" s="48" t="s">
        <v>382</v>
      </c>
      <c r="C109" s="48">
        <v>8</v>
      </c>
      <c r="D109" s="48" t="s">
        <v>54</v>
      </c>
      <c r="E109" s="48" t="str">
        <f>VLOOKUP(D109,'Species List'!$A$2:$J$97,3,0)</f>
        <v>Acanthurus coeruleus</v>
      </c>
      <c r="F109" s="48">
        <v>18</v>
      </c>
      <c r="G109" s="48"/>
      <c r="H109" s="50">
        <f>VLOOKUP(D109,'Species List'!$A$2:$J$97,6,0)</f>
        <v>-2.8241999999999998</v>
      </c>
      <c r="I109" s="50">
        <f>VLOOKUP(D109,'Species List'!$A$2:$J$97,7,0)</f>
        <v>2.2637999999999998</v>
      </c>
      <c r="J109">
        <f t="shared" si="1"/>
        <v>191.11109332634919</v>
      </c>
      <c r="K109" s="50" t="str">
        <f>VLOOKUP(D109,'Species List'!$A$2:$J$97,4,0)</f>
        <v>Acanthuridae</v>
      </c>
    </row>
    <row r="110" spans="1:11">
      <c r="A110" s="47">
        <v>2011</v>
      </c>
      <c r="B110" s="48" t="s">
        <v>382</v>
      </c>
      <c r="C110" s="48">
        <v>8</v>
      </c>
      <c r="D110" s="48" t="s">
        <v>54</v>
      </c>
      <c r="E110" s="48" t="str">
        <f>VLOOKUP(D110,'Species List'!$A$2:$J$97,3,0)</f>
        <v>Acanthurus coeruleus</v>
      </c>
      <c r="F110" s="48">
        <v>20</v>
      </c>
      <c r="G110" s="48"/>
      <c r="H110" s="50">
        <f>VLOOKUP(D110,'Species List'!$A$2:$J$97,6,0)</f>
        <v>-2.8241999999999998</v>
      </c>
      <c r="I110" s="50">
        <f>VLOOKUP(D110,'Species List'!$A$2:$J$97,7,0)</f>
        <v>2.2637999999999998</v>
      </c>
      <c r="J110">
        <f t="shared" si="1"/>
        <v>242.58933511332035</v>
      </c>
      <c r="K110" s="50" t="str">
        <f>VLOOKUP(D110,'Species List'!$A$2:$J$97,4,0)</f>
        <v>Acanthuridae</v>
      </c>
    </row>
    <row r="111" spans="1:11">
      <c r="A111" s="47">
        <v>2011</v>
      </c>
      <c r="B111" s="48" t="s">
        <v>382</v>
      </c>
      <c r="C111" s="48">
        <v>8</v>
      </c>
      <c r="D111" s="48" t="s">
        <v>49</v>
      </c>
      <c r="E111" s="48" t="str">
        <f>VLOOKUP(D111,'Species List'!$A$2:$J$97,3,0)</f>
        <v>Microspathodon chrysurus</v>
      </c>
      <c r="F111" s="48">
        <v>13</v>
      </c>
      <c r="G111" s="48"/>
      <c r="H111" s="50">
        <f>VLOOKUP(D111,'Species List'!$A$2:$J$97,6,0)</f>
        <v>-4.7032999999999996</v>
      </c>
      <c r="I111" s="50">
        <f>VLOOKUP(D111,'Species List'!$A$2:$J$97,7,0)</f>
        <v>3.0825</v>
      </c>
      <c r="J111">
        <f t="shared" si="1"/>
        <v>65.002548424018272</v>
      </c>
      <c r="K111" s="50" t="str">
        <f>VLOOKUP(D111,'Species List'!$A$2:$J$97,4,0)</f>
        <v>Pomacentridae</v>
      </c>
    </row>
    <row r="112" spans="1:11">
      <c r="A112" s="47">
        <v>2011</v>
      </c>
      <c r="B112" s="48" t="s">
        <v>382</v>
      </c>
      <c r="C112" s="48">
        <v>8</v>
      </c>
      <c r="D112" s="48" t="s">
        <v>49</v>
      </c>
      <c r="E112" s="48" t="str">
        <f>VLOOKUP(D112,'Species List'!$A$2:$J$97,3,0)</f>
        <v>Microspathodon chrysurus</v>
      </c>
      <c r="F112" s="48">
        <v>15</v>
      </c>
      <c r="G112" s="48"/>
      <c r="H112" s="50">
        <f>VLOOKUP(D112,'Species List'!$A$2:$J$97,6,0)</f>
        <v>-4.7032999999999996</v>
      </c>
      <c r="I112" s="50">
        <f>VLOOKUP(D112,'Species List'!$A$2:$J$97,7,0)</f>
        <v>3.0825</v>
      </c>
      <c r="J112">
        <f t="shared" si="1"/>
        <v>101.04185391212167</v>
      </c>
      <c r="K112" s="50" t="str">
        <f>VLOOKUP(D112,'Species List'!$A$2:$J$97,4,0)</f>
        <v>Pomacentridae</v>
      </c>
    </row>
    <row r="113" spans="1:11">
      <c r="A113" s="47">
        <v>2011</v>
      </c>
      <c r="B113" s="48" t="s">
        <v>382</v>
      </c>
      <c r="C113" s="48">
        <v>8</v>
      </c>
      <c r="D113" t="s">
        <v>44</v>
      </c>
      <c r="E113" s="48" t="str">
        <f>VLOOKUP(D113,'Species List'!$A$2:$J$97,3,0)</f>
        <v>Scarus iseri</v>
      </c>
      <c r="F113" s="48">
        <v>20</v>
      </c>
      <c r="G113" s="48" t="s">
        <v>21</v>
      </c>
      <c r="H113" s="50">
        <f>VLOOKUP(D113,'Species List'!$A$2:$J$97,6,0)</f>
        <v>-4.8887</v>
      </c>
      <c r="I113" s="50">
        <f>VLOOKUP(D113,'Species List'!$A$2:$J$97,7,0)</f>
        <v>3.0548000000000002</v>
      </c>
      <c r="J113">
        <f t="shared" si="1"/>
        <v>138.19312276937541</v>
      </c>
      <c r="K113" s="50" t="str">
        <f>VLOOKUP(D113,'Species List'!$A$2:$J$97,4,0)</f>
        <v>Scaridae</v>
      </c>
    </row>
    <row r="114" spans="1:11">
      <c r="A114" s="47">
        <v>2011</v>
      </c>
      <c r="B114" s="48" t="s">
        <v>382</v>
      </c>
      <c r="C114" s="48">
        <v>8</v>
      </c>
      <c r="D114" t="s">
        <v>44</v>
      </c>
      <c r="E114" s="48" t="str">
        <f>VLOOKUP(D114,'Species List'!$A$2:$J$97,3,0)</f>
        <v>Scarus iseri</v>
      </c>
      <c r="F114" s="48">
        <v>23</v>
      </c>
      <c r="G114" s="48" t="s">
        <v>43</v>
      </c>
      <c r="H114" s="50">
        <f>VLOOKUP(D114,'Species List'!$A$2:$J$97,6,0)</f>
        <v>-4.8887</v>
      </c>
      <c r="I114" s="50">
        <f>VLOOKUP(D114,'Species List'!$A$2:$J$97,7,0)</f>
        <v>3.0548000000000002</v>
      </c>
      <c r="J114">
        <f t="shared" si="1"/>
        <v>211.79036238974825</v>
      </c>
      <c r="K114" s="50" t="str">
        <f>VLOOKUP(D114,'Species List'!$A$2:$J$97,4,0)</f>
        <v>Scaridae</v>
      </c>
    </row>
    <row r="115" spans="1:11">
      <c r="A115" s="47">
        <v>2011</v>
      </c>
      <c r="B115" s="48" t="s">
        <v>382</v>
      </c>
      <c r="C115" s="48">
        <v>8</v>
      </c>
      <c r="D115" t="s">
        <v>48</v>
      </c>
      <c r="E115" s="48" t="str">
        <f>VLOOKUP(D115,'Species List'!$A$2:$J$97,3,0)</f>
        <v>Scarus taeniopterus</v>
      </c>
      <c r="F115" s="48">
        <v>10</v>
      </c>
      <c r="G115" s="48" t="s">
        <v>53</v>
      </c>
      <c r="H115" s="50">
        <f>VLOOKUP(D115,'Species List'!$A$2:$J$97,6,0)</f>
        <v>-3.2256999999999998</v>
      </c>
      <c r="I115" s="50">
        <f>VLOOKUP(D115,'Species List'!$A$2:$J$97,7,0)</f>
        <v>2.3852000000000002</v>
      </c>
      <c r="J115">
        <f t="shared" si="1"/>
        <v>35.050966680669347</v>
      </c>
      <c r="K115" s="50" t="str">
        <f>VLOOKUP(D115,'Species List'!$A$2:$J$97,4,0)</f>
        <v>Scaridae</v>
      </c>
    </row>
    <row r="116" spans="1:11">
      <c r="A116" s="47">
        <v>2011</v>
      </c>
      <c r="B116" s="48" t="s">
        <v>382</v>
      </c>
      <c r="C116" s="48">
        <v>8</v>
      </c>
      <c r="D116" t="s">
        <v>48</v>
      </c>
      <c r="E116" s="48" t="str">
        <f>VLOOKUP(D116,'Species List'!$A$2:$J$97,3,0)</f>
        <v>Scarus taeniopterus</v>
      </c>
      <c r="F116" s="48">
        <v>23</v>
      </c>
      <c r="G116" s="48" t="s">
        <v>43</v>
      </c>
      <c r="H116" s="50">
        <f>VLOOKUP(D116,'Species List'!$A$2:$J$97,6,0)</f>
        <v>-3.2256999999999998</v>
      </c>
      <c r="I116" s="50">
        <f>VLOOKUP(D116,'Species List'!$A$2:$J$97,7,0)</f>
        <v>2.3852000000000002</v>
      </c>
      <c r="J116">
        <f t="shared" si="1"/>
        <v>255.56020890468707</v>
      </c>
      <c r="K116" s="50" t="str">
        <f>VLOOKUP(D116,'Species List'!$A$2:$J$97,4,0)</f>
        <v>Scaridae</v>
      </c>
    </row>
    <row r="117" spans="1:11">
      <c r="A117" s="47">
        <v>2011</v>
      </c>
      <c r="B117" s="48" t="s">
        <v>382</v>
      </c>
      <c r="C117" s="48">
        <v>8</v>
      </c>
      <c r="D117" t="s">
        <v>48</v>
      </c>
      <c r="E117" s="48" t="str">
        <f>VLOOKUP(D117,'Species List'!$A$2:$J$97,3,0)</f>
        <v>Scarus taeniopterus</v>
      </c>
      <c r="F117" s="48">
        <v>23</v>
      </c>
      <c r="G117" s="48" t="s">
        <v>43</v>
      </c>
      <c r="H117" s="50">
        <f>VLOOKUP(D117,'Species List'!$A$2:$J$97,6,0)</f>
        <v>-3.2256999999999998</v>
      </c>
      <c r="I117" s="50">
        <f>VLOOKUP(D117,'Species List'!$A$2:$J$97,7,0)</f>
        <v>2.3852000000000002</v>
      </c>
      <c r="J117">
        <f t="shared" si="1"/>
        <v>255.56020890468707</v>
      </c>
      <c r="K117" s="50" t="str">
        <f>VLOOKUP(D117,'Species List'!$A$2:$J$97,4,0)</f>
        <v>Scaridae</v>
      </c>
    </row>
    <row r="118" spans="1:11">
      <c r="A118" s="47">
        <v>2011</v>
      </c>
      <c r="B118" s="48" t="s">
        <v>382</v>
      </c>
      <c r="C118" s="48">
        <v>8</v>
      </c>
      <c r="D118" t="s">
        <v>48</v>
      </c>
      <c r="E118" s="48" t="str">
        <f>VLOOKUP(D118,'Species List'!$A$2:$J$97,3,0)</f>
        <v>Scarus taeniopterus</v>
      </c>
      <c r="F118" s="48">
        <v>23</v>
      </c>
      <c r="G118" s="48" t="s">
        <v>43</v>
      </c>
      <c r="H118" s="50">
        <f>VLOOKUP(D118,'Species List'!$A$2:$J$97,6,0)</f>
        <v>-3.2256999999999998</v>
      </c>
      <c r="I118" s="50">
        <f>VLOOKUP(D118,'Species List'!$A$2:$J$97,7,0)</f>
        <v>2.3852000000000002</v>
      </c>
      <c r="J118">
        <f t="shared" si="1"/>
        <v>255.56020890468707</v>
      </c>
      <c r="K118" s="50" t="str">
        <f>VLOOKUP(D118,'Species List'!$A$2:$J$97,4,0)</f>
        <v>Scaridae</v>
      </c>
    </row>
    <row r="119" spans="1:11">
      <c r="A119" s="47">
        <v>2011</v>
      </c>
      <c r="B119" s="48" t="s">
        <v>382</v>
      </c>
      <c r="C119" s="48">
        <v>8</v>
      </c>
      <c r="D119" t="s">
        <v>48</v>
      </c>
      <c r="E119" s="48" t="str">
        <f>VLOOKUP(D119,'Species List'!$A$2:$J$97,3,0)</f>
        <v>Scarus taeniopterus</v>
      </c>
      <c r="F119" s="48">
        <v>25</v>
      </c>
      <c r="G119" s="48" t="s">
        <v>43</v>
      </c>
      <c r="H119" s="50">
        <f>VLOOKUP(D119,'Species List'!$A$2:$J$97,6,0)</f>
        <v>-3.2256999999999998</v>
      </c>
      <c r="I119" s="50">
        <f>VLOOKUP(D119,'Species List'!$A$2:$J$97,7,0)</f>
        <v>2.3852000000000002</v>
      </c>
      <c r="J119">
        <f t="shared" si="1"/>
        <v>311.79310623759653</v>
      </c>
      <c r="K119" s="50" t="str">
        <f>VLOOKUP(D119,'Species List'!$A$2:$J$97,4,0)</f>
        <v>Scaridae</v>
      </c>
    </row>
    <row r="120" spans="1:11">
      <c r="A120" s="47">
        <v>2011</v>
      </c>
      <c r="B120" s="48" t="s">
        <v>382</v>
      </c>
      <c r="C120" s="48">
        <v>8</v>
      </c>
      <c r="D120" s="48" t="s">
        <v>42</v>
      </c>
      <c r="E120" s="48" t="str">
        <f>VLOOKUP(D120,'Species List'!$A$2:$J$97,3,0)</f>
        <v>Scarus vetula</v>
      </c>
      <c r="F120" s="48">
        <v>28</v>
      </c>
      <c r="G120" s="48" t="s">
        <v>21</v>
      </c>
      <c r="H120" s="50">
        <f>VLOOKUP(D120,'Species List'!$A$2:$J$97,6,0)</f>
        <v>-5.0162000000000004</v>
      </c>
      <c r="I120" s="50">
        <f>VLOOKUP(D120,'Species List'!$A$2:$J$97,7,0)</f>
        <v>3.1109</v>
      </c>
      <c r="J120">
        <f t="shared" si="1"/>
        <v>395.06078258407069</v>
      </c>
      <c r="K120" s="50" t="str">
        <f>VLOOKUP(D120,'Species List'!$A$2:$J$97,4,0)</f>
        <v>Scaridae</v>
      </c>
    </row>
    <row r="121" spans="1:11">
      <c r="A121" s="47">
        <v>2011</v>
      </c>
      <c r="B121" s="48" t="s">
        <v>382</v>
      </c>
      <c r="C121" s="48">
        <v>8</v>
      </c>
      <c r="D121" s="48" t="s">
        <v>42</v>
      </c>
      <c r="E121" s="48" t="str">
        <f>VLOOKUP(D121,'Species List'!$A$2:$J$97,3,0)</f>
        <v>Scarus vetula</v>
      </c>
      <c r="F121" s="48">
        <v>10</v>
      </c>
      <c r="G121" s="48" t="s">
        <v>53</v>
      </c>
      <c r="H121" s="50">
        <f>VLOOKUP(D121,'Species List'!$A$2:$J$97,6,0)</f>
        <v>-5.0162000000000004</v>
      </c>
      <c r="I121" s="50">
        <f>VLOOKUP(D121,'Species List'!$A$2:$J$97,7,0)</f>
        <v>3.1109</v>
      </c>
      <c r="J121">
        <f t="shared" si="1"/>
        <v>16.054618868009708</v>
      </c>
      <c r="K121" s="50" t="str">
        <f>VLOOKUP(D121,'Species List'!$A$2:$J$97,4,0)</f>
        <v>Scaridae</v>
      </c>
    </row>
    <row r="122" spans="1:11">
      <c r="A122" s="47">
        <v>2011</v>
      </c>
      <c r="B122" s="48" t="s">
        <v>382</v>
      </c>
      <c r="C122" s="48">
        <v>8</v>
      </c>
      <c r="D122" s="48" t="s">
        <v>42</v>
      </c>
      <c r="E122" s="48" t="str">
        <f>VLOOKUP(D122,'Species List'!$A$2:$J$97,3,0)</f>
        <v>Scarus vetula</v>
      </c>
      <c r="F122" s="48">
        <v>33</v>
      </c>
      <c r="G122" s="48" t="s">
        <v>43</v>
      </c>
      <c r="H122" s="50">
        <f>VLOOKUP(D122,'Species List'!$A$2:$J$97,6,0)</f>
        <v>-5.0162000000000004</v>
      </c>
      <c r="I122" s="50">
        <f>VLOOKUP(D122,'Species List'!$A$2:$J$97,7,0)</f>
        <v>3.1109</v>
      </c>
      <c r="J122">
        <f t="shared" si="1"/>
        <v>658.63531859738646</v>
      </c>
      <c r="K122" s="50" t="str">
        <f>VLOOKUP(D122,'Species List'!$A$2:$J$97,4,0)</f>
        <v>Scaridae</v>
      </c>
    </row>
    <row r="123" spans="1:11">
      <c r="A123" s="47">
        <v>2011</v>
      </c>
      <c r="B123" s="48" t="s">
        <v>382</v>
      </c>
      <c r="C123" s="48">
        <v>8</v>
      </c>
      <c r="D123" s="48" t="s">
        <v>42</v>
      </c>
      <c r="E123" s="48" t="str">
        <f>VLOOKUP(D123,'Species List'!$A$2:$J$97,3,0)</f>
        <v>Scarus vetula</v>
      </c>
      <c r="F123" s="48">
        <v>35</v>
      </c>
      <c r="G123" s="48" t="s">
        <v>43</v>
      </c>
      <c r="H123" s="50">
        <f>VLOOKUP(D123,'Species List'!$A$2:$J$97,6,0)</f>
        <v>-5.0162000000000004</v>
      </c>
      <c r="I123" s="50">
        <f>VLOOKUP(D123,'Species List'!$A$2:$J$97,7,0)</f>
        <v>3.1109</v>
      </c>
      <c r="J123">
        <f t="shared" si="1"/>
        <v>790.93588337793562</v>
      </c>
      <c r="K123" s="50" t="str">
        <f>VLOOKUP(D123,'Species List'!$A$2:$J$97,4,0)</f>
        <v>Scaridae</v>
      </c>
    </row>
    <row r="124" spans="1:11">
      <c r="A124" s="47">
        <v>2011</v>
      </c>
      <c r="B124" s="48" t="s">
        <v>382</v>
      </c>
      <c r="C124" s="48">
        <v>8</v>
      </c>
      <c r="D124" s="48" t="s">
        <v>42</v>
      </c>
      <c r="E124" s="48" t="str">
        <f>VLOOKUP(D124,'Species List'!$A$2:$J$97,3,0)</f>
        <v>Scarus vetula</v>
      </c>
      <c r="F124" s="48">
        <v>35</v>
      </c>
      <c r="G124" s="48" t="s">
        <v>43</v>
      </c>
      <c r="H124" s="50">
        <f>VLOOKUP(D124,'Species List'!$A$2:$J$97,6,0)</f>
        <v>-5.0162000000000004</v>
      </c>
      <c r="I124" s="50">
        <f>VLOOKUP(D124,'Species List'!$A$2:$J$97,7,0)</f>
        <v>3.1109</v>
      </c>
      <c r="J124">
        <f t="shared" si="1"/>
        <v>790.93588337793562</v>
      </c>
      <c r="K124" s="50" t="str">
        <f>VLOOKUP(D124,'Species List'!$A$2:$J$97,4,0)</f>
        <v>Scaridae</v>
      </c>
    </row>
    <row r="125" spans="1:11">
      <c r="A125" s="47">
        <v>2011</v>
      </c>
      <c r="B125" s="48" t="s">
        <v>382</v>
      </c>
      <c r="C125" s="48">
        <v>8</v>
      </c>
      <c r="D125" s="48" t="s">
        <v>47</v>
      </c>
      <c r="E125" s="48" t="str">
        <f>VLOOKUP(D125,'Species List'!$A$2:$J$97,3,0)</f>
        <v>Sparisoma aurofrenatum</v>
      </c>
      <c r="F125" s="48">
        <v>20</v>
      </c>
      <c r="G125" s="48" t="s">
        <v>21</v>
      </c>
      <c r="H125" s="50">
        <f>VLOOKUP(D125,'Species List'!$A$2:$J$97,6,0)</f>
        <v>-4.0781000000000001</v>
      </c>
      <c r="I125" s="50">
        <f>VLOOKUP(D125,'Species List'!$A$2:$J$97,7,0)</f>
        <v>2.7437999999999998</v>
      </c>
      <c r="J125">
        <f t="shared" si="1"/>
        <v>171.97531044669645</v>
      </c>
      <c r="K125" s="50" t="str">
        <f>VLOOKUP(D125,'Species List'!$A$2:$J$97,4,0)</f>
        <v>Scaridae</v>
      </c>
    </row>
    <row r="126" spans="1:11">
      <c r="A126" s="47">
        <v>2011</v>
      </c>
      <c r="B126" s="48" t="s">
        <v>382</v>
      </c>
      <c r="C126" s="48">
        <v>8</v>
      </c>
      <c r="D126" s="48" t="s">
        <v>47</v>
      </c>
      <c r="E126" s="48" t="str">
        <f>VLOOKUP(D126,'Species List'!$A$2:$J$97,3,0)</f>
        <v>Sparisoma aurofrenatum</v>
      </c>
      <c r="F126" s="48">
        <v>20</v>
      </c>
      <c r="G126" s="48" t="s">
        <v>21</v>
      </c>
      <c r="H126" s="50">
        <f>VLOOKUP(D126,'Species List'!$A$2:$J$97,6,0)</f>
        <v>-4.0781000000000001</v>
      </c>
      <c r="I126" s="50">
        <f>VLOOKUP(D126,'Species List'!$A$2:$J$97,7,0)</f>
        <v>2.7437999999999998</v>
      </c>
      <c r="J126">
        <f t="shared" si="1"/>
        <v>171.97531044669645</v>
      </c>
      <c r="K126" s="50" t="str">
        <f>VLOOKUP(D126,'Species List'!$A$2:$J$97,4,0)</f>
        <v>Scaridae</v>
      </c>
    </row>
    <row r="127" spans="1:11">
      <c r="A127" s="47">
        <v>2011</v>
      </c>
      <c r="B127" s="48" t="s">
        <v>382</v>
      </c>
      <c r="C127" s="48">
        <v>8</v>
      </c>
      <c r="D127" s="48" t="s">
        <v>47</v>
      </c>
      <c r="E127" s="48" t="str">
        <f>VLOOKUP(D127,'Species List'!$A$2:$J$97,3,0)</f>
        <v>Sparisoma aurofrenatum</v>
      </c>
      <c r="F127" s="48">
        <v>23</v>
      </c>
      <c r="G127" s="48" t="s">
        <v>43</v>
      </c>
      <c r="H127" s="50">
        <f>VLOOKUP(D127,'Species List'!$A$2:$J$97,6,0)</f>
        <v>-4.0781000000000001</v>
      </c>
      <c r="I127" s="50">
        <f>VLOOKUP(D127,'Species List'!$A$2:$J$97,7,0)</f>
        <v>2.7437999999999998</v>
      </c>
      <c r="J127">
        <f t="shared" si="1"/>
        <v>252.35321175413256</v>
      </c>
      <c r="K127" s="50" t="str">
        <f>VLOOKUP(D127,'Species List'!$A$2:$J$97,4,0)</f>
        <v>Scaridae</v>
      </c>
    </row>
    <row r="128" spans="1:11">
      <c r="A128" s="47">
        <v>2011</v>
      </c>
      <c r="B128" s="48" t="s">
        <v>382</v>
      </c>
      <c r="C128" s="48">
        <v>8</v>
      </c>
      <c r="D128" t="s">
        <v>45</v>
      </c>
      <c r="E128" s="48" t="str">
        <f>VLOOKUP(D128,'Species List'!$A$2:$J$97,3,0)</f>
        <v>Sparisoma viride</v>
      </c>
      <c r="F128" s="48">
        <v>23</v>
      </c>
      <c r="G128" s="48" t="s">
        <v>21</v>
      </c>
      <c r="H128" s="50">
        <f>VLOOKUP(D128,'Species List'!$A$2:$J$97,6,0)</f>
        <v>-4.4317000000000002</v>
      </c>
      <c r="I128" s="50">
        <f>VLOOKUP(D128,'Species List'!$A$2:$J$97,7,0)</f>
        <v>2.9051</v>
      </c>
      <c r="J128">
        <f t="shared" si="1"/>
        <v>268.75437106326598</v>
      </c>
      <c r="K128" s="50" t="str">
        <f>VLOOKUP(D128,'Species List'!$A$2:$J$97,4,0)</f>
        <v>Scaridae</v>
      </c>
    </row>
    <row r="129" spans="1:11">
      <c r="A129" s="47">
        <v>2011</v>
      </c>
      <c r="B129" s="48" t="s">
        <v>382</v>
      </c>
      <c r="C129" s="48">
        <v>8</v>
      </c>
      <c r="D129" t="s">
        <v>45</v>
      </c>
      <c r="E129" s="48" t="str">
        <f>VLOOKUP(D129,'Species List'!$A$2:$J$97,3,0)</f>
        <v>Sparisoma viride</v>
      </c>
      <c r="F129" s="48">
        <v>32</v>
      </c>
      <c r="G129" s="48" t="s">
        <v>21</v>
      </c>
      <c r="H129" s="50">
        <f>VLOOKUP(D129,'Species List'!$A$2:$J$97,6,0)</f>
        <v>-4.4317000000000002</v>
      </c>
      <c r="I129" s="50">
        <f>VLOOKUP(D129,'Species List'!$A$2:$J$97,7,0)</f>
        <v>2.9051</v>
      </c>
      <c r="J129">
        <f t="shared" si="1"/>
        <v>701.47339170910243</v>
      </c>
      <c r="K129" s="50" t="str">
        <f>VLOOKUP(D129,'Species List'!$A$2:$J$97,4,0)</f>
        <v>Scaridae</v>
      </c>
    </row>
    <row r="130" spans="1:11">
      <c r="A130" s="47">
        <v>2011</v>
      </c>
      <c r="B130" s="48" t="s">
        <v>382</v>
      </c>
      <c r="C130" s="48">
        <v>8</v>
      </c>
      <c r="D130" t="s">
        <v>45</v>
      </c>
      <c r="E130" s="48" t="str">
        <f>VLOOKUP(D130,'Species List'!$A$2:$J$97,3,0)</f>
        <v>Sparisoma viride</v>
      </c>
      <c r="F130" s="48">
        <v>32</v>
      </c>
      <c r="G130" s="48" t="s">
        <v>43</v>
      </c>
      <c r="H130" s="50">
        <f>VLOOKUP(D130,'Species List'!$A$2:$J$97,6,0)</f>
        <v>-4.4317000000000002</v>
      </c>
      <c r="I130" s="50">
        <f>VLOOKUP(D130,'Species List'!$A$2:$J$97,7,0)</f>
        <v>2.9051</v>
      </c>
      <c r="J130">
        <f t="shared" ref="J130:J193" si="2">10^(H130+(I130*LOG(F130*10)/LOG(10)))</f>
        <v>701.47339170910243</v>
      </c>
      <c r="K130" s="50" t="str">
        <f>VLOOKUP(D130,'Species List'!$A$2:$J$97,4,0)</f>
        <v>Scaridae</v>
      </c>
    </row>
    <row r="131" spans="1:11">
      <c r="A131" s="47">
        <v>2011</v>
      </c>
      <c r="B131" s="48" t="s">
        <v>382</v>
      </c>
      <c r="C131" s="48">
        <v>8</v>
      </c>
      <c r="D131" t="s">
        <v>45</v>
      </c>
      <c r="E131" s="48" t="str">
        <f>VLOOKUP(D131,'Species List'!$A$2:$J$97,3,0)</f>
        <v>Sparisoma viride</v>
      </c>
      <c r="F131" s="48">
        <v>32</v>
      </c>
      <c r="G131" s="48" t="s">
        <v>43</v>
      </c>
      <c r="H131" s="50">
        <f>VLOOKUP(D131,'Species List'!$A$2:$J$97,6,0)</f>
        <v>-4.4317000000000002</v>
      </c>
      <c r="I131" s="50">
        <f>VLOOKUP(D131,'Species List'!$A$2:$J$97,7,0)</f>
        <v>2.9051</v>
      </c>
      <c r="J131">
        <f t="shared" si="2"/>
        <v>701.47339170910243</v>
      </c>
      <c r="K131" s="50" t="str">
        <f>VLOOKUP(D131,'Species List'!$A$2:$J$97,4,0)</f>
        <v>Scaridae</v>
      </c>
    </row>
    <row r="132" spans="1:11">
      <c r="A132" s="47">
        <v>2011</v>
      </c>
      <c r="B132" s="48" t="s">
        <v>382</v>
      </c>
      <c r="C132" s="48">
        <v>8</v>
      </c>
      <c r="D132" t="s">
        <v>60</v>
      </c>
      <c r="E132" s="48" t="str">
        <f>VLOOKUP(D132,'Species List'!$A$2:$J$97,3,0)</f>
        <v>Sparisoma rubripinne</v>
      </c>
      <c r="F132" s="48">
        <v>15</v>
      </c>
      <c r="G132" s="48" t="s">
        <v>43</v>
      </c>
      <c r="H132" s="50">
        <f>VLOOKUP(D132,'Species List'!$A$2:$J$97,6,0)</f>
        <v>-4.8700999999999999</v>
      </c>
      <c r="I132" s="50">
        <f>VLOOKUP(D132,'Species List'!$A$2:$J$97,7,0)</f>
        <v>3.0640999999999998</v>
      </c>
      <c r="J132">
        <f t="shared" si="2"/>
        <v>62.756863043975869</v>
      </c>
      <c r="K132" s="50" t="str">
        <f>VLOOKUP(D132,'Species List'!$A$2:$J$97,4,0)</f>
        <v>Scaridae</v>
      </c>
    </row>
    <row r="133" spans="1:11">
      <c r="A133" s="47">
        <v>2011</v>
      </c>
      <c r="B133" s="48" t="s">
        <v>382</v>
      </c>
      <c r="C133" s="48">
        <v>8</v>
      </c>
      <c r="D133" t="s">
        <v>60</v>
      </c>
      <c r="E133" s="48" t="str">
        <f>VLOOKUP(D133,'Species List'!$A$2:$J$97,3,0)</f>
        <v>Sparisoma rubripinne</v>
      </c>
      <c r="F133" s="48">
        <v>22</v>
      </c>
      <c r="G133" s="48" t="s">
        <v>43</v>
      </c>
      <c r="H133" s="50">
        <f>VLOOKUP(D133,'Species List'!$A$2:$J$97,6,0)</f>
        <v>-4.8700999999999999</v>
      </c>
      <c r="I133" s="50">
        <f>VLOOKUP(D133,'Species List'!$A$2:$J$97,7,0)</f>
        <v>3.0640999999999998</v>
      </c>
      <c r="J133">
        <f t="shared" si="2"/>
        <v>202.91648762510769</v>
      </c>
      <c r="K133" s="50" t="str">
        <f>VLOOKUP(D133,'Species List'!$A$2:$J$97,4,0)</f>
        <v>Scaridae</v>
      </c>
    </row>
    <row r="134" spans="1:11">
      <c r="A134" s="47">
        <v>2011</v>
      </c>
      <c r="B134" s="48" t="s">
        <v>382</v>
      </c>
      <c r="C134" s="48">
        <v>8</v>
      </c>
      <c r="D134" t="s">
        <v>60</v>
      </c>
      <c r="E134" s="48" t="str">
        <f>VLOOKUP(D134,'Species List'!$A$2:$J$97,3,0)</f>
        <v>Sparisoma rubripinne</v>
      </c>
      <c r="F134" s="48">
        <v>22</v>
      </c>
      <c r="G134" s="48" t="s">
        <v>43</v>
      </c>
      <c r="H134" s="50">
        <f>VLOOKUP(D134,'Species List'!$A$2:$J$97,6,0)</f>
        <v>-4.8700999999999999</v>
      </c>
      <c r="I134" s="50">
        <f>VLOOKUP(D134,'Species List'!$A$2:$J$97,7,0)</f>
        <v>3.0640999999999998</v>
      </c>
      <c r="J134">
        <f t="shared" si="2"/>
        <v>202.91648762510769</v>
      </c>
      <c r="K134" s="50" t="str">
        <f>VLOOKUP(D134,'Species List'!$A$2:$J$97,4,0)</f>
        <v>Scaridae</v>
      </c>
    </row>
    <row r="135" spans="1:11">
      <c r="A135" s="47">
        <v>2011</v>
      </c>
      <c r="B135" s="48" t="s">
        <v>382</v>
      </c>
      <c r="C135" s="48">
        <v>8</v>
      </c>
      <c r="D135" t="s">
        <v>60</v>
      </c>
      <c r="E135" s="48" t="str">
        <f>VLOOKUP(D135,'Species List'!$A$2:$J$97,3,0)</f>
        <v>Sparisoma rubripinne</v>
      </c>
      <c r="F135" s="48">
        <v>25</v>
      </c>
      <c r="G135" s="48" t="s">
        <v>43</v>
      </c>
      <c r="H135" s="50">
        <f>VLOOKUP(D135,'Species List'!$A$2:$J$97,6,0)</f>
        <v>-4.8700999999999999</v>
      </c>
      <c r="I135" s="50">
        <f>VLOOKUP(D135,'Species List'!$A$2:$J$97,7,0)</f>
        <v>3.0640999999999998</v>
      </c>
      <c r="J135">
        <f t="shared" si="2"/>
        <v>300.21195355116015</v>
      </c>
      <c r="K135" s="50" t="str">
        <f>VLOOKUP(D135,'Species List'!$A$2:$J$97,4,0)</f>
        <v>Scaridae</v>
      </c>
    </row>
    <row r="136" spans="1:11">
      <c r="A136" s="47">
        <v>2011</v>
      </c>
      <c r="B136" s="48" t="s">
        <v>63</v>
      </c>
      <c r="C136" s="48">
        <v>1</v>
      </c>
      <c r="D136" s="48" t="s">
        <v>49</v>
      </c>
      <c r="E136" s="48" t="str">
        <f>VLOOKUP(D136,'Species List'!$A$2:$J$97,3,0)</f>
        <v>Microspathodon chrysurus</v>
      </c>
      <c r="F136" s="48">
        <v>17</v>
      </c>
      <c r="G136" s="48"/>
      <c r="H136" s="50">
        <f>VLOOKUP(D136,'Species List'!$A$2:$J$97,6,0)</f>
        <v>-4.7032999999999996</v>
      </c>
      <c r="I136" s="50">
        <f>VLOOKUP(D136,'Species List'!$A$2:$J$97,7,0)</f>
        <v>3.0825</v>
      </c>
      <c r="J136">
        <f t="shared" si="2"/>
        <v>148.61368402188594</v>
      </c>
      <c r="K136" s="50" t="str">
        <f>VLOOKUP(D136,'Species List'!$A$2:$J$97,4,0)</f>
        <v>Pomacentridae</v>
      </c>
    </row>
    <row r="137" spans="1:11">
      <c r="A137" s="47">
        <v>2011</v>
      </c>
      <c r="B137" s="48" t="s">
        <v>63</v>
      </c>
      <c r="C137" s="48">
        <v>1</v>
      </c>
      <c r="D137" t="s">
        <v>44</v>
      </c>
      <c r="E137" s="48" t="str">
        <f>VLOOKUP(D137,'Species List'!$A$2:$J$97,3,0)</f>
        <v>Scarus iseri</v>
      </c>
      <c r="F137" s="48">
        <v>27</v>
      </c>
      <c r="G137" s="48" t="s">
        <v>43</v>
      </c>
      <c r="H137" s="50">
        <f>VLOOKUP(D137,'Species List'!$A$2:$J$97,6,0)</f>
        <v>-4.8887</v>
      </c>
      <c r="I137" s="50">
        <f>VLOOKUP(D137,'Species List'!$A$2:$J$97,7,0)</f>
        <v>3.0548000000000002</v>
      </c>
      <c r="J137">
        <f t="shared" si="2"/>
        <v>345.6447993328743</v>
      </c>
      <c r="K137" s="50" t="str">
        <f>VLOOKUP(D137,'Species List'!$A$2:$J$97,4,0)</f>
        <v>Scaridae</v>
      </c>
    </row>
    <row r="138" spans="1:11">
      <c r="A138" s="47">
        <v>2011</v>
      </c>
      <c r="B138" s="48" t="s">
        <v>63</v>
      </c>
      <c r="C138" s="48">
        <v>1</v>
      </c>
      <c r="D138" s="48" t="s">
        <v>42</v>
      </c>
      <c r="E138" s="48" t="str">
        <f>VLOOKUP(D138,'Species List'!$A$2:$J$97,3,0)</f>
        <v>Scarus vetula</v>
      </c>
      <c r="F138" s="48">
        <v>26</v>
      </c>
      <c r="G138" s="48" t="s">
        <v>21</v>
      </c>
      <c r="H138" s="50">
        <f>VLOOKUP(D138,'Species List'!$A$2:$J$97,6,0)</f>
        <v>-5.0162000000000004</v>
      </c>
      <c r="I138" s="50">
        <f>VLOOKUP(D138,'Species List'!$A$2:$J$97,7,0)</f>
        <v>3.1109</v>
      </c>
      <c r="J138">
        <f t="shared" si="2"/>
        <v>313.71883111439962</v>
      </c>
      <c r="K138" s="50" t="str">
        <f>VLOOKUP(D138,'Species List'!$A$2:$J$97,4,0)</f>
        <v>Scaridae</v>
      </c>
    </row>
    <row r="139" spans="1:11">
      <c r="A139" s="47">
        <v>2011</v>
      </c>
      <c r="B139" s="48" t="s">
        <v>63</v>
      </c>
      <c r="C139" s="48">
        <v>1</v>
      </c>
      <c r="D139" s="48" t="s">
        <v>42</v>
      </c>
      <c r="E139" s="48" t="str">
        <f>VLOOKUP(D139,'Species List'!$A$2:$J$97,3,0)</f>
        <v>Scarus vetula</v>
      </c>
      <c r="F139" s="48">
        <v>30</v>
      </c>
      <c r="G139" s="48" t="s">
        <v>21</v>
      </c>
      <c r="H139" s="50">
        <f>VLOOKUP(D139,'Species List'!$A$2:$J$97,6,0)</f>
        <v>-5.0162000000000004</v>
      </c>
      <c r="I139" s="50">
        <f>VLOOKUP(D139,'Species List'!$A$2:$J$97,7,0)</f>
        <v>3.1109</v>
      </c>
      <c r="J139">
        <f t="shared" si="2"/>
        <v>489.6395738782121</v>
      </c>
      <c r="K139" s="50" t="str">
        <f>VLOOKUP(D139,'Species List'!$A$2:$J$97,4,0)</f>
        <v>Scaridae</v>
      </c>
    </row>
    <row r="140" spans="1:11">
      <c r="A140" s="47">
        <v>2011</v>
      </c>
      <c r="B140" s="48" t="s">
        <v>63</v>
      </c>
      <c r="C140" s="48">
        <v>1</v>
      </c>
      <c r="D140" s="48" t="s">
        <v>42</v>
      </c>
      <c r="E140" s="48" t="str">
        <f>VLOOKUP(D140,'Species List'!$A$2:$J$97,3,0)</f>
        <v>Scarus vetula</v>
      </c>
      <c r="F140" s="48">
        <v>36</v>
      </c>
      <c r="G140" s="48" t="s">
        <v>43</v>
      </c>
      <c r="H140" s="50">
        <f>VLOOKUP(D140,'Species List'!$A$2:$J$97,6,0)</f>
        <v>-5.0162000000000004</v>
      </c>
      <c r="I140" s="50">
        <f>VLOOKUP(D140,'Species List'!$A$2:$J$97,7,0)</f>
        <v>3.1109</v>
      </c>
      <c r="J140">
        <f t="shared" si="2"/>
        <v>863.378937475925</v>
      </c>
      <c r="K140" s="50" t="str">
        <f>VLOOKUP(D140,'Species List'!$A$2:$J$97,4,0)</f>
        <v>Scaridae</v>
      </c>
    </row>
    <row r="141" spans="1:11">
      <c r="A141" s="47">
        <v>2011</v>
      </c>
      <c r="B141" s="48" t="s">
        <v>63</v>
      </c>
      <c r="C141" s="48">
        <v>1</v>
      </c>
      <c r="D141" s="48" t="s">
        <v>47</v>
      </c>
      <c r="E141" s="48" t="str">
        <f>VLOOKUP(D141,'Species List'!$A$2:$J$97,3,0)</f>
        <v>Sparisoma aurofrenatum</v>
      </c>
      <c r="F141" s="48">
        <v>22</v>
      </c>
      <c r="G141" s="48" t="s">
        <v>43</v>
      </c>
      <c r="H141" s="50">
        <f>VLOOKUP(D141,'Species List'!$A$2:$J$97,6,0)</f>
        <v>-4.0781000000000001</v>
      </c>
      <c r="I141" s="50">
        <f>VLOOKUP(D141,'Species List'!$A$2:$J$97,7,0)</f>
        <v>2.7437999999999998</v>
      </c>
      <c r="J141">
        <f t="shared" si="2"/>
        <v>223.37746170948702</v>
      </c>
      <c r="K141" s="50" t="str">
        <f>VLOOKUP(D141,'Species List'!$A$2:$J$97,4,0)</f>
        <v>Scaridae</v>
      </c>
    </row>
    <row r="142" spans="1:11">
      <c r="A142" s="47">
        <v>2011</v>
      </c>
      <c r="B142" s="48" t="s">
        <v>63</v>
      </c>
      <c r="C142" s="48">
        <v>1</v>
      </c>
      <c r="D142" s="48" t="s">
        <v>47</v>
      </c>
      <c r="E142" s="48" t="str">
        <f>VLOOKUP(D142,'Species List'!$A$2:$J$97,3,0)</f>
        <v>Sparisoma aurofrenatum</v>
      </c>
      <c r="F142" s="48">
        <v>23</v>
      </c>
      <c r="G142" s="48" t="s">
        <v>43</v>
      </c>
      <c r="H142" s="50">
        <f>VLOOKUP(D142,'Species List'!$A$2:$J$97,6,0)</f>
        <v>-4.0781000000000001</v>
      </c>
      <c r="I142" s="50">
        <f>VLOOKUP(D142,'Species List'!$A$2:$J$97,7,0)</f>
        <v>2.7437999999999998</v>
      </c>
      <c r="J142">
        <f t="shared" si="2"/>
        <v>252.35321175413256</v>
      </c>
      <c r="K142" s="50" t="str">
        <f>VLOOKUP(D142,'Species List'!$A$2:$J$97,4,0)</f>
        <v>Scaridae</v>
      </c>
    </row>
    <row r="143" spans="1:11">
      <c r="A143" s="47">
        <v>2011</v>
      </c>
      <c r="B143" s="48" t="s">
        <v>63</v>
      </c>
      <c r="C143" s="48">
        <v>1</v>
      </c>
      <c r="D143" t="s">
        <v>45</v>
      </c>
      <c r="E143" s="48" t="str">
        <f>VLOOKUP(D143,'Species List'!$A$2:$J$97,3,0)</f>
        <v>Sparisoma viride</v>
      </c>
      <c r="F143" s="48">
        <v>23</v>
      </c>
      <c r="G143" s="48" t="s">
        <v>21</v>
      </c>
      <c r="H143" s="50">
        <f>VLOOKUP(D143,'Species List'!$A$2:$J$97,6,0)</f>
        <v>-4.4317000000000002</v>
      </c>
      <c r="I143" s="50">
        <f>VLOOKUP(D143,'Species List'!$A$2:$J$97,7,0)</f>
        <v>2.9051</v>
      </c>
      <c r="J143">
        <f t="shared" si="2"/>
        <v>268.75437106326598</v>
      </c>
      <c r="K143" s="50" t="str">
        <f>VLOOKUP(D143,'Species List'!$A$2:$J$97,4,0)</f>
        <v>Scaridae</v>
      </c>
    </row>
    <row r="144" spans="1:11">
      <c r="A144" s="47">
        <v>2011</v>
      </c>
      <c r="B144" s="48" t="s">
        <v>63</v>
      </c>
      <c r="C144" s="48">
        <v>1</v>
      </c>
      <c r="D144" t="s">
        <v>45</v>
      </c>
      <c r="E144" s="48" t="str">
        <f>VLOOKUP(D144,'Species List'!$A$2:$J$97,3,0)</f>
        <v>Sparisoma viride</v>
      </c>
      <c r="F144" s="48">
        <v>25</v>
      </c>
      <c r="G144" s="48" t="s">
        <v>21</v>
      </c>
      <c r="H144" s="50">
        <f>VLOOKUP(D144,'Species List'!$A$2:$J$97,6,0)</f>
        <v>-4.4317000000000002</v>
      </c>
      <c r="I144" s="50">
        <f>VLOOKUP(D144,'Species List'!$A$2:$J$97,7,0)</f>
        <v>2.9051</v>
      </c>
      <c r="J144">
        <f t="shared" si="2"/>
        <v>342.41715863912742</v>
      </c>
      <c r="K144" s="50" t="str">
        <f>VLOOKUP(D144,'Species List'!$A$2:$J$97,4,0)</f>
        <v>Scaridae</v>
      </c>
    </row>
    <row r="145" spans="1:11">
      <c r="A145" s="47">
        <v>2011</v>
      </c>
      <c r="B145" s="48" t="s">
        <v>63</v>
      </c>
      <c r="C145" s="48">
        <v>2</v>
      </c>
      <c r="D145" s="48" t="s">
        <v>49</v>
      </c>
      <c r="E145" s="48" t="str">
        <f>VLOOKUP(D145,'Species List'!$A$2:$J$97,3,0)</f>
        <v>Microspathodon chrysurus</v>
      </c>
      <c r="F145" s="48">
        <v>13</v>
      </c>
      <c r="G145" s="48"/>
      <c r="H145" s="50">
        <f>VLOOKUP(D145,'Species List'!$A$2:$J$97,6,0)</f>
        <v>-4.7032999999999996</v>
      </c>
      <c r="I145" s="50">
        <f>VLOOKUP(D145,'Species List'!$A$2:$J$97,7,0)</f>
        <v>3.0825</v>
      </c>
      <c r="J145">
        <f t="shared" si="2"/>
        <v>65.002548424018272</v>
      </c>
      <c r="K145" s="50" t="str">
        <f>VLOOKUP(D145,'Species List'!$A$2:$J$97,4,0)</f>
        <v>Pomacentridae</v>
      </c>
    </row>
    <row r="146" spans="1:11">
      <c r="A146" s="47">
        <v>2011</v>
      </c>
      <c r="B146" s="48" t="s">
        <v>63</v>
      </c>
      <c r="C146" s="48">
        <v>2</v>
      </c>
      <c r="D146" s="48" t="s">
        <v>49</v>
      </c>
      <c r="E146" s="48" t="str">
        <f>VLOOKUP(D146,'Species List'!$A$2:$J$97,3,0)</f>
        <v>Microspathodon chrysurus</v>
      </c>
      <c r="F146" s="48">
        <v>18</v>
      </c>
      <c r="G146" s="48"/>
      <c r="H146" s="50">
        <f>VLOOKUP(D146,'Species List'!$A$2:$J$97,6,0)</f>
        <v>-4.7032999999999996</v>
      </c>
      <c r="I146" s="50">
        <f>VLOOKUP(D146,'Species List'!$A$2:$J$97,7,0)</f>
        <v>3.0825</v>
      </c>
      <c r="J146">
        <f t="shared" si="2"/>
        <v>177.24643014613946</v>
      </c>
      <c r="K146" s="50" t="str">
        <f>VLOOKUP(D146,'Species List'!$A$2:$J$97,4,0)</f>
        <v>Pomacentridae</v>
      </c>
    </row>
    <row r="147" spans="1:11">
      <c r="A147" s="47">
        <v>2011</v>
      </c>
      <c r="B147" s="48" t="s">
        <v>63</v>
      </c>
      <c r="C147" s="48">
        <v>2</v>
      </c>
      <c r="D147" t="s">
        <v>48</v>
      </c>
      <c r="E147" s="48" t="str">
        <f>VLOOKUP(D147,'Species List'!$A$2:$J$97,3,0)</f>
        <v>Scarus taeniopterus</v>
      </c>
      <c r="F147" s="48">
        <v>24</v>
      </c>
      <c r="G147" s="48" t="s">
        <v>43</v>
      </c>
      <c r="H147" s="50">
        <f>VLOOKUP(D147,'Species List'!$A$2:$J$97,6,0)</f>
        <v>-3.2256999999999998</v>
      </c>
      <c r="I147" s="50">
        <f>VLOOKUP(D147,'Species List'!$A$2:$J$97,7,0)</f>
        <v>2.3852000000000002</v>
      </c>
      <c r="J147">
        <f t="shared" si="2"/>
        <v>282.86541679033706</v>
      </c>
      <c r="K147" s="50" t="str">
        <f>VLOOKUP(D147,'Species List'!$A$2:$J$97,4,0)</f>
        <v>Scaridae</v>
      </c>
    </row>
    <row r="148" spans="1:11">
      <c r="A148" s="47">
        <v>2011</v>
      </c>
      <c r="B148" s="48" t="s">
        <v>63</v>
      </c>
      <c r="C148" s="48">
        <v>2</v>
      </c>
      <c r="D148" s="48" t="s">
        <v>42</v>
      </c>
      <c r="E148" s="48" t="str">
        <f>VLOOKUP(D148,'Species List'!$A$2:$J$97,3,0)</f>
        <v>Scarus vetula</v>
      </c>
      <c r="F148" s="48">
        <v>32</v>
      </c>
      <c r="G148" s="48" t="s">
        <v>21</v>
      </c>
      <c r="H148" s="50">
        <f>VLOOKUP(D148,'Species List'!$A$2:$J$97,6,0)</f>
        <v>-5.0162000000000004</v>
      </c>
      <c r="I148" s="50">
        <f>VLOOKUP(D148,'Species List'!$A$2:$J$97,7,0)</f>
        <v>3.1109</v>
      </c>
      <c r="J148">
        <f t="shared" si="2"/>
        <v>598.50952660385963</v>
      </c>
      <c r="K148" s="50" t="str">
        <f>VLOOKUP(D148,'Species List'!$A$2:$J$97,4,0)</f>
        <v>Scaridae</v>
      </c>
    </row>
    <row r="149" spans="1:11">
      <c r="A149" s="47">
        <v>2011</v>
      </c>
      <c r="B149" s="48" t="s">
        <v>63</v>
      </c>
      <c r="C149" s="48">
        <v>2</v>
      </c>
      <c r="D149" s="48" t="s">
        <v>42</v>
      </c>
      <c r="E149" s="48" t="str">
        <f>VLOOKUP(D149,'Species List'!$A$2:$J$97,3,0)</f>
        <v>Scarus vetula</v>
      </c>
      <c r="F149" s="48">
        <v>35</v>
      </c>
      <c r="G149" s="48" t="s">
        <v>43</v>
      </c>
      <c r="H149" s="50">
        <f>VLOOKUP(D149,'Species List'!$A$2:$J$97,6,0)</f>
        <v>-5.0162000000000004</v>
      </c>
      <c r="I149" s="50">
        <f>VLOOKUP(D149,'Species List'!$A$2:$J$97,7,0)</f>
        <v>3.1109</v>
      </c>
      <c r="J149">
        <f t="shared" si="2"/>
        <v>790.93588337793562</v>
      </c>
      <c r="K149" s="50" t="str">
        <f>VLOOKUP(D149,'Species List'!$A$2:$J$97,4,0)</f>
        <v>Scaridae</v>
      </c>
    </row>
    <row r="150" spans="1:11">
      <c r="A150" s="47">
        <v>2011</v>
      </c>
      <c r="B150" s="48" t="s">
        <v>63</v>
      </c>
      <c r="C150" s="48">
        <v>2</v>
      </c>
      <c r="D150" t="s">
        <v>45</v>
      </c>
      <c r="E150" s="48" t="str">
        <f>VLOOKUP(D150,'Species List'!$A$2:$J$97,3,0)</f>
        <v>Sparisoma viride</v>
      </c>
      <c r="F150" s="48">
        <v>28</v>
      </c>
      <c r="G150" s="48" t="s">
        <v>21</v>
      </c>
      <c r="H150" s="50">
        <f>VLOOKUP(D150,'Species List'!$A$2:$J$97,6,0)</f>
        <v>-4.4317000000000002</v>
      </c>
      <c r="I150" s="50">
        <f>VLOOKUP(D150,'Species List'!$A$2:$J$97,7,0)</f>
        <v>2.9051</v>
      </c>
      <c r="J150">
        <f t="shared" si="2"/>
        <v>475.92530495067058</v>
      </c>
      <c r="K150" s="50" t="str">
        <f>VLOOKUP(D150,'Species List'!$A$2:$J$97,4,0)</f>
        <v>Scaridae</v>
      </c>
    </row>
    <row r="151" spans="1:11">
      <c r="A151" s="47">
        <v>2011</v>
      </c>
      <c r="B151" s="48" t="s">
        <v>63</v>
      </c>
      <c r="C151" s="48">
        <v>2</v>
      </c>
      <c r="D151" t="s">
        <v>45</v>
      </c>
      <c r="E151" s="48" t="str">
        <f>VLOOKUP(D151,'Species List'!$A$2:$J$97,3,0)</f>
        <v>Sparisoma viride</v>
      </c>
      <c r="F151" s="48">
        <v>28</v>
      </c>
      <c r="G151" s="48" t="s">
        <v>21</v>
      </c>
      <c r="H151" s="50">
        <f>VLOOKUP(D151,'Species List'!$A$2:$J$97,6,0)</f>
        <v>-4.4317000000000002</v>
      </c>
      <c r="I151" s="50">
        <f>VLOOKUP(D151,'Species List'!$A$2:$J$97,7,0)</f>
        <v>2.9051</v>
      </c>
      <c r="J151">
        <f t="shared" si="2"/>
        <v>475.92530495067058</v>
      </c>
      <c r="K151" s="50" t="str">
        <f>VLOOKUP(D151,'Species List'!$A$2:$J$97,4,0)</f>
        <v>Scaridae</v>
      </c>
    </row>
    <row r="152" spans="1:11">
      <c r="A152" s="47">
        <v>2011</v>
      </c>
      <c r="B152" s="48" t="s">
        <v>63</v>
      </c>
      <c r="C152" s="48">
        <v>2</v>
      </c>
      <c r="D152" t="s">
        <v>45</v>
      </c>
      <c r="E152" s="48" t="str">
        <f>VLOOKUP(D152,'Species List'!$A$2:$J$97,3,0)</f>
        <v>Sparisoma viride</v>
      </c>
      <c r="F152" s="48">
        <v>30</v>
      </c>
      <c r="G152" s="48" t="s">
        <v>21</v>
      </c>
      <c r="H152" s="50">
        <f>VLOOKUP(D152,'Species List'!$A$2:$J$97,6,0)</f>
        <v>-4.4317000000000002</v>
      </c>
      <c r="I152" s="50">
        <f>VLOOKUP(D152,'Species List'!$A$2:$J$97,7,0)</f>
        <v>2.9051</v>
      </c>
      <c r="J152">
        <f t="shared" si="2"/>
        <v>581.54718397712224</v>
      </c>
      <c r="K152" s="50" t="str">
        <f>VLOOKUP(D152,'Species List'!$A$2:$J$97,4,0)</f>
        <v>Scaridae</v>
      </c>
    </row>
    <row r="153" spans="1:11">
      <c r="A153" s="47">
        <v>2011</v>
      </c>
      <c r="B153" s="48" t="s">
        <v>63</v>
      </c>
      <c r="C153" s="48">
        <v>3</v>
      </c>
      <c r="D153" s="48" t="s">
        <v>49</v>
      </c>
      <c r="E153" s="48" t="str">
        <f>VLOOKUP(D153,'Species List'!$A$2:$J$97,3,0)</f>
        <v>Microspathodon chrysurus</v>
      </c>
      <c r="F153" s="48">
        <v>15</v>
      </c>
      <c r="G153" s="48"/>
      <c r="H153" s="50">
        <f>VLOOKUP(D153,'Species List'!$A$2:$J$97,6,0)</f>
        <v>-4.7032999999999996</v>
      </c>
      <c r="I153" s="50">
        <f>VLOOKUP(D153,'Species List'!$A$2:$J$97,7,0)</f>
        <v>3.0825</v>
      </c>
      <c r="J153">
        <f t="shared" si="2"/>
        <v>101.04185391212167</v>
      </c>
      <c r="K153" s="50" t="str">
        <f>VLOOKUP(D153,'Species List'!$A$2:$J$97,4,0)</f>
        <v>Pomacentridae</v>
      </c>
    </row>
    <row r="154" spans="1:11">
      <c r="A154" s="47">
        <v>2011</v>
      </c>
      <c r="B154" s="48" t="s">
        <v>63</v>
      </c>
      <c r="C154" s="48">
        <v>3</v>
      </c>
      <c r="D154" s="48" t="s">
        <v>49</v>
      </c>
      <c r="E154" s="48" t="str">
        <f>VLOOKUP(D154,'Species List'!$A$2:$J$97,3,0)</f>
        <v>Microspathodon chrysurus</v>
      </c>
      <c r="F154" s="48">
        <v>18</v>
      </c>
      <c r="G154" s="48"/>
      <c r="H154" s="50">
        <f>VLOOKUP(D154,'Species List'!$A$2:$J$97,6,0)</f>
        <v>-4.7032999999999996</v>
      </c>
      <c r="I154" s="50">
        <f>VLOOKUP(D154,'Species List'!$A$2:$J$97,7,0)</f>
        <v>3.0825</v>
      </c>
      <c r="J154">
        <f t="shared" si="2"/>
        <v>177.24643014613946</v>
      </c>
      <c r="K154" s="50" t="str">
        <f>VLOOKUP(D154,'Species List'!$A$2:$J$97,4,0)</f>
        <v>Pomacentridae</v>
      </c>
    </row>
    <row r="155" spans="1:11">
      <c r="A155" s="47">
        <v>2011</v>
      </c>
      <c r="B155" s="48" t="s">
        <v>63</v>
      </c>
      <c r="C155" s="48">
        <v>3</v>
      </c>
      <c r="D155" t="s">
        <v>44</v>
      </c>
      <c r="E155" s="48" t="str">
        <f>VLOOKUP(D155,'Species List'!$A$2:$J$97,3,0)</f>
        <v>Scarus iseri</v>
      </c>
      <c r="F155" s="48">
        <v>20</v>
      </c>
      <c r="G155" s="48" t="s">
        <v>43</v>
      </c>
      <c r="H155" s="50">
        <f>VLOOKUP(D155,'Species List'!$A$2:$J$97,6,0)</f>
        <v>-4.8887</v>
      </c>
      <c r="I155" s="50">
        <f>VLOOKUP(D155,'Species List'!$A$2:$J$97,7,0)</f>
        <v>3.0548000000000002</v>
      </c>
      <c r="J155">
        <f t="shared" si="2"/>
        <v>138.19312276937541</v>
      </c>
      <c r="K155" s="50" t="str">
        <f>VLOOKUP(D155,'Species List'!$A$2:$J$97,4,0)</f>
        <v>Scaridae</v>
      </c>
    </row>
    <row r="156" spans="1:11">
      <c r="A156" s="47">
        <v>2011</v>
      </c>
      <c r="B156" s="48" t="s">
        <v>63</v>
      </c>
      <c r="C156" s="48">
        <v>3</v>
      </c>
      <c r="D156" t="s">
        <v>44</v>
      </c>
      <c r="E156" s="48" t="str">
        <f>VLOOKUP(D156,'Species List'!$A$2:$J$97,3,0)</f>
        <v>Scarus iseri</v>
      </c>
      <c r="F156" s="48">
        <v>23</v>
      </c>
      <c r="G156" s="48" t="s">
        <v>43</v>
      </c>
      <c r="H156" s="50">
        <f>VLOOKUP(D156,'Species List'!$A$2:$J$97,6,0)</f>
        <v>-4.8887</v>
      </c>
      <c r="I156" s="50">
        <f>VLOOKUP(D156,'Species List'!$A$2:$J$97,7,0)</f>
        <v>3.0548000000000002</v>
      </c>
      <c r="J156">
        <f t="shared" si="2"/>
        <v>211.79036238974825</v>
      </c>
      <c r="K156" s="50" t="str">
        <f>VLOOKUP(D156,'Species List'!$A$2:$J$97,4,0)</f>
        <v>Scaridae</v>
      </c>
    </row>
    <row r="157" spans="1:11">
      <c r="A157" s="47">
        <v>2011</v>
      </c>
      <c r="B157" s="48" t="s">
        <v>63</v>
      </c>
      <c r="C157" s="48">
        <v>3</v>
      </c>
      <c r="D157" t="s">
        <v>44</v>
      </c>
      <c r="E157" s="48" t="str">
        <f>VLOOKUP(D157,'Species List'!$A$2:$J$97,3,0)</f>
        <v>Scarus iseri</v>
      </c>
      <c r="F157" s="48">
        <v>25</v>
      </c>
      <c r="G157" s="48" t="s">
        <v>43</v>
      </c>
      <c r="H157" s="50">
        <f>VLOOKUP(D157,'Species List'!$A$2:$J$97,6,0)</f>
        <v>-4.8887</v>
      </c>
      <c r="I157" s="50">
        <f>VLOOKUP(D157,'Species List'!$A$2:$J$97,7,0)</f>
        <v>3.0548000000000002</v>
      </c>
      <c r="J157">
        <f t="shared" si="2"/>
        <v>273.22921758907904</v>
      </c>
      <c r="K157" s="50" t="str">
        <f>VLOOKUP(D157,'Species List'!$A$2:$J$97,4,0)</f>
        <v>Scaridae</v>
      </c>
    </row>
    <row r="158" spans="1:11">
      <c r="A158" s="47">
        <v>2011</v>
      </c>
      <c r="B158" s="48" t="s">
        <v>63</v>
      </c>
      <c r="C158" s="48">
        <v>3</v>
      </c>
      <c r="D158" t="s">
        <v>48</v>
      </c>
      <c r="E158" s="48" t="str">
        <f>VLOOKUP(D158,'Species List'!$A$2:$J$97,3,0)</f>
        <v>Scarus taeniopterus</v>
      </c>
      <c r="F158" s="48">
        <v>20</v>
      </c>
      <c r="G158" s="48" t="s">
        <v>21</v>
      </c>
      <c r="H158" s="50">
        <f>VLOOKUP(D158,'Species List'!$A$2:$J$97,6,0)</f>
        <v>-3.2256999999999998</v>
      </c>
      <c r="I158" s="50">
        <f>VLOOKUP(D158,'Species List'!$A$2:$J$97,7,0)</f>
        <v>2.3852000000000002</v>
      </c>
      <c r="J158">
        <f t="shared" si="2"/>
        <v>183.11197449783583</v>
      </c>
      <c r="K158" s="50" t="str">
        <f>VLOOKUP(D158,'Species List'!$A$2:$J$97,4,0)</f>
        <v>Scaridae</v>
      </c>
    </row>
    <row r="159" spans="1:11">
      <c r="A159" s="47">
        <v>2011</v>
      </c>
      <c r="B159" s="48" t="s">
        <v>63</v>
      </c>
      <c r="C159" s="48">
        <v>3</v>
      </c>
      <c r="D159" t="s">
        <v>48</v>
      </c>
      <c r="E159" s="48" t="str">
        <f>VLOOKUP(D159,'Species List'!$A$2:$J$97,3,0)</f>
        <v>Scarus taeniopterus</v>
      </c>
      <c r="F159" s="48">
        <v>10</v>
      </c>
      <c r="G159" s="48" t="s">
        <v>53</v>
      </c>
      <c r="H159" s="50">
        <f>VLOOKUP(D159,'Species List'!$A$2:$J$97,6,0)</f>
        <v>-3.2256999999999998</v>
      </c>
      <c r="I159" s="50">
        <f>VLOOKUP(D159,'Species List'!$A$2:$J$97,7,0)</f>
        <v>2.3852000000000002</v>
      </c>
      <c r="J159">
        <f t="shared" si="2"/>
        <v>35.050966680669347</v>
      </c>
      <c r="K159" s="50" t="str">
        <f>VLOOKUP(D159,'Species List'!$A$2:$J$97,4,0)</f>
        <v>Scaridae</v>
      </c>
    </row>
    <row r="160" spans="1:11">
      <c r="A160" s="47">
        <v>2011</v>
      </c>
      <c r="B160" s="48" t="s">
        <v>63</v>
      </c>
      <c r="C160" s="48">
        <v>3</v>
      </c>
      <c r="D160" t="s">
        <v>48</v>
      </c>
      <c r="E160" s="48" t="str">
        <f>VLOOKUP(D160,'Species List'!$A$2:$J$97,3,0)</f>
        <v>Scarus taeniopterus</v>
      </c>
      <c r="F160" s="48">
        <v>23</v>
      </c>
      <c r="G160" s="48" t="s">
        <v>43</v>
      </c>
      <c r="H160" s="50">
        <f>VLOOKUP(D160,'Species List'!$A$2:$J$97,6,0)</f>
        <v>-3.2256999999999998</v>
      </c>
      <c r="I160" s="50">
        <f>VLOOKUP(D160,'Species List'!$A$2:$J$97,7,0)</f>
        <v>2.3852000000000002</v>
      </c>
      <c r="J160">
        <f t="shared" si="2"/>
        <v>255.56020890468707</v>
      </c>
      <c r="K160" s="50" t="str">
        <f>VLOOKUP(D160,'Species List'!$A$2:$J$97,4,0)</f>
        <v>Scaridae</v>
      </c>
    </row>
    <row r="161" spans="1:11">
      <c r="A161" s="47">
        <v>2011</v>
      </c>
      <c r="B161" s="48" t="s">
        <v>63</v>
      </c>
      <c r="C161" s="48">
        <v>3</v>
      </c>
      <c r="D161" s="48" t="s">
        <v>42</v>
      </c>
      <c r="E161" s="48" t="str">
        <f>VLOOKUP(D161,'Species List'!$A$2:$J$97,3,0)</f>
        <v>Scarus vetula</v>
      </c>
      <c r="F161" s="48">
        <v>26</v>
      </c>
      <c r="G161" s="48" t="s">
        <v>21</v>
      </c>
      <c r="H161" s="50">
        <f>VLOOKUP(D161,'Species List'!$A$2:$J$97,6,0)</f>
        <v>-5.0162000000000004</v>
      </c>
      <c r="I161" s="50">
        <f>VLOOKUP(D161,'Species List'!$A$2:$J$97,7,0)</f>
        <v>3.1109</v>
      </c>
      <c r="J161">
        <f t="shared" si="2"/>
        <v>313.71883111439962</v>
      </c>
      <c r="K161" s="50" t="str">
        <f>VLOOKUP(D161,'Species List'!$A$2:$J$97,4,0)</f>
        <v>Scaridae</v>
      </c>
    </row>
    <row r="162" spans="1:11">
      <c r="A162" s="47">
        <v>2011</v>
      </c>
      <c r="B162" s="48" t="s">
        <v>63</v>
      </c>
      <c r="C162" s="48">
        <v>3</v>
      </c>
      <c r="D162" s="48" t="s">
        <v>42</v>
      </c>
      <c r="E162" s="48" t="str">
        <f>VLOOKUP(D162,'Species List'!$A$2:$J$97,3,0)</f>
        <v>Scarus vetula</v>
      </c>
      <c r="F162" s="48">
        <v>35</v>
      </c>
      <c r="G162" s="48" t="s">
        <v>43</v>
      </c>
      <c r="H162" s="50">
        <f>VLOOKUP(D162,'Species List'!$A$2:$J$97,6,0)</f>
        <v>-5.0162000000000004</v>
      </c>
      <c r="I162" s="50">
        <f>VLOOKUP(D162,'Species List'!$A$2:$J$97,7,0)</f>
        <v>3.1109</v>
      </c>
      <c r="J162">
        <f t="shared" si="2"/>
        <v>790.93588337793562</v>
      </c>
      <c r="K162" s="50" t="str">
        <f>VLOOKUP(D162,'Species List'!$A$2:$J$97,4,0)</f>
        <v>Scaridae</v>
      </c>
    </row>
    <row r="163" spans="1:11">
      <c r="A163" s="47">
        <v>2011</v>
      </c>
      <c r="B163" s="48" t="s">
        <v>63</v>
      </c>
      <c r="C163" s="48">
        <v>3</v>
      </c>
      <c r="D163" t="s">
        <v>45</v>
      </c>
      <c r="E163" s="48" t="str">
        <f>VLOOKUP(D163,'Species List'!$A$2:$J$97,3,0)</f>
        <v>Sparisoma viride</v>
      </c>
      <c r="F163" s="48">
        <v>25</v>
      </c>
      <c r="G163" s="48" t="s">
        <v>21</v>
      </c>
      <c r="H163" s="50">
        <f>VLOOKUP(D163,'Species List'!$A$2:$J$97,6,0)</f>
        <v>-4.4317000000000002</v>
      </c>
      <c r="I163" s="50">
        <f>VLOOKUP(D163,'Species List'!$A$2:$J$97,7,0)</f>
        <v>2.9051</v>
      </c>
      <c r="J163">
        <f t="shared" si="2"/>
        <v>342.41715863912742</v>
      </c>
      <c r="K163" s="50" t="str">
        <f>VLOOKUP(D163,'Species List'!$A$2:$J$97,4,0)</f>
        <v>Scaridae</v>
      </c>
    </row>
    <row r="164" spans="1:11">
      <c r="A164" s="47">
        <v>2011</v>
      </c>
      <c r="B164" s="48" t="s">
        <v>63</v>
      </c>
      <c r="C164" s="48">
        <v>3</v>
      </c>
      <c r="D164" t="s">
        <v>45</v>
      </c>
      <c r="E164" s="48" t="str">
        <f>VLOOKUP(D164,'Species List'!$A$2:$J$97,3,0)</f>
        <v>Sparisoma viride</v>
      </c>
      <c r="F164" s="48">
        <v>32</v>
      </c>
      <c r="G164" s="48" t="s">
        <v>43</v>
      </c>
      <c r="H164" s="50">
        <f>VLOOKUP(D164,'Species List'!$A$2:$J$97,6,0)</f>
        <v>-4.4317000000000002</v>
      </c>
      <c r="I164" s="50">
        <f>VLOOKUP(D164,'Species List'!$A$2:$J$97,7,0)</f>
        <v>2.9051</v>
      </c>
      <c r="J164">
        <f t="shared" si="2"/>
        <v>701.47339170910243</v>
      </c>
      <c r="K164" s="50" t="str">
        <f>VLOOKUP(D164,'Species List'!$A$2:$J$97,4,0)</f>
        <v>Scaridae</v>
      </c>
    </row>
    <row r="165" spans="1:11">
      <c r="A165" s="47">
        <v>2011</v>
      </c>
      <c r="B165" s="48" t="s">
        <v>63</v>
      </c>
      <c r="C165" s="48">
        <v>4</v>
      </c>
      <c r="D165" s="48" t="s">
        <v>54</v>
      </c>
      <c r="E165" s="48" t="str">
        <f>VLOOKUP(D165,'Species List'!$A$2:$J$97,3,0)</f>
        <v>Acanthurus coeruleus</v>
      </c>
      <c r="F165" s="48">
        <v>17</v>
      </c>
      <c r="G165" s="48"/>
      <c r="H165" s="50">
        <f>VLOOKUP(D165,'Species List'!$A$2:$J$97,6,0)</f>
        <v>-2.8241999999999998</v>
      </c>
      <c r="I165" s="50">
        <f>VLOOKUP(D165,'Species List'!$A$2:$J$97,7,0)</f>
        <v>2.2637999999999998</v>
      </c>
      <c r="J165">
        <f t="shared" si="2"/>
        <v>167.91529942216221</v>
      </c>
      <c r="K165" s="50" t="str">
        <f>VLOOKUP(D165,'Species List'!$A$2:$J$97,4,0)</f>
        <v>Acanthuridae</v>
      </c>
    </row>
    <row r="166" spans="1:11">
      <c r="A166" s="47">
        <v>2011</v>
      </c>
      <c r="B166" s="48" t="s">
        <v>63</v>
      </c>
      <c r="C166" s="48">
        <v>4</v>
      </c>
      <c r="D166" s="48" t="s">
        <v>49</v>
      </c>
      <c r="E166" s="48" t="str">
        <f>VLOOKUP(D166,'Species List'!$A$2:$J$97,3,0)</f>
        <v>Microspathodon chrysurus</v>
      </c>
      <c r="F166" s="48">
        <v>13</v>
      </c>
      <c r="G166" s="48"/>
      <c r="H166" s="50">
        <f>VLOOKUP(D166,'Species List'!$A$2:$J$97,6,0)</f>
        <v>-4.7032999999999996</v>
      </c>
      <c r="I166" s="50">
        <f>VLOOKUP(D166,'Species List'!$A$2:$J$97,7,0)</f>
        <v>3.0825</v>
      </c>
      <c r="J166">
        <f t="shared" si="2"/>
        <v>65.002548424018272</v>
      </c>
      <c r="K166" s="50" t="str">
        <f>VLOOKUP(D166,'Species List'!$A$2:$J$97,4,0)</f>
        <v>Pomacentridae</v>
      </c>
    </row>
    <row r="167" spans="1:11">
      <c r="A167" s="47">
        <v>2011</v>
      </c>
      <c r="B167" s="48" t="s">
        <v>63</v>
      </c>
      <c r="C167" s="48">
        <v>4</v>
      </c>
      <c r="D167" t="s">
        <v>48</v>
      </c>
      <c r="E167" s="48" t="str">
        <f>VLOOKUP(D167,'Species List'!$A$2:$J$97,3,0)</f>
        <v>Scarus taeniopterus</v>
      </c>
      <c r="F167" s="48">
        <v>12</v>
      </c>
      <c r="G167" s="48" t="s">
        <v>21</v>
      </c>
      <c r="H167" s="50">
        <f>VLOOKUP(D167,'Species List'!$A$2:$J$97,6,0)</f>
        <v>-3.2256999999999998</v>
      </c>
      <c r="I167" s="50">
        <f>VLOOKUP(D167,'Species List'!$A$2:$J$97,7,0)</f>
        <v>2.3852000000000002</v>
      </c>
      <c r="J167">
        <f t="shared" si="2"/>
        <v>54.145592205106873</v>
      </c>
      <c r="K167" s="50" t="str">
        <f>VLOOKUP(D167,'Species List'!$A$2:$J$97,4,0)</f>
        <v>Scaridae</v>
      </c>
    </row>
    <row r="168" spans="1:11">
      <c r="A168" s="47">
        <v>2011</v>
      </c>
      <c r="B168" s="48" t="s">
        <v>63</v>
      </c>
      <c r="C168" s="48">
        <v>4</v>
      </c>
      <c r="D168" t="s">
        <v>48</v>
      </c>
      <c r="E168" s="48" t="str">
        <f>VLOOKUP(D168,'Species List'!$A$2:$J$97,3,0)</f>
        <v>Scarus taeniopterus</v>
      </c>
      <c r="F168" s="48">
        <v>20</v>
      </c>
      <c r="G168" s="48" t="s">
        <v>21</v>
      </c>
      <c r="H168" s="50">
        <f>VLOOKUP(D168,'Species List'!$A$2:$J$97,6,0)</f>
        <v>-3.2256999999999998</v>
      </c>
      <c r="I168" s="50">
        <f>VLOOKUP(D168,'Species List'!$A$2:$J$97,7,0)</f>
        <v>2.3852000000000002</v>
      </c>
      <c r="J168">
        <f t="shared" si="2"/>
        <v>183.11197449783583</v>
      </c>
      <c r="K168" s="50" t="str">
        <f>VLOOKUP(D168,'Species List'!$A$2:$J$97,4,0)</f>
        <v>Scaridae</v>
      </c>
    </row>
    <row r="169" spans="1:11">
      <c r="A169" s="47">
        <v>2011</v>
      </c>
      <c r="B169" s="48" t="s">
        <v>63</v>
      </c>
      <c r="C169" s="48">
        <v>4</v>
      </c>
      <c r="D169" t="s">
        <v>48</v>
      </c>
      <c r="E169" s="48" t="str">
        <f>VLOOKUP(D169,'Species List'!$A$2:$J$97,3,0)</f>
        <v>Scarus taeniopterus</v>
      </c>
      <c r="F169" s="48">
        <v>23</v>
      </c>
      <c r="G169" s="48" t="s">
        <v>43</v>
      </c>
      <c r="H169" s="50">
        <f>VLOOKUP(D169,'Species List'!$A$2:$J$97,6,0)</f>
        <v>-3.2256999999999998</v>
      </c>
      <c r="I169" s="50">
        <f>VLOOKUP(D169,'Species List'!$A$2:$J$97,7,0)</f>
        <v>2.3852000000000002</v>
      </c>
      <c r="J169">
        <f t="shared" si="2"/>
        <v>255.56020890468707</v>
      </c>
      <c r="K169" s="50" t="str">
        <f>VLOOKUP(D169,'Species List'!$A$2:$J$97,4,0)</f>
        <v>Scaridae</v>
      </c>
    </row>
    <row r="170" spans="1:11">
      <c r="A170" s="47">
        <v>2011</v>
      </c>
      <c r="B170" s="48" t="s">
        <v>63</v>
      </c>
      <c r="C170" s="48">
        <v>4</v>
      </c>
      <c r="D170" t="s">
        <v>48</v>
      </c>
      <c r="E170" s="48" t="str">
        <f>VLOOKUP(D170,'Species List'!$A$2:$J$97,3,0)</f>
        <v>Scarus taeniopterus</v>
      </c>
      <c r="F170" s="48">
        <v>24</v>
      </c>
      <c r="G170" s="48" t="s">
        <v>43</v>
      </c>
      <c r="H170" s="50">
        <f>VLOOKUP(D170,'Species List'!$A$2:$J$97,6,0)</f>
        <v>-3.2256999999999998</v>
      </c>
      <c r="I170" s="50">
        <f>VLOOKUP(D170,'Species List'!$A$2:$J$97,7,0)</f>
        <v>2.3852000000000002</v>
      </c>
      <c r="J170">
        <f t="shared" si="2"/>
        <v>282.86541679033706</v>
      </c>
      <c r="K170" s="50" t="str">
        <f>VLOOKUP(D170,'Species List'!$A$2:$J$97,4,0)</f>
        <v>Scaridae</v>
      </c>
    </row>
    <row r="171" spans="1:11">
      <c r="A171" s="47">
        <v>2011</v>
      </c>
      <c r="B171" s="48" t="s">
        <v>63</v>
      </c>
      <c r="C171" s="48">
        <v>4</v>
      </c>
      <c r="D171" s="48" t="s">
        <v>42</v>
      </c>
      <c r="E171" s="48" t="str">
        <f>VLOOKUP(D171,'Species List'!$A$2:$J$97,3,0)</f>
        <v>Scarus vetula</v>
      </c>
      <c r="F171" s="48">
        <v>35</v>
      </c>
      <c r="G171" s="48" t="s">
        <v>43</v>
      </c>
      <c r="H171" s="50">
        <f>VLOOKUP(D171,'Species List'!$A$2:$J$97,6,0)</f>
        <v>-5.0162000000000004</v>
      </c>
      <c r="I171" s="50">
        <f>VLOOKUP(D171,'Species List'!$A$2:$J$97,7,0)</f>
        <v>3.1109</v>
      </c>
      <c r="J171">
        <f t="shared" si="2"/>
        <v>790.93588337793562</v>
      </c>
      <c r="K171" s="50" t="str">
        <f>VLOOKUP(D171,'Species List'!$A$2:$J$97,4,0)</f>
        <v>Scaridae</v>
      </c>
    </row>
    <row r="172" spans="1:11">
      <c r="A172" s="47">
        <v>2011</v>
      </c>
      <c r="B172" s="48" t="s">
        <v>63</v>
      </c>
      <c r="C172" s="48">
        <v>4</v>
      </c>
      <c r="D172" s="48" t="s">
        <v>42</v>
      </c>
      <c r="E172" s="48" t="str">
        <f>VLOOKUP(D172,'Species List'!$A$2:$J$97,3,0)</f>
        <v>Scarus vetula</v>
      </c>
      <c r="F172" s="48">
        <v>35</v>
      </c>
      <c r="G172" s="48" t="s">
        <v>43</v>
      </c>
      <c r="H172" s="50">
        <f>VLOOKUP(D172,'Species List'!$A$2:$J$97,6,0)</f>
        <v>-5.0162000000000004</v>
      </c>
      <c r="I172" s="50">
        <f>VLOOKUP(D172,'Species List'!$A$2:$J$97,7,0)</f>
        <v>3.1109</v>
      </c>
      <c r="J172">
        <f t="shared" si="2"/>
        <v>790.93588337793562</v>
      </c>
      <c r="K172" s="50" t="str">
        <f>VLOOKUP(D172,'Species List'!$A$2:$J$97,4,0)</f>
        <v>Scaridae</v>
      </c>
    </row>
    <row r="173" spans="1:11">
      <c r="A173" s="47">
        <v>2011</v>
      </c>
      <c r="B173" s="48" t="s">
        <v>63</v>
      </c>
      <c r="C173" s="48">
        <v>4</v>
      </c>
      <c r="D173" s="48" t="s">
        <v>47</v>
      </c>
      <c r="E173" s="48" t="str">
        <f>VLOOKUP(D173,'Species List'!$A$2:$J$97,3,0)</f>
        <v>Sparisoma aurofrenatum</v>
      </c>
      <c r="F173" s="48">
        <v>18</v>
      </c>
      <c r="G173" s="48" t="s">
        <v>21</v>
      </c>
      <c r="H173" s="50">
        <f>VLOOKUP(D173,'Species List'!$A$2:$J$97,6,0)</f>
        <v>-4.0781000000000001</v>
      </c>
      <c r="I173" s="50">
        <f>VLOOKUP(D173,'Species List'!$A$2:$J$97,7,0)</f>
        <v>2.7437999999999998</v>
      </c>
      <c r="J173">
        <f t="shared" si="2"/>
        <v>128.80024807719036</v>
      </c>
      <c r="K173" s="50" t="str">
        <f>VLOOKUP(D173,'Species List'!$A$2:$J$97,4,0)</f>
        <v>Scaridae</v>
      </c>
    </row>
    <row r="174" spans="1:11">
      <c r="A174" s="47">
        <v>2011</v>
      </c>
      <c r="B174" s="48" t="s">
        <v>63</v>
      </c>
      <c r="C174" s="48">
        <v>4</v>
      </c>
      <c r="D174" t="s">
        <v>45</v>
      </c>
      <c r="E174" s="48" t="str">
        <f>VLOOKUP(D174,'Species List'!$A$2:$J$97,3,0)</f>
        <v>Sparisoma viride</v>
      </c>
      <c r="F174" s="48">
        <v>28</v>
      </c>
      <c r="G174" s="48" t="s">
        <v>21</v>
      </c>
      <c r="H174" s="50">
        <f>VLOOKUP(D174,'Species List'!$A$2:$J$97,6,0)</f>
        <v>-4.4317000000000002</v>
      </c>
      <c r="I174" s="50">
        <f>VLOOKUP(D174,'Species List'!$A$2:$J$97,7,0)</f>
        <v>2.9051</v>
      </c>
      <c r="J174">
        <f t="shared" si="2"/>
        <v>475.92530495067058</v>
      </c>
      <c r="K174" s="50" t="str">
        <f>VLOOKUP(D174,'Species List'!$A$2:$J$97,4,0)</f>
        <v>Scaridae</v>
      </c>
    </row>
    <row r="175" spans="1:11">
      <c r="A175" s="47">
        <v>2011</v>
      </c>
      <c r="B175" s="48" t="s">
        <v>63</v>
      </c>
      <c r="C175" s="48">
        <v>4</v>
      </c>
      <c r="D175" t="s">
        <v>45</v>
      </c>
      <c r="E175" s="48" t="str">
        <f>VLOOKUP(D175,'Species List'!$A$2:$J$97,3,0)</f>
        <v>Sparisoma viride</v>
      </c>
      <c r="F175" s="48">
        <v>32</v>
      </c>
      <c r="G175" s="48" t="s">
        <v>43</v>
      </c>
      <c r="H175" s="50">
        <f>VLOOKUP(D175,'Species List'!$A$2:$J$97,6,0)</f>
        <v>-4.4317000000000002</v>
      </c>
      <c r="I175" s="50">
        <f>VLOOKUP(D175,'Species List'!$A$2:$J$97,7,0)</f>
        <v>2.9051</v>
      </c>
      <c r="J175">
        <f t="shared" si="2"/>
        <v>701.47339170910243</v>
      </c>
      <c r="K175" s="50" t="str">
        <f>VLOOKUP(D175,'Species List'!$A$2:$J$97,4,0)</f>
        <v>Scaridae</v>
      </c>
    </row>
    <row r="176" spans="1:11">
      <c r="A176" s="47">
        <v>2011</v>
      </c>
      <c r="B176" s="48" t="s">
        <v>63</v>
      </c>
      <c r="C176" s="48">
        <v>5</v>
      </c>
      <c r="D176" s="48" t="s">
        <v>49</v>
      </c>
      <c r="E176" s="48" t="str">
        <f>VLOOKUP(D176,'Species List'!$A$2:$J$97,3,0)</f>
        <v>Microspathodon chrysurus</v>
      </c>
      <c r="F176" s="48">
        <v>12</v>
      </c>
      <c r="G176" s="48"/>
      <c r="H176" s="50">
        <f>VLOOKUP(D176,'Species List'!$A$2:$J$97,6,0)</f>
        <v>-4.7032999999999996</v>
      </c>
      <c r="I176" s="50">
        <f>VLOOKUP(D176,'Species List'!$A$2:$J$97,7,0)</f>
        <v>3.0825</v>
      </c>
      <c r="J176">
        <f t="shared" si="2"/>
        <v>50.789763544333439</v>
      </c>
      <c r="K176" s="50" t="str">
        <f>VLOOKUP(D176,'Species List'!$A$2:$J$97,4,0)</f>
        <v>Pomacentridae</v>
      </c>
    </row>
    <row r="177" spans="1:11">
      <c r="A177" s="47">
        <v>2011</v>
      </c>
      <c r="B177" s="48" t="s">
        <v>63</v>
      </c>
      <c r="C177" s="48">
        <v>5</v>
      </c>
      <c r="D177" s="48" t="s">
        <v>49</v>
      </c>
      <c r="E177" s="48" t="str">
        <f>VLOOKUP(D177,'Species List'!$A$2:$J$97,3,0)</f>
        <v>Microspathodon chrysurus</v>
      </c>
      <c r="F177" s="48">
        <v>15</v>
      </c>
      <c r="G177" s="48"/>
      <c r="H177" s="50">
        <f>VLOOKUP(D177,'Species List'!$A$2:$J$97,6,0)</f>
        <v>-4.7032999999999996</v>
      </c>
      <c r="I177" s="50">
        <f>VLOOKUP(D177,'Species List'!$A$2:$J$97,7,0)</f>
        <v>3.0825</v>
      </c>
      <c r="J177">
        <f t="shared" si="2"/>
        <v>101.04185391212167</v>
      </c>
      <c r="K177" s="50" t="str">
        <f>VLOOKUP(D177,'Species List'!$A$2:$J$97,4,0)</f>
        <v>Pomacentridae</v>
      </c>
    </row>
    <row r="178" spans="1:11">
      <c r="A178" s="47">
        <v>2011</v>
      </c>
      <c r="B178" s="48" t="s">
        <v>63</v>
      </c>
      <c r="C178" s="48">
        <v>5</v>
      </c>
      <c r="D178" t="s">
        <v>44</v>
      </c>
      <c r="E178" s="48" t="str">
        <f>VLOOKUP(D178,'Species List'!$A$2:$J$97,3,0)</f>
        <v>Scarus iseri</v>
      </c>
      <c r="F178" s="48">
        <v>22</v>
      </c>
      <c r="G178" s="48" t="s">
        <v>43</v>
      </c>
      <c r="H178" s="50">
        <f>VLOOKUP(D178,'Species List'!$A$2:$J$97,6,0)</f>
        <v>-4.8887</v>
      </c>
      <c r="I178" s="50">
        <f>VLOOKUP(D178,'Species List'!$A$2:$J$97,7,0)</f>
        <v>3.0548000000000002</v>
      </c>
      <c r="J178">
        <f t="shared" si="2"/>
        <v>184.89825197921766</v>
      </c>
      <c r="K178" s="50" t="str">
        <f>VLOOKUP(D178,'Species List'!$A$2:$J$97,4,0)</f>
        <v>Scaridae</v>
      </c>
    </row>
    <row r="179" spans="1:11">
      <c r="A179" s="47">
        <v>2011</v>
      </c>
      <c r="B179" s="48" t="s">
        <v>63</v>
      </c>
      <c r="C179" s="48">
        <v>5</v>
      </c>
      <c r="D179" t="s">
        <v>44</v>
      </c>
      <c r="E179" s="48" t="str">
        <f>VLOOKUP(D179,'Species List'!$A$2:$J$97,3,0)</f>
        <v>Scarus iseri</v>
      </c>
      <c r="F179" s="48">
        <v>23</v>
      </c>
      <c r="G179" s="48" t="s">
        <v>43</v>
      </c>
      <c r="H179" s="50">
        <f>VLOOKUP(D179,'Species List'!$A$2:$J$97,6,0)</f>
        <v>-4.8887</v>
      </c>
      <c r="I179" s="50">
        <f>VLOOKUP(D179,'Species List'!$A$2:$J$97,7,0)</f>
        <v>3.0548000000000002</v>
      </c>
      <c r="J179">
        <f t="shared" si="2"/>
        <v>211.79036238974825</v>
      </c>
      <c r="K179" s="50" t="str">
        <f>VLOOKUP(D179,'Species List'!$A$2:$J$97,4,0)</f>
        <v>Scaridae</v>
      </c>
    </row>
    <row r="180" spans="1:11">
      <c r="A180" s="47">
        <v>2011</v>
      </c>
      <c r="B180" s="48" t="s">
        <v>63</v>
      </c>
      <c r="C180" s="48">
        <v>5</v>
      </c>
      <c r="D180" t="s">
        <v>44</v>
      </c>
      <c r="E180" s="48" t="str">
        <f>VLOOKUP(D180,'Species List'!$A$2:$J$97,3,0)</f>
        <v>Scarus iseri</v>
      </c>
      <c r="F180" s="48">
        <v>23</v>
      </c>
      <c r="G180" s="48" t="s">
        <v>43</v>
      </c>
      <c r="H180" s="50">
        <f>VLOOKUP(D180,'Species List'!$A$2:$J$97,6,0)</f>
        <v>-4.8887</v>
      </c>
      <c r="I180" s="50">
        <f>VLOOKUP(D180,'Species List'!$A$2:$J$97,7,0)</f>
        <v>3.0548000000000002</v>
      </c>
      <c r="J180">
        <f t="shared" si="2"/>
        <v>211.79036238974825</v>
      </c>
      <c r="K180" s="50" t="str">
        <f>VLOOKUP(D180,'Species List'!$A$2:$J$97,4,0)</f>
        <v>Scaridae</v>
      </c>
    </row>
    <row r="181" spans="1:11">
      <c r="A181" s="47">
        <v>2011</v>
      </c>
      <c r="B181" s="48" t="s">
        <v>63</v>
      </c>
      <c r="C181" s="48">
        <v>5</v>
      </c>
      <c r="D181" s="48" t="s">
        <v>42</v>
      </c>
      <c r="E181" s="48" t="str">
        <f>VLOOKUP(D181,'Species List'!$A$2:$J$97,3,0)</f>
        <v>Scarus vetula</v>
      </c>
      <c r="F181" s="48">
        <v>27</v>
      </c>
      <c r="G181" s="48" t="s">
        <v>21</v>
      </c>
      <c r="H181" s="50">
        <f>VLOOKUP(D181,'Species List'!$A$2:$J$97,6,0)</f>
        <v>-5.0162000000000004</v>
      </c>
      <c r="I181" s="50">
        <f>VLOOKUP(D181,'Species List'!$A$2:$J$97,7,0)</f>
        <v>3.1109</v>
      </c>
      <c r="J181">
        <f t="shared" si="2"/>
        <v>352.80077779738235</v>
      </c>
      <c r="K181" s="50" t="str">
        <f>VLOOKUP(D181,'Species List'!$A$2:$J$97,4,0)</f>
        <v>Scaridae</v>
      </c>
    </row>
    <row r="182" spans="1:11">
      <c r="A182" s="47">
        <v>2011</v>
      </c>
      <c r="B182" s="48" t="s">
        <v>63</v>
      </c>
      <c r="C182" s="48">
        <v>5</v>
      </c>
      <c r="D182" s="48" t="s">
        <v>42</v>
      </c>
      <c r="E182" s="48" t="str">
        <f>VLOOKUP(D182,'Species List'!$A$2:$J$97,3,0)</f>
        <v>Scarus vetula</v>
      </c>
      <c r="F182" s="48">
        <v>34</v>
      </c>
      <c r="G182" s="48" t="s">
        <v>43</v>
      </c>
      <c r="H182" s="50">
        <f>VLOOKUP(D182,'Species List'!$A$2:$J$97,6,0)</f>
        <v>-5.0162000000000004</v>
      </c>
      <c r="I182" s="50">
        <f>VLOOKUP(D182,'Species List'!$A$2:$J$97,7,0)</f>
        <v>3.1109</v>
      </c>
      <c r="J182">
        <f t="shared" si="2"/>
        <v>722.73279691201913</v>
      </c>
      <c r="K182" s="50" t="str">
        <f>VLOOKUP(D182,'Species List'!$A$2:$J$97,4,0)</f>
        <v>Scaridae</v>
      </c>
    </row>
    <row r="183" spans="1:11">
      <c r="A183" s="47">
        <v>2011</v>
      </c>
      <c r="B183" s="48" t="s">
        <v>63</v>
      </c>
      <c r="C183" s="48">
        <v>5</v>
      </c>
      <c r="D183" s="48" t="s">
        <v>42</v>
      </c>
      <c r="E183" s="48" t="str">
        <f>VLOOKUP(D183,'Species List'!$A$2:$J$97,3,0)</f>
        <v>Scarus vetula</v>
      </c>
      <c r="F183" s="48">
        <v>35</v>
      </c>
      <c r="G183" s="48" t="s">
        <v>43</v>
      </c>
      <c r="H183" s="50">
        <f>VLOOKUP(D183,'Species List'!$A$2:$J$97,6,0)</f>
        <v>-5.0162000000000004</v>
      </c>
      <c r="I183" s="50">
        <f>VLOOKUP(D183,'Species List'!$A$2:$J$97,7,0)</f>
        <v>3.1109</v>
      </c>
      <c r="J183">
        <f t="shared" si="2"/>
        <v>790.93588337793562</v>
      </c>
      <c r="K183" s="50" t="str">
        <f>VLOOKUP(D183,'Species List'!$A$2:$J$97,4,0)</f>
        <v>Scaridae</v>
      </c>
    </row>
    <row r="184" spans="1:11">
      <c r="A184" s="47">
        <v>2011</v>
      </c>
      <c r="B184" s="48" t="s">
        <v>63</v>
      </c>
      <c r="C184" s="48">
        <v>5</v>
      </c>
      <c r="D184" s="48" t="s">
        <v>42</v>
      </c>
      <c r="E184" s="48" t="str">
        <f>VLOOKUP(D184,'Species List'!$A$2:$J$97,3,0)</f>
        <v>Scarus vetula</v>
      </c>
      <c r="F184" s="48">
        <v>37</v>
      </c>
      <c r="G184" s="48" t="s">
        <v>43</v>
      </c>
      <c r="H184" s="50">
        <f>VLOOKUP(D184,'Species List'!$A$2:$J$97,6,0)</f>
        <v>-5.0162000000000004</v>
      </c>
      <c r="I184" s="50">
        <f>VLOOKUP(D184,'Species List'!$A$2:$J$97,7,0)</f>
        <v>3.1109</v>
      </c>
      <c r="J184">
        <f t="shared" si="2"/>
        <v>940.19674519620162</v>
      </c>
      <c r="K184" s="50" t="str">
        <f>VLOOKUP(D184,'Species List'!$A$2:$J$97,4,0)</f>
        <v>Scaridae</v>
      </c>
    </row>
    <row r="185" spans="1:11">
      <c r="A185" s="47">
        <v>2011</v>
      </c>
      <c r="B185" s="48" t="s">
        <v>63</v>
      </c>
      <c r="C185" s="48">
        <v>5</v>
      </c>
      <c r="D185" t="s">
        <v>45</v>
      </c>
      <c r="E185" s="48" t="str">
        <f>VLOOKUP(D185,'Species List'!$A$2:$J$97,3,0)</f>
        <v>Sparisoma viride</v>
      </c>
      <c r="F185" s="48">
        <v>28</v>
      </c>
      <c r="G185" s="48" t="s">
        <v>21</v>
      </c>
      <c r="H185" s="50">
        <f>VLOOKUP(D185,'Species List'!$A$2:$J$97,6,0)</f>
        <v>-4.4317000000000002</v>
      </c>
      <c r="I185" s="50">
        <f>VLOOKUP(D185,'Species List'!$A$2:$J$97,7,0)</f>
        <v>2.9051</v>
      </c>
      <c r="J185">
        <f t="shared" si="2"/>
        <v>475.92530495067058</v>
      </c>
      <c r="K185" s="50" t="str">
        <f>VLOOKUP(D185,'Species List'!$A$2:$J$97,4,0)</f>
        <v>Scaridae</v>
      </c>
    </row>
    <row r="186" spans="1:11">
      <c r="A186" s="47">
        <v>2011</v>
      </c>
      <c r="B186" s="48" t="s">
        <v>63</v>
      </c>
      <c r="C186" s="48">
        <v>5</v>
      </c>
      <c r="D186" t="s">
        <v>45</v>
      </c>
      <c r="E186" s="48" t="str">
        <f>VLOOKUP(D186,'Species List'!$A$2:$J$97,3,0)</f>
        <v>Sparisoma viride</v>
      </c>
      <c r="F186" s="48">
        <v>32</v>
      </c>
      <c r="G186" s="48" t="s">
        <v>43</v>
      </c>
      <c r="H186" s="50">
        <f>VLOOKUP(D186,'Species List'!$A$2:$J$97,6,0)</f>
        <v>-4.4317000000000002</v>
      </c>
      <c r="I186" s="50">
        <f>VLOOKUP(D186,'Species List'!$A$2:$J$97,7,0)</f>
        <v>2.9051</v>
      </c>
      <c r="J186">
        <f t="shared" si="2"/>
        <v>701.47339170910243</v>
      </c>
      <c r="K186" s="50" t="str">
        <f>VLOOKUP(D186,'Species List'!$A$2:$J$97,4,0)</f>
        <v>Scaridae</v>
      </c>
    </row>
    <row r="187" spans="1:11">
      <c r="A187" s="47">
        <v>2011</v>
      </c>
      <c r="B187" s="48" t="s">
        <v>63</v>
      </c>
      <c r="C187" s="48">
        <v>5</v>
      </c>
      <c r="D187" t="s">
        <v>45</v>
      </c>
      <c r="E187" s="48" t="str">
        <f>VLOOKUP(D187,'Species List'!$A$2:$J$97,3,0)</f>
        <v>Sparisoma viride</v>
      </c>
      <c r="F187" s="48">
        <v>33</v>
      </c>
      <c r="G187" s="48" t="s">
        <v>43</v>
      </c>
      <c r="H187" s="50">
        <f>VLOOKUP(D187,'Species List'!$A$2:$J$97,6,0)</f>
        <v>-4.4317000000000002</v>
      </c>
      <c r="I187" s="50">
        <f>VLOOKUP(D187,'Species List'!$A$2:$J$97,7,0)</f>
        <v>2.9051</v>
      </c>
      <c r="J187">
        <f t="shared" si="2"/>
        <v>767.06973304521671</v>
      </c>
      <c r="K187" s="50" t="str">
        <f>VLOOKUP(D187,'Species List'!$A$2:$J$97,4,0)</f>
        <v>Scaridae</v>
      </c>
    </row>
    <row r="188" spans="1:11">
      <c r="A188" s="47">
        <v>2011</v>
      </c>
      <c r="B188" s="48" t="s">
        <v>63</v>
      </c>
      <c r="C188" s="48">
        <v>6</v>
      </c>
      <c r="D188" s="48" t="s">
        <v>26</v>
      </c>
      <c r="E188" s="48" t="str">
        <f>VLOOKUP(D188,'Species List'!$A$2:$J$97,3,0)</f>
        <v>Acanthurus bahianus</v>
      </c>
      <c r="F188" s="48">
        <v>18</v>
      </c>
      <c r="G188" s="48"/>
      <c r="H188" s="50">
        <f>VLOOKUP(D188,'Species List'!$A$2:$J$97,6,0)</f>
        <v>-4.6005000000000003</v>
      </c>
      <c r="I188" s="50">
        <f>VLOOKUP(D188,'Species List'!$A$2:$J$97,7,0)</f>
        <v>2.9752000000000001</v>
      </c>
      <c r="J188">
        <f t="shared" si="2"/>
        <v>128.64317706372901</v>
      </c>
      <c r="K188" s="50" t="str">
        <f>VLOOKUP(D188,'Species List'!$A$2:$J$97,4,0)</f>
        <v>Acanthuridae</v>
      </c>
    </row>
    <row r="189" spans="1:11">
      <c r="A189" s="47">
        <v>2011</v>
      </c>
      <c r="B189" s="48" t="s">
        <v>63</v>
      </c>
      <c r="C189" s="48">
        <v>6</v>
      </c>
      <c r="D189" s="48" t="s">
        <v>54</v>
      </c>
      <c r="E189" s="48" t="str">
        <f>VLOOKUP(D189,'Species List'!$A$2:$J$97,3,0)</f>
        <v>Acanthurus coeruleus</v>
      </c>
      <c r="F189" s="48">
        <v>18</v>
      </c>
      <c r="G189" s="48"/>
      <c r="H189" s="50">
        <f>VLOOKUP(D189,'Species List'!$A$2:$J$97,6,0)</f>
        <v>-2.8241999999999998</v>
      </c>
      <c r="I189" s="50">
        <f>VLOOKUP(D189,'Species List'!$A$2:$J$97,7,0)</f>
        <v>2.2637999999999998</v>
      </c>
      <c r="J189">
        <f t="shared" si="2"/>
        <v>191.11109332634919</v>
      </c>
      <c r="K189" s="50" t="str">
        <f>VLOOKUP(D189,'Species List'!$A$2:$J$97,4,0)</f>
        <v>Acanthuridae</v>
      </c>
    </row>
    <row r="190" spans="1:11">
      <c r="A190" s="47">
        <v>2011</v>
      </c>
      <c r="B190" s="48" t="s">
        <v>63</v>
      </c>
      <c r="C190" s="48">
        <v>6</v>
      </c>
      <c r="D190" s="48" t="s">
        <v>54</v>
      </c>
      <c r="E190" s="48" t="str">
        <f>VLOOKUP(D190,'Species List'!$A$2:$J$97,3,0)</f>
        <v>Acanthurus coeruleus</v>
      </c>
      <c r="F190" s="48">
        <v>18</v>
      </c>
      <c r="G190" s="48"/>
      <c r="H190" s="50">
        <f>VLOOKUP(D190,'Species List'!$A$2:$J$97,6,0)</f>
        <v>-2.8241999999999998</v>
      </c>
      <c r="I190" s="50">
        <f>VLOOKUP(D190,'Species List'!$A$2:$J$97,7,0)</f>
        <v>2.2637999999999998</v>
      </c>
      <c r="J190">
        <f t="shared" si="2"/>
        <v>191.11109332634919</v>
      </c>
      <c r="K190" s="50" t="str">
        <f>VLOOKUP(D190,'Species List'!$A$2:$J$97,4,0)</f>
        <v>Acanthuridae</v>
      </c>
    </row>
    <row r="191" spans="1:11">
      <c r="A191" s="47">
        <v>2011</v>
      </c>
      <c r="B191" s="48" t="s">
        <v>63</v>
      </c>
      <c r="C191" s="48">
        <v>6</v>
      </c>
      <c r="D191" s="48" t="s">
        <v>54</v>
      </c>
      <c r="E191" s="48" t="str">
        <f>VLOOKUP(D191,'Species List'!$A$2:$J$97,3,0)</f>
        <v>Acanthurus coeruleus</v>
      </c>
      <c r="F191" s="48">
        <v>18</v>
      </c>
      <c r="G191" s="48"/>
      <c r="H191" s="50">
        <f>VLOOKUP(D191,'Species List'!$A$2:$J$97,6,0)</f>
        <v>-2.8241999999999998</v>
      </c>
      <c r="I191" s="50">
        <f>VLOOKUP(D191,'Species List'!$A$2:$J$97,7,0)</f>
        <v>2.2637999999999998</v>
      </c>
      <c r="J191">
        <f t="shared" si="2"/>
        <v>191.11109332634919</v>
      </c>
      <c r="K191" s="50" t="str">
        <f>VLOOKUP(D191,'Species List'!$A$2:$J$97,4,0)</f>
        <v>Acanthuridae</v>
      </c>
    </row>
    <row r="192" spans="1:11">
      <c r="A192" s="47">
        <v>2011</v>
      </c>
      <c r="B192" s="48" t="s">
        <v>63</v>
      </c>
      <c r="C192" s="48">
        <v>6</v>
      </c>
      <c r="D192" t="s">
        <v>48</v>
      </c>
      <c r="E192" s="48" t="str">
        <f>VLOOKUP(D192,'Species List'!$A$2:$J$97,3,0)</f>
        <v>Scarus taeniopterus</v>
      </c>
      <c r="F192" s="48">
        <v>28</v>
      </c>
      <c r="G192" s="48" t="s">
        <v>21</v>
      </c>
      <c r="H192" s="50">
        <f>VLOOKUP(D192,'Species List'!$A$2:$J$97,6,0)</f>
        <v>-3.2256999999999998</v>
      </c>
      <c r="I192" s="50">
        <f>VLOOKUP(D192,'Species List'!$A$2:$J$97,7,0)</f>
        <v>2.3852000000000002</v>
      </c>
      <c r="J192">
        <f t="shared" si="2"/>
        <v>408.56516613863522</v>
      </c>
      <c r="K192" s="50" t="str">
        <f>VLOOKUP(D192,'Species List'!$A$2:$J$97,4,0)</f>
        <v>Scaridae</v>
      </c>
    </row>
    <row r="193" spans="1:11">
      <c r="A193" s="47">
        <v>2011</v>
      </c>
      <c r="B193" s="48" t="s">
        <v>63</v>
      </c>
      <c r="C193" s="48">
        <v>6</v>
      </c>
      <c r="D193" t="s">
        <v>48</v>
      </c>
      <c r="E193" s="48" t="str">
        <f>VLOOKUP(D193,'Species List'!$A$2:$J$97,3,0)</f>
        <v>Scarus taeniopterus</v>
      </c>
      <c r="F193" s="48">
        <v>10</v>
      </c>
      <c r="G193" s="48" t="s">
        <v>53</v>
      </c>
      <c r="H193" s="50">
        <f>VLOOKUP(D193,'Species List'!$A$2:$J$97,6,0)</f>
        <v>-3.2256999999999998</v>
      </c>
      <c r="I193" s="50">
        <f>VLOOKUP(D193,'Species List'!$A$2:$J$97,7,0)</f>
        <v>2.3852000000000002</v>
      </c>
      <c r="J193">
        <f t="shared" si="2"/>
        <v>35.050966680669347</v>
      </c>
      <c r="K193" s="50" t="str">
        <f>VLOOKUP(D193,'Species List'!$A$2:$J$97,4,0)</f>
        <v>Scaridae</v>
      </c>
    </row>
    <row r="194" spans="1:11">
      <c r="A194" s="47">
        <v>2011</v>
      </c>
      <c r="B194" s="48" t="s">
        <v>63</v>
      </c>
      <c r="C194" s="48">
        <v>6</v>
      </c>
      <c r="D194" t="s">
        <v>48</v>
      </c>
      <c r="E194" s="48" t="str">
        <f>VLOOKUP(D194,'Species List'!$A$2:$J$97,3,0)</f>
        <v>Scarus taeniopterus</v>
      </c>
      <c r="F194" s="48">
        <v>12</v>
      </c>
      <c r="G194" s="48" t="s">
        <v>53</v>
      </c>
      <c r="H194" s="50">
        <f>VLOOKUP(D194,'Species List'!$A$2:$J$97,6,0)</f>
        <v>-3.2256999999999998</v>
      </c>
      <c r="I194" s="50">
        <f>VLOOKUP(D194,'Species List'!$A$2:$J$97,7,0)</f>
        <v>2.3852000000000002</v>
      </c>
      <c r="J194">
        <f t="shared" ref="J194:J257" si="3">10^(H194+(I194*LOG(F194*10)/LOG(10)))</f>
        <v>54.145592205106873</v>
      </c>
      <c r="K194" s="50" t="str">
        <f>VLOOKUP(D194,'Species List'!$A$2:$J$97,4,0)</f>
        <v>Scaridae</v>
      </c>
    </row>
    <row r="195" spans="1:11">
      <c r="A195" s="47">
        <v>2011</v>
      </c>
      <c r="B195" s="48" t="s">
        <v>63</v>
      </c>
      <c r="C195" s="48">
        <v>6</v>
      </c>
      <c r="D195" t="s">
        <v>48</v>
      </c>
      <c r="E195" s="48" t="str">
        <f>VLOOKUP(D195,'Species List'!$A$2:$J$97,3,0)</f>
        <v>Scarus taeniopterus</v>
      </c>
      <c r="F195" s="48">
        <v>24</v>
      </c>
      <c r="G195" s="48" t="s">
        <v>43</v>
      </c>
      <c r="H195" s="50">
        <f>VLOOKUP(D195,'Species List'!$A$2:$J$97,6,0)</f>
        <v>-3.2256999999999998</v>
      </c>
      <c r="I195" s="50">
        <f>VLOOKUP(D195,'Species List'!$A$2:$J$97,7,0)</f>
        <v>2.3852000000000002</v>
      </c>
      <c r="J195">
        <f t="shared" si="3"/>
        <v>282.86541679033706</v>
      </c>
      <c r="K195" s="50" t="str">
        <f>VLOOKUP(D195,'Species List'!$A$2:$J$97,4,0)</f>
        <v>Scaridae</v>
      </c>
    </row>
    <row r="196" spans="1:11">
      <c r="A196" s="47">
        <v>2011</v>
      </c>
      <c r="B196" s="48" t="s">
        <v>63</v>
      </c>
      <c r="C196" s="48">
        <v>6</v>
      </c>
      <c r="D196" s="48" t="s">
        <v>42</v>
      </c>
      <c r="E196" s="48" t="str">
        <f>VLOOKUP(D196,'Species List'!$A$2:$J$97,3,0)</f>
        <v>Scarus vetula</v>
      </c>
      <c r="F196" s="48">
        <v>25</v>
      </c>
      <c r="G196" s="48" t="s">
        <v>21</v>
      </c>
      <c r="H196" s="50">
        <f>VLOOKUP(D196,'Species List'!$A$2:$J$97,6,0)</f>
        <v>-5.0162000000000004</v>
      </c>
      <c r="I196" s="50">
        <f>VLOOKUP(D196,'Species List'!$A$2:$J$97,7,0)</f>
        <v>3.1109</v>
      </c>
      <c r="J196">
        <f t="shared" si="3"/>
        <v>277.684458006971</v>
      </c>
      <c r="K196" s="50" t="str">
        <f>VLOOKUP(D196,'Species List'!$A$2:$J$97,4,0)</f>
        <v>Scaridae</v>
      </c>
    </row>
    <row r="197" spans="1:11">
      <c r="A197" s="47">
        <v>2011</v>
      </c>
      <c r="B197" s="48" t="s">
        <v>63</v>
      </c>
      <c r="C197" s="48">
        <v>6</v>
      </c>
      <c r="D197" s="48" t="s">
        <v>42</v>
      </c>
      <c r="E197" s="48" t="str">
        <f>VLOOKUP(D197,'Species List'!$A$2:$J$97,3,0)</f>
        <v>Scarus vetula</v>
      </c>
      <c r="F197" s="48">
        <v>30</v>
      </c>
      <c r="G197" s="48" t="s">
        <v>21</v>
      </c>
      <c r="H197" s="50">
        <f>VLOOKUP(D197,'Species List'!$A$2:$J$97,6,0)</f>
        <v>-5.0162000000000004</v>
      </c>
      <c r="I197" s="50">
        <f>VLOOKUP(D197,'Species List'!$A$2:$J$97,7,0)</f>
        <v>3.1109</v>
      </c>
      <c r="J197">
        <f t="shared" si="3"/>
        <v>489.6395738782121</v>
      </c>
      <c r="K197" s="50" t="str">
        <f>VLOOKUP(D197,'Species List'!$A$2:$J$97,4,0)</f>
        <v>Scaridae</v>
      </c>
    </row>
    <row r="198" spans="1:11">
      <c r="A198" s="47">
        <v>2011</v>
      </c>
      <c r="B198" s="48" t="s">
        <v>63</v>
      </c>
      <c r="C198" s="48">
        <v>6</v>
      </c>
      <c r="D198" s="48" t="s">
        <v>47</v>
      </c>
      <c r="E198" s="48" t="str">
        <f>VLOOKUP(D198,'Species List'!$A$2:$J$97,3,0)</f>
        <v>Sparisoma aurofrenatum</v>
      </c>
      <c r="F198" s="48">
        <v>18</v>
      </c>
      <c r="G198" s="48" t="s">
        <v>21</v>
      </c>
      <c r="H198" s="50">
        <f>VLOOKUP(D198,'Species List'!$A$2:$J$97,6,0)</f>
        <v>-4.0781000000000001</v>
      </c>
      <c r="I198" s="50">
        <f>VLOOKUP(D198,'Species List'!$A$2:$J$97,7,0)</f>
        <v>2.7437999999999998</v>
      </c>
      <c r="J198">
        <f t="shared" si="3"/>
        <v>128.80024807719036</v>
      </c>
      <c r="K198" s="50" t="str">
        <f>VLOOKUP(D198,'Species List'!$A$2:$J$97,4,0)</f>
        <v>Scaridae</v>
      </c>
    </row>
    <row r="199" spans="1:11">
      <c r="A199" s="47">
        <v>2011</v>
      </c>
      <c r="B199" s="48" t="s">
        <v>63</v>
      </c>
      <c r="C199" s="48">
        <v>6</v>
      </c>
      <c r="D199" t="s">
        <v>45</v>
      </c>
      <c r="E199" s="48" t="str">
        <f>VLOOKUP(D199,'Species List'!$A$2:$J$97,3,0)</f>
        <v>Sparisoma viride</v>
      </c>
      <c r="F199" s="48">
        <v>30</v>
      </c>
      <c r="G199" s="48" t="s">
        <v>21</v>
      </c>
      <c r="H199" s="50">
        <f>VLOOKUP(D199,'Species List'!$A$2:$J$97,6,0)</f>
        <v>-4.4317000000000002</v>
      </c>
      <c r="I199" s="50">
        <f>VLOOKUP(D199,'Species List'!$A$2:$J$97,7,0)</f>
        <v>2.9051</v>
      </c>
      <c r="J199">
        <f t="shared" si="3"/>
        <v>581.54718397712224</v>
      </c>
      <c r="K199" s="50" t="str">
        <f>VLOOKUP(D199,'Species List'!$A$2:$J$97,4,0)</f>
        <v>Scaridae</v>
      </c>
    </row>
    <row r="200" spans="1:11">
      <c r="A200" s="47">
        <v>2011</v>
      </c>
      <c r="B200" s="48" t="s">
        <v>63</v>
      </c>
      <c r="C200" s="48">
        <v>6</v>
      </c>
      <c r="D200" t="s">
        <v>45</v>
      </c>
      <c r="E200" s="48" t="str">
        <f>VLOOKUP(D200,'Species List'!$A$2:$J$97,3,0)</f>
        <v>Sparisoma viride</v>
      </c>
      <c r="F200" s="48">
        <v>31</v>
      </c>
      <c r="G200" s="48" t="s">
        <v>21</v>
      </c>
      <c r="H200" s="50">
        <f>VLOOKUP(D200,'Species List'!$A$2:$J$97,6,0)</f>
        <v>-4.4317000000000002</v>
      </c>
      <c r="I200" s="50">
        <f>VLOOKUP(D200,'Species List'!$A$2:$J$97,7,0)</f>
        <v>2.9051</v>
      </c>
      <c r="J200">
        <f t="shared" si="3"/>
        <v>639.66834096149489</v>
      </c>
      <c r="K200" s="50" t="str">
        <f>VLOOKUP(D200,'Species List'!$A$2:$J$97,4,0)</f>
        <v>Scaridae</v>
      </c>
    </row>
    <row r="201" spans="1:11">
      <c r="A201" s="47">
        <v>2011</v>
      </c>
      <c r="B201" s="48" t="s">
        <v>63</v>
      </c>
      <c r="C201" s="48">
        <v>6</v>
      </c>
      <c r="D201" t="s">
        <v>45</v>
      </c>
      <c r="E201" s="48" t="str">
        <f>VLOOKUP(D201,'Species List'!$A$2:$J$97,3,0)</f>
        <v>Sparisoma viride</v>
      </c>
      <c r="F201" s="48">
        <v>32</v>
      </c>
      <c r="G201" s="48" t="s">
        <v>21</v>
      </c>
      <c r="H201" s="50">
        <f>VLOOKUP(D201,'Species List'!$A$2:$J$97,6,0)</f>
        <v>-4.4317000000000002</v>
      </c>
      <c r="I201" s="50">
        <f>VLOOKUP(D201,'Species List'!$A$2:$J$97,7,0)</f>
        <v>2.9051</v>
      </c>
      <c r="J201">
        <f t="shared" si="3"/>
        <v>701.47339170910243</v>
      </c>
      <c r="K201" s="50" t="str">
        <f>VLOOKUP(D201,'Species List'!$A$2:$J$97,4,0)</f>
        <v>Scaridae</v>
      </c>
    </row>
    <row r="202" spans="1:11">
      <c r="A202" s="47">
        <v>2011</v>
      </c>
      <c r="B202" s="48" t="s">
        <v>63</v>
      </c>
      <c r="C202" s="48">
        <v>7</v>
      </c>
      <c r="D202" s="48" t="s">
        <v>26</v>
      </c>
      <c r="E202" s="48" t="str">
        <f>VLOOKUP(D202,'Species List'!$A$2:$J$97,3,0)</f>
        <v>Acanthurus bahianus</v>
      </c>
      <c r="F202" s="48">
        <v>17</v>
      </c>
      <c r="G202" s="48"/>
      <c r="H202" s="50">
        <f>VLOOKUP(D202,'Species List'!$A$2:$J$97,6,0)</f>
        <v>-4.6005000000000003</v>
      </c>
      <c r="I202" s="50">
        <f>VLOOKUP(D202,'Species List'!$A$2:$J$97,7,0)</f>
        <v>2.9752000000000001</v>
      </c>
      <c r="J202">
        <f t="shared" si="3"/>
        <v>108.52545888885899</v>
      </c>
      <c r="K202" s="50" t="str">
        <f>VLOOKUP(D202,'Species List'!$A$2:$J$97,4,0)</f>
        <v>Acanthuridae</v>
      </c>
    </row>
    <row r="203" spans="1:11">
      <c r="A203" s="47">
        <v>2011</v>
      </c>
      <c r="B203" s="48" t="s">
        <v>63</v>
      </c>
      <c r="C203" s="48">
        <v>7</v>
      </c>
      <c r="D203" s="48" t="s">
        <v>26</v>
      </c>
      <c r="E203" s="48" t="str">
        <f>VLOOKUP(D203,'Species List'!$A$2:$J$97,3,0)</f>
        <v>Acanthurus bahianus</v>
      </c>
      <c r="F203" s="48">
        <v>17</v>
      </c>
      <c r="G203" s="48"/>
      <c r="H203" s="50">
        <f>VLOOKUP(D203,'Species List'!$A$2:$J$97,6,0)</f>
        <v>-4.6005000000000003</v>
      </c>
      <c r="I203" s="50">
        <f>VLOOKUP(D203,'Species List'!$A$2:$J$97,7,0)</f>
        <v>2.9752000000000001</v>
      </c>
      <c r="J203">
        <f t="shared" si="3"/>
        <v>108.52545888885899</v>
      </c>
      <c r="K203" s="50" t="str">
        <f>VLOOKUP(D203,'Species List'!$A$2:$J$97,4,0)</f>
        <v>Acanthuridae</v>
      </c>
    </row>
    <row r="204" spans="1:11">
      <c r="A204" s="47">
        <v>2011</v>
      </c>
      <c r="B204" s="48" t="s">
        <v>63</v>
      </c>
      <c r="C204" s="48">
        <v>7</v>
      </c>
      <c r="D204" s="48" t="s">
        <v>49</v>
      </c>
      <c r="E204" s="48" t="str">
        <f>VLOOKUP(D204,'Species List'!$A$2:$J$97,3,0)</f>
        <v>Microspathodon chrysurus</v>
      </c>
      <c r="F204" s="48">
        <v>17</v>
      </c>
      <c r="G204" s="48"/>
      <c r="H204" s="50">
        <f>VLOOKUP(D204,'Species List'!$A$2:$J$97,6,0)</f>
        <v>-4.7032999999999996</v>
      </c>
      <c r="I204" s="50">
        <f>VLOOKUP(D204,'Species List'!$A$2:$J$97,7,0)</f>
        <v>3.0825</v>
      </c>
      <c r="J204">
        <f t="shared" si="3"/>
        <v>148.61368402188594</v>
      </c>
      <c r="K204" s="50" t="str">
        <f>VLOOKUP(D204,'Species List'!$A$2:$J$97,4,0)</f>
        <v>Pomacentridae</v>
      </c>
    </row>
    <row r="205" spans="1:11">
      <c r="A205" s="47">
        <v>2011</v>
      </c>
      <c r="B205" s="48" t="s">
        <v>63</v>
      </c>
      <c r="C205" s="48">
        <v>7</v>
      </c>
      <c r="D205" t="s">
        <v>44</v>
      </c>
      <c r="E205" s="48" t="str">
        <f>VLOOKUP(D205,'Species List'!$A$2:$J$97,3,0)</f>
        <v>Scarus iseri</v>
      </c>
      <c r="F205" s="48">
        <v>22</v>
      </c>
      <c r="G205" s="48" t="s">
        <v>43</v>
      </c>
      <c r="H205" s="50">
        <f>VLOOKUP(D205,'Species List'!$A$2:$J$97,6,0)</f>
        <v>-4.8887</v>
      </c>
      <c r="I205" s="50">
        <f>VLOOKUP(D205,'Species List'!$A$2:$J$97,7,0)</f>
        <v>3.0548000000000002</v>
      </c>
      <c r="J205">
        <f t="shared" si="3"/>
        <v>184.89825197921766</v>
      </c>
      <c r="K205" s="50" t="str">
        <f>VLOOKUP(D205,'Species List'!$A$2:$J$97,4,0)</f>
        <v>Scaridae</v>
      </c>
    </row>
    <row r="206" spans="1:11">
      <c r="A206" s="47">
        <v>2011</v>
      </c>
      <c r="B206" s="48" t="s">
        <v>63</v>
      </c>
      <c r="C206" s="48">
        <v>7</v>
      </c>
      <c r="D206" t="s">
        <v>48</v>
      </c>
      <c r="E206" s="48" t="str">
        <f>VLOOKUP(D206,'Species List'!$A$2:$J$97,3,0)</f>
        <v>Scarus taeniopterus</v>
      </c>
      <c r="F206" s="48">
        <v>23</v>
      </c>
      <c r="G206" s="48" t="s">
        <v>43</v>
      </c>
      <c r="H206" s="50">
        <f>VLOOKUP(D206,'Species List'!$A$2:$J$97,6,0)</f>
        <v>-3.2256999999999998</v>
      </c>
      <c r="I206" s="50">
        <f>VLOOKUP(D206,'Species List'!$A$2:$J$97,7,0)</f>
        <v>2.3852000000000002</v>
      </c>
      <c r="J206">
        <f t="shared" si="3"/>
        <v>255.56020890468707</v>
      </c>
      <c r="K206" s="50" t="str">
        <f>VLOOKUP(D206,'Species List'!$A$2:$J$97,4,0)</f>
        <v>Scaridae</v>
      </c>
    </row>
    <row r="207" spans="1:11">
      <c r="A207" s="47">
        <v>2011</v>
      </c>
      <c r="B207" s="48" t="s">
        <v>63</v>
      </c>
      <c r="C207" s="48">
        <v>7</v>
      </c>
      <c r="D207" s="48" t="s">
        <v>42</v>
      </c>
      <c r="E207" s="48" t="str">
        <f>VLOOKUP(D207,'Species List'!$A$2:$J$97,3,0)</f>
        <v>Scarus vetula</v>
      </c>
      <c r="F207" s="48">
        <v>22</v>
      </c>
      <c r="G207" s="48" t="s">
        <v>21</v>
      </c>
      <c r="H207" s="50">
        <f>VLOOKUP(D207,'Species List'!$A$2:$J$97,6,0)</f>
        <v>-5.0162000000000004</v>
      </c>
      <c r="I207" s="50">
        <f>VLOOKUP(D207,'Species List'!$A$2:$J$97,7,0)</f>
        <v>3.1109</v>
      </c>
      <c r="J207">
        <f t="shared" si="3"/>
        <v>186.5703893135852</v>
      </c>
      <c r="K207" s="50" t="str">
        <f>VLOOKUP(D207,'Species List'!$A$2:$J$97,4,0)</f>
        <v>Scaridae</v>
      </c>
    </row>
    <row r="208" spans="1:11">
      <c r="A208" s="47">
        <v>2011</v>
      </c>
      <c r="B208" s="48" t="s">
        <v>63</v>
      </c>
      <c r="C208" s="48">
        <v>7</v>
      </c>
      <c r="D208" s="48" t="s">
        <v>42</v>
      </c>
      <c r="E208" s="48" t="str">
        <f>VLOOKUP(D208,'Species List'!$A$2:$J$97,3,0)</f>
        <v>Scarus vetula</v>
      </c>
      <c r="F208" s="48">
        <v>32</v>
      </c>
      <c r="G208" s="48" t="s">
        <v>21</v>
      </c>
      <c r="H208" s="50">
        <f>VLOOKUP(D208,'Species List'!$A$2:$J$97,6,0)</f>
        <v>-5.0162000000000004</v>
      </c>
      <c r="I208" s="50">
        <f>VLOOKUP(D208,'Species List'!$A$2:$J$97,7,0)</f>
        <v>3.1109</v>
      </c>
      <c r="J208">
        <f t="shared" si="3"/>
        <v>598.50952660385963</v>
      </c>
      <c r="K208" s="50" t="str">
        <f>VLOOKUP(D208,'Species List'!$A$2:$J$97,4,0)</f>
        <v>Scaridae</v>
      </c>
    </row>
    <row r="209" spans="1:11">
      <c r="A209" s="47">
        <v>2011</v>
      </c>
      <c r="B209" s="48" t="s">
        <v>63</v>
      </c>
      <c r="C209" s="48">
        <v>7</v>
      </c>
      <c r="D209" s="48" t="s">
        <v>47</v>
      </c>
      <c r="E209" s="48" t="str">
        <f>VLOOKUP(D209,'Species List'!$A$2:$J$97,3,0)</f>
        <v>Sparisoma aurofrenatum</v>
      </c>
      <c r="F209" s="48">
        <v>18</v>
      </c>
      <c r="G209" s="48" t="s">
        <v>21</v>
      </c>
      <c r="H209" s="50">
        <f>VLOOKUP(D209,'Species List'!$A$2:$J$97,6,0)</f>
        <v>-4.0781000000000001</v>
      </c>
      <c r="I209" s="50">
        <f>VLOOKUP(D209,'Species List'!$A$2:$J$97,7,0)</f>
        <v>2.7437999999999998</v>
      </c>
      <c r="J209">
        <f t="shared" si="3"/>
        <v>128.80024807719036</v>
      </c>
      <c r="K209" s="50" t="str">
        <f>VLOOKUP(D209,'Species List'!$A$2:$J$97,4,0)</f>
        <v>Scaridae</v>
      </c>
    </row>
    <row r="210" spans="1:11">
      <c r="A210" s="47">
        <v>2011</v>
      </c>
      <c r="B210" s="48" t="s">
        <v>63</v>
      </c>
      <c r="C210" s="48">
        <v>7</v>
      </c>
      <c r="D210" t="s">
        <v>45</v>
      </c>
      <c r="E210" s="48" t="str">
        <f>VLOOKUP(D210,'Species List'!$A$2:$J$97,3,0)</f>
        <v>Sparisoma viride</v>
      </c>
      <c r="F210" s="48">
        <v>31</v>
      </c>
      <c r="G210" s="48" t="s">
        <v>21</v>
      </c>
      <c r="H210" s="50">
        <f>VLOOKUP(D210,'Species List'!$A$2:$J$97,6,0)</f>
        <v>-4.4317000000000002</v>
      </c>
      <c r="I210" s="50">
        <f>VLOOKUP(D210,'Species List'!$A$2:$J$97,7,0)</f>
        <v>2.9051</v>
      </c>
      <c r="J210">
        <f t="shared" si="3"/>
        <v>639.66834096149489</v>
      </c>
      <c r="K210" s="50" t="str">
        <f>VLOOKUP(D210,'Species List'!$A$2:$J$97,4,0)</f>
        <v>Scaridae</v>
      </c>
    </row>
    <row r="211" spans="1:11">
      <c r="A211" s="47">
        <v>2011</v>
      </c>
      <c r="B211" s="48" t="s">
        <v>63</v>
      </c>
      <c r="C211" s="48">
        <v>7</v>
      </c>
      <c r="D211" t="s">
        <v>45</v>
      </c>
      <c r="E211" s="48" t="str">
        <f>VLOOKUP(D211,'Species List'!$A$2:$J$97,3,0)</f>
        <v>Sparisoma viride</v>
      </c>
      <c r="F211" s="48">
        <v>32</v>
      </c>
      <c r="G211" s="48" t="s">
        <v>43</v>
      </c>
      <c r="H211" s="50">
        <f>VLOOKUP(D211,'Species List'!$A$2:$J$97,6,0)</f>
        <v>-4.4317000000000002</v>
      </c>
      <c r="I211" s="50">
        <f>VLOOKUP(D211,'Species List'!$A$2:$J$97,7,0)</f>
        <v>2.9051</v>
      </c>
      <c r="J211">
        <f t="shared" si="3"/>
        <v>701.47339170910243</v>
      </c>
      <c r="K211" s="50" t="str">
        <f>VLOOKUP(D211,'Species List'!$A$2:$J$97,4,0)</f>
        <v>Scaridae</v>
      </c>
    </row>
    <row r="212" spans="1:11">
      <c r="A212" s="47">
        <v>2011</v>
      </c>
      <c r="B212" s="48" t="s">
        <v>63</v>
      </c>
      <c r="C212" s="48">
        <v>7</v>
      </c>
      <c r="D212" t="s">
        <v>45</v>
      </c>
      <c r="E212" s="48" t="str">
        <f>VLOOKUP(D212,'Species List'!$A$2:$J$97,3,0)</f>
        <v>Sparisoma viride</v>
      </c>
      <c r="F212" s="48">
        <v>32</v>
      </c>
      <c r="G212" s="48" t="s">
        <v>43</v>
      </c>
      <c r="H212" s="50">
        <f>VLOOKUP(D212,'Species List'!$A$2:$J$97,6,0)</f>
        <v>-4.4317000000000002</v>
      </c>
      <c r="I212" s="50">
        <f>VLOOKUP(D212,'Species List'!$A$2:$J$97,7,0)</f>
        <v>2.9051</v>
      </c>
      <c r="J212">
        <f t="shared" si="3"/>
        <v>701.47339170910243</v>
      </c>
      <c r="K212" s="50" t="str">
        <f>VLOOKUP(D212,'Species List'!$A$2:$J$97,4,0)</f>
        <v>Scaridae</v>
      </c>
    </row>
    <row r="213" spans="1:11">
      <c r="A213" s="47">
        <v>2011</v>
      </c>
      <c r="B213" s="48" t="s">
        <v>63</v>
      </c>
      <c r="C213" s="48">
        <v>7</v>
      </c>
      <c r="D213" t="s">
        <v>45</v>
      </c>
      <c r="E213" s="48" t="str">
        <f>VLOOKUP(D213,'Species List'!$A$2:$J$97,3,0)</f>
        <v>Sparisoma viride</v>
      </c>
      <c r="F213" s="48">
        <v>32</v>
      </c>
      <c r="G213" s="48" t="s">
        <v>43</v>
      </c>
      <c r="H213" s="50">
        <f>VLOOKUP(D213,'Species List'!$A$2:$J$97,6,0)</f>
        <v>-4.4317000000000002</v>
      </c>
      <c r="I213" s="50">
        <f>VLOOKUP(D213,'Species List'!$A$2:$J$97,7,0)</f>
        <v>2.9051</v>
      </c>
      <c r="J213">
        <f t="shared" si="3"/>
        <v>701.47339170910243</v>
      </c>
      <c r="K213" s="50" t="str">
        <f>VLOOKUP(D213,'Species List'!$A$2:$J$97,4,0)</f>
        <v>Scaridae</v>
      </c>
    </row>
    <row r="214" spans="1:11">
      <c r="A214" s="47">
        <v>2011</v>
      </c>
      <c r="B214" s="48" t="s">
        <v>63</v>
      </c>
      <c r="C214" s="48">
        <v>8</v>
      </c>
      <c r="D214" s="48" t="s">
        <v>26</v>
      </c>
      <c r="E214" s="48" t="str">
        <f>VLOOKUP(D214,'Species List'!$A$2:$J$97,3,0)</f>
        <v>Acanthurus bahianus</v>
      </c>
      <c r="F214" s="48">
        <v>18</v>
      </c>
      <c r="G214" s="48"/>
      <c r="H214" s="50">
        <f>VLOOKUP(D214,'Species List'!$A$2:$J$97,6,0)</f>
        <v>-4.6005000000000003</v>
      </c>
      <c r="I214" s="50">
        <f>VLOOKUP(D214,'Species List'!$A$2:$J$97,7,0)</f>
        <v>2.9752000000000001</v>
      </c>
      <c r="J214">
        <f t="shared" si="3"/>
        <v>128.64317706372901</v>
      </c>
      <c r="K214" s="50" t="str">
        <f>VLOOKUP(D214,'Species List'!$A$2:$J$97,4,0)</f>
        <v>Acanthuridae</v>
      </c>
    </row>
    <row r="215" spans="1:11">
      <c r="A215" s="47">
        <v>2011</v>
      </c>
      <c r="B215" s="48" t="s">
        <v>63</v>
      </c>
      <c r="C215" s="48">
        <v>8</v>
      </c>
      <c r="D215" s="48" t="s">
        <v>54</v>
      </c>
      <c r="E215" s="48" t="str">
        <f>VLOOKUP(D215,'Species List'!$A$2:$J$97,3,0)</f>
        <v>Acanthurus coeruleus</v>
      </c>
      <c r="F215" s="48">
        <v>17</v>
      </c>
      <c r="G215" s="48"/>
      <c r="H215" s="50">
        <f>VLOOKUP(D215,'Species List'!$A$2:$J$97,6,0)</f>
        <v>-2.8241999999999998</v>
      </c>
      <c r="I215" s="50">
        <f>VLOOKUP(D215,'Species List'!$A$2:$J$97,7,0)</f>
        <v>2.2637999999999998</v>
      </c>
      <c r="J215">
        <f t="shared" si="3"/>
        <v>167.91529942216221</v>
      </c>
      <c r="K215" s="50" t="str">
        <f>VLOOKUP(D215,'Species List'!$A$2:$J$97,4,0)</f>
        <v>Acanthuridae</v>
      </c>
    </row>
    <row r="216" spans="1:11">
      <c r="A216" s="47">
        <v>2011</v>
      </c>
      <c r="B216" s="48" t="s">
        <v>63</v>
      </c>
      <c r="C216" s="48">
        <v>8</v>
      </c>
      <c r="D216" s="48" t="s">
        <v>54</v>
      </c>
      <c r="E216" s="48" t="str">
        <f>VLOOKUP(D216,'Species List'!$A$2:$J$97,3,0)</f>
        <v>Acanthurus coeruleus</v>
      </c>
      <c r="F216" s="48">
        <v>17</v>
      </c>
      <c r="G216" s="48"/>
      <c r="H216" s="50">
        <f>VLOOKUP(D216,'Species List'!$A$2:$J$97,6,0)</f>
        <v>-2.8241999999999998</v>
      </c>
      <c r="I216" s="50">
        <f>VLOOKUP(D216,'Species List'!$A$2:$J$97,7,0)</f>
        <v>2.2637999999999998</v>
      </c>
      <c r="J216">
        <f t="shared" si="3"/>
        <v>167.91529942216221</v>
      </c>
      <c r="K216" s="50" t="str">
        <f>VLOOKUP(D216,'Species List'!$A$2:$J$97,4,0)</f>
        <v>Acanthuridae</v>
      </c>
    </row>
    <row r="217" spans="1:11">
      <c r="A217" s="47">
        <v>2011</v>
      </c>
      <c r="B217" s="48" t="s">
        <v>63</v>
      </c>
      <c r="C217" s="48">
        <v>8</v>
      </c>
      <c r="D217" s="48" t="s">
        <v>49</v>
      </c>
      <c r="E217" s="48" t="str">
        <f>VLOOKUP(D217,'Species List'!$A$2:$J$97,3,0)</f>
        <v>Microspathodon chrysurus</v>
      </c>
      <c r="F217" s="48">
        <v>15</v>
      </c>
      <c r="G217" s="48"/>
      <c r="H217" s="50">
        <f>VLOOKUP(D217,'Species List'!$A$2:$J$97,6,0)</f>
        <v>-4.7032999999999996</v>
      </c>
      <c r="I217" s="50">
        <f>VLOOKUP(D217,'Species List'!$A$2:$J$97,7,0)</f>
        <v>3.0825</v>
      </c>
      <c r="J217">
        <f t="shared" si="3"/>
        <v>101.04185391212167</v>
      </c>
      <c r="K217" s="50" t="str">
        <f>VLOOKUP(D217,'Species List'!$A$2:$J$97,4,0)</f>
        <v>Pomacentridae</v>
      </c>
    </row>
    <row r="218" spans="1:11">
      <c r="A218" s="47">
        <v>2011</v>
      </c>
      <c r="B218" s="48" t="s">
        <v>63</v>
      </c>
      <c r="C218" s="48">
        <v>8</v>
      </c>
      <c r="D218" s="48" t="s">
        <v>49</v>
      </c>
      <c r="E218" s="48" t="str">
        <f>VLOOKUP(D218,'Species List'!$A$2:$J$97,3,0)</f>
        <v>Microspathodon chrysurus</v>
      </c>
      <c r="F218" s="48">
        <v>15</v>
      </c>
      <c r="G218" s="48"/>
      <c r="H218" s="50">
        <f>VLOOKUP(D218,'Species List'!$A$2:$J$97,6,0)</f>
        <v>-4.7032999999999996</v>
      </c>
      <c r="I218" s="50">
        <f>VLOOKUP(D218,'Species List'!$A$2:$J$97,7,0)</f>
        <v>3.0825</v>
      </c>
      <c r="J218">
        <f t="shared" si="3"/>
        <v>101.04185391212167</v>
      </c>
      <c r="K218" s="50" t="str">
        <f>VLOOKUP(D218,'Species List'!$A$2:$J$97,4,0)</f>
        <v>Pomacentridae</v>
      </c>
    </row>
    <row r="219" spans="1:11">
      <c r="A219" s="47">
        <v>2011</v>
      </c>
      <c r="B219" s="48" t="s">
        <v>63</v>
      </c>
      <c r="C219" s="48">
        <v>8</v>
      </c>
      <c r="D219" s="48" t="s">
        <v>49</v>
      </c>
      <c r="E219" s="48" t="str">
        <f>VLOOKUP(D219,'Species List'!$A$2:$J$97,3,0)</f>
        <v>Microspathodon chrysurus</v>
      </c>
      <c r="F219" s="48">
        <v>17</v>
      </c>
      <c r="G219" s="48"/>
      <c r="H219" s="50">
        <f>VLOOKUP(D219,'Species List'!$A$2:$J$97,6,0)</f>
        <v>-4.7032999999999996</v>
      </c>
      <c r="I219" s="50">
        <f>VLOOKUP(D219,'Species List'!$A$2:$J$97,7,0)</f>
        <v>3.0825</v>
      </c>
      <c r="J219">
        <f t="shared" si="3"/>
        <v>148.61368402188594</v>
      </c>
      <c r="K219" s="50" t="str">
        <f>VLOOKUP(D219,'Species List'!$A$2:$J$97,4,0)</f>
        <v>Pomacentridae</v>
      </c>
    </row>
    <row r="220" spans="1:11">
      <c r="A220" s="47">
        <v>2011</v>
      </c>
      <c r="B220" s="48" t="s">
        <v>63</v>
      </c>
      <c r="C220" s="48">
        <v>8</v>
      </c>
      <c r="D220" t="s">
        <v>44</v>
      </c>
      <c r="E220" s="48" t="str">
        <f>VLOOKUP(D220,'Species List'!$A$2:$J$97,3,0)</f>
        <v>Scarus iseri</v>
      </c>
      <c r="F220" s="48">
        <v>23</v>
      </c>
      <c r="G220" s="48" t="s">
        <v>43</v>
      </c>
      <c r="H220" s="50">
        <f>VLOOKUP(D220,'Species List'!$A$2:$J$97,6,0)</f>
        <v>-4.8887</v>
      </c>
      <c r="I220" s="50">
        <f>VLOOKUP(D220,'Species List'!$A$2:$J$97,7,0)</f>
        <v>3.0548000000000002</v>
      </c>
      <c r="J220">
        <f t="shared" si="3"/>
        <v>211.79036238974825</v>
      </c>
      <c r="K220" s="50" t="str">
        <f>VLOOKUP(D220,'Species List'!$A$2:$J$97,4,0)</f>
        <v>Scaridae</v>
      </c>
    </row>
    <row r="221" spans="1:11">
      <c r="A221" s="47">
        <v>2011</v>
      </c>
      <c r="B221" s="48" t="s">
        <v>63</v>
      </c>
      <c r="C221" s="48">
        <v>8</v>
      </c>
      <c r="D221" t="s">
        <v>48</v>
      </c>
      <c r="E221" s="48" t="str">
        <f>VLOOKUP(D221,'Species List'!$A$2:$J$97,3,0)</f>
        <v>Scarus taeniopterus</v>
      </c>
      <c r="F221" s="48">
        <v>23</v>
      </c>
      <c r="G221" s="48" t="s">
        <v>43</v>
      </c>
      <c r="H221" s="50">
        <f>VLOOKUP(D221,'Species List'!$A$2:$J$97,6,0)</f>
        <v>-3.2256999999999998</v>
      </c>
      <c r="I221" s="50">
        <f>VLOOKUP(D221,'Species List'!$A$2:$J$97,7,0)</f>
        <v>2.3852000000000002</v>
      </c>
      <c r="J221">
        <f t="shared" si="3"/>
        <v>255.56020890468707</v>
      </c>
      <c r="K221" s="50" t="str">
        <f>VLOOKUP(D221,'Species List'!$A$2:$J$97,4,0)</f>
        <v>Scaridae</v>
      </c>
    </row>
    <row r="222" spans="1:11">
      <c r="A222" s="47">
        <v>2011</v>
      </c>
      <c r="B222" s="48" t="s">
        <v>63</v>
      </c>
      <c r="C222" s="48">
        <v>8</v>
      </c>
      <c r="D222" s="48" t="s">
        <v>42</v>
      </c>
      <c r="E222" s="48" t="str">
        <f>VLOOKUP(D222,'Species List'!$A$2:$J$97,3,0)</f>
        <v>Scarus vetula</v>
      </c>
      <c r="F222" s="48">
        <v>28</v>
      </c>
      <c r="G222" s="48" t="s">
        <v>21</v>
      </c>
      <c r="H222" s="50">
        <f>VLOOKUP(D222,'Species List'!$A$2:$J$97,6,0)</f>
        <v>-5.0162000000000004</v>
      </c>
      <c r="I222" s="50">
        <f>VLOOKUP(D222,'Species List'!$A$2:$J$97,7,0)</f>
        <v>3.1109</v>
      </c>
      <c r="J222">
        <f t="shared" si="3"/>
        <v>395.06078258407069</v>
      </c>
      <c r="K222" s="50" t="str">
        <f>VLOOKUP(D222,'Species List'!$A$2:$J$97,4,0)</f>
        <v>Scaridae</v>
      </c>
    </row>
    <row r="223" spans="1:11">
      <c r="A223" s="47">
        <v>2011</v>
      </c>
      <c r="B223" s="48" t="s">
        <v>63</v>
      </c>
      <c r="C223" s="48">
        <v>8</v>
      </c>
      <c r="D223" s="48" t="s">
        <v>42</v>
      </c>
      <c r="E223" s="48" t="str">
        <f>VLOOKUP(D223,'Species List'!$A$2:$J$97,3,0)</f>
        <v>Scarus vetula</v>
      </c>
      <c r="F223" s="48">
        <v>30</v>
      </c>
      <c r="G223" s="48" t="s">
        <v>21</v>
      </c>
      <c r="H223" s="50">
        <f>VLOOKUP(D223,'Species List'!$A$2:$J$97,6,0)</f>
        <v>-5.0162000000000004</v>
      </c>
      <c r="I223" s="50">
        <f>VLOOKUP(D223,'Species List'!$A$2:$J$97,7,0)</f>
        <v>3.1109</v>
      </c>
      <c r="J223">
        <f t="shared" si="3"/>
        <v>489.6395738782121</v>
      </c>
      <c r="K223" s="50" t="str">
        <f>VLOOKUP(D223,'Species List'!$A$2:$J$97,4,0)</f>
        <v>Scaridae</v>
      </c>
    </row>
    <row r="224" spans="1:11">
      <c r="A224" s="47">
        <v>2011</v>
      </c>
      <c r="B224" s="48" t="s">
        <v>63</v>
      </c>
      <c r="C224" s="48">
        <v>8</v>
      </c>
      <c r="D224" s="48" t="s">
        <v>47</v>
      </c>
      <c r="E224" s="48" t="str">
        <f>VLOOKUP(D224,'Species List'!$A$2:$J$97,3,0)</f>
        <v>Sparisoma aurofrenatum</v>
      </c>
      <c r="F224" s="48">
        <v>20</v>
      </c>
      <c r="G224" s="48" t="s">
        <v>21</v>
      </c>
      <c r="H224" s="50">
        <f>VLOOKUP(D224,'Species List'!$A$2:$J$97,6,0)</f>
        <v>-4.0781000000000001</v>
      </c>
      <c r="I224" s="50">
        <f>VLOOKUP(D224,'Species List'!$A$2:$J$97,7,0)</f>
        <v>2.7437999999999998</v>
      </c>
      <c r="J224">
        <f t="shared" si="3"/>
        <v>171.97531044669645</v>
      </c>
      <c r="K224" s="50" t="str">
        <f>VLOOKUP(D224,'Species List'!$A$2:$J$97,4,0)</f>
        <v>Scaridae</v>
      </c>
    </row>
    <row r="225" spans="1:11">
      <c r="A225" s="47">
        <v>2011</v>
      </c>
      <c r="B225" s="48" t="s">
        <v>63</v>
      </c>
      <c r="C225" s="48">
        <v>8</v>
      </c>
      <c r="D225" t="s">
        <v>45</v>
      </c>
      <c r="E225" s="48" t="str">
        <f>VLOOKUP(D225,'Species List'!$A$2:$J$97,3,0)</f>
        <v>Sparisoma viride</v>
      </c>
      <c r="F225" s="48">
        <v>30</v>
      </c>
      <c r="G225" s="48" t="s">
        <v>21</v>
      </c>
      <c r="H225" s="50">
        <f>VLOOKUP(D225,'Species List'!$A$2:$J$97,6,0)</f>
        <v>-4.4317000000000002</v>
      </c>
      <c r="I225" s="50">
        <f>VLOOKUP(D225,'Species List'!$A$2:$J$97,7,0)</f>
        <v>2.9051</v>
      </c>
      <c r="J225">
        <f t="shared" si="3"/>
        <v>581.54718397712224</v>
      </c>
      <c r="K225" s="50" t="str">
        <f>VLOOKUP(D225,'Species List'!$A$2:$J$97,4,0)</f>
        <v>Scaridae</v>
      </c>
    </row>
    <row r="226" spans="1:11">
      <c r="A226" s="47">
        <v>2011</v>
      </c>
      <c r="B226" s="48" t="s">
        <v>63</v>
      </c>
      <c r="C226" s="48">
        <v>8</v>
      </c>
      <c r="D226" t="s">
        <v>45</v>
      </c>
      <c r="E226" s="48" t="str">
        <f>VLOOKUP(D226,'Species List'!$A$2:$J$97,3,0)</f>
        <v>Sparisoma viride</v>
      </c>
      <c r="F226" s="48">
        <v>31</v>
      </c>
      <c r="G226" s="48" t="s">
        <v>21</v>
      </c>
      <c r="H226" s="50">
        <f>VLOOKUP(D226,'Species List'!$A$2:$J$97,6,0)</f>
        <v>-4.4317000000000002</v>
      </c>
      <c r="I226" s="50">
        <f>VLOOKUP(D226,'Species List'!$A$2:$J$97,7,0)</f>
        <v>2.9051</v>
      </c>
      <c r="J226">
        <f t="shared" si="3"/>
        <v>639.66834096149489</v>
      </c>
      <c r="K226" s="50" t="str">
        <f>VLOOKUP(D226,'Species List'!$A$2:$J$97,4,0)</f>
        <v>Scaridae</v>
      </c>
    </row>
    <row r="227" spans="1:11">
      <c r="A227" s="47">
        <v>2011</v>
      </c>
      <c r="B227" s="48" t="s">
        <v>63</v>
      </c>
      <c r="C227" s="48">
        <v>8</v>
      </c>
      <c r="D227" t="s">
        <v>45</v>
      </c>
      <c r="E227" s="48" t="str">
        <f>VLOOKUP(D227,'Species List'!$A$2:$J$97,3,0)</f>
        <v>Sparisoma viride</v>
      </c>
      <c r="F227" s="48">
        <v>32</v>
      </c>
      <c r="G227" s="48" t="s">
        <v>21</v>
      </c>
      <c r="H227" s="50">
        <f>VLOOKUP(D227,'Species List'!$A$2:$J$97,6,0)</f>
        <v>-4.4317000000000002</v>
      </c>
      <c r="I227" s="50">
        <f>VLOOKUP(D227,'Species List'!$A$2:$J$97,7,0)</f>
        <v>2.9051</v>
      </c>
      <c r="J227">
        <f t="shared" si="3"/>
        <v>701.47339170910243</v>
      </c>
      <c r="K227" s="50" t="str">
        <f>VLOOKUP(D227,'Species List'!$A$2:$J$97,4,0)</f>
        <v>Scaridae</v>
      </c>
    </row>
    <row r="228" spans="1:11">
      <c r="A228" s="47">
        <v>2011</v>
      </c>
      <c r="B228" s="48" t="s">
        <v>63</v>
      </c>
      <c r="C228" s="48">
        <v>8</v>
      </c>
      <c r="D228" t="s">
        <v>45</v>
      </c>
      <c r="E228" s="48" t="str">
        <f>VLOOKUP(D228,'Species List'!$A$2:$J$97,3,0)</f>
        <v>Sparisoma viride</v>
      </c>
      <c r="F228" s="48">
        <v>32</v>
      </c>
      <c r="G228" s="48" t="s">
        <v>43</v>
      </c>
      <c r="H228" s="50">
        <f>VLOOKUP(D228,'Species List'!$A$2:$J$97,6,0)</f>
        <v>-4.4317000000000002</v>
      </c>
      <c r="I228" s="50">
        <f>VLOOKUP(D228,'Species List'!$A$2:$J$97,7,0)</f>
        <v>2.9051</v>
      </c>
      <c r="J228">
        <f t="shared" si="3"/>
        <v>701.47339170910243</v>
      </c>
      <c r="K228" s="50" t="str">
        <f>VLOOKUP(D228,'Species List'!$A$2:$J$97,4,0)</f>
        <v>Scaridae</v>
      </c>
    </row>
    <row r="229" spans="1:11">
      <c r="A229" s="47">
        <v>2011</v>
      </c>
      <c r="B229" t="s">
        <v>4</v>
      </c>
      <c r="C229" s="48">
        <v>1</v>
      </c>
      <c r="D229" s="48" t="s">
        <v>54</v>
      </c>
      <c r="E229" s="48" t="str">
        <f>VLOOKUP(D229,'Species List'!$A$2:$J$97,3,0)</f>
        <v>Acanthurus coeruleus</v>
      </c>
      <c r="F229" s="48">
        <v>18</v>
      </c>
      <c r="G229" s="48"/>
      <c r="H229" s="50">
        <f>VLOOKUP(D229,'Species List'!$A$2:$J$97,6,0)</f>
        <v>-2.8241999999999998</v>
      </c>
      <c r="I229" s="50">
        <f>VLOOKUP(D229,'Species List'!$A$2:$J$97,7,0)</f>
        <v>2.2637999999999998</v>
      </c>
      <c r="J229">
        <f t="shared" si="3"/>
        <v>191.11109332634919</v>
      </c>
      <c r="K229" s="50" t="str">
        <f>VLOOKUP(D229,'Species List'!$A$2:$J$97,4,0)</f>
        <v>Acanthuridae</v>
      </c>
    </row>
    <row r="230" spans="1:11">
      <c r="A230" s="47">
        <v>2011</v>
      </c>
      <c r="B230" t="s">
        <v>4</v>
      </c>
      <c r="C230" s="48">
        <v>1</v>
      </c>
      <c r="D230" s="48" t="s">
        <v>54</v>
      </c>
      <c r="E230" s="48" t="str">
        <f>VLOOKUP(D230,'Species List'!$A$2:$J$97,3,0)</f>
        <v>Acanthurus coeruleus</v>
      </c>
      <c r="F230" s="48">
        <v>18</v>
      </c>
      <c r="G230" s="48"/>
      <c r="H230" s="50">
        <f>VLOOKUP(D230,'Species List'!$A$2:$J$97,6,0)</f>
        <v>-2.8241999999999998</v>
      </c>
      <c r="I230" s="50">
        <f>VLOOKUP(D230,'Species List'!$A$2:$J$97,7,0)</f>
        <v>2.2637999999999998</v>
      </c>
      <c r="J230">
        <f t="shared" si="3"/>
        <v>191.11109332634919</v>
      </c>
      <c r="K230" s="50" t="str">
        <f>VLOOKUP(D230,'Species List'!$A$2:$J$97,4,0)</f>
        <v>Acanthuridae</v>
      </c>
    </row>
    <row r="231" spans="1:11">
      <c r="A231" s="47">
        <v>2011</v>
      </c>
      <c r="B231" t="s">
        <v>4</v>
      </c>
      <c r="C231" s="48">
        <v>1</v>
      </c>
      <c r="D231" s="48" t="s">
        <v>54</v>
      </c>
      <c r="E231" s="48" t="str">
        <f>VLOOKUP(D231,'Species List'!$A$2:$J$97,3,0)</f>
        <v>Acanthurus coeruleus</v>
      </c>
      <c r="F231" s="48">
        <v>20</v>
      </c>
      <c r="G231" s="48"/>
      <c r="H231" s="50">
        <f>VLOOKUP(D231,'Species List'!$A$2:$J$97,6,0)</f>
        <v>-2.8241999999999998</v>
      </c>
      <c r="I231" s="50">
        <f>VLOOKUP(D231,'Species List'!$A$2:$J$97,7,0)</f>
        <v>2.2637999999999998</v>
      </c>
      <c r="J231">
        <f t="shared" si="3"/>
        <v>242.58933511332035</v>
      </c>
      <c r="K231" s="50" t="str">
        <f>VLOOKUP(D231,'Species List'!$A$2:$J$97,4,0)</f>
        <v>Acanthuridae</v>
      </c>
    </row>
    <row r="232" spans="1:11">
      <c r="A232" s="47">
        <v>2011</v>
      </c>
      <c r="B232" t="s">
        <v>4</v>
      </c>
      <c r="C232" s="48">
        <v>1</v>
      </c>
      <c r="D232" s="48" t="s">
        <v>54</v>
      </c>
      <c r="E232" s="48" t="str">
        <f>VLOOKUP(D232,'Species List'!$A$2:$J$97,3,0)</f>
        <v>Acanthurus coeruleus</v>
      </c>
      <c r="F232" s="48">
        <v>23</v>
      </c>
      <c r="G232" s="48"/>
      <c r="H232" s="50">
        <f>VLOOKUP(D232,'Species List'!$A$2:$J$97,6,0)</f>
        <v>-2.8241999999999998</v>
      </c>
      <c r="I232" s="50">
        <f>VLOOKUP(D232,'Species List'!$A$2:$J$97,7,0)</f>
        <v>2.2637999999999998</v>
      </c>
      <c r="J232">
        <f t="shared" si="3"/>
        <v>332.87369372531742</v>
      </c>
      <c r="K232" s="50" t="str">
        <f>VLOOKUP(D232,'Species List'!$A$2:$J$97,4,0)</f>
        <v>Acanthuridae</v>
      </c>
    </row>
    <row r="233" spans="1:11">
      <c r="A233" s="47">
        <v>2011</v>
      </c>
      <c r="B233" t="s">
        <v>4</v>
      </c>
      <c r="C233" s="48">
        <v>1</v>
      </c>
      <c r="D233" t="s">
        <v>48</v>
      </c>
      <c r="E233" s="48" t="str">
        <f>VLOOKUP(D233,'Species List'!$A$2:$J$97,3,0)</f>
        <v>Scarus taeniopterus</v>
      </c>
      <c r="F233" s="48">
        <v>13</v>
      </c>
      <c r="G233" s="48" t="s">
        <v>21</v>
      </c>
      <c r="H233" s="50">
        <f>VLOOKUP(D233,'Species List'!$A$2:$J$97,6,0)</f>
        <v>-3.2256999999999998</v>
      </c>
      <c r="I233" s="50">
        <f>VLOOKUP(D233,'Species List'!$A$2:$J$97,7,0)</f>
        <v>2.3852000000000002</v>
      </c>
      <c r="J233">
        <f t="shared" si="3"/>
        <v>65.535660968650873</v>
      </c>
      <c r="K233" s="50" t="str">
        <f>VLOOKUP(D233,'Species List'!$A$2:$J$97,4,0)</f>
        <v>Scaridae</v>
      </c>
    </row>
    <row r="234" spans="1:11">
      <c r="A234" s="47">
        <v>2011</v>
      </c>
      <c r="B234" t="s">
        <v>4</v>
      </c>
      <c r="C234" s="48">
        <v>1</v>
      </c>
      <c r="D234" t="s">
        <v>48</v>
      </c>
      <c r="E234" s="48" t="str">
        <f>VLOOKUP(D234,'Species List'!$A$2:$J$97,3,0)</f>
        <v>Scarus taeniopterus</v>
      </c>
      <c r="F234" s="48">
        <v>19</v>
      </c>
      <c r="G234" s="48" t="s">
        <v>21</v>
      </c>
      <c r="H234" s="50">
        <f>VLOOKUP(D234,'Species List'!$A$2:$J$97,6,0)</f>
        <v>-3.2256999999999998</v>
      </c>
      <c r="I234" s="50">
        <f>VLOOKUP(D234,'Species List'!$A$2:$J$97,7,0)</f>
        <v>2.3852000000000002</v>
      </c>
      <c r="J234">
        <f t="shared" si="3"/>
        <v>162.02539503890316</v>
      </c>
      <c r="K234" s="50" t="str">
        <f>VLOOKUP(D234,'Species List'!$A$2:$J$97,4,0)</f>
        <v>Scaridae</v>
      </c>
    </row>
    <row r="235" spans="1:11">
      <c r="A235" s="47">
        <v>2011</v>
      </c>
      <c r="B235" t="s">
        <v>4</v>
      </c>
      <c r="C235" s="48">
        <v>1</v>
      </c>
      <c r="D235" t="s">
        <v>48</v>
      </c>
      <c r="E235" s="48" t="str">
        <f>VLOOKUP(D235,'Species List'!$A$2:$J$97,3,0)</f>
        <v>Scarus taeniopterus</v>
      </c>
      <c r="F235" s="48">
        <v>19</v>
      </c>
      <c r="G235" s="48" t="s">
        <v>21</v>
      </c>
      <c r="H235" s="50">
        <f>VLOOKUP(D235,'Species List'!$A$2:$J$97,6,0)</f>
        <v>-3.2256999999999998</v>
      </c>
      <c r="I235" s="50">
        <f>VLOOKUP(D235,'Species List'!$A$2:$J$97,7,0)</f>
        <v>2.3852000000000002</v>
      </c>
      <c r="J235">
        <f t="shared" si="3"/>
        <v>162.02539503890316</v>
      </c>
      <c r="K235" s="50" t="str">
        <f>VLOOKUP(D235,'Species List'!$A$2:$J$97,4,0)</f>
        <v>Scaridae</v>
      </c>
    </row>
    <row r="236" spans="1:11">
      <c r="A236" s="47">
        <v>2011</v>
      </c>
      <c r="B236" t="s">
        <v>4</v>
      </c>
      <c r="C236" s="48">
        <v>1</v>
      </c>
      <c r="D236" t="s">
        <v>48</v>
      </c>
      <c r="E236" s="48" t="str">
        <f>VLOOKUP(D236,'Species List'!$A$2:$J$97,3,0)</f>
        <v>Scarus taeniopterus</v>
      </c>
      <c r="F236" s="48">
        <v>21</v>
      </c>
      <c r="G236" s="48" t="s">
        <v>21</v>
      </c>
      <c r="H236" s="50">
        <f>VLOOKUP(D236,'Species List'!$A$2:$J$97,6,0)</f>
        <v>-3.2256999999999998</v>
      </c>
      <c r="I236" s="50">
        <f>VLOOKUP(D236,'Species List'!$A$2:$J$97,7,0)</f>
        <v>2.3852000000000002</v>
      </c>
      <c r="J236">
        <f t="shared" si="3"/>
        <v>205.71097462173614</v>
      </c>
      <c r="K236" s="50" t="str">
        <f>VLOOKUP(D236,'Species List'!$A$2:$J$97,4,0)</f>
        <v>Scaridae</v>
      </c>
    </row>
    <row r="237" spans="1:11">
      <c r="A237" s="47">
        <v>2011</v>
      </c>
      <c r="B237" t="s">
        <v>4</v>
      </c>
      <c r="C237" s="48">
        <v>1</v>
      </c>
      <c r="D237" t="s">
        <v>48</v>
      </c>
      <c r="E237" s="48" t="str">
        <f>VLOOKUP(D237,'Species List'!$A$2:$J$97,3,0)</f>
        <v>Scarus taeniopterus</v>
      </c>
      <c r="F237" s="48">
        <v>23</v>
      </c>
      <c r="G237" s="48" t="s">
        <v>21</v>
      </c>
      <c r="H237" s="50">
        <f>VLOOKUP(D237,'Species List'!$A$2:$J$97,6,0)</f>
        <v>-3.2256999999999998</v>
      </c>
      <c r="I237" s="50">
        <f>VLOOKUP(D237,'Species List'!$A$2:$J$97,7,0)</f>
        <v>2.3852000000000002</v>
      </c>
      <c r="J237">
        <f t="shared" si="3"/>
        <v>255.56020890468707</v>
      </c>
      <c r="K237" s="50" t="str">
        <f>VLOOKUP(D237,'Species List'!$A$2:$J$97,4,0)</f>
        <v>Scaridae</v>
      </c>
    </row>
    <row r="238" spans="1:11">
      <c r="A238" s="47">
        <v>2011</v>
      </c>
      <c r="B238" t="s">
        <v>4</v>
      </c>
      <c r="C238" s="48">
        <v>1</v>
      </c>
      <c r="D238" t="s">
        <v>48</v>
      </c>
      <c r="E238" s="48" t="str">
        <f>VLOOKUP(D238,'Species List'!$A$2:$J$97,3,0)</f>
        <v>Scarus taeniopterus</v>
      </c>
      <c r="F238" s="48">
        <v>23</v>
      </c>
      <c r="G238" s="48" t="s">
        <v>21</v>
      </c>
      <c r="H238" s="50">
        <f>VLOOKUP(D238,'Species List'!$A$2:$J$97,6,0)</f>
        <v>-3.2256999999999998</v>
      </c>
      <c r="I238" s="50">
        <f>VLOOKUP(D238,'Species List'!$A$2:$J$97,7,0)</f>
        <v>2.3852000000000002</v>
      </c>
      <c r="J238">
        <f t="shared" si="3"/>
        <v>255.56020890468707</v>
      </c>
      <c r="K238" s="50" t="str">
        <f>VLOOKUP(D238,'Species List'!$A$2:$J$97,4,0)</f>
        <v>Scaridae</v>
      </c>
    </row>
    <row r="239" spans="1:11">
      <c r="A239" s="47">
        <v>2011</v>
      </c>
      <c r="B239" t="s">
        <v>4</v>
      </c>
      <c r="C239" s="48">
        <v>1</v>
      </c>
      <c r="D239" t="s">
        <v>48</v>
      </c>
      <c r="E239" s="48" t="str">
        <f>VLOOKUP(D239,'Species List'!$A$2:$J$97,3,0)</f>
        <v>Scarus taeniopterus</v>
      </c>
      <c r="F239" s="48">
        <v>22</v>
      </c>
      <c r="G239" s="48" t="s">
        <v>43</v>
      </c>
      <c r="H239" s="50">
        <f>VLOOKUP(D239,'Species List'!$A$2:$J$97,6,0)</f>
        <v>-3.2256999999999998</v>
      </c>
      <c r="I239" s="50">
        <f>VLOOKUP(D239,'Species List'!$A$2:$J$97,7,0)</f>
        <v>2.3852000000000002</v>
      </c>
      <c r="J239">
        <f t="shared" si="3"/>
        <v>229.85109565998633</v>
      </c>
      <c r="K239" s="50" t="str">
        <f>VLOOKUP(D239,'Species List'!$A$2:$J$97,4,0)</f>
        <v>Scaridae</v>
      </c>
    </row>
    <row r="240" spans="1:11">
      <c r="A240" s="47">
        <v>2011</v>
      </c>
      <c r="B240" t="s">
        <v>4</v>
      </c>
      <c r="C240" s="48">
        <v>1</v>
      </c>
      <c r="D240" s="48" t="s">
        <v>42</v>
      </c>
      <c r="E240" s="48" t="str">
        <f>VLOOKUP(D240,'Species List'!$A$2:$J$97,3,0)</f>
        <v>Scarus vetula</v>
      </c>
      <c r="F240" s="48">
        <v>12</v>
      </c>
      <c r="G240" s="48" t="s">
        <v>53</v>
      </c>
      <c r="H240" s="50">
        <f>VLOOKUP(D240,'Species List'!$A$2:$J$97,6,0)</f>
        <v>-5.0162000000000004</v>
      </c>
      <c r="I240" s="50">
        <f>VLOOKUP(D240,'Species List'!$A$2:$J$97,7,0)</f>
        <v>3.1109</v>
      </c>
      <c r="J240">
        <f t="shared" si="3"/>
        <v>28.309026719500526</v>
      </c>
      <c r="K240" s="50" t="str">
        <f>VLOOKUP(D240,'Species List'!$A$2:$J$97,4,0)</f>
        <v>Scaridae</v>
      </c>
    </row>
    <row r="241" spans="1:11">
      <c r="A241" s="47">
        <v>2011</v>
      </c>
      <c r="B241" t="s">
        <v>4</v>
      </c>
      <c r="C241" s="48">
        <v>1</v>
      </c>
      <c r="D241" s="48" t="s">
        <v>47</v>
      </c>
      <c r="E241" s="48" t="str">
        <f>VLOOKUP(D241,'Species List'!$A$2:$J$97,3,0)</f>
        <v>Sparisoma aurofrenatum</v>
      </c>
      <c r="F241" s="48">
        <v>23</v>
      </c>
      <c r="G241" s="48" t="s">
        <v>43</v>
      </c>
      <c r="H241" s="50">
        <f>VLOOKUP(D241,'Species List'!$A$2:$J$97,6,0)</f>
        <v>-4.0781000000000001</v>
      </c>
      <c r="I241" s="50">
        <f>VLOOKUP(D241,'Species List'!$A$2:$J$97,7,0)</f>
        <v>2.7437999999999998</v>
      </c>
      <c r="J241">
        <f t="shared" si="3"/>
        <v>252.35321175413256</v>
      </c>
      <c r="K241" s="50" t="str">
        <f>VLOOKUP(D241,'Species List'!$A$2:$J$97,4,0)</f>
        <v>Scaridae</v>
      </c>
    </row>
    <row r="242" spans="1:11">
      <c r="A242" s="47">
        <v>2011</v>
      </c>
      <c r="B242" t="s">
        <v>4</v>
      </c>
      <c r="C242" s="48">
        <v>2</v>
      </c>
      <c r="D242" s="48" t="s">
        <v>26</v>
      </c>
      <c r="E242" s="48" t="str">
        <f>VLOOKUP(D242,'Species List'!$A$2:$J$97,3,0)</f>
        <v>Acanthurus bahianus</v>
      </c>
      <c r="F242" s="48">
        <v>15</v>
      </c>
      <c r="G242" s="48"/>
      <c r="H242" s="50">
        <f>VLOOKUP(D242,'Species List'!$A$2:$J$97,6,0)</f>
        <v>-4.6005000000000003</v>
      </c>
      <c r="I242" s="50">
        <f>VLOOKUP(D242,'Species List'!$A$2:$J$97,7,0)</f>
        <v>2.9752000000000001</v>
      </c>
      <c r="J242">
        <f t="shared" si="3"/>
        <v>74.783659607909669</v>
      </c>
      <c r="K242" s="50" t="str">
        <f>VLOOKUP(D242,'Species List'!$A$2:$J$97,4,0)</f>
        <v>Acanthuridae</v>
      </c>
    </row>
    <row r="243" spans="1:11">
      <c r="A243" s="47">
        <v>2011</v>
      </c>
      <c r="B243" t="s">
        <v>4</v>
      </c>
      <c r="C243" s="48">
        <v>2</v>
      </c>
      <c r="D243" s="48" t="s">
        <v>26</v>
      </c>
      <c r="E243" s="48" t="str">
        <f>VLOOKUP(D243,'Species List'!$A$2:$J$97,3,0)</f>
        <v>Acanthurus bahianus</v>
      </c>
      <c r="F243" s="48">
        <v>20</v>
      </c>
      <c r="G243" s="48"/>
      <c r="H243" s="50">
        <f>VLOOKUP(D243,'Species List'!$A$2:$J$97,6,0)</f>
        <v>-4.6005000000000003</v>
      </c>
      <c r="I243" s="50">
        <f>VLOOKUP(D243,'Species List'!$A$2:$J$97,7,0)</f>
        <v>2.9752000000000001</v>
      </c>
      <c r="J243">
        <f t="shared" si="3"/>
        <v>176.00477205767049</v>
      </c>
      <c r="K243" s="50" t="str">
        <f>VLOOKUP(D243,'Species List'!$A$2:$J$97,4,0)</f>
        <v>Acanthuridae</v>
      </c>
    </row>
    <row r="244" spans="1:11">
      <c r="A244" s="47">
        <v>2011</v>
      </c>
      <c r="B244" t="s">
        <v>4</v>
      </c>
      <c r="C244" s="48">
        <v>2</v>
      </c>
      <c r="D244" s="48" t="s">
        <v>26</v>
      </c>
      <c r="E244" s="48" t="str">
        <f>VLOOKUP(D244,'Species List'!$A$2:$J$97,3,0)</f>
        <v>Acanthurus bahianus</v>
      </c>
      <c r="F244" s="48">
        <v>23</v>
      </c>
      <c r="G244" s="48"/>
      <c r="H244" s="50">
        <f>VLOOKUP(D244,'Species List'!$A$2:$J$97,6,0)</f>
        <v>-4.6005000000000003</v>
      </c>
      <c r="I244" s="50">
        <f>VLOOKUP(D244,'Species List'!$A$2:$J$97,7,0)</f>
        <v>2.9752000000000001</v>
      </c>
      <c r="J244">
        <f t="shared" si="3"/>
        <v>266.75505480229583</v>
      </c>
      <c r="K244" s="50" t="str">
        <f>VLOOKUP(D244,'Species List'!$A$2:$J$97,4,0)</f>
        <v>Acanthuridae</v>
      </c>
    </row>
    <row r="245" spans="1:11">
      <c r="A245" s="47">
        <v>2011</v>
      </c>
      <c r="B245" t="s">
        <v>4</v>
      </c>
      <c r="C245" s="48">
        <v>2</v>
      </c>
      <c r="D245" s="48" t="s">
        <v>54</v>
      </c>
      <c r="E245" s="48" t="str">
        <f>VLOOKUP(D245,'Species List'!$A$2:$J$97,3,0)</f>
        <v>Acanthurus coeruleus</v>
      </c>
      <c r="F245" s="48">
        <v>18</v>
      </c>
      <c r="G245" s="48"/>
      <c r="H245" s="50">
        <f>VLOOKUP(D245,'Species List'!$A$2:$J$97,6,0)</f>
        <v>-2.8241999999999998</v>
      </c>
      <c r="I245" s="50">
        <f>VLOOKUP(D245,'Species List'!$A$2:$J$97,7,0)</f>
        <v>2.2637999999999998</v>
      </c>
      <c r="J245">
        <f t="shared" si="3"/>
        <v>191.11109332634919</v>
      </c>
      <c r="K245" s="50" t="str">
        <f>VLOOKUP(D245,'Species List'!$A$2:$J$97,4,0)</f>
        <v>Acanthuridae</v>
      </c>
    </row>
    <row r="246" spans="1:11">
      <c r="A246" s="47">
        <v>2011</v>
      </c>
      <c r="B246" t="s">
        <v>4</v>
      </c>
      <c r="C246" s="48">
        <v>2</v>
      </c>
      <c r="D246" s="48" t="s">
        <v>54</v>
      </c>
      <c r="E246" s="48" t="str">
        <f>VLOOKUP(D246,'Species List'!$A$2:$J$97,3,0)</f>
        <v>Acanthurus coeruleus</v>
      </c>
      <c r="F246" s="48">
        <v>18</v>
      </c>
      <c r="G246" s="48"/>
      <c r="H246" s="50">
        <f>VLOOKUP(D246,'Species List'!$A$2:$J$97,6,0)</f>
        <v>-2.8241999999999998</v>
      </c>
      <c r="I246" s="50">
        <f>VLOOKUP(D246,'Species List'!$A$2:$J$97,7,0)</f>
        <v>2.2637999999999998</v>
      </c>
      <c r="J246">
        <f t="shared" si="3"/>
        <v>191.11109332634919</v>
      </c>
      <c r="K246" s="50" t="str">
        <f>VLOOKUP(D246,'Species List'!$A$2:$J$97,4,0)</f>
        <v>Acanthuridae</v>
      </c>
    </row>
    <row r="247" spans="1:11">
      <c r="A247" s="47">
        <v>2011</v>
      </c>
      <c r="B247" t="s">
        <v>4</v>
      </c>
      <c r="C247" s="48">
        <v>2</v>
      </c>
      <c r="D247" s="48" t="s">
        <v>54</v>
      </c>
      <c r="E247" s="48" t="str">
        <f>VLOOKUP(D247,'Species List'!$A$2:$J$97,3,0)</f>
        <v>Acanthurus coeruleus</v>
      </c>
      <c r="F247" s="48">
        <v>20</v>
      </c>
      <c r="G247" s="48"/>
      <c r="H247" s="50">
        <f>VLOOKUP(D247,'Species List'!$A$2:$J$97,6,0)</f>
        <v>-2.8241999999999998</v>
      </c>
      <c r="I247" s="50">
        <f>VLOOKUP(D247,'Species List'!$A$2:$J$97,7,0)</f>
        <v>2.2637999999999998</v>
      </c>
      <c r="J247">
        <f t="shared" si="3"/>
        <v>242.58933511332035</v>
      </c>
      <c r="K247" s="50" t="str">
        <f>VLOOKUP(D247,'Species List'!$A$2:$J$97,4,0)</f>
        <v>Acanthuridae</v>
      </c>
    </row>
    <row r="248" spans="1:11">
      <c r="A248" s="47">
        <v>2011</v>
      </c>
      <c r="B248" t="s">
        <v>4</v>
      </c>
      <c r="C248" s="48">
        <v>2</v>
      </c>
      <c r="D248" t="s">
        <v>48</v>
      </c>
      <c r="E248" s="48" t="str">
        <f>VLOOKUP(D248,'Species List'!$A$2:$J$97,3,0)</f>
        <v>Scarus taeniopterus</v>
      </c>
      <c r="F248" s="48">
        <v>19</v>
      </c>
      <c r="G248" s="48" t="s">
        <v>21</v>
      </c>
      <c r="H248" s="50">
        <f>VLOOKUP(D248,'Species List'!$A$2:$J$97,6,0)</f>
        <v>-3.2256999999999998</v>
      </c>
      <c r="I248" s="50">
        <f>VLOOKUP(D248,'Species List'!$A$2:$J$97,7,0)</f>
        <v>2.3852000000000002</v>
      </c>
      <c r="J248">
        <f t="shared" si="3"/>
        <v>162.02539503890316</v>
      </c>
      <c r="K248" s="50" t="str">
        <f>VLOOKUP(D248,'Species List'!$A$2:$J$97,4,0)</f>
        <v>Scaridae</v>
      </c>
    </row>
    <row r="249" spans="1:11">
      <c r="A249" s="47">
        <v>2011</v>
      </c>
      <c r="B249" t="s">
        <v>4</v>
      </c>
      <c r="C249" s="48">
        <v>2</v>
      </c>
      <c r="D249" t="s">
        <v>48</v>
      </c>
      <c r="E249" s="48" t="str">
        <f>VLOOKUP(D249,'Species List'!$A$2:$J$97,3,0)</f>
        <v>Scarus taeniopterus</v>
      </c>
      <c r="F249" s="48">
        <v>20</v>
      </c>
      <c r="G249" s="48" t="s">
        <v>21</v>
      </c>
      <c r="H249" s="50">
        <f>VLOOKUP(D249,'Species List'!$A$2:$J$97,6,0)</f>
        <v>-3.2256999999999998</v>
      </c>
      <c r="I249" s="50">
        <f>VLOOKUP(D249,'Species List'!$A$2:$J$97,7,0)</f>
        <v>2.3852000000000002</v>
      </c>
      <c r="J249">
        <f t="shared" si="3"/>
        <v>183.11197449783583</v>
      </c>
      <c r="K249" s="50" t="str">
        <f>VLOOKUP(D249,'Species List'!$A$2:$J$97,4,0)</f>
        <v>Scaridae</v>
      </c>
    </row>
    <row r="250" spans="1:11">
      <c r="A250" s="47">
        <v>2011</v>
      </c>
      <c r="B250" t="s">
        <v>4</v>
      </c>
      <c r="C250" s="48">
        <v>2</v>
      </c>
      <c r="D250" t="s">
        <v>48</v>
      </c>
      <c r="E250" s="48" t="str">
        <f>VLOOKUP(D250,'Species List'!$A$2:$J$97,3,0)</f>
        <v>Scarus taeniopterus</v>
      </c>
      <c r="F250" s="48">
        <v>20</v>
      </c>
      <c r="G250" s="48" t="s">
        <v>21</v>
      </c>
      <c r="H250" s="50">
        <f>VLOOKUP(D250,'Species List'!$A$2:$J$97,6,0)</f>
        <v>-3.2256999999999998</v>
      </c>
      <c r="I250" s="50">
        <f>VLOOKUP(D250,'Species List'!$A$2:$J$97,7,0)</f>
        <v>2.3852000000000002</v>
      </c>
      <c r="J250">
        <f t="shared" si="3"/>
        <v>183.11197449783583</v>
      </c>
      <c r="K250" s="50" t="str">
        <f>VLOOKUP(D250,'Species List'!$A$2:$J$97,4,0)</f>
        <v>Scaridae</v>
      </c>
    </row>
    <row r="251" spans="1:11">
      <c r="A251" s="47">
        <v>2011</v>
      </c>
      <c r="B251" t="s">
        <v>4</v>
      </c>
      <c r="C251" s="48">
        <v>2</v>
      </c>
      <c r="D251" s="48" t="s">
        <v>42</v>
      </c>
      <c r="E251" s="48" t="str">
        <f>VLOOKUP(D251,'Species List'!$A$2:$J$97,3,0)</f>
        <v>Scarus vetula</v>
      </c>
      <c r="F251" s="48">
        <v>23</v>
      </c>
      <c r="G251" s="48" t="s">
        <v>21</v>
      </c>
      <c r="H251" s="50">
        <f>VLOOKUP(D251,'Species List'!$A$2:$J$97,6,0)</f>
        <v>-5.0162000000000004</v>
      </c>
      <c r="I251" s="50">
        <f>VLOOKUP(D251,'Species List'!$A$2:$J$97,7,0)</f>
        <v>3.1109</v>
      </c>
      <c r="J251">
        <f t="shared" si="3"/>
        <v>214.23929230422809</v>
      </c>
      <c r="K251" s="50" t="str">
        <f>VLOOKUP(D251,'Species List'!$A$2:$J$97,4,0)</f>
        <v>Scaridae</v>
      </c>
    </row>
    <row r="252" spans="1:11">
      <c r="A252" s="47">
        <v>2011</v>
      </c>
      <c r="B252" t="s">
        <v>4</v>
      </c>
      <c r="C252" s="48">
        <v>2</v>
      </c>
      <c r="D252" s="48" t="s">
        <v>42</v>
      </c>
      <c r="E252" s="48" t="str">
        <f>VLOOKUP(D252,'Species List'!$A$2:$J$97,3,0)</f>
        <v>Scarus vetula</v>
      </c>
      <c r="F252" s="48">
        <v>31</v>
      </c>
      <c r="G252" s="48" t="s">
        <v>21</v>
      </c>
      <c r="H252" s="50">
        <f>VLOOKUP(D252,'Species List'!$A$2:$J$97,6,0)</f>
        <v>-5.0162000000000004</v>
      </c>
      <c r="I252" s="50">
        <f>VLOOKUP(D252,'Species List'!$A$2:$J$97,7,0)</f>
        <v>3.1109</v>
      </c>
      <c r="J252">
        <f t="shared" si="3"/>
        <v>542.22194853037195</v>
      </c>
      <c r="K252" s="50" t="str">
        <f>VLOOKUP(D252,'Species List'!$A$2:$J$97,4,0)</f>
        <v>Scaridae</v>
      </c>
    </row>
    <row r="253" spans="1:11">
      <c r="A253" s="47">
        <v>2011</v>
      </c>
      <c r="B253" t="s">
        <v>4</v>
      </c>
      <c r="C253" s="48">
        <v>2</v>
      </c>
      <c r="D253" s="48" t="s">
        <v>42</v>
      </c>
      <c r="E253" s="48" t="str">
        <f>VLOOKUP(D253,'Species List'!$A$2:$J$97,3,0)</f>
        <v>Scarus vetula</v>
      </c>
      <c r="F253" s="48">
        <v>38</v>
      </c>
      <c r="G253" s="48" t="s">
        <v>43</v>
      </c>
      <c r="H253" s="50">
        <f>VLOOKUP(D253,'Species List'!$A$2:$J$97,6,0)</f>
        <v>-5.0162000000000004</v>
      </c>
      <c r="I253" s="50">
        <f>VLOOKUP(D253,'Species List'!$A$2:$J$97,7,0)</f>
        <v>3.1109</v>
      </c>
      <c r="J253">
        <f t="shared" si="3"/>
        <v>1021.5245084831901</v>
      </c>
      <c r="K253" s="50" t="str">
        <f>VLOOKUP(D253,'Species List'!$A$2:$J$97,4,0)</f>
        <v>Scaridae</v>
      </c>
    </row>
    <row r="254" spans="1:11">
      <c r="A254" s="47">
        <v>2011</v>
      </c>
      <c r="B254" t="s">
        <v>4</v>
      </c>
      <c r="C254" s="48">
        <v>2</v>
      </c>
      <c r="D254" s="48" t="s">
        <v>47</v>
      </c>
      <c r="E254" s="48" t="str">
        <f>VLOOKUP(D254,'Species List'!$A$2:$J$97,3,0)</f>
        <v>Sparisoma aurofrenatum</v>
      </c>
      <c r="F254" s="48">
        <v>22</v>
      </c>
      <c r="G254" s="48" t="s">
        <v>21</v>
      </c>
      <c r="H254" s="50">
        <f>VLOOKUP(D254,'Species List'!$A$2:$J$97,6,0)</f>
        <v>-4.0781000000000001</v>
      </c>
      <c r="I254" s="50">
        <f>VLOOKUP(D254,'Species List'!$A$2:$J$97,7,0)</f>
        <v>2.7437999999999998</v>
      </c>
      <c r="J254">
        <f t="shared" si="3"/>
        <v>223.37746170948702</v>
      </c>
      <c r="K254" s="50" t="str">
        <f>VLOOKUP(D254,'Species List'!$A$2:$J$97,4,0)</f>
        <v>Scaridae</v>
      </c>
    </row>
    <row r="255" spans="1:11">
      <c r="A255" s="47">
        <v>2011</v>
      </c>
      <c r="B255" t="s">
        <v>4</v>
      </c>
      <c r="C255" s="48">
        <v>2</v>
      </c>
      <c r="D255" t="s">
        <v>45</v>
      </c>
      <c r="E255" s="48" t="str">
        <f>VLOOKUP(D255,'Species List'!$A$2:$J$97,3,0)</f>
        <v>Sparisoma viride</v>
      </c>
      <c r="F255" s="48">
        <v>26</v>
      </c>
      <c r="G255" s="48" t="s">
        <v>21</v>
      </c>
      <c r="H255" s="50">
        <f>VLOOKUP(D255,'Species List'!$A$2:$J$97,6,0)</f>
        <v>-4.4317000000000002</v>
      </c>
      <c r="I255" s="50">
        <f>VLOOKUP(D255,'Species List'!$A$2:$J$97,7,0)</f>
        <v>2.9051</v>
      </c>
      <c r="J255">
        <f t="shared" si="3"/>
        <v>383.741768934785</v>
      </c>
      <c r="K255" s="50" t="str">
        <f>VLOOKUP(D255,'Species List'!$A$2:$J$97,4,0)</f>
        <v>Scaridae</v>
      </c>
    </row>
    <row r="256" spans="1:11">
      <c r="A256" s="47">
        <v>2011</v>
      </c>
      <c r="B256" t="s">
        <v>4</v>
      </c>
      <c r="C256" s="48">
        <v>2</v>
      </c>
      <c r="D256" t="s">
        <v>45</v>
      </c>
      <c r="E256" s="48" t="str">
        <f>VLOOKUP(D256,'Species List'!$A$2:$J$97,3,0)</f>
        <v>Sparisoma viride</v>
      </c>
      <c r="F256" s="48">
        <v>33</v>
      </c>
      <c r="G256" s="48" t="s">
        <v>21</v>
      </c>
      <c r="H256" s="50">
        <f>VLOOKUP(D256,'Species List'!$A$2:$J$97,6,0)</f>
        <v>-4.4317000000000002</v>
      </c>
      <c r="I256" s="50">
        <f>VLOOKUP(D256,'Species List'!$A$2:$J$97,7,0)</f>
        <v>2.9051</v>
      </c>
      <c r="J256">
        <f t="shared" si="3"/>
        <v>767.06973304521671</v>
      </c>
      <c r="K256" s="50" t="str">
        <f>VLOOKUP(D256,'Species List'!$A$2:$J$97,4,0)</f>
        <v>Scaridae</v>
      </c>
    </row>
    <row r="257" spans="1:11">
      <c r="A257" s="47">
        <v>2011</v>
      </c>
      <c r="B257" t="s">
        <v>4</v>
      </c>
      <c r="C257" s="48">
        <v>2</v>
      </c>
      <c r="D257" t="s">
        <v>45</v>
      </c>
      <c r="E257" s="48" t="str">
        <f>VLOOKUP(D257,'Species List'!$A$2:$J$97,3,0)</f>
        <v>Sparisoma viride</v>
      </c>
      <c r="F257" s="48">
        <v>33</v>
      </c>
      <c r="G257" s="48" t="s">
        <v>43</v>
      </c>
      <c r="H257" s="50">
        <f>VLOOKUP(D257,'Species List'!$A$2:$J$97,6,0)</f>
        <v>-4.4317000000000002</v>
      </c>
      <c r="I257" s="50">
        <f>VLOOKUP(D257,'Species List'!$A$2:$J$97,7,0)</f>
        <v>2.9051</v>
      </c>
      <c r="J257">
        <f t="shared" si="3"/>
        <v>767.06973304521671</v>
      </c>
      <c r="K257" s="50" t="str">
        <f>VLOOKUP(D257,'Species List'!$A$2:$J$97,4,0)</f>
        <v>Scaridae</v>
      </c>
    </row>
    <row r="258" spans="1:11">
      <c r="A258" s="47">
        <v>2011</v>
      </c>
      <c r="B258" t="s">
        <v>4</v>
      </c>
      <c r="C258" s="48">
        <v>3</v>
      </c>
      <c r="D258" s="48" t="s">
        <v>54</v>
      </c>
      <c r="E258" s="48" t="str">
        <f>VLOOKUP(D258,'Species List'!$A$2:$J$97,3,0)</f>
        <v>Acanthurus coeruleus</v>
      </c>
      <c r="F258" s="48">
        <v>22</v>
      </c>
      <c r="G258" s="48"/>
      <c r="H258" s="50">
        <f>VLOOKUP(D258,'Species List'!$A$2:$J$97,6,0)</f>
        <v>-2.8241999999999998</v>
      </c>
      <c r="I258" s="50">
        <f>VLOOKUP(D258,'Species List'!$A$2:$J$97,7,0)</f>
        <v>2.2637999999999998</v>
      </c>
      <c r="J258">
        <f t="shared" ref="J258:J321" si="4">10^(H258+(I258*LOG(F258*10)/LOG(10)))</f>
        <v>301.00690954929865</v>
      </c>
      <c r="K258" s="50" t="str">
        <f>VLOOKUP(D258,'Species List'!$A$2:$J$97,4,0)</f>
        <v>Acanthuridae</v>
      </c>
    </row>
    <row r="259" spans="1:11">
      <c r="A259" s="47">
        <v>2011</v>
      </c>
      <c r="B259" t="s">
        <v>4</v>
      </c>
      <c r="C259" s="48">
        <v>3</v>
      </c>
      <c r="D259" t="s">
        <v>44</v>
      </c>
      <c r="E259" s="48" t="str">
        <f>VLOOKUP(D259,'Species List'!$A$2:$J$97,3,0)</f>
        <v>Scarus iseri</v>
      </c>
      <c r="F259" s="48">
        <v>13</v>
      </c>
      <c r="G259" s="48" t="s">
        <v>53</v>
      </c>
      <c r="H259" s="50">
        <f>VLOOKUP(D259,'Species List'!$A$2:$J$97,6,0)</f>
        <v>-4.8887</v>
      </c>
      <c r="I259" s="50">
        <f>VLOOKUP(D259,'Species List'!$A$2:$J$97,7,0)</f>
        <v>3.0548000000000002</v>
      </c>
      <c r="J259">
        <f t="shared" si="4"/>
        <v>37.065866108828203</v>
      </c>
      <c r="K259" s="50" t="str">
        <f>VLOOKUP(D259,'Species List'!$A$2:$J$97,4,0)</f>
        <v>Scaridae</v>
      </c>
    </row>
    <row r="260" spans="1:11">
      <c r="A260" s="47">
        <v>2011</v>
      </c>
      <c r="B260" t="s">
        <v>4</v>
      </c>
      <c r="C260" s="48">
        <v>3</v>
      </c>
      <c r="D260" t="s">
        <v>48</v>
      </c>
      <c r="E260" s="48" t="str">
        <f>VLOOKUP(D260,'Species List'!$A$2:$J$97,3,0)</f>
        <v>Scarus taeniopterus</v>
      </c>
      <c r="F260" s="48">
        <v>10</v>
      </c>
      <c r="G260" s="48" t="s">
        <v>21</v>
      </c>
      <c r="H260" s="50">
        <f>VLOOKUP(D260,'Species List'!$A$2:$J$97,6,0)</f>
        <v>-3.2256999999999998</v>
      </c>
      <c r="I260" s="50">
        <f>VLOOKUP(D260,'Species List'!$A$2:$J$97,7,0)</f>
        <v>2.3852000000000002</v>
      </c>
      <c r="J260">
        <f t="shared" si="4"/>
        <v>35.050966680669347</v>
      </c>
      <c r="K260" s="50" t="str">
        <f>VLOOKUP(D260,'Species List'!$A$2:$J$97,4,0)</f>
        <v>Scaridae</v>
      </c>
    </row>
    <row r="261" spans="1:11">
      <c r="A261" s="47">
        <v>2011</v>
      </c>
      <c r="B261" t="s">
        <v>4</v>
      </c>
      <c r="C261" s="48">
        <v>3</v>
      </c>
      <c r="D261" t="s">
        <v>48</v>
      </c>
      <c r="E261" s="48" t="str">
        <f>VLOOKUP(D261,'Species List'!$A$2:$J$97,3,0)</f>
        <v>Scarus taeniopterus</v>
      </c>
      <c r="F261" s="48">
        <v>22</v>
      </c>
      <c r="G261" s="48" t="s">
        <v>21</v>
      </c>
      <c r="H261" s="50">
        <f>VLOOKUP(D261,'Species List'!$A$2:$J$97,6,0)</f>
        <v>-3.2256999999999998</v>
      </c>
      <c r="I261" s="50">
        <f>VLOOKUP(D261,'Species List'!$A$2:$J$97,7,0)</f>
        <v>2.3852000000000002</v>
      </c>
      <c r="J261">
        <f t="shared" si="4"/>
        <v>229.85109565998633</v>
      </c>
      <c r="K261" s="50" t="str">
        <f>VLOOKUP(D261,'Species List'!$A$2:$J$97,4,0)</f>
        <v>Scaridae</v>
      </c>
    </row>
    <row r="262" spans="1:11">
      <c r="A262" s="47">
        <v>2011</v>
      </c>
      <c r="B262" t="s">
        <v>4</v>
      </c>
      <c r="C262" s="48">
        <v>3</v>
      </c>
      <c r="D262" t="s">
        <v>48</v>
      </c>
      <c r="E262" s="48" t="str">
        <f>VLOOKUP(D262,'Species List'!$A$2:$J$97,3,0)</f>
        <v>Scarus taeniopterus</v>
      </c>
      <c r="F262" s="48">
        <v>23</v>
      </c>
      <c r="G262" s="48" t="s">
        <v>21</v>
      </c>
      <c r="H262" s="50">
        <f>VLOOKUP(D262,'Species List'!$A$2:$J$97,6,0)</f>
        <v>-3.2256999999999998</v>
      </c>
      <c r="I262" s="50">
        <f>VLOOKUP(D262,'Species List'!$A$2:$J$97,7,0)</f>
        <v>2.3852000000000002</v>
      </c>
      <c r="J262">
        <f t="shared" si="4"/>
        <v>255.56020890468707</v>
      </c>
      <c r="K262" s="50" t="str">
        <f>VLOOKUP(D262,'Species List'!$A$2:$J$97,4,0)</f>
        <v>Scaridae</v>
      </c>
    </row>
    <row r="263" spans="1:11">
      <c r="A263" s="47">
        <v>2011</v>
      </c>
      <c r="B263" t="s">
        <v>4</v>
      </c>
      <c r="C263" s="48">
        <v>3</v>
      </c>
      <c r="D263" t="s">
        <v>48</v>
      </c>
      <c r="E263" s="48" t="str">
        <f>VLOOKUP(D263,'Species List'!$A$2:$J$97,3,0)</f>
        <v>Scarus taeniopterus</v>
      </c>
      <c r="F263" s="48">
        <v>13</v>
      </c>
      <c r="G263" s="48" t="s">
        <v>53</v>
      </c>
      <c r="H263" s="50">
        <f>VLOOKUP(D263,'Species List'!$A$2:$J$97,6,0)</f>
        <v>-3.2256999999999998</v>
      </c>
      <c r="I263" s="50">
        <f>VLOOKUP(D263,'Species List'!$A$2:$J$97,7,0)</f>
        <v>2.3852000000000002</v>
      </c>
      <c r="J263">
        <f t="shared" si="4"/>
        <v>65.535660968650873</v>
      </c>
      <c r="K263" s="50" t="str">
        <f>VLOOKUP(D263,'Species List'!$A$2:$J$97,4,0)</f>
        <v>Scaridae</v>
      </c>
    </row>
    <row r="264" spans="1:11">
      <c r="A264" s="47">
        <v>2011</v>
      </c>
      <c r="B264" t="s">
        <v>4</v>
      </c>
      <c r="C264" s="48">
        <v>3</v>
      </c>
      <c r="D264" t="s">
        <v>48</v>
      </c>
      <c r="E264" s="48" t="str">
        <f>VLOOKUP(D264,'Species List'!$A$2:$J$97,3,0)</f>
        <v>Scarus taeniopterus</v>
      </c>
      <c r="F264" s="48">
        <v>15</v>
      </c>
      <c r="G264" s="48" t="s">
        <v>53</v>
      </c>
      <c r="H264" s="50">
        <f>VLOOKUP(D264,'Species List'!$A$2:$J$97,6,0)</f>
        <v>-3.2256999999999998</v>
      </c>
      <c r="I264" s="50">
        <f>VLOOKUP(D264,'Species List'!$A$2:$J$97,7,0)</f>
        <v>2.3852000000000002</v>
      </c>
      <c r="J264">
        <f t="shared" si="4"/>
        <v>92.19616810425471</v>
      </c>
      <c r="K264" s="50" t="str">
        <f>VLOOKUP(D264,'Species List'!$A$2:$J$97,4,0)</f>
        <v>Scaridae</v>
      </c>
    </row>
    <row r="265" spans="1:11">
      <c r="A265" s="47">
        <v>2011</v>
      </c>
      <c r="B265" t="s">
        <v>4</v>
      </c>
      <c r="C265" s="48">
        <v>3</v>
      </c>
      <c r="D265" t="s">
        <v>48</v>
      </c>
      <c r="E265" s="48" t="str">
        <f>VLOOKUP(D265,'Species List'!$A$2:$J$97,3,0)</f>
        <v>Scarus taeniopterus</v>
      </c>
      <c r="F265" s="48">
        <v>20</v>
      </c>
      <c r="G265" s="48" t="s">
        <v>53</v>
      </c>
      <c r="H265" s="50">
        <f>VLOOKUP(D265,'Species List'!$A$2:$J$97,6,0)</f>
        <v>-3.2256999999999998</v>
      </c>
      <c r="I265" s="50">
        <f>VLOOKUP(D265,'Species List'!$A$2:$J$97,7,0)</f>
        <v>2.3852000000000002</v>
      </c>
      <c r="J265">
        <f t="shared" si="4"/>
        <v>183.11197449783583</v>
      </c>
      <c r="K265" s="50" t="str">
        <f>VLOOKUP(D265,'Species List'!$A$2:$J$97,4,0)</f>
        <v>Scaridae</v>
      </c>
    </row>
    <row r="266" spans="1:11">
      <c r="A266" s="47">
        <v>2011</v>
      </c>
      <c r="B266" t="s">
        <v>4</v>
      </c>
      <c r="C266" s="48">
        <v>3</v>
      </c>
      <c r="D266" t="s">
        <v>48</v>
      </c>
      <c r="E266" s="48" t="str">
        <f>VLOOKUP(D266,'Species List'!$A$2:$J$97,3,0)</f>
        <v>Scarus taeniopterus</v>
      </c>
      <c r="F266" s="48">
        <v>23</v>
      </c>
      <c r="G266" s="48" t="s">
        <v>43</v>
      </c>
      <c r="H266" s="50">
        <f>VLOOKUP(D266,'Species List'!$A$2:$J$97,6,0)</f>
        <v>-3.2256999999999998</v>
      </c>
      <c r="I266" s="50">
        <f>VLOOKUP(D266,'Species List'!$A$2:$J$97,7,0)</f>
        <v>2.3852000000000002</v>
      </c>
      <c r="J266">
        <f t="shared" si="4"/>
        <v>255.56020890468707</v>
      </c>
      <c r="K266" s="50" t="str">
        <f>VLOOKUP(D266,'Species List'!$A$2:$J$97,4,0)</f>
        <v>Scaridae</v>
      </c>
    </row>
    <row r="267" spans="1:11">
      <c r="A267" s="47">
        <v>2011</v>
      </c>
      <c r="B267" t="s">
        <v>4</v>
      </c>
      <c r="C267" s="48">
        <v>3</v>
      </c>
      <c r="D267" s="48" t="s">
        <v>42</v>
      </c>
      <c r="E267" s="48" t="str">
        <f>VLOOKUP(D267,'Species List'!$A$2:$J$97,3,0)</f>
        <v>Scarus vetula</v>
      </c>
      <c r="F267" s="48">
        <v>32</v>
      </c>
      <c r="G267" s="48" t="s">
        <v>21</v>
      </c>
      <c r="H267" s="50">
        <f>VLOOKUP(D267,'Species List'!$A$2:$J$97,6,0)</f>
        <v>-5.0162000000000004</v>
      </c>
      <c r="I267" s="50">
        <f>VLOOKUP(D267,'Species List'!$A$2:$J$97,7,0)</f>
        <v>3.1109</v>
      </c>
      <c r="J267">
        <f t="shared" si="4"/>
        <v>598.50952660385963</v>
      </c>
      <c r="K267" s="50" t="str">
        <f>VLOOKUP(D267,'Species List'!$A$2:$J$97,4,0)</f>
        <v>Scaridae</v>
      </c>
    </row>
    <row r="268" spans="1:11">
      <c r="A268" s="47">
        <v>2011</v>
      </c>
      <c r="B268" t="s">
        <v>4</v>
      </c>
      <c r="C268" s="48">
        <v>3</v>
      </c>
      <c r="D268" s="48" t="s">
        <v>47</v>
      </c>
      <c r="E268" s="48" t="str">
        <f>VLOOKUP(D268,'Species List'!$A$2:$J$97,3,0)</f>
        <v>Sparisoma aurofrenatum</v>
      </c>
      <c r="F268" s="48">
        <v>22</v>
      </c>
      <c r="G268" s="48" t="s">
        <v>21</v>
      </c>
      <c r="H268" s="50">
        <f>VLOOKUP(D268,'Species List'!$A$2:$J$97,6,0)</f>
        <v>-4.0781000000000001</v>
      </c>
      <c r="I268" s="50">
        <f>VLOOKUP(D268,'Species List'!$A$2:$J$97,7,0)</f>
        <v>2.7437999999999998</v>
      </c>
      <c r="J268">
        <f t="shared" si="4"/>
        <v>223.37746170948702</v>
      </c>
      <c r="K268" s="50" t="str">
        <f>VLOOKUP(D268,'Species List'!$A$2:$J$97,4,0)</f>
        <v>Scaridae</v>
      </c>
    </row>
    <row r="269" spans="1:11">
      <c r="A269" s="47">
        <v>2011</v>
      </c>
      <c r="B269" t="s">
        <v>4</v>
      </c>
      <c r="C269" s="48">
        <v>4</v>
      </c>
      <c r="D269" s="48" t="s">
        <v>26</v>
      </c>
      <c r="E269" s="48" t="str">
        <f>VLOOKUP(D269,'Species List'!$A$2:$J$97,3,0)</f>
        <v>Acanthurus bahianus</v>
      </c>
      <c r="F269" s="48">
        <v>19</v>
      </c>
      <c r="G269" s="48"/>
      <c r="H269" s="50">
        <f>VLOOKUP(D269,'Species List'!$A$2:$J$97,6,0)</f>
        <v>-4.6005000000000003</v>
      </c>
      <c r="I269" s="50">
        <f>VLOOKUP(D269,'Species List'!$A$2:$J$97,7,0)</f>
        <v>2.9752000000000001</v>
      </c>
      <c r="J269">
        <f t="shared" si="4"/>
        <v>151.09417216938573</v>
      </c>
      <c r="K269" s="50" t="str">
        <f>VLOOKUP(D269,'Species List'!$A$2:$J$97,4,0)</f>
        <v>Acanthuridae</v>
      </c>
    </row>
    <row r="270" spans="1:11">
      <c r="A270" s="47">
        <v>2011</v>
      </c>
      <c r="B270" t="s">
        <v>4</v>
      </c>
      <c r="C270" s="48">
        <v>4</v>
      </c>
      <c r="D270" s="48" t="s">
        <v>26</v>
      </c>
      <c r="E270" s="48" t="str">
        <f>VLOOKUP(D270,'Species List'!$A$2:$J$97,3,0)</f>
        <v>Acanthurus bahianus</v>
      </c>
      <c r="F270" s="48">
        <v>20</v>
      </c>
      <c r="G270" s="48"/>
      <c r="H270" s="50">
        <f>VLOOKUP(D270,'Species List'!$A$2:$J$97,6,0)</f>
        <v>-4.6005000000000003</v>
      </c>
      <c r="I270" s="50">
        <f>VLOOKUP(D270,'Species List'!$A$2:$J$97,7,0)</f>
        <v>2.9752000000000001</v>
      </c>
      <c r="J270">
        <f t="shared" si="4"/>
        <v>176.00477205767049</v>
      </c>
      <c r="K270" s="50" t="str">
        <f>VLOOKUP(D270,'Species List'!$A$2:$J$97,4,0)</f>
        <v>Acanthuridae</v>
      </c>
    </row>
    <row r="271" spans="1:11">
      <c r="A271" s="47">
        <v>2011</v>
      </c>
      <c r="B271" t="s">
        <v>4</v>
      </c>
      <c r="C271" s="48">
        <v>4</v>
      </c>
      <c r="D271" s="48" t="s">
        <v>26</v>
      </c>
      <c r="E271" s="48" t="str">
        <f>VLOOKUP(D271,'Species List'!$A$2:$J$97,3,0)</f>
        <v>Acanthurus bahianus</v>
      </c>
      <c r="F271" s="48">
        <v>20</v>
      </c>
      <c r="G271" s="48"/>
      <c r="H271" s="50">
        <f>VLOOKUP(D271,'Species List'!$A$2:$J$97,6,0)</f>
        <v>-4.6005000000000003</v>
      </c>
      <c r="I271" s="50">
        <f>VLOOKUP(D271,'Species List'!$A$2:$J$97,7,0)</f>
        <v>2.9752000000000001</v>
      </c>
      <c r="J271">
        <f t="shared" si="4"/>
        <v>176.00477205767049</v>
      </c>
      <c r="K271" s="50" t="str">
        <f>VLOOKUP(D271,'Species List'!$A$2:$J$97,4,0)</f>
        <v>Acanthuridae</v>
      </c>
    </row>
    <row r="272" spans="1:11">
      <c r="A272" s="47">
        <v>2011</v>
      </c>
      <c r="B272" t="s">
        <v>4</v>
      </c>
      <c r="C272" s="48">
        <v>4</v>
      </c>
      <c r="D272" s="48" t="s">
        <v>26</v>
      </c>
      <c r="E272" s="48" t="str">
        <f>VLOOKUP(D272,'Species List'!$A$2:$J$97,3,0)</f>
        <v>Acanthurus bahianus</v>
      </c>
      <c r="F272" s="48">
        <v>20</v>
      </c>
      <c r="G272" s="48"/>
      <c r="H272" s="50">
        <f>VLOOKUP(D272,'Species List'!$A$2:$J$97,6,0)</f>
        <v>-4.6005000000000003</v>
      </c>
      <c r="I272" s="50">
        <f>VLOOKUP(D272,'Species List'!$A$2:$J$97,7,0)</f>
        <v>2.9752000000000001</v>
      </c>
      <c r="J272">
        <f t="shared" si="4"/>
        <v>176.00477205767049</v>
      </c>
      <c r="K272" s="50" t="str">
        <f>VLOOKUP(D272,'Species List'!$A$2:$J$97,4,0)</f>
        <v>Acanthuridae</v>
      </c>
    </row>
    <row r="273" spans="1:11">
      <c r="A273" s="47">
        <v>2011</v>
      </c>
      <c r="B273" t="s">
        <v>4</v>
      </c>
      <c r="C273" s="48">
        <v>4</v>
      </c>
      <c r="D273" s="48" t="s">
        <v>26</v>
      </c>
      <c r="E273" s="48" t="str">
        <f>VLOOKUP(D273,'Species List'!$A$2:$J$97,3,0)</f>
        <v>Acanthurus bahianus</v>
      </c>
      <c r="F273" s="48">
        <v>21</v>
      </c>
      <c r="G273" s="48"/>
      <c r="H273" s="50">
        <f>VLOOKUP(D273,'Species List'!$A$2:$J$97,6,0)</f>
        <v>-4.6005000000000003</v>
      </c>
      <c r="I273" s="50">
        <f>VLOOKUP(D273,'Species List'!$A$2:$J$97,7,0)</f>
        <v>2.9752000000000001</v>
      </c>
      <c r="J273">
        <f t="shared" si="4"/>
        <v>203.50113964162315</v>
      </c>
      <c r="K273" s="50" t="str">
        <f>VLOOKUP(D273,'Species List'!$A$2:$J$97,4,0)</f>
        <v>Acanthuridae</v>
      </c>
    </row>
    <row r="274" spans="1:11">
      <c r="A274" s="47">
        <v>2011</v>
      </c>
      <c r="B274" t="s">
        <v>4</v>
      </c>
      <c r="C274" s="48">
        <v>4</v>
      </c>
      <c r="D274" s="48" t="s">
        <v>54</v>
      </c>
      <c r="E274" s="48" t="str">
        <f>VLOOKUP(D274,'Species List'!$A$2:$J$97,3,0)</f>
        <v>Acanthurus coeruleus</v>
      </c>
      <c r="F274" s="48">
        <v>23</v>
      </c>
      <c r="G274" s="48"/>
      <c r="H274" s="50">
        <f>VLOOKUP(D274,'Species List'!$A$2:$J$97,6,0)</f>
        <v>-2.8241999999999998</v>
      </c>
      <c r="I274" s="50">
        <f>VLOOKUP(D274,'Species List'!$A$2:$J$97,7,0)</f>
        <v>2.2637999999999998</v>
      </c>
      <c r="J274">
        <f t="shared" si="4"/>
        <v>332.87369372531742</v>
      </c>
      <c r="K274" s="50" t="str">
        <f>VLOOKUP(D274,'Species List'!$A$2:$J$97,4,0)</f>
        <v>Acanthuridae</v>
      </c>
    </row>
    <row r="275" spans="1:11">
      <c r="A275" s="47">
        <v>2011</v>
      </c>
      <c r="B275" t="s">
        <v>4</v>
      </c>
      <c r="C275" s="48">
        <v>4</v>
      </c>
      <c r="D275" s="48" t="s">
        <v>54</v>
      </c>
      <c r="E275" s="48" t="str">
        <f>VLOOKUP(D275,'Species List'!$A$2:$J$97,3,0)</f>
        <v>Acanthurus coeruleus</v>
      </c>
      <c r="F275" s="48">
        <v>23</v>
      </c>
      <c r="G275" s="48"/>
      <c r="H275" s="50">
        <f>VLOOKUP(D275,'Species List'!$A$2:$J$97,6,0)</f>
        <v>-2.8241999999999998</v>
      </c>
      <c r="I275" s="50">
        <f>VLOOKUP(D275,'Species List'!$A$2:$J$97,7,0)</f>
        <v>2.2637999999999998</v>
      </c>
      <c r="J275">
        <f t="shared" si="4"/>
        <v>332.87369372531742</v>
      </c>
      <c r="K275" s="50" t="str">
        <f>VLOOKUP(D275,'Species List'!$A$2:$J$97,4,0)</f>
        <v>Acanthuridae</v>
      </c>
    </row>
    <row r="276" spans="1:11">
      <c r="A276" s="47">
        <v>2011</v>
      </c>
      <c r="B276" t="s">
        <v>4</v>
      </c>
      <c r="C276" s="48">
        <v>4</v>
      </c>
      <c r="D276" s="48" t="s">
        <v>54</v>
      </c>
      <c r="E276" s="48" t="str">
        <f>VLOOKUP(D276,'Species List'!$A$2:$J$97,3,0)</f>
        <v>Acanthurus coeruleus</v>
      </c>
      <c r="F276" s="48">
        <v>23</v>
      </c>
      <c r="G276" s="48"/>
      <c r="H276" s="50">
        <f>VLOOKUP(D276,'Species List'!$A$2:$J$97,6,0)</f>
        <v>-2.8241999999999998</v>
      </c>
      <c r="I276" s="50">
        <f>VLOOKUP(D276,'Species List'!$A$2:$J$97,7,0)</f>
        <v>2.2637999999999998</v>
      </c>
      <c r="J276">
        <f t="shared" si="4"/>
        <v>332.87369372531742</v>
      </c>
      <c r="K276" s="50" t="str">
        <f>VLOOKUP(D276,'Species List'!$A$2:$J$97,4,0)</f>
        <v>Acanthuridae</v>
      </c>
    </row>
    <row r="277" spans="1:11">
      <c r="A277" s="47">
        <v>2011</v>
      </c>
      <c r="B277" t="s">
        <v>4</v>
      </c>
      <c r="C277" s="48">
        <v>4</v>
      </c>
      <c r="D277" s="48" t="s">
        <v>54</v>
      </c>
      <c r="E277" s="48" t="str">
        <f>VLOOKUP(D277,'Species List'!$A$2:$J$97,3,0)</f>
        <v>Acanthurus coeruleus</v>
      </c>
      <c r="F277" s="48">
        <v>23</v>
      </c>
      <c r="G277" s="48"/>
      <c r="H277" s="50">
        <f>VLOOKUP(D277,'Species List'!$A$2:$J$97,6,0)</f>
        <v>-2.8241999999999998</v>
      </c>
      <c r="I277" s="50">
        <f>VLOOKUP(D277,'Species List'!$A$2:$J$97,7,0)</f>
        <v>2.2637999999999998</v>
      </c>
      <c r="J277">
        <f t="shared" si="4"/>
        <v>332.87369372531742</v>
      </c>
      <c r="K277" s="50" t="str">
        <f>VLOOKUP(D277,'Species List'!$A$2:$J$97,4,0)</f>
        <v>Acanthuridae</v>
      </c>
    </row>
    <row r="278" spans="1:11">
      <c r="A278" s="47">
        <v>2011</v>
      </c>
      <c r="B278" t="s">
        <v>4</v>
      </c>
      <c r="C278" s="48">
        <v>4</v>
      </c>
      <c r="D278" s="48" t="s">
        <v>54</v>
      </c>
      <c r="E278" s="48" t="str">
        <f>VLOOKUP(D278,'Species List'!$A$2:$J$97,3,0)</f>
        <v>Acanthurus coeruleus</v>
      </c>
      <c r="F278" s="48">
        <v>23</v>
      </c>
      <c r="G278" s="48"/>
      <c r="H278" s="50">
        <f>VLOOKUP(D278,'Species List'!$A$2:$J$97,6,0)</f>
        <v>-2.8241999999999998</v>
      </c>
      <c r="I278" s="50">
        <f>VLOOKUP(D278,'Species List'!$A$2:$J$97,7,0)</f>
        <v>2.2637999999999998</v>
      </c>
      <c r="J278">
        <f t="shared" si="4"/>
        <v>332.87369372531742</v>
      </c>
      <c r="K278" s="50" t="str">
        <f>VLOOKUP(D278,'Species List'!$A$2:$J$97,4,0)</f>
        <v>Acanthuridae</v>
      </c>
    </row>
    <row r="279" spans="1:11">
      <c r="A279" s="47">
        <v>2011</v>
      </c>
      <c r="B279" t="s">
        <v>4</v>
      </c>
      <c r="C279" s="48">
        <v>4</v>
      </c>
      <c r="D279" s="48" t="s">
        <v>54</v>
      </c>
      <c r="E279" s="48" t="str">
        <f>VLOOKUP(D279,'Species List'!$A$2:$J$97,3,0)</f>
        <v>Acanthurus coeruleus</v>
      </c>
      <c r="F279" s="48">
        <v>23</v>
      </c>
      <c r="G279" s="48"/>
      <c r="H279" s="50">
        <f>VLOOKUP(D279,'Species List'!$A$2:$J$97,6,0)</f>
        <v>-2.8241999999999998</v>
      </c>
      <c r="I279" s="50">
        <f>VLOOKUP(D279,'Species List'!$A$2:$J$97,7,0)</f>
        <v>2.2637999999999998</v>
      </c>
      <c r="J279">
        <f t="shared" si="4"/>
        <v>332.87369372531742</v>
      </c>
      <c r="K279" s="50" t="str">
        <f>VLOOKUP(D279,'Species List'!$A$2:$J$97,4,0)</f>
        <v>Acanthuridae</v>
      </c>
    </row>
    <row r="280" spans="1:11">
      <c r="A280" s="47">
        <v>2011</v>
      </c>
      <c r="B280" t="s">
        <v>4</v>
      </c>
      <c r="C280" s="48">
        <v>4</v>
      </c>
      <c r="D280" s="48" t="s">
        <v>54</v>
      </c>
      <c r="E280" s="48" t="str">
        <f>VLOOKUP(D280,'Species List'!$A$2:$J$97,3,0)</f>
        <v>Acanthurus coeruleus</v>
      </c>
      <c r="F280" s="48">
        <v>23</v>
      </c>
      <c r="G280" s="48"/>
      <c r="H280" s="50">
        <f>VLOOKUP(D280,'Species List'!$A$2:$J$97,6,0)</f>
        <v>-2.8241999999999998</v>
      </c>
      <c r="I280" s="50">
        <f>VLOOKUP(D280,'Species List'!$A$2:$J$97,7,0)</f>
        <v>2.2637999999999998</v>
      </c>
      <c r="J280">
        <f t="shared" si="4"/>
        <v>332.87369372531742</v>
      </c>
      <c r="K280" s="50" t="str">
        <f>VLOOKUP(D280,'Species List'!$A$2:$J$97,4,0)</f>
        <v>Acanthuridae</v>
      </c>
    </row>
    <row r="281" spans="1:11">
      <c r="A281" s="47">
        <v>2011</v>
      </c>
      <c r="B281" t="s">
        <v>4</v>
      </c>
      <c r="C281" s="48">
        <v>4</v>
      </c>
      <c r="D281" s="48" t="s">
        <v>54</v>
      </c>
      <c r="E281" s="48" t="str">
        <f>VLOOKUP(D281,'Species List'!$A$2:$J$97,3,0)</f>
        <v>Acanthurus coeruleus</v>
      </c>
      <c r="F281" s="48">
        <v>23</v>
      </c>
      <c r="G281" s="48"/>
      <c r="H281" s="50">
        <f>VLOOKUP(D281,'Species List'!$A$2:$J$97,6,0)</f>
        <v>-2.8241999999999998</v>
      </c>
      <c r="I281" s="50">
        <f>VLOOKUP(D281,'Species List'!$A$2:$J$97,7,0)</f>
        <v>2.2637999999999998</v>
      </c>
      <c r="J281">
        <f t="shared" si="4"/>
        <v>332.87369372531742</v>
      </c>
      <c r="K281" s="50" t="str">
        <f>VLOOKUP(D281,'Species List'!$A$2:$J$97,4,0)</f>
        <v>Acanthuridae</v>
      </c>
    </row>
    <row r="282" spans="1:11">
      <c r="A282" s="47">
        <v>2011</v>
      </c>
      <c r="B282" t="s">
        <v>4</v>
      </c>
      <c r="C282" s="48">
        <v>4</v>
      </c>
      <c r="D282" s="48" t="s">
        <v>54</v>
      </c>
      <c r="E282" s="48" t="str">
        <f>VLOOKUP(D282,'Species List'!$A$2:$J$97,3,0)</f>
        <v>Acanthurus coeruleus</v>
      </c>
      <c r="F282" s="48">
        <v>23</v>
      </c>
      <c r="G282" s="48"/>
      <c r="H282" s="50">
        <f>VLOOKUP(D282,'Species List'!$A$2:$J$97,6,0)</f>
        <v>-2.8241999999999998</v>
      </c>
      <c r="I282" s="50">
        <f>VLOOKUP(D282,'Species List'!$A$2:$J$97,7,0)</f>
        <v>2.2637999999999998</v>
      </c>
      <c r="J282">
        <f t="shared" si="4"/>
        <v>332.87369372531742</v>
      </c>
      <c r="K282" s="50" t="str">
        <f>VLOOKUP(D282,'Species List'!$A$2:$J$97,4,0)</f>
        <v>Acanthuridae</v>
      </c>
    </row>
    <row r="283" spans="1:11">
      <c r="A283" s="47">
        <v>2011</v>
      </c>
      <c r="B283" t="s">
        <v>4</v>
      </c>
      <c r="C283" s="48">
        <v>4</v>
      </c>
      <c r="D283" s="48" t="s">
        <v>54</v>
      </c>
      <c r="E283" s="48" t="str">
        <f>VLOOKUP(D283,'Species List'!$A$2:$J$97,3,0)</f>
        <v>Acanthurus coeruleus</v>
      </c>
      <c r="F283" s="48">
        <v>23</v>
      </c>
      <c r="G283" s="48"/>
      <c r="H283" s="50">
        <f>VLOOKUP(D283,'Species List'!$A$2:$J$97,6,0)</f>
        <v>-2.8241999999999998</v>
      </c>
      <c r="I283" s="50">
        <f>VLOOKUP(D283,'Species List'!$A$2:$J$97,7,0)</f>
        <v>2.2637999999999998</v>
      </c>
      <c r="J283">
        <f t="shared" si="4"/>
        <v>332.87369372531742</v>
      </c>
      <c r="K283" s="50" t="str">
        <f>VLOOKUP(D283,'Species List'!$A$2:$J$97,4,0)</f>
        <v>Acanthuridae</v>
      </c>
    </row>
    <row r="284" spans="1:11">
      <c r="A284" s="47">
        <v>2011</v>
      </c>
      <c r="B284" t="s">
        <v>4</v>
      </c>
      <c r="C284" s="48">
        <v>4</v>
      </c>
      <c r="D284" s="48" t="s">
        <v>54</v>
      </c>
      <c r="E284" s="48" t="str">
        <f>VLOOKUP(D284,'Species List'!$A$2:$J$97,3,0)</f>
        <v>Acanthurus coeruleus</v>
      </c>
      <c r="F284" s="48">
        <v>23</v>
      </c>
      <c r="G284" s="48"/>
      <c r="H284" s="50">
        <f>VLOOKUP(D284,'Species List'!$A$2:$J$97,6,0)</f>
        <v>-2.8241999999999998</v>
      </c>
      <c r="I284" s="50">
        <f>VLOOKUP(D284,'Species List'!$A$2:$J$97,7,0)</f>
        <v>2.2637999999999998</v>
      </c>
      <c r="J284">
        <f t="shared" si="4"/>
        <v>332.87369372531742</v>
      </c>
      <c r="K284" s="50" t="str">
        <f>VLOOKUP(D284,'Species List'!$A$2:$J$97,4,0)</f>
        <v>Acanthuridae</v>
      </c>
    </row>
    <row r="285" spans="1:11">
      <c r="A285" s="47">
        <v>2011</v>
      </c>
      <c r="B285" t="s">
        <v>4</v>
      </c>
      <c r="C285" s="48">
        <v>4</v>
      </c>
      <c r="D285" s="48" t="s">
        <v>54</v>
      </c>
      <c r="E285" s="48" t="str">
        <f>VLOOKUP(D285,'Species List'!$A$2:$J$97,3,0)</f>
        <v>Acanthurus coeruleus</v>
      </c>
      <c r="F285" s="48">
        <v>23</v>
      </c>
      <c r="G285" s="48"/>
      <c r="H285" s="50">
        <f>VLOOKUP(D285,'Species List'!$A$2:$J$97,6,0)</f>
        <v>-2.8241999999999998</v>
      </c>
      <c r="I285" s="50">
        <f>VLOOKUP(D285,'Species List'!$A$2:$J$97,7,0)</f>
        <v>2.2637999999999998</v>
      </c>
      <c r="J285">
        <f t="shared" si="4"/>
        <v>332.87369372531742</v>
      </c>
      <c r="K285" s="50" t="str">
        <f>VLOOKUP(D285,'Species List'!$A$2:$J$97,4,0)</f>
        <v>Acanthuridae</v>
      </c>
    </row>
    <row r="286" spans="1:11">
      <c r="A286" s="47">
        <v>2011</v>
      </c>
      <c r="B286" t="s">
        <v>4</v>
      </c>
      <c r="C286" s="48">
        <v>4</v>
      </c>
      <c r="D286" s="48" t="s">
        <v>54</v>
      </c>
      <c r="E286" s="48" t="str">
        <f>VLOOKUP(D286,'Species List'!$A$2:$J$97,3,0)</f>
        <v>Acanthurus coeruleus</v>
      </c>
      <c r="F286" s="48">
        <v>23</v>
      </c>
      <c r="G286" s="48"/>
      <c r="H286" s="50">
        <f>VLOOKUP(D286,'Species List'!$A$2:$J$97,6,0)</f>
        <v>-2.8241999999999998</v>
      </c>
      <c r="I286" s="50">
        <f>VLOOKUP(D286,'Species List'!$A$2:$J$97,7,0)</f>
        <v>2.2637999999999998</v>
      </c>
      <c r="J286">
        <f t="shared" si="4"/>
        <v>332.87369372531742</v>
      </c>
      <c r="K286" s="50" t="str">
        <f>VLOOKUP(D286,'Species List'!$A$2:$J$97,4,0)</f>
        <v>Acanthuridae</v>
      </c>
    </row>
    <row r="287" spans="1:11">
      <c r="A287" s="47">
        <v>2011</v>
      </c>
      <c r="B287" t="s">
        <v>4</v>
      </c>
      <c r="C287" s="48">
        <v>4</v>
      </c>
      <c r="D287" s="48" t="s">
        <v>54</v>
      </c>
      <c r="E287" s="48" t="str">
        <f>VLOOKUP(D287,'Species List'!$A$2:$J$97,3,0)</f>
        <v>Acanthurus coeruleus</v>
      </c>
      <c r="F287" s="48">
        <v>23</v>
      </c>
      <c r="G287" s="48"/>
      <c r="H287" s="50">
        <f>VLOOKUP(D287,'Species List'!$A$2:$J$97,6,0)</f>
        <v>-2.8241999999999998</v>
      </c>
      <c r="I287" s="50">
        <f>VLOOKUP(D287,'Species List'!$A$2:$J$97,7,0)</f>
        <v>2.2637999999999998</v>
      </c>
      <c r="J287">
        <f t="shared" si="4"/>
        <v>332.87369372531742</v>
      </c>
      <c r="K287" s="50" t="str">
        <f>VLOOKUP(D287,'Species List'!$A$2:$J$97,4,0)</f>
        <v>Acanthuridae</v>
      </c>
    </row>
    <row r="288" spans="1:11">
      <c r="A288" s="47">
        <v>2011</v>
      </c>
      <c r="B288" t="s">
        <v>4</v>
      </c>
      <c r="C288" s="48">
        <v>4</v>
      </c>
      <c r="D288" s="48" t="s">
        <v>54</v>
      </c>
      <c r="E288" s="48" t="str">
        <f>VLOOKUP(D288,'Species List'!$A$2:$J$97,3,0)</f>
        <v>Acanthurus coeruleus</v>
      </c>
      <c r="F288" s="48">
        <v>23</v>
      </c>
      <c r="G288" s="48"/>
      <c r="H288" s="50">
        <f>VLOOKUP(D288,'Species List'!$A$2:$J$97,6,0)</f>
        <v>-2.8241999999999998</v>
      </c>
      <c r="I288" s="50">
        <f>VLOOKUP(D288,'Species List'!$A$2:$J$97,7,0)</f>
        <v>2.2637999999999998</v>
      </c>
      <c r="J288">
        <f t="shared" si="4"/>
        <v>332.87369372531742</v>
      </c>
      <c r="K288" s="50" t="str">
        <f>VLOOKUP(D288,'Species List'!$A$2:$J$97,4,0)</f>
        <v>Acanthuridae</v>
      </c>
    </row>
    <row r="289" spans="1:11">
      <c r="A289" s="47">
        <v>2011</v>
      </c>
      <c r="B289" t="s">
        <v>4</v>
      </c>
      <c r="C289" s="48">
        <v>4</v>
      </c>
      <c r="D289" s="48" t="s">
        <v>54</v>
      </c>
      <c r="E289" s="48" t="str">
        <f>VLOOKUP(D289,'Species List'!$A$2:$J$97,3,0)</f>
        <v>Acanthurus coeruleus</v>
      </c>
      <c r="F289" s="48">
        <v>23</v>
      </c>
      <c r="G289" s="48"/>
      <c r="H289" s="50">
        <f>VLOOKUP(D289,'Species List'!$A$2:$J$97,6,0)</f>
        <v>-2.8241999999999998</v>
      </c>
      <c r="I289" s="50">
        <f>VLOOKUP(D289,'Species List'!$A$2:$J$97,7,0)</f>
        <v>2.2637999999999998</v>
      </c>
      <c r="J289">
        <f t="shared" si="4"/>
        <v>332.87369372531742</v>
      </c>
      <c r="K289" s="50" t="str">
        <f>VLOOKUP(D289,'Species List'!$A$2:$J$97,4,0)</f>
        <v>Acanthuridae</v>
      </c>
    </row>
    <row r="290" spans="1:11">
      <c r="A290" s="47">
        <v>2011</v>
      </c>
      <c r="B290" t="s">
        <v>4</v>
      </c>
      <c r="C290" s="48">
        <v>4</v>
      </c>
      <c r="D290" s="48" t="s">
        <v>54</v>
      </c>
      <c r="E290" s="48" t="str">
        <f>VLOOKUP(D290,'Species List'!$A$2:$J$97,3,0)</f>
        <v>Acanthurus coeruleus</v>
      </c>
      <c r="F290" s="48">
        <v>23</v>
      </c>
      <c r="G290" s="48"/>
      <c r="H290" s="50">
        <f>VLOOKUP(D290,'Species List'!$A$2:$J$97,6,0)</f>
        <v>-2.8241999999999998</v>
      </c>
      <c r="I290" s="50">
        <f>VLOOKUP(D290,'Species List'!$A$2:$J$97,7,0)</f>
        <v>2.2637999999999998</v>
      </c>
      <c r="J290">
        <f t="shared" si="4"/>
        <v>332.87369372531742</v>
      </c>
      <c r="K290" s="50" t="str">
        <f>VLOOKUP(D290,'Species List'!$A$2:$J$97,4,0)</f>
        <v>Acanthuridae</v>
      </c>
    </row>
    <row r="291" spans="1:11">
      <c r="A291" s="47">
        <v>2011</v>
      </c>
      <c r="B291" t="s">
        <v>4</v>
      </c>
      <c r="C291" s="48">
        <v>4</v>
      </c>
      <c r="D291" s="48" t="s">
        <v>54</v>
      </c>
      <c r="E291" s="48" t="str">
        <f>VLOOKUP(D291,'Species List'!$A$2:$J$97,3,0)</f>
        <v>Acanthurus coeruleus</v>
      </c>
      <c r="F291" s="48">
        <v>23</v>
      </c>
      <c r="G291" s="48"/>
      <c r="H291" s="50">
        <f>VLOOKUP(D291,'Species List'!$A$2:$J$97,6,0)</f>
        <v>-2.8241999999999998</v>
      </c>
      <c r="I291" s="50">
        <f>VLOOKUP(D291,'Species List'!$A$2:$J$97,7,0)</f>
        <v>2.2637999999999998</v>
      </c>
      <c r="J291">
        <f t="shared" si="4"/>
        <v>332.87369372531742</v>
      </c>
      <c r="K291" s="50" t="str">
        <f>VLOOKUP(D291,'Species List'!$A$2:$J$97,4,0)</f>
        <v>Acanthuridae</v>
      </c>
    </row>
    <row r="292" spans="1:11">
      <c r="A292" s="47">
        <v>2011</v>
      </c>
      <c r="B292" t="s">
        <v>4</v>
      </c>
      <c r="C292" s="48">
        <v>4</v>
      </c>
      <c r="D292" s="48" t="s">
        <v>54</v>
      </c>
      <c r="E292" s="48" t="str">
        <f>VLOOKUP(D292,'Species List'!$A$2:$J$97,3,0)</f>
        <v>Acanthurus coeruleus</v>
      </c>
      <c r="F292" s="48">
        <v>23</v>
      </c>
      <c r="G292" s="48"/>
      <c r="H292" s="50">
        <f>VLOOKUP(D292,'Species List'!$A$2:$J$97,6,0)</f>
        <v>-2.8241999999999998</v>
      </c>
      <c r="I292" s="50">
        <f>VLOOKUP(D292,'Species List'!$A$2:$J$97,7,0)</f>
        <v>2.2637999999999998</v>
      </c>
      <c r="J292">
        <f t="shared" si="4"/>
        <v>332.87369372531742</v>
      </c>
      <c r="K292" s="50" t="str">
        <f>VLOOKUP(D292,'Species List'!$A$2:$J$97,4,0)</f>
        <v>Acanthuridae</v>
      </c>
    </row>
    <row r="293" spans="1:11">
      <c r="A293" s="47">
        <v>2011</v>
      </c>
      <c r="B293" t="s">
        <v>4</v>
      </c>
      <c r="C293" s="48">
        <v>4</v>
      </c>
      <c r="D293" s="48" t="s">
        <v>54</v>
      </c>
      <c r="E293" s="48" t="str">
        <f>VLOOKUP(D293,'Species List'!$A$2:$J$97,3,0)</f>
        <v>Acanthurus coeruleus</v>
      </c>
      <c r="F293" s="48">
        <v>23</v>
      </c>
      <c r="G293" s="48"/>
      <c r="H293" s="50">
        <f>VLOOKUP(D293,'Species List'!$A$2:$J$97,6,0)</f>
        <v>-2.8241999999999998</v>
      </c>
      <c r="I293" s="50">
        <f>VLOOKUP(D293,'Species List'!$A$2:$J$97,7,0)</f>
        <v>2.2637999999999998</v>
      </c>
      <c r="J293">
        <f t="shared" si="4"/>
        <v>332.87369372531742</v>
      </c>
      <c r="K293" s="50" t="str">
        <f>VLOOKUP(D293,'Species List'!$A$2:$J$97,4,0)</f>
        <v>Acanthuridae</v>
      </c>
    </row>
    <row r="294" spans="1:11">
      <c r="A294" s="47">
        <v>2011</v>
      </c>
      <c r="B294" t="s">
        <v>4</v>
      </c>
      <c r="C294" s="48">
        <v>4</v>
      </c>
      <c r="D294" s="48" t="s">
        <v>54</v>
      </c>
      <c r="E294" s="48" t="str">
        <f>VLOOKUP(D294,'Species List'!$A$2:$J$97,3,0)</f>
        <v>Acanthurus coeruleus</v>
      </c>
      <c r="F294" s="48">
        <v>23</v>
      </c>
      <c r="G294" s="48"/>
      <c r="H294" s="50">
        <f>VLOOKUP(D294,'Species List'!$A$2:$J$97,6,0)</f>
        <v>-2.8241999999999998</v>
      </c>
      <c r="I294" s="50">
        <f>VLOOKUP(D294,'Species List'!$A$2:$J$97,7,0)</f>
        <v>2.2637999999999998</v>
      </c>
      <c r="J294">
        <f t="shared" si="4"/>
        <v>332.87369372531742</v>
      </c>
      <c r="K294" s="50" t="str">
        <f>VLOOKUP(D294,'Species List'!$A$2:$J$97,4,0)</f>
        <v>Acanthuridae</v>
      </c>
    </row>
    <row r="295" spans="1:11">
      <c r="A295" s="47">
        <v>2011</v>
      </c>
      <c r="B295" t="s">
        <v>4</v>
      </c>
      <c r="C295" s="48">
        <v>4</v>
      </c>
      <c r="D295" s="48" t="s">
        <v>54</v>
      </c>
      <c r="E295" s="48" t="str">
        <f>VLOOKUP(D295,'Species List'!$A$2:$J$97,3,0)</f>
        <v>Acanthurus coeruleus</v>
      </c>
      <c r="F295" s="48">
        <v>23</v>
      </c>
      <c r="G295" s="48"/>
      <c r="H295" s="50">
        <f>VLOOKUP(D295,'Species List'!$A$2:$J$97,6,0)</f>
        <v>-2.8241999999999998</v>
      </c>
      <c r="I295" s="50">
        <f>VLOOKUP(D295,'Species List'!$A$2:$J$97,7,0)</f>
        <v>2.2637999999999998</v>
      </c>
      <c r="J295">
        <f t="shared" si="4"/>
        <v>332.87369372531742</v>
      </c>
      <c r="K295" s="50" t="str">
        <f>VLOOKUP(D295,'Species List'!$A$2:$J$97,4,0)</f>
        <v>Acanthuridae</v>
      </c>
    </row>
    <row r="296" spans="1:11">
      <c r="A296" s="47">
        <v>2011</v>
      </c>
      <c r="B296" t="s">
        <v>4</v>
      </c>
      <c r="C296" s="48">
        <v>4</v>
      </c>
      <c r="D296" s="48" t="s">
        <v>54</v>
      </c>
      <c r="E296" s="48" t="str">
        <f>VLOOKUP(D296,'Species List'!$A$2:$J$97,3,0)</f>
        <v>Acanthurus coeruleus</v>
      </c>
      <c r="F296" s="48">
        <v>23</v>
      </c>
      <c r="G296" s="48"/>
      <c r="H296" s="50">
        <f>VLOOKUP(D296,'Species List'!$A$2:$J$97,6,0)</f>
        <v>-2.8241999999999998</v>
      </c>
      <c r="I296" s="50">
        <f>VLOOKUP(D296,'Species List'!$A$2:$J$97,7,0)</f>
        <v>2.2637999999999998</v>
      </c>
      <c r="J296">
        <f t="shared" si="4"/>
        <v>332.87369372531742</v>
      </c>
      <c r="K296" s="50" t="str">
        <f>VLOOKUP(D296,'Species List'!$A$2:$J$97,4,0)</f>
        <v>Acanthuridae</v>
      </c>
    </row>
    <row r="297" spans="1:11">
      <c r="A297" s="47">
        <v>2011</v>
      </c>
      <c r="B297" t="s">
        <v>4</v>
      </c>
      <c r="C297" s="48">
        <v>4</v>
      </c>
      <c r="D297" s="48" t="s">
        <v>54</v>
      </c>
      <c r="E297" s="48" t="str">
        <f>VLOOKUP(D297,'Species List'!$A$2:$J$97,3,0)</f>
        <v>Acanthurus coeruleus</v>
      </c>
      <c r="F297" s="48">
        <v>23</v>
      </c>
      <c r="G297" s="48"/>
      <c r="H297" s="50">
        <f>VLOOKUP(D297,'Species List'!$A$2:$J$97,6,0)</f>
        <v>-2.8241999999999998</v>
      </c>
      <c r="I297" s="50">
        <f>VLOOKUP(D297,'Species List'!$A$2:$J$97,7,0)</f>
        <v>2.2637999999999998</v>
      </c>
      <c r="J297">
        <f t="shared" si="4"/>
        <v>332.87369372531742</v>
      </c>
      <c r="K297" s="50" t="str">
        <f>VLOOKUP(D297,'Species List'!$A$2:$J$97,4,0)</f>
        <v>Acanthuridae</v>
      </c>
    </row>
    <row r="298" spans="1:11">
      <c r="A298" s="47">
        <v>2011</v>
      </c>
      <c r="B298" t="s">
        <v>4</v>
      </c>
      <c r="C298" s="48">
        <v>4</v>
      </c>
      <c r="D298" s="48" t="s">
        <v>54</v>
      </c>
      <c r="E298" s="48" t="str">
        <f>VLOOKUP(D298,'Species List'!$A$2:$J$97,3,0)</f>
        <v>Acanthurus coeruleus</v>
      </c>
      <c r="F298" s="48">
        <v>23</v>
      </c>
      <c r="G298" s="48"/>
      <c r="H298" s="50">
        <f>VLOOKUP(D298,'Species List'!$A$2:$J$97,6,0)</f>
        <v>-2.8241999999999998</v>
      </c>
      <c r="I298" s="50">
        <f>VLOOKUP(D298,'Species List'!$A$2:$J$97,7,0)</f>
        <v>2.2637999999999998</v>
      </c>
      <c r="J298">
        <f t="shared" si="4"/>
        <v>332.87369372531742</v>
      </c>
      <c r="K298" s="50" t="str">
        <f>VLOOKUP(D298,'Species List'!$A$2:$J$97,4,0)</f>
        <v>Acanthuridae</v>
      </c>
    </row>
    <row r="299" spans="1:11">
      <c r="A299" s="47">
        <v>2011</v>
      </c>
      <c r="B299" t="s">
        <v>4</v>
      </c>
      <c r="C299" s="48">
        <v>4</v>
      </c>
      <c r="D299" s="48" t="s">
        <v>54</v>
      </c>
      <c r="E299" s="48" t="str">
        <f>VLOOKUP(D299,'Species List'!$A$2:$J$97,3,0)</f>
        <v>Acanthurus coeruleus</v>
      </c>
      <c r="F299" s="48">
        <v>23</v>
      </c>
      <c r="G299" s="48"/>
      <c r="H299" s="50">
        <f>VLOOKUP(D299,'Species List'!$A$2:$J$97,6,0)</f>
        <v>-2.8241999999999998</v>
      </c>
      <c r="I299" s="50">
        <f>VLOOKUP(D299,'Species List'!$A$2:$J$97,7,0)</f>
        <v>2.2637999999999998</v>
      </c>
      <c r="J299">
        <f t="shared" si="4"/>
        <v>332.87369372531742</v>
      </c>
      <c r="K299" s="50" t="str">
        <f>VLOOKUP(D299,'Species List'!$A$2:$J$97,4,0)</f>
        <v>Acanthuridae</v>
      </c>
    </row>
    <row r="300" spans="1:11">
      <c r="A300" s="47">
        <v>2011</v>
      </c>
      <c r="B300" t="s">
        <v>4</v>
      </c>
      <c r="C300" s="48">
        <v>4</v>
      </c>
      <c r="D300" s="48" t="s">
        <v>54</v>
      </c>
      <c r="E300" s="48" t="str">
        <f>VLOOKUP(D300,'Species List'!$A$2:$J$97,3,0)</f>
        <v>Acanthurus coeruleus</v>
      </c>
      <c r="F300" s="48">
        <v>23</v>
      </c>
      <c r="G300" s="48"/>
      <c r="H300" s="50">
        <f>VLOOKUP(D300,'Species List'!$A$2:$J$97,6,0)</f>
        <v>-2.8241999999999998</v>
      </c>
      <c r="I300" s="50">
        <f>VLOOKUP(D300,'Species List'!$A$2:$J$97,7,0)</f>
        <v>2.2637999999999998</v>
      </c>
      <c r="J300">
        <f t="shared" si="4"/>
        <v>332.87369372531742</v>
      </c>
      <c r="K300" s="50" t="str">
        <f>VLOOKUP(D300,'Species List'!$A$2:$J$97,4,0)</f>
        <v>Acanthuridae</v>
      </c>
    </row>
    <row r="301" spans="1:11">
      <c r="A301" s="47">
        <v>2011</v>
      </c>
      <c r="B301" t="s">
        <v>4</v>
      </c>
      <c r="C301" s="48">
        <v>4</v>
      </c>
      <c r="D301" s="48" t="s">
        <v>54</v>
      </c>
      <c r="E301" s="48" t="str">
        <f>VLOOKUP(D301,'Species List'!$A$2:$J$97,3,0)</f>
        <v>Acanthurus coeruleus</v>
      </c>
      <c r="F301" s="48">
        <v>23</v>
      </c>
      <c r="G301" s="48"/>
      <c r="H301" s="50">
        <f>VLOOKUP(D301,'Species List'!$A$2:$J$97,6,0)</f>
        <v>-2.8241999999999998</v>
      </c>
      <c r="I301" s="50">
        <f>VLOOKUP(D301,'Species List'!$A$2:$J$97,7,0)</f>
        <v>2.2637999999999998</v>
      </c>
      <c r="J301">
        <f t="shared" si="4"/>
        <v>332.87369372531742</v>
      </c>
      <c r="K301" s="50" t="str">
        <f>VLOOKUP(D301,'Species List'!$A$2:$J$97,4,0)</f>
        <v>Acanthuridae</v>
      </c>
    </row>
    <row r="302" spans="1:11">
      <c r="A302" s="47">
        <v>2011</v>
      </c>
      <c r="B302" t="s">
        <v>4</v>
      </c>
      <c r="C302" s="48">
        <v>4</v>
      </c>
      <c r="D302" s="48" t="s">
        <v>54</v>
      </c>
      <c r="E302" s="48" t="str">
        <f>VLOOKUP(D302,'Species List'!$A$2:$J$97,3,0)</f>
        <v>Acanthurus coeruleus</v>
      </c>
      <c r="F302" s="48">
        <v>23</v>
      </c>
      <c r="G302" s="48"/>
      <c r="H302" s="50">
        <f>VLOOKUP(D302,'Species List'!$A$2:$J$97,6,0)</f>
        <v>-2.8241999999999998</v>
      </c>
      <c r="I302" s="50">
        <f>VLOOKUP(D302,'Species List'!$A$2:$J$97,7,0)</f>
        <v>2.2637999999999998</v>
      </c>
      <c r="J302">
        <f t="shared" si="4"/>
        <v>332.87369372531742</v>
      </c>
      <c r="K302" s="50" t="str">
        <f>VLOOKUP(D302,'Species List'!$A$2:$J$97,4,0)</f>
        <v>Acanthuridae</v>
      </c>
    </row>
    <row r="303" spans="1:11">
      <c r="A303" s="47">
        <v>2011</v>
      </c>
      <c r="B303" t="s">
        <v>4</v>
      </c>
      <c r="C303" s="48">
        <v>4</v>
      </c>
      <c r="D303" s="48" t="s">
        <v>54</v>
      </c>
      <c r="E303" s="48" t="str">
        <f>VLOOKUP(D303,'Species List'!$A$2:$J$97,3,0)</f>
        <v>Acanthurus coeruleus</v>
      </c>
      <c r="F303" s="48">
        <v>23</v>
      </c>
      <c r="G303" s="48"/>
      <c r="H303" s="50">
        <f>VLOOKUP(D303,'Species List'!$A$2:$J$97,6,0)</f>
        <v>-2.8241999999999998</v>
      </c>
      <c r="I303" s="50">
        <f>VLOOKUP(D303,'Species List'!$A$2:$J$97,7,0)</f>
        <v>2.2637999999999998</v>
      </c>
      <c r="J303">
        <f t="shared" si="4"/>
        <v>332.87369372531742</v>
      </c>
      <c r="K303" s="50" t="str">
        <f>VLOOKUP(D303,'Species List'!$A$2:$J$97,4,0)</f>
        <v>Acanthuridae</v>
      </c>
    </row>
    <row r="304" spans="1:11">
      <c r="A304" s="47">
        <v>2011</v>
      </c>
      <c r="B304" t="s">
        <v>4</v>
      </c>
      <c r="C304" s="48">
        <v>4</v>
      </c>
      <c r="D304" s="48" t="s">
        <v>54</v>
      </c>
      <c r="E304" s="48" t="str">
        <f>VLOOKUP(D304,'Species List'!$A$2:$J$97,3,0)</f>
        <v>Acanthurus coeruleus</v>
      </c>
      <c r="F304" s="48">
        <v>23</v>
      </c>
      <c r="G304" s="48"/>
      <c r="H304" s="50">
        <f>VLOOKUP(D304,'Species List'!$A$2:$J$97,6,0)</f>
        <v>-2.8241999999999998</v>
      </c>
      <c r="I304" s="50">
        <f>VLOOKUP(D304,'Species List'!$A$2:$J$97,7,0)</f>
        <v>2.2637999999999998</v>
      </c>
      <c r="J304">
        <f t="shared" si="4"/>
        <v>332.87369372531742</v>
      </c>
      <c r="K304" s="50" t="str">
        <f>VLOOKUP(D304,'Species List'!$A$2:$J$97,4,0)</f>
        <v>Acanthuridae</v>
      </c>
    </row>
    <row r="305" spans="1:11">
      <c r="A305" s="47">
        <v>2011</v>
      </c>
      <c r="B305" t="s">
        <v>4</v>
      </c>
      <c r="C305" s="48">
        <v>4</v>
      </c>
      <c r="D305" s="48" t="s">
        <v>54</v>
      </c>
      <c r="E305" s="48" t="str">
        <f>VLOOKUP(D305,'Species List'!$A$2:$J$97,3,0)</f>
        <v>Acanthurus coeruleus</v>
      </c>
      <c r="F305" s="48">
        <v>23</v>
      </c>
      <c r="G305" s="48"/>
      <c r="H305" s="50">
        <f>VLOOKUP(D305,'Species List'!$A$2:$J$97,6,0)</f>
        <v>-2.8241999999999998</v>
      </c>
      <c r="I305" s="50">
        <f>VLOOKUP(D305,'Species List'!$A$2:$J$97,7,0)</f>
        <v>2.2637999999999998</v>
      </c>
      <c r="J305">
        <f t="shared" si="4"/>
        <v>332.87369372531742</v>
      </c>
      <c r="K305" s="50" t="str">
        <f>VLOOKUP(D305,'Species List'!$A$2:$J$97,4,0)</f>
        <v>Acanthuridae</v>
      </c>
    </row>
    <row r="306" spans="1:11">
      <c r="A306" s="47">
        <v>2011</v>
      </c>
      <c r="B306" t="s">
        <v>4</v>
      </c>
      <c r="C306" s="48">
        <v>4</v>
      </c>
      <c r="D306" s="48" t="s">
        <v>54</v>
      </c>
      <c r="E306" s="48" t="str">
        <f>VLOOKUP(D306,'Species List'!$A$2:$J$97,3,0)</f>
        <v>Acanthurus coeruleus</v>
      </c>
      <c r="F306" s="48">
        <v>23</v>
      </c>
      <c r="G306" s="48"/>
      <c r="H306" s="50">
        <f>VLOOKUP(D306,'Species List'!$A$2:$J$97,6,0)</f>
        <v>-2.8241999999999998</v>
      </c>
      <c r="I306" s="50">
        <f>VLOOKUP(D306,'Species List'!$A$2:$J$97,7,0)</f>
        <v>2.2637999999999998</v>
      </c>
      <c r="J306">
        <f t="shared" si="4"/>
        <v>332.87369372531742</v>
      </c>
      <c r="K306" s="50" t="str">
        <f>VLOOKUP(D306,'Species List'!$A$2:$J$97,4,0)</f>
        <v>Acanthuridae</v>
      </c>
    </row>
    <row r="307" spans="1:11">
      <c r="A307" s="47">
        <v>2011</v>
      </c>
      <c r="B307" t="s">
        <v>4</v>
      </c>
      <c r="C307" s="48">
        <v>4</v>
      </c>
      <c r="D307" s="48" t="s">
        <v>54</v>
      </c>
      <c r="E307" s="48" t="str">
        <f>VLOOKUP(D307,'Species List'!$A$2:$J$97,3,0)</f>
        <v>Acanthurus coeruleus</v>
      </c>
      <c r="F307" s="48">
        <v>23</v>
      </c>
      <c r="G307" s="48"/>
      <c r="H307" s="50">
        <f>VLOOKUP(D307,'Species List'!$A$2:$J$97,6,0)</f>
        <v>-2.8241999999999998</v>
      </c>
      <c r="I307" s="50">
        <f>VLOOKUP(D307,'Species List'!$A$2:$J$97,7,0)</f>
        <v>2.2637999999999998</v>
      </c>
      <c r="J307">
        <f t="shared" si="4"/>
        <v>332.87369372531742</v>
      </c>
      <c r="K307" s="50" t="str">
        <f>VLOOKUP(D307,'Species List'!$A$2:$J$97,4,0)</f>
        <v>Acanthuridae</v>
      </c>
    </row>
    <row r="308" spans="1:11">
      <c r="A308" s="47">
        <v>2011</v>
      </c>
      <c r="B308" t="s">
        <v>4</v>
      </c>
      <c r="C308" s="48">
        <v>4</v>
      </c>
      <c r="D308" s="48" t="s">
        <v>54</v>
      </c>
      <c r="E308" s="48" t="str">
        <f>VLOOKUP(D308,'Species List'!$A$2:$J$97,3,0)</f>
        <v>Acanthurus coeruleus</v>
      </c>
      <c r="F308" s="48">
        <v>23</v>
      </c>
      <c r="G308" s="48"/>
      <c r="H308" s="50">
        <f>VLOOKUP(D308,'Species List'!$A$2:$J$97,6,0)</f>
        <v>-2.8241999999999998</v>
      </c>
      <c r="I308" s="50">
        <f>VLOOKUP(D308,'Species List'!$A$2:$J$97,7,0)</f>
        <v>2.2637999999999998</v>
      </c>
      <c r="J308">
        <f t="shared" si="4"/>
        <v>332.87369372531742</v>
      </c>
      <c r="K308" s="50" t="str">
        <f>VLOOKUP(D308,'Species List'!$A$2:$J$97,4,0)</f>
        <v>Acanthuridae</v>
      </c>
    </row>
    <row r="309" spans="1:11">
      <c r="A309" s="47">
        <v>2011</v>
      </c>
      <c r="B309" t="s">
        <v>4</v>
      </c>
      <c r="C309" s="48">
        <v>4</v>
      </c>
      <c r="D309" s="48" t="s">
        <v>54</v>
      </c>
      <c r="E309" s="48" t="str">
        <f>VLOOKUP(D309,'Species List'!$A$2:$J$97,3,0)</f>
        <v>Acanthurus coeruleus</v>
      </c>
      <c r="F309" s="48">
        <v>23</v>
      </c>
      <c r="G309" s="48"/>
      <c r="H309" s="50">
        <f>VLOOKUP(D309,'Species List'!$A$2:$J$97,6,0)</f>
        <v>-2.8241999999999998</v>
      </c>
      <c r="I309" s="50">
        <f>VLOOKUP(D309,'Species List'!$A$2:$J$97,7,0)</f>
        <v>2.2637999999999998</v>
      </c>
      <c r="J309">
        <f t="shared" si="4"/>
        <v>332.87369372531742</v>
      </c>
      <c r="K309" s="50" t="str">
        <f>VLOOKUP(D309,'Species List'!$A$2:$J$97,4,0)</f>
        <v>Acanthuridae</v>
      </c>
    </row>
    <row r="310" spans="1:11">
      <c r="A310" s="47">
        <v>2011</v>
      </c>
      <c r="B310" t="s">
        <v>4</v>
      </c>
      <c r="C310" s="48">
        <v>4</v>
      </c>
      <c r="D310" s="48" t="s">
        <v>54</v>
      </c>
      <c r="E310" s="48" t="str">
        <f>VLOOKUP(D310,'Species List'!$A$2:$J$97,3,0)</f>
        <v>Acanthurus coeruleus</v>
      </c>
      <c r="F310" s="48">
        <v>23</v>
      </c>
      <c r="G310" s="48"/>
      <c r="H310" s="50">
        <f>VLOOKUP(D310,'Species List'!$A$2:$J$97,6,0)</f>
        <v>-2.8241999999999998</v>
      </c>
      <c r="I310" s="50">
        <f>VLOOKUP(D310,'Species List'!$A$2:$J$97,7,0)</f>
        <v>2.2637999999999998</v>
      </c>
      <c r="J310">
        <f t="shared" si="4"/>
        <v>332.87369372531742</v>
      </c>
      <c r="K310" s="50" t="str">
        <f>VLOOKUP(D310,'Species List'!$A$2:$J$97,4,0)</f>
        <v>Acanthuridae</v>
      </c>
    </row>
    <row r="311" spans="1:11">
      <c r="A311" s="47">
        <v>2011</v>
      </c>
      <c r="B311" t="s">
        <v>4</v>
      </c>
      <c r="C311" s="48">
        <v>4</v>
      </c>
      <c r="D311" s="48" t="s">
        <v>54</v>
      </c>
      <c r="E311" s="48" t="str">
        <f>VLOOKUP(D311,'Species List'!$A$2:$J$97,3,0)</f>
        <v>Acanthurus coeruleus</v>
      </c>
      <c r="F311" s="48">
        <v>23</v>
      </c>
      <c r="G311" s="48"/>
      <c r="H311" s="50">
        <f>VLOOKUP(D311,'Species List'!$A$2:$J$97,6,0)</f>
        <v>-2.8241999999999998</v>
      </c>
      <c r="I311" s="50">
        <f>VLOOKUP(D311,'Species List'!$A$2:$J$97,7,0)</f>
        <v>2.2637999999999998</v>
      </c>
      <c r="J311">
        <f t="shared" si="4"/>
        <v>332.87369372531742</v>
      </c>
      <c r="K311" s="50" t="str">
        <f>VLOOKUP(D311,'Species List'!$A$2:$J$97,4,0)</f>
        <v>Acanthuridae</v>
      </c>
    </row>
    <row r="312" spans="1:11">
      <c r="A312" s="47">
        <v>2011</v>
      </c>
      <c r="B312" t="s">
        <v>4</v>
      </c>
      <c r="C312" s="48">
        <v>4</v>
      </c>
      <c r="D312" s="48" t="s">
        <v>54</v>
      </c>
      <c r="E312" s="48" t="str">
        <f>VLOOKUP(D312,'Species List'!$A$2:$J$97,3,0)</f>
        <v>Acanthurus coeruleus</v>
      </c>
      <c r="F312" s="48">
        <v>23</v>
      </c>
      <c r="G312" s="48"/>
      <c r="H312" s="50">
        <f>VLOOKUP(D312,'Species List'!$A$2:$J$97,6,0)</f>
        <v>-2.8241999999999998</v>
      </c>
      <c r="I312" s="50">
        <f>VLOOKUP(D312,'Species List'!$A$2:$J$97,7,0)</f>
        <v>2.2637999999999998</v>
      </c>
      <c r="J312">
        <f t="shared" si="4"/>
        <v>332.87369372531742</v>
      </c>
      <c r="K312" s="50" t="str">
        <f>VLOOKUP(D312,'Species List'!$A$2:$J$97,4,0)</f>
        <v>Acanthuridae</v>
      </c>
    </row>
    <row r="313" spans="1:11">
      <c r="A313" s="47">
        <v>2011</v>
      </c>
      <c r="B313" t="s">
        <v>4</v>
      </c>
      <c r="C313" s="48">
        <v>4</v>
      </c>
      <c r="D313" s="48" t="s">
        <v>54</v>
      </c>
      <c r="E313" s="48" t="str">
        <f>VLOOKUP(D313,'Species List'!$A$2:$J$97,3,0)</f>
        <v>Acanthurus coeruleus</v>
      </c>
      <c r="F313" s="48">
        <v>23</v>
      </c>
      <c r="G313" s="48"/>
      <c r="H313" s="50">
        <f>VLOOKUP(D313,'Species List'!$A$2:$J$97,6,0)</f>
        <v>-2.8241999999999998</v>
      </c>
      <c r="I313" s="50">
        <f>VLOOKUP(D313,'Species List'!$A$2:$J$97,7,0)</f>
        <v>2.2637999999999998</v>
      </c>
      <c r="J313">
        <f t="shared" si="4"/>
        <v>332.87369372531742</v>
      </c>
      <c r="K313" s="50" t="str">
        <f>VLOOKUP(D313,'Species List'!$A$2:$J$97,4,0)</f>
        <v>Acanthuridae</v>
      </c>
    </row>
    <row r="314" spans="1:11">
      <c r="A314" s="47">
        <v>2011</v>
      </c>
      <c r="B314" t="s">
        <v>4</v>
      </c>
      <c r="C314" s="48">
        <v>4</v>
      </c>
      <c r="D314" s="48" t="s">
        <v>49</v>
      </c>
      <c r="E314" s="48" t="str">
        <f>VLOOKUP(D314,'Species List'!$A$2:$J$97,3,0)</f>
        <v>Microspathodon chrysurus</v>
      </c>
      <c r="F314" s="48">
        <v>18</v>
      </c>
      <c r="G314" s="48"/>
      <c r="H314" s="50">
        <f>VLOOKUP(D314,'Species List'!$A$2:$J$97,6,0)</f>
        <v>-4.7032999999999996</v>
      </c>
      <c r="I314" s="50">
        <f>VLOOKUP(D314,'Species List'!$A$2:$J$97,7,0)</f>
        <v>3.0825</v>
      </c>
      <c r="J314">
        <f t="shared" si="4"/>
        <v>177.24643014613946</v>
      </c>
      <c r="K314" s="50" t="str">
        <f>VLOOKUP(D314,'Species List'!$A$2:$J$97,4,0)</f>
        <v>Pomacentridae</v>
      </c>
    </row>
    <row r="315" spans="1:11">
      <c r="A315" s="47">
        <v>2011</v>
      </c>
      <c r="B315" t="s">
        <v>4</v>
      </c>
      <c r="C315" s="48">
        <v>4</v>
      </c>
      <c r="D315" t="s">
        <v>44</v>
      </c>
      <c r="E315" s="48" t="str">
        <f>VLOOKUP(D315,'Species List'!$A$2:$J$97,3,0)</f>
        <v>Scarus iseri</v>
      </c>
      <c r="F315" s="48">
        <v>18</v>
      </c>
      <c r="G315" s="48" t="s">
        <v>21</v>
      </c>
      <c r="H315" s="50">
        <f>VLOOKUP(D315,'Species List'!$A$2:$J$97,6,0)</f>
        <v>-4.8887</v>
      </c>
      <c r="I315" s="50">
        <f>VLOOKUP(D315,'Species List'!$A$2:$J$97,7,0)</f>
        <v>3.0548000000000002</v>
      </c>
      <c r="J315">
        <f t="shared" si="4"/>
        <v>100.16279817170965</v>
      </c>
      <c r="K315" s="50" t="str">
        <f>VLOOKUP(D315,'Species List'!$A$2:$J$97,4,0)</f>
        <v>Scaridae</v>
      </c>
    </row>
    <row r="316" spans="1:11">
      <c r="A316" s="47">
        <v>2011</v>
      </c>
      <c r="B316" t="s">
        <v>4</v>
      </c>
      <c r="C316" s="48">
        <v>4</v>
      </c>
      <c r="D316" t="s">
        <v>48</v>
      </c>
      <c r="E316" s="48" t="str">
        <f>VLOOKUP(D316,'Species List'!$A$2:$J$97,3,0)</f>
        <v>Scarus taeniopterus</v>
      </c>
      <c r="F316" s="48">
        <v>15</v>
      </c>
      <c r="G316" s="48" t="s">
        <v>21</v>
      </c>
      <c r="H316" s="50">
        <f>VLOOKUP(D316,'Species List'!$A$2:$J$97,6,0)</f>
        <v>-3.2256999999999998</v>
      </c>
      <c r="I316" s="50">
        <f>VLOOKUP(D316,'Species List'!$A$2:$J$97,7,0)</f>
        <v>2.3852000000000002</v>
      </c>
      <c r="J316">
        <f t="shared" si="4"/>
        <v>92.19616810425471</v>
      </c>
      <c r="K316" s="50" t="str">
        <f>VLOOKUP(D316,'Species List'!$A$2:$J$97,4,0)</f>
        <v>Scaridae</v>
      </c>
    </row>
    <row r="317" spans="1:11">
      <c r="A317" s="47">
        <v>2011</v>
      </c>
      <c r="B317" t="s">
        <v>4</v>
      </c>
      <c r="C317" s="48">
        <v>4</v>
      </c>
      <c r="D317" t="s">
        <v>48</v>
      </c>
      <c r="E317" s="48" t="str">
        <f>VLOOKUP(D317,'Species List'!$A$2:$J$97,3,0)</f>
        <v>Scarus taeniopterus</v>
      </c>
      <c r="F317" s="48">
        <v>18</v>
      </c>
      <c r="G317" s="48" t="s">
        <v>21</v>
      </c>
      <c r="H317" s="50">
        <f>VLOOKUP(D317,'Species List'!$A$2:$J$97,6,0)</f>
        <v>-3.2256999999999998</v>
      </c>
      <c r="I317" s="50">
        <f>VLOOKUP(D317,'Species List'!$A$2:$J$97,7,0)</f>
        <v>2.3852000000000002</v>
      </c>
      <c r="J317">
        <f t="shared" si="4"/>
        <v>142.42163893869329</v>
      </c>
      <c r="K317" s="50" t="str">
        <f>VLOOKUP(D317,'Species List'!$A$2:$J$97,4,0)</f>
        <v>Scaridae</v>
      </c>
    </row>
    <row r="318" spans="1:11">
      <c r="A318" s="47">
        <v>2011</v>
      </c>
      <c r="B318" t="s">
        <v>4</v>
      </c>
      <c r="C318" s="48">
        <v>4</v>
      </c>
      <c r="D318" t="s">
        <v>48</v>
      </c>
      <c r="E318" s="48" t="str">
        <f>VLOOKUP(D318,'Species List'!$A$2:$J$97,3,0)</f>
        <v>Scarus taeniopterus</v>
      </c>
      <c r="F318" s="48">
        <v>30</v>
      </c>
      <c r="G318" s="48" t="s">
        <v>43</v>
      </c>
      <c r="H318" s="50">
        <f>VLOOKUP(D318,'Species List'!$A$2:$J$97,6,0)</f>
        <v>-3.2256999999999998</v>
      </c>
      <c r="I318" s="50">
        <f>VLOOKUP(D318,'Species List'!$A$2:$J$97,7,0)</f>
        <v>2.3852000000000002</v>
      </c>
      <c r="J318">
        <f t="shared" si="4"/>
        <v>481.64783974460363</v>
      </c>
      <c r="K318" s="50" t="str">
        <f>VLOOKUP(D318,'Species List'!$A$2:$J$97,4,0)</f>
        <v>Scaridae</v>
      </c>
    </row>
    <row r="319" spans="1:11">
      <c r="A319" s="47">
        <v>2011</v>
      </c>
      <c r="B319" t="s">
        <v>4</v>
      </c>
      <c r="C319" s="48">
        <v>4</v>
      </c>
      <c r="D319" s="48" t="s">
        <v>42</v>
      </c>
      <c r="E319" s="48" t="str">
        <f>VLOOKUP(D319,'Species List'!$A$2:$J$97,3,0)</f>
        <v>Scarus vetula</v>
      </c>
      <c r="F319" s="48">
        <v>30</v>
      </c>
      <c r="G319" s="48" t="s">
        <v>21</v>
      </c>
      <c r="H319" s="50">
        <f>VLOOKUP(D319,'Species List'!$A$2:$J$97,6,0)</f>
        <v>-5.0162000000000004</v>
      </c>
      <c r="I319" s="50">
        <f>VLOOKUP(D319,'Species List'!$A$2:$J$97,7,0)</f>
        <v>3.1109</v>
      </c>
      <c r="J319">
        <f t="shared" si="4"/>
        <v>489.6395738782121</v>
      </c>
      <c r="K319" s="50" t="str">
        <f>VLOOKUP(D319,'Species List'!$A$2:$J$97,4,0)</f>
        <v>Scaridae</v>
      </c>
    </row>
    <row r="320" spans="1:11">
      <c r="A320" s="47">
        <v>2011</v>
      </c>
      <c r="B320" t="s">
        <v>4</v>
      </c>
      <c r="C320" s="48">
        <v>4</v>
      </c>
      <c r="D320" s="48" t="s">
        <v>42</v>
      </c>
      <c r="E320" s="48" t="str">
        <f>VLOOKUP(D320,'Species List'!$A$2:$J$97,3,0)</f>
        <v>Scarus vetula</v>
      </c>
      <c r="F320" s="48">
        <v>31</v>
      </c>
      <c r="G320" s="48" t="s">
        <v>21</v>
      </c>
      <c r="H320" s="50">
        <f>VLOOKUP(D320,'Species List'!$A$2:$J$97,6,0)</f>
        <v>-5.0162000000000004</v>
      </c>
      <c r="I320" s="50">
        <f>VLOOKUP(D320,'Species List'!$A$2:$J$97,7,0)</f>
        <v>3.1109</v>
      </c>
      <c r="J320">
        <f t="shared" si="4"/>
        <v>542.22194853037195</v>
      </c>
      <c r="K320" s="50" t="str">
        <f>VLOOKUP(D320,'Species List'!$A$2:$J$97,4,0)</f>
        <v>Scaridae</v>
      </c>
    </row>
    <row r="321" spans="1:11">
      <c r="A321" s="47">
        <v>2011</v>
      </c>
      <c r="B321" t="s">
        <v>4</v>
      </c>
      <c r="C321" s="48">
        <v>4</v>
      </c>
      <c r="D321" s="48" t="s">
        <v>42</v>
      </c>
      <c r="E321" s="48" t="str">
        <f>VLOOKUP(D321,'Species List'!$A$2:$J$97,3,0)</f>
        <v>Scarus vetula</v>
      </c>
      <c r="F321" s="48">
        <v>35</v>
      </c>
      <c r="G321" s="48" t="s">
        <v>43</v>
      </c>
      <c r="H321" s="50">
        <f>VLOOKUP(D321,'Species List'!$A$2:$J$97,6,0)</f>
        <v>-5.0162000000000004</v>
      </c>
      <c r="I321" s="50">
        <f>VLOOKUP(D321,'Species List'!$A$2:$J$97,7,0)</f>
        <v>3.1109</v>
      </c>
      <c r="J321">
        <f t="shared" si="4"/>
        <v>790.93588337793562</v>
      </c>
      <c r="K321" s="50" t="str">
        <f>VLOOKUP(D321,'Species List'!$A$2:$J$97,4,0)</f>
        <v>Scaridae</v>
      </c>
    </row>
    <row r="322" spans="1:11">
      <c r="A322" s="47">
        <v>2011</v>
      </c>
      <c r="B322" t="s">
        <v>4</v>
      </c>
      <c r="C322" s="48">
        <v>4</v>
      </c>
      <c r="D322" s="48" t="s">
        <v>42</v>
      </c>
      <c r="E322" s="48" t="str">
        <f>VLOOKUP(D322,'Species List'!$A$2:$J$97,3,0)</f>
        <v>Scarus vetula</v>
      </c>
      <c r="F322" s="48">
        <v>40</v>
      </c>
      <c r="G322" s="48" t="s">
        <v>43</v>
      </c>
      <c r="H322" s="50">
        <f>VLOOKUP(D322,'Species List'!$A$2:$J$97,6,0)</f>
        <v>-5.0162000000000004</v>
      </c>
      <c r="I322" s="50">
        <f>VLOOKUP(D322,'Species List'!$A$2:$J$97,7,0)</f>
        <v>3.1109</v>
      </c>
      <c r="J322">
        <f t="shared" ref="J322:J385" si="5">10^(H322+(I322*LOG(F322*10)/LOG(10)))</f>
        <v>1198.2527297145662</v>
      </c>
      <c r="K322" s="50" t="str">
        <f>VLOOKUP(D322,'Species List'!$A$2:$J$97,4,0)</f>
        <v>Scaridae</v>
      </c>
    </row>
    <row r="323" spans="1:11">
      <c r="A323" s="47">
        <v>2011</v>
      </c>
      <c r="B323" t="s">
        <v>4</v>
      </c>
      <c r="C323" s="48">
        <v>4</v>
      </c>
      <c r="D323" s="48" t="s">
        <v>47</v>
      </c>
      <c r="E323" s="48" t="str">
        <f>VLOOKUP(D323,'Species List'!$A$2:$J$97,3,0)</f>
        <v>Sparisoma aurofrenatum</v>
      </c>
      <c r="F323" s="48">
        <v>21</v>
      </c>
      <c r="G323" s="48" t="s">
        <v>21</v>
      </c>
      <c r="H323" s="50">
        <f>VLOOKUP(D323,'Species List'!$A$2:$J$97,6,0)</f>
        <v>-4.0781000000000001</v>
      </c>
      <c r="I323" s="50">
        <f>VLOOKUP(D323,'Species List'!$A$2:$J$97,7,0)</f>
        <v>2.7437999999999998</v>
      </c>
      <c r="J323">
        <f t="shared" si="5"/>
        <v>196.60986314457895</v>
      </c>
      <c r="K323" s="50" t="str">
        <f>VLOOKUP(D323,'Species List'!$A$2:$J$97,4,0)</f>
        <v>Scaridae</v>
      </c>
    </row>
    <row r="324" spans="1:11">
      <c r="A324" s="47">
        <v>2011</v>
      </c>
      <c r="B324" t="s">
        <v>4</v>
      </c>
      <c r="C324" s="48">
        <v>5</v>
      </c>
      <c r="D324" s="48" t="s">
        <v>46</v>
      </c>
      <c r="E324" s="48" t="str">
        <f>VLOOKUP(D324,'Species List'!$A$2:$J$97,3,0)</f>
        <v>Acanthurus chirurgus</v>
      </c>
      <c r="F324" s="48">
        <v>25</v>
      </c>
      <c r="G324" s="48"/>
      <c r="H324" s="50">
        <f>VLOOKUP(D324,'Species List'!$A$2:$J$97,6,0)</f>
        <v>-2.4262000000000001</v>
      </c>
      <c r="I324" s="50">
        <f>VLOOKUP(D324,'Species List'!$A$2:$J$97,7,0)</f>
        <v>2.0768</v>
      </c>
      <c r="J324">
        <f t="shared" si="5"/>
        <v>357.96602569144653</v>
      </c>
      <c r="K324" s="50" t="str">
        <f>VLOOKUP(D324,'Species List'!$A$2:$J$97,4,0)</f>
        <v>Acanthuridae</v>
      </c>
    </row>
    <row r="325" spans="1:11">
      <c r="A325" s="47">
        <v>2011</v>
      </c>
      <c r="B325" t="s">
        <v>4</v>
      </c>
      <c r="C325" s="48">
        <v>5</v>
      </c>
      <c r="D325" s="48" t="s">
        <v>54</v>
      </c>
      <c r="E325" s="48" t="str">
        <f>VLOOKUP(D325,'Species List'!$A$2:$J$97,3,0)</f>
        <v>Acanthurus coeruleus</v>
      </c>
      <c r="F325" s="48">
        <v>24</v>
      </c>
      <c r="G325" s="48"/>
      <c r="H325" s="50">
        <f>VLOOKUP(D325,'Species List'!$A$2:$J$97,6,0)</f>
        <v>-2.8241999999999998</v>
      </c>
      <c r="I325" s="50">
        <f>VLOOKUP(D325,'Species List'!$A$2:$J$97,7,0)</f>
        <v>2.2637999999999998</v>
      </c>
      <c r="J325">
        <f t="shared" si="5"/>
        <v>366.540703441549</v>
      </c>
      <c r="K325" s="50" t="str">
        <f>VLOOKUP(D325,'Species List'!$A$2:$J$97,4,0)</f>
        <v>Acanthuridae</v>
      </c>
    </row>
    <row r="326" spans="1:11">
      <c r="A326" s="47">
        <v>2011</v>
      </c>
      <c r="B326" t="s">
        <v>4</v>
      </c>
      <c r="C326" s="48">
        <v>5</v>
      </c>
      <c r="D326" s="48" t="s">
        <v>49</v>
      </c>
      <c r="E326" s="48" t="str">
        <f>VLOOKUP(D326,'Species List'!$A$2:$J$97,3,0)</f>
        <v>Microspathodon chrysurus</v>
      </c>
      <c r="F326" s="48">
        <v>13</v>
      </c>
      <c r="G326" s="48"/>
      <c r="H326" s="50">
        <f>VLOOKUP(D326,'Species List'!$A$2:$J$97,6,0)</f>
        <v>-4.7032999999999996</v>
      </c>
      <c r="I326" s="50">
        <f>VLOOKUP(D326,'Species List'!$A$2:$J$97,7,0)</f>
        <v>3.0825</v>
      </c>
      <c r="J326">
        <f t="shared" si="5"/>
        <v>65.002548424018272</v>
      </c>
      <c r="K326" s="50" t="str">
        <f>VLOOKUP(D326,'Species List'!$A$2:$J$97,4,0)</f>
        <v>Pomacentridae</v>
      </c>
    </row>
    <row r="327" spans="1:11">
      <c r="A327" s="47">
        <v>2011</v>
      </c>
      <c r="B327" t="s">
        <v>4</v>
      </c>
      <c r="C327" s="48">
        <v>5</v>
      </c>
      <c r="D327" s="48" t="s">
        <v>49</v>
      </c>
      <c r="E327" s="48" t="str">
        <f>VLOOKUP(D327,'Species List'!$A$2:$J$97,3,0)</f>
        <v>Microspathodon chrysurus</v>
      </c>
      <c r="F327" s="48">
        <v>15</v>
      </c>
      <c r="G327" s="48"/>
      <c r="H327" s="50">
        <f>VLOOKUP(D327,'Species List'!$A$2:$J$97,6,0)</f>
        <v>-4.7032999999999996</v>
      </c>
      <c r="I327" s="50">
        <f>VLOOKUP(D327,'Species List'!$A$2:$J$97,7,0)</f>
        <v>3.0825</v>
      </c>
      <c r="J327">
        <f t="shared" si="5"/>
        <v>101.04185391212167</v>
      </c>
      <c r="K327" s="50" t="str">
        <f>VLOOKUP(D327,'Species List'!$A$2:$J$97,4,0)</f>
        <v>Pomacentridae</v>
      </c>
    </row>
    <row r="328" spans="1:11">
      <c r="A328" s="47">
        <v>2011</v>
      </c>
      <c r="B328" t="s">
        <v>4</v>
      </c>
      <c r="C328" s="48">
        <v>5</v>
      </c>
      <c r="D328" t="s">
        <v>48</v>
      </c>
      <c r="E328" s="48" t="str">
        <f>VLOOKUP(D328,'Species List'!$A$2:$J$97,3,0)</f>
        <v>Scarus taeniopterus</v>
      </c>
      <c r="F328" s="48">
        <v>22</v>
      </c>
      <c r="G328" s="48" t="s">
        <v>21</v>
      </c>
      <c r="H328" s="50">
        <f>VLOOKUP(D328,'Species List'!$A$2:$J$97,6,0)</f>
        <v>-3.2256999999999998</v>
      </c>
      <c r="I328" s="50">
        <f>VLOOKUP(D328,'Species List'!$A$2:$J$97,7,0)</f>
        <v>2.3852000000000002</v>
      </c>
      <c r="J328">
        <f t="shared" si="5"/>
        <v>229.85109565998633</v>
      </c>
      <c r="K328" s="50" t="str">
        <f>VLOOKUP(D328,'Species List'!$A$2:$J$97,4,0)</f>
        <v>Scaridae</v>
      </c>
    </row>
    <row r="329" spans="1:11">
      <c r="A329" s="47">
        <v>2011</v>
      </c>
      <c r="B329" t="s">
        <v>4</v>
      </c>
      <c r="C329" s="48">
        <v>5</v>
      </c>
      <c r="D329" t="s">
        <v>48</v>
      </c>
      <c r="E329" s="48" t="str">
        <f>VLOOKUP(D329,'Species List'!$A$2:$J$97,3,0)</f>
        <v>Scarus taeniopterus</v>
      </c>
      <c r="F329" s="48">
        <v>22</v>
      </c>
      <c r="G329" s="48" t="s">
        <v>21</v>
      </c>
      <c r="H329" s="50">
        <f>VLOOKUP(D329,'Species List'!$A$2:$J$97,6,0)</f>
        <v>-3.2256999999999998</v>
      </c>
      <c r="I329" s="50">
        <f>VLOOKUP(D329,'Species List'!$A$2:$J$97,7,0)</f>
        <v>2.3852000000000002</v>
      </c>
      <c r="J329">
        <f t="shared" si="5"/>
        <v>229.85109565998633</v>
      </c>
      <c r="K329" s="50" t="str">
        <f>VLOOKUP(D329,'Species List'!$A$2:$J$97,4,0)</f>
        <v>Scaridae</v>
      </c>
    </row>
    <row r="330" spans="1:11">
      <c r="A330" s="47">
        <v>2011</v>
      </c>
      <c r="B330" t="s">
        <v>4</v>
      </c>
      <c r="C330" s="48">
        <v>5</v>
      </c>
      <c r="D330" t="s">
        <v>48</v>
      </c>
      <c r="E330" s="48" t="str">
        <f>VLOOKUP(D330,'Species List'!$A$2:$J$97,3,0)</f>
        <v>Scarus taeniopterus</v>
      </c>
      <c r="F330" s="48">
        <v>22</v>
      </c>
      <c r="G330" s="48" t="s">
        <v>21</v>
      </c>
      <c r="H330" s="50">
        <f>VLOOKUP(D330,'Species List'!$A$2:$J$97,6,0)</f>
        <v>-3.2256999999999998</v>
      </c>
      <c r="I330" s="50">
        <f>VLOOKUP(D330,'Species List'!$A$2:$J$97,7,0)</f>
        <v>2.3852000000000002</v>
      </c>
      <c r="J330">
        <f t="shared" si="5"/>
        <v>229.85109565998633</v>
      </c>
      <c r="K330" s="50" t="str">
        <f>VLOOKUP(D330,'Species List'!$A$2:$J$97,4,0)</f>
        <v>Scaridae</v>
      </c>
    </row>
    <row r="331" spans="1:11">
      <c r="A331" s="47">
        <v>2011</v>
      </c>
      <c r="B331" t="s">
        <v>4</v>
      </c>
      <c r="C331" s="48">
        <v>5</v>
      </c>
      <c r="D331" t="s">
        <v>48</v>
      </c>
      <c r="E331" s="48" t="str">
        <f>VLOOKUP(D331,'Species List'!$A$2:$J$97,3,0)</f>
        <v>Scarus taeniopterus</v>
      </c>
      <c r="F331" s="48">
        <v>22</v>
      </c>
      <c r="G331" s="48" t="s">
        <v>21</v>
      </c>
      <c r="H331" s="50">
        <f>VLOOKUP(D331,'Species List'!$A$2:$J$97,6,0)</f>
        <v>-3.2256999999999998</v>
      </c>
      <c r="I331" s="50">
        <f>VLOOKUP(D331,'Species List'!$A$2:$J$97,7,0)</f>
        <v>2.3852000000000002</v>
      </c>
      <c r="J331">
        <f t="shared" si="5"/>
        <v>229.85109565998633</v>
      </c>
      <c r="K331" s="50" t="str">
        <f>VLOOKUP(D331,'Species List'!$A$2:$J$97,4,0)</f>
        <v>Scaridae</v>
      </c>
    </row>
    <row r="332" spans="1:11">
      <c r="A332" s="47">
        <v>2011</v>
      </c>
      <c r="B332" t="s">
        <v>4</v>
      </c>
      <c r="C332" s="48">
        <v>5</v>
      </c>
      <c r="D332" t="s">
        <v>48</v>
      </c>
      <c r="E332" s="48" t="str">
        <f>VLOOKUP(D332,'Species List'!$A$2:$J$97,3,0)</f>
        <v>Scarus taeniopterus</v>
      </c>
      <c r="F332" s="48">
        <v>22</v>
      </c>
      <c r="G332" s="48" t="s">
        <v>21</v>
      </c>
      <c r="H332" s="50">
        <f>VLOOKUP(D332,'Species List'!$A$2:$J$97,6,0)</f>
        <v>-3.2256999999999998</v>
      </c>
      <c r="I332" s="50">
        <f>VLOOKUP(D332,'Species List'!$A$2:$J$97,7,0)</f>
        <v>2.3852000000000002</v>
      </c>
      <c r="J332">
        <f t="shared" si="5"/>
        <v>229.85109565998633</v>
      </c>
      <c r="K332" s="50" t="str">
        <f>VLOOKUP(D332,'Species List'!$A$2:$J$97,4,0)</f>
        <v>Scaridae</v>
      </c>
    </row>
    <row r="333" spans="1:11">
      <c r="A333" s="47">
        <v>2011</v>
      </c>
      <c r="B333" t="s">
        <v>4</v>
      </c>
      <c r="C333" s="48">
        <v>5</v>
      </c>
      <c r="D333" t="s">
        <v>48</v>
      </c>
      <c r="E333" s="48" t="str">
        <f>VLOOKUP(D333,'Species List'!$A$2:$J$97,3,0)</f>
        <v>Scarus taeniopterus</v>
      </c>
      <c r="F333" s="48">
        <v>22</v>
      </c>
      <c r="G333" s="48" t="s">
        <v>21</v>
      </c>
      <c r="H333" s="50">
        <f>VLOOKUP(D333,'Species List'!$A$2:$J$97,6,0)</f>
        <v>-3.2256999999999998</v>
      </c>
      <c r="I333" s="50">
        <f>VLOOKUP(D333,'Species List'!$A$2:$J$97,7,0)</f>
        <v>2.3852000000000002</v>
      </c>
      <c r="J333">
        <f t="shared" si="5"/>
        <v>229.85109565998633</v>
      </c>
      <c r="K333" s="50" t="str">
        <f>VLOOKUP(D333,'Species List'!$A$2:$J$97,4,0)</f>
        <v>Scaridae</v>
      </c>
    </row>
    <row r="334" spans="1:11">
      <c r="A334" s="47">
        <v>2011</v>
      </c>
      <c r="B334" t="s">
        <v>4</v>
      </c>
      <c r="C334" s="48">
        <v>5</v>
      </c>
      <c r="D334" t="s">
        <v>48</v>
      </c>
      <c r="E334" s="48" t="str">
        <f>VLOOKUP(D334,'Species List'!$A$2:$J$97,3,0)</f>
        <v>Scarus taeniopterus</v>
      </c>
      <c r="F334" s="48">
        <v>22</v>
      </c>
      <c r="G334" s="48" t="s">
        <v>21</v>
      </c>
      <c r="H334" s="50">
        <f>VLOOKUP(D334,'Species List'!$A$2:$J$97,6,0)</f>
        <v>-3.2256999999999998</v>
      </c>
      <c r="I334" s="50">
        <f>VLOOKUP(D334,'Species List'!$A$2:$J$97,7,0)</f>
        <v>2.3852000000000002</v>
      </c>
      <c r="J334">
        <f t="shared" si="5"/>
        <v>229.85109565998633</v>
      </c>
      <c r="K334" s="50" t="str">
        <f>VLOOKUP(D334,'Species List'!$A$2:$J$97,4,0)</f>
        <v>Scaridae</v>
      </c>
    </row>
    <row r="335" spans="1:11">
      <c r="A335" s="47">
        <v>2011</v>
      </c>
      <c r="B335" t="s">
        <v>4</v>
      </c>
      <c r="C335" s="48">
        <v>5</v>
      </c>
      <c r="D335" t="s">
        <v>48</v>
      </c>
      <c r="E335" s="48" t="str">
        <f>VLOOKUP(D335,'Species List'!$A$2:$J$97,3,0)</f>
        <v>Scarus taeniopterus</v>
      </c>
      <c r="F335" s="48">
        <v>22</v>
      </c>
      <c r="G335" s="48" t="s">
        <v>21</v>
      </c>
      <c r="H335" s="50">
        <f>VLOOKUP(D335,'Species List'!$A$2:$J$97,6,0)</f>
        <v>-3.2256999999999998</v>
      </c>
      <c r="I335" s="50">
        <f>VLOOKUP(D335,'Species List'!$A$2:$J$97,7,0)</f>
        <v>2.3852000000000002</v>
      </c>
      <c r="J335">
        <f t="shared" si="5"/>
        <v>229.85109565998633</v>
      </c>
      <c r="K335" s="50" t="str">
        <f>VLOOKUP(D335,'Species List'!$A$2:$J$97,4,0)</f>
        <v>Scaridae</v>
      </c>
    </row>
    <row r="336" spans="1:11">
      <c r="A336" s="47">
        <v>2011</v>
      </c>
      <c r="B336" t="s">
        <v>4</v>
      </c>
      <c r="C336" s="48">
        <v>5</v>
      </c>
      <c r="D336" t="s">
        <v>48</v>
      </c>
      <c r="E336" s="48" t="str">
        <f>VLOOKUP(D336,'Species List'!$A$2:$J$97,3,0)</f>
        <v>Scarus taeniopterus</v>
      </c>
      <c r="F336" s="48">
        <v>22</v>
      </c>
      <c r="G336" s="48" t="s">
        <v>21</v>
      </c>
      <c r="H336" s="50">
        <f>VLOOKUP(D336,'Species List'!$A$2:$J$97,6,0)</f>
        <v>-3.2256999999999998</v>
      </c>
      <c r="I336" s="50">
        <f>VLOOKUP(D336,'Species List'!$A$2:$J$97,7,0)</f>
        <v>2.3852000000000002</v>
      </c>
      <c r="J336">
        <f t="shared" si="5"/>
        <v>229.85109565998633</v>
      </c>
      <c r="K336" s="50" t="str">
        <f>VLOOKUP(D336,'Species List'!$A$2:$J$97,4,0)</f>
        <v>Scaridae</v>
      </c>
    </row>
    <row r="337" spans="1:11">
      <c r="A337" s="47">
        <v>2011</v>
      </c>
      <c r="B337" t="s">
        <v>4</v>
      </c>
      <c r="C337" s="48">
        <v>5</v>
      </c>
      <c r="D337" t="s">
        <v>48</v>
      </c>
      <c r="E337" s="48" t="str">
        <f>VLOOKUP(D337,'Species List'!$A$2:$J$97,3,0)</f>
        <v>Scarus taeniopterus</v>
      </c>
      <c r="F337" s="48">
        <v>22</v>
      </c>
      <c r="G337" s="48" t="s">
        <v>21</v>
      </c>
      <c r="H337" s="50">
        <f>VLOOKUP(D337,'Species List'!$A$2:$J$97,6,0)</f>
        <v>-3.2256999999999998</v>
      </c>
      <c r="I337" s="50">
        <f>VLOOKUP(D337,'Species List'!$A$2:$J$97,7,0)</f>
        <v>2.3852000000000002</v>
      </c>
      <c r="J337">
        <f t="shared" si="5"/>
        <v>229.85109565998633</v>
      </c>
      <c r="K337" s="50" t="str">
        <f>VLOOKUP(D337,'Species List'!$A$2:$J$97,4,0)</f>
        <v>Scaridae</v>
      </c>
    </row>
    <row r="338" spans="1:11">
      <c r="A338" s="47">
        <v>2011</v>
      </c>
      <c r="B338" t="s">
        <v>4</v>
      </c>
      <c r="C338" s="48">
        <v>5</v>
      </c>
      <c r="D338" t="s">
        <v>48</v>
      </c>
      <c r="E338" s="48" t="str">
        <f>VLOOKUP(D338,'Species List'!$A$2:$J$97,3,0)</f>
        <v>Scarus taeniopterus</v>
      </c>
      <c r="F338" s="48">
        <v>22</v>
      </c>
      <c r="G338" s="48" t="s">
        <v>21</v>
      </c>
      <c r="H338" s="50">
        <f>VLOOKUP(D338,'Species List'!$A$2:$J$97,6,0)</f>
        <v>-3.2256999999999998</v>
      </c>
      <c r="I338" s="50">
        <f>VLOOKUP(D338,'Species List'!$A$2:$J$97,7,0)</f>
        <v>2.3852000000000002</v>
      </c>
      <c r="J338">
        <f t="shared" si="5"/>
        <v>229.85109565998633</v>
      </c>
      <c r="K338" s="50" t="str">
        <f>VLOOKUP(D338,'Species List'!$A$2:$J$97,4,0)</f>
        <v>Scaridae</v>
      </c>
    </row>
    <row r="339" spans="1:11">
      <c r="A339" s="47">
        <v>2011</v>
      </c>
      <c r="B339" t="s">
        <v>4</v>
      </c>
      <c r="C339" s="48">
        <v>5</v>
      </c>
      <c r="D339" t="s">
        <v>48</v>
      </c>
      <c r="E339" s="48" t="str">
        <f>VLOOKUP(D339,'Species List'!$A$2:$J$97,3,0)</f>
        <v>Scarus taeniopterus</v>
      </c>
      <c r="F339" s="48">
        <v>22</v>
      </c>
      <c r="G339" s="48" t="s">
        <v>21</v>
      </c>
      <c r="H339" s="50">
        <f>VLOOKUP(D339,'Species List'!$A$2:$J$97,6,0)</f>
        <v>-3.2256999999999998</v>
      </c>
      <c r="I339" s="50">
        <f>VLOOKUP(D339,'Species List'!$A$2:$J$97,7,0)</f>
        <v>2.3852000000000002</v>
      </c>
      <c r="J339">
        <f t="shared" si="5"/>
        <v>229.85109565998633</v>
      </c>
      <c r="K339" s="50" t="str">
        <f>VLOOKUP(D339,'Species List'!$A$2:$J$97,4,0)</f>
        <v>Scaridae</v>
      </c>
    </row>
    <row r="340" spans="1:11">
      <c r="A340" s="47">
        <v>2011</v>
      </c>
      <c r="B340" t="s">
        <v>4</v>
      </c>
      <c r="C340" s="48">
        <v>5</v>
      </c>
      <c r="D340" t="s">
        <v>48</v>
      </c>
      <c r="E340" s="48" t="str">
        <f>VLOOKUP(D340,'Species List'!$A$2:$J$97,3,0)</f>
        <v>Scarus taeniopterus</v>
      </c>
      <c r="F340" s="48">
        <v>22</v>
      </c>
      <c r="G340" s="48" t="s">
        <v>21</v>
      </c>
      <c r="H340" s="50">
        <f>VLOOKUP(D340,'Species List'!$A$2:$J$97,6,0)</f>
        <v>-3.2256999999999998</v>
      </c>
      <c r="I340" s="50">
        <f>VLOOKUP(D340,'Species List'!$A$2:$J$97,7,0)</f>
        <v>2.3852000000000002</v>
      </c>
      <c r="J340">
        <f t="shared" si="5"/>
        <v>229.85109565998633</v>
      </c>
      <c r="K340" s="50" t="str">
        <f>VLOOKUP(D340,'Species List'!$A$2:$J$97,4,0)</f>
        <v>Scaridae</v>
      </c>
    </row>
    <row r="341" spans="1:11">
      <c r="A341" s="47">
        <v>2011</v>
      </c>
      <c r="B341" t="s">
        <v>4</v>
      </c>
      <c r="C341" s="48">
        <v>5</v>
      </c>
      <c r="D341" t="s">
        <v>48</v>
      </c>
      <c r="E341" s="48" t="str">
        <f>VLOOKUP(D341,'Species List'!$A$2:$J$97,3,0)</f>
        <v>Scarus taeniopterus</v>
      </c>
      <c r="F341" s="48">
        <v>22</v>
      </c>
      <c r="G341" s="48" t="s">
        <v>21</v>
      </c>
      <c r="H341" s="50">
        <f>VLOOKUP(D341,'Species List'!$A$2:$J$97,6,0)</f>
        <v>-3.2256999999999998</v>
      </c>
      <c r="I341" s="50">
        <f>VLOOKUP(D341,'Species List'!$A$2:$J$97,7,0)</f>
        <v>2.3852000000000002</v>
      </c>
      <c r="J341">
        <f t="shared" si="5"/>
        <v>229.85109565998633</v>
      </c>
      <c r="K341" s="50" t="str">
        <f>VLOOKUP(D341,'Species List'!$A$2:$J$97,4,0)</f>
        <v>Scaridae</v>
      </c>
    </row>
    <row r="342" spans="1:11">
      <c r="A342" s="47">
        <v>2011</v>
      </c>
      <c r="B342" t="s">
        <v>4</v>
      </c>
      <c r="C342" s="48">
        <v>5</v>
      </c>
      <c r="D342" t="s">
        <v>48</v>
      </c>
      <c r="E342" s="48" t="str">
        <f>VLOOKUP(D342,'Species List'!$A$2:$J$97,3,0)</f>
        <v>Scarus taeniopterus</v>
      </c>
      <c r="F342" s="48">
        <v>22</v>
      </c>
      <c r="G342" s="48" t="s">
        <v>21</v>
      </c>
      <c r="H342" s="50">
        <f>VLOOKUP(D342,'Species List'!$A$2:$J$97,6,0)</f>
        <v>-3.2256999999999998</v>
      </c>
      <c r="I342" s="50">
        <f>VLOOKUP(D342,'Species List'!$A$2:$J$97,7,0)</f>
        <v>2.3852000000000002</v>
      </c>
      <c r="J342">
        <f t="shared" si="5"/>
        <v>229.85109565998633</v>
      </c>
      <c r="K342" s="50" t="str">
        <f>VLOOKUP(D342,'Species List'!$A$2:$J$97,4,0)</f>
        <v>Scaridae</v>
      </c>
    </row>
    <row r="343" spans="1:11">
      <c r="A343" s="47">
        <v>2011</v>
      </c>
      <c r="B343" t="s">
        <v>4</v>
      </c>
      <c r="C343" s="48">
        <v>5</v>
      </c>
      <c r="D343" t="s">
        <v>48</v>
      </c>
      <c r="E343" s="48" t="str">
        <f>VLOOKUP(D343,'Species List'!$A$2:$J$97,3,0)</f>
        <v>Scarus taeniopterus</v>
      </c>
      <c r="F343" s="48">
        <v>22</v>
      </c>
      <c r="G343" s="48" t="s">
        <v>21</v>
      </c>
      <c r="H343" s="50">
        <f>VLOOKUP(D343,'Species List'!$A$2:$J$97,6,0)</f>
        <v>-3.2256999999999998</v>
      </c>
      <c r="I343" s="50">
        <f>VLOOKUP(D343,'Species List'!$A$2:$J$97,7,0)</f>
        <v>2.3852000000000002</v>
      </c>
      <c r="J343">
        <f t="shared" si="5"/>
        <v>229.85109565998633</v>
      </c>
      <c r="K343" s="50" t="str">
        <f>VLOOKUP(D343,'Species List'!$A$2:$J$97,4,0)</f>
        <v>Scaridae</v>
      </c>
    </row>
    <row r="344" spans="1:11">
      <c r="A344" s="47">
        <v>2011</v>
      </c>
      <c r="B344" t="s">
        <v>4</v>
      </c>
      <c r="C344" s="48">
        <v>5</v>
      </c>
      <c r="D344" t="s">
        <v>48</v>
      </c>
      <c r="E344" s="48" t="str">
        <f>VLOOKUP(D344,'Species List'!$A$2:$J$97,3,0)</f>
        <v>Scarus taeniopterus</v>
      </c>
      <c r="F344" s="48">
        <v>22</v>
      </c>
      <c r="G344" s="48" t="s">
        <v>21</v>
      </c>
      <c r="H344" s="50">
        <f>VLOOKUP(D344,'Species List'!$A$2:$J$97,6,0)</f>
        <v>-3.2256999999999998</v>
      </c>
      <c r="I344" s="50">
        <f>VLOOKUP(D344,'Species List'!$A$2:$J$97,7,0)</f>
        <v>2.3852000000000002</v>
      </c>
      <c r="J344">
        <f t="shared" si="5"/>
        <v>229.85109565998633</v>
      </c>
      <c r="K344" s="50" t="str">
        <f>VLOOKUP(D344,'Species List'!$A$2:$J$97,4,0)</f>
        <v>Scaridae</v>
      </c>
    </row>
    <row r="345" spans="1:11">
      <c r="A345" s="47">
        <v>2011</v>
      </c>
      <c r="B345" t="s">
        <v>4</v>
      </c>
      <c r="C345" s="48">
        <v>5</v>
      </c>
      <c r="D345" t="s">
        <v>48</v>
      </c>
      <c r="E345" s="48" t="str">
        <f>VLOOKUP(D345,'Species List'!$A$2:$J$97,3,0)</f>
        <v>Scarus taeniopterus</v>
      </c>
      <c r="F345" s="48">
        <v>22</v>
      </c>
      <c r="G345" s="48" t="s">
        <v>21</v>
      </c>
      <c r="H345" s="50">
        <f>VLOOKUP(D345,'Species List'!$A$2:$J$97,6,0)</f>
        <v>-3.2256999999999998</v>
      </c>
      <c r="I345" s="50">
        <f>VLOOKUP(D345,'Species List'!$A$2:$J$97,7,0)</f>
        <v>2.3852000000000002</v>
      </c>
      <c r="J345">
        <f t="shared" si="5"/>
        <v>229.85109565998633</v>
      </c>
      <c r="K345" s="50" t="str">
        <f>VLOOKUP(D345,'Species List'!$A$2:$J$97,4,0)</f>
        <v>Scaridae</v>
      </c>
    </row>
    <row r="346" spans="1:11">
      <c r="A346" s="47">
        <v>2011</v>
      </c>
      <c r="B346" t="s">
        <v>4</v>
      </c>
      <c r="C346" s="48">
        <v>5</v>
      </c>
      <c r="D346" t="s">
        <v>48</v>
      </c>
      <c r="E346" s="48" t="str">
        <f>VLOOKUP(D346,'Species List'!$A$2:$J$97,3,0)</f>
        <v>Scarus taeniopterus</v>
      </c>
      <c r="F346" s="48">
        <v>22</v>
      </c>
      <c r="G346" s="48" t="s">
        <v>21</v>
      </c>
      <c r="H346" s="50">
        <f>VLOOKUP(D346,'Species List'!$A$2:$J$97,6,0)</f>
        <v>-3.2256999999999998</v>
      </c>
      <c r="I346" s="50">
        <f>VLOOKUP(D346,'Species List'!$A$2:$J$97,7,0)</f>
        <v>2.3852000000000002</v>
      </c>
      <c r="J346">
        <f t="shared" si="5"/>
        <v>229.85109565998633</v>
      </c>
      <c r="K346" s="50" t="str">
        <f>VLOOKUP(D346,'Species List'!$A$2:$J$97,4,0)</f>
        <v>Scaridae</v>
      </c>
    </row>
    <row r="347" spans="1:11">
      <c r="A347" s="47">
        <v>2011</v>
      </c>
      <c r="B347" t="s">
        <v>4</v>
      </c>
      <c r="C347" s="48">
        <v>5</v>
      </c>
      <c r="D347" t="s">
        <v>48</v>
      </c>
      <c r="E347" s="48" t="str">
        <f>VLOOKUP(D347,'Species List'!$A$2:$J$97,3,0)</f>
        <v>Scarus taeniopterus</v>
      </c>
      <c r="F347" s="48">
        <v>22</v>
      </c>
      <c r="G347" s="48" t="s">
        <v>21</v>
      </c>
      <c r="H347" s="50">
        <f>VLOOKUP(D347,'Species List'!$A$2:$J$97,6,0)</f>
        <v>-3.2256999999999998</v>
      </c>
      <c r="I347" s="50">
        <f>VLOOKUP(D347,'Species List'!$A$2:$J$97,7,0)</f>
        <v>2.3852000000000002</v>
      </c>
      <c r="J347">
        <f t="shared" si="5"/>
        <v>229.85109565998633</v>
      </c>
      <c r="K347" s="50" t="str">
        <f>VLOOKUP(D347,'Species List'!$A$2:$J$97,4,0)</f>
        <v>Scaridae</v>
      </c>
    </row>
    <row r="348" spans="1:11">
      <c r="A348" s="47">
        <v>2011</v>
      </c>
      <c r="B348" t="s">
        <v>4</v>
      </c>
      <c r="C348" s="48">
        <v>5</v>
      </c>
      <c r="D348" t="s">
        <v>48</v>
      </c>
      <c r="E348" s="48" t="str">
        <f>VLOOKUP(D348,'Species List'!$A$2:$J$97,3,0)</f>
        <v>Scarus taeniopterus</v>
      </c>
      <c r="F348" s="48">
        <v>22</v>
      </c>
      <c r="G348" s="48" t="s">
        <v>21</v>
      </c>
      <c r="H348" s="50">
        <f>VLOOKUP(D348,'Species List'!$A$2:$J$97,6,0)</f>
        <v>-3.2256999999999998</v>
      </c>
      <c r="I348" s="50">
        <f>VLOOKUP(D348,'Species List'!$A$2:$J$97,7,0)</f>
        <v>2.3852000000000002</v>
      </c>
      <c r="J348">
        <f t="shared" si="5"/>
        <v>229.85109565998633</v>
      </c>
      <c r="K348" s="50" t="str">
        <f>VLOOKUP(D348,'Species List'!$A$2:$J$97,4,0)</f>
        <v>Scaridae</v>
      </c>
    </row>
    <row r="349" spans="1:11">
      <c r="A349" s="47">
        <v>2011</v>
      </c>
      <c r="B349" t="s">
        <v>4</v>
      </c>
      <c r="C349" s="48">
        <v>5</v>
      </c>
      <c r="D349" t="s">
        <v>48</v>
      </c>
      <c r="E349" s="48" t="str">
        <f>VLOOKUP(D349,'Species List'!$A$2:$J$97,3,0)</f>
        <v>Scarus taeniopterus</v>
      </c>
      <c r="F349" s="48">
        <v>22</v>
      </c>
      <c r="G349" s="48" t="s">
        <v>21</v>
      </c>
      <c r="H349" s="50">
        <f>VLOOKUP(D349,'Species List'!$A$2:$J$97,6,0)</f>
        <v>-3.2256999999999998</v>
      </c>
      <c r="I349" s="50">
        <f>VLOOKUP(D349,'Species List'!$A$2:$J$97,7,0)</f>
        <v>2.3852000000000002</v>
      </c>
      <c r="J349">
        <f t="shared" si="5"/>
        <v>229.85109565998633</v>
      </c>
      <c r="K349" s="50" t="str">
        <f>VLOOKUP(D349,'Species List'!$A$2:$J$97,4,0)</f>
        <v>Scaridae</v>
      </c>
    </row>
    <row r="350" spans="1:11">
      <c r="A350" s="47">
        <v>2011</v>
      </c>
      <c r="B350" t="s">
        <v>4</v>
      </c>
      <c r="C350" s="48">
        <v>5</v>
      </c>
      <c r="D350" t="s">
        <v>48</v>
      </c>
      <c r="E350" s="48" t="str">
        <f>VLOOKUP(D350,'Species List'!$A$2:$J$97,3,0)</f>
        <v>Scarus taeniopterus</v>
      </c>
      <c r="F350" s="48">
        <v>22</v>
      </c>
      <c r="G350" s="48" t="s">
        <v>21</v>
      </c>
      <c r="H350" s="50">
        <f>VLOOKUP(D350,'Species List'!$A$2:$J$97,6,0)</f>
        <v>-3.2256999999999998</v>
      </c>
      <c r="I350" s="50">
        <f>VLOOKUP(D350,'Species List'!$A$2:$J$97,7,0)</f>
        <v>2.3852000000000002</v>
      </c>
      <c r="J350">
        <f t="shared" si="5"/>
        <v>229.85109565998633</v>
      </c>
      <c r="K350" s="50" t="str">
        <f>VLOOKUP(D350,'Species List'!$A$2:$J$97,4,0)</f>
        <v>Scaridae</v>
      </c>
    </row>
    <row r="351" spans="1:11">
      <c r="A351" s="47">
        <v>2011</v>
      </c>
      <c r="B351" t="s">
        <v>4</v>
      </c>
      <c r="C351" s="48">
        <v>5</v>
      </c>
      <c r="D351" t="s">
        <v>48</v>
      </c>
      <c r="E351" s="48" t="str">
        <f>VLOOKUP(D351,'Species List'!$A$2:$J$97,3,0)</f>
        <v>Scarus taeniopterus</v>
      </c>
      <c r="F351" s="48">
        <v>22</v>
      </c>
      <c r="G351" s="48" t="s">
        <v>21</v>
      </c>
      <c r="H351" s="50">
        <f>VLOOKUP(D351,'Species List'!$A$2:$J$97,6,0)</f>
        <v>-3.2256999999999998</v>
      </c>
      <c r="I351" s="50">
        <f>VLOOKUP(D351,'Species List'!$A$2:$J$97,7,0)</f>
        <v>2.3852000000000002</v>
      </c>
      <c r="J351">
        <f t="shared" si="5"/>
        <v>229.85109565998633</v>
      </c>
      <c r="K351" s="50" t="str">
        <f>VLOOKUP(D351,'Species List'!$A$2:$J$97,4,0)</f>
        <v>Scaridae</v>
      </c>
    </row>
    <row r="352" spans="1:11">
      <c r="A352" s="47">
        <v>2011</v>
      </c>
      <c r="B352" t="s">
        <v>4</v>
      </c>
      <c r="C352" s="48">
        <v>5</v>
      </c>
      <c r="D352" t="s">
        <v>48</v>
      </c>
      <c r="E352" s="48" t="str">
        <f>VLOOKUP(D352,'Species List'!$A$2:$J$97,3,0)</f>
        <v>Scarus taeniopterus</v>
      </c>
      <c r="F352" s="48">
        <v>22</v>
      </c>
      <c r="G352" s="48" t="s">
        <v>21</v>
      </c>
      <c r="H352" s="50">
        <f>VLOOKUP(D352,'Species List'!$A$2:$J$97,6,0)</f>
        <v>-3.2256999999999998</v>
      </c>
      <c r="I352" s="50">
        <f>VLOOKUP(D352,'Species List'!$A$2:$J$97,7,0)</f>
        <v>2.3852000000000002</v>
      </c>
      <c r="J352">
        <f t="shared" si="5"/>
        <v>229.85109565998633</v>
      </c>
      <c r="K352" s="50" t="str">
        <f>VLOOKUP(D352,'Species List'!$A$2:$J$97,4,0)</f>
        <v>Scaridae</v>
      </c>
    </row>
    <row r="353" spans="1:11">
      <c r="A353" s="47">
        <v>2011</v>
      </c>
      <c r="B353" t="s">
        <v>4</v>
      </c>
      <c r="C353" s="48">
        <v>5</v>
      </c>
      <c r="D353" t="s">
        <v>48</v>
      </c>
      <c r="E353" s="48" t="str">
        <f>VLOOKUP(D353,'Species List'!$A$2:$J$97,3,0)</f>
        <v>Scarus taeniopterus</v>
      </c>
      <c r="F353" s="48">
        <v>22</v>
      </c>
      <c r="G353" s="48" t="s">
        <v>21</v>
      </c>
      <c r="H353" s="50">
        <f>VLOOKUP(D353,'Species List'!$A$2:$J$97,6,0)</f>
        <v>-3.2256999999999998</v>
      </c>
      <c r="I353" s="50">
        <f>VLOOKUP(D353,'Species List'!$A$2:$J$97,7,0)</f>
        <v>2.3852000000000002</v>
      </c>
      <c r="J353">
        <f t="shared" si="5"/>
        <v>229.85109565998633</v>
      </c>
      <c r="K353" s="50" t="str">
        <f>VLOOKUP(D353,'Species List'!$A$2:$J$97,4,0)</f>
        <v>Scaridae</v>
      </c>
    </row>
    <row r="354" spans="1:11">
      <c r="A354" s="47">
        <v>2011</v>
      </c>
      <c r="B354" t="s">
        <v>4</v>
      </c>
      <c r="C354" s="48">
        <v>5</v>
      </c>
      <c r="D354" t="s">
        <v>48</v>
      </c>
      <c r="E354" s="48" t="str">
        <f>VLOOKUP(D354,'Species List'!$A$2:$J$97,3,0)</f>
        <v>Scarus taeniopterus</v>
      </c>
      <c r="F354" s="48">
        <v>22</v>
      </c>
      <c r="G354" s="48" t="s">
        <v>21</v>
      </c>
      <c r="H354" s="50">
        <f>VLOOKUP(D354,'Species List'!$A$2:$J$97,6,0)</f>
        <v>-3.2256999999999998</v>
      </c>
      <c r="I354" s="50">
        <f>VLOOKUP(D354,'Species List'!$A$2:$J$97,7,0)</f>
        <v>2.3852000000000002</v>
      </c>
      <c r="J354">
        <f t="shared" si="5"/>
        <v>229.85109565998633</v>
      </c>
      <c r="K354" s="50" t="str">
        <f>VLOOKUP(D354,'Species List'!$A$2:$J$97,4,0)</f>
        <v>Scaridae</v>
      </c>
    </row>
    <row r="355" spans="1:11">
      <c r="A355" s="47">
        <v>2011</v>
      </c>
      <c r="B355" t="s">
        <v>4</v>
      </c>
      <c r="C355" s="48">
        <v>5</v>
      </c>
      <c r="D355" t="s">
        <v>48</v>
      </c>
      <c r="E355" s="48" t="str">
        <f>VLOOKUP(D355,'Species List'!$A$2:$J$97,3,0)</f>
        <v>Scarus taeniopterus</v>
      </c>
      <c r="F355" s="48">
        <v>22</v>
      </c>
      <c r="G355" s="48" t="s">
        <v>21</v>
      </c>
      <c r="H355" s="50">
        <f>VLOOKUP(D355,'Species List'!$A$2:$J$97,6,0)</f>
        <v>-3.2256999999999998</v>
      </c>
      <c r="I355" s="50">
        <f>VLOOKUP(D355,'Species List'!$A$2:$J$97,7,0)</f>
        <v>2.3852000000000002</v>
      </c>
      <c r="J355">
        <f t="shared" si="5"/>
        <v>229.85109565998633</v>
      </c>
      <c r="K355" s="50" t="str">
        <f>VLOOKUP(D355,'Species List'!$A$2:$J$97,4,0)</f>
        <v>Scaridae</v>
      </c>
    </row>
    <row r="356" spans="1:11">
      <c r="A356" s="47">
        <v>2011</v>
      </c>
      <c r="B356" t="s">
        <v>4</v>
      </c>
      <c r="C356" s="48">
        <v>5</v>
      </c>
      <c r="D356" t="s">
        <v>48</v>
      </c>
      <c r="E356" s="48" t="str">
        <f>VLOOKUP(D356,'Species List'!$A$2:$J$97,3,0)</f>
        <v>Scarus taeniopterus</v>
      </c>
      <c r="F356" s="48">
        <v>22</v>
      </c>
      <c r="G356" s="48" t="s">
        <v>21</v>
      </c>
      <c r="H356" s="50">
        <f>VLOOKUP(D356,'Species List'!$A$2:$J$97,6,0)</f>
        <v>-3.2256999999999998</v>
      </c>
      <c r="I356" s="50">
        <f>VLOOKUP(D356,'Species List'!$A$2:$J$97,7,0)</f>
        <v>2.3852000000000002</v>
      </c>
      <c r="J356">
        <f t="shared" si="5"/>
        <v>229.85109565998633</v>
      </c>
      <c r="K356" s="50" t="str">
        <f>VLOOKUP(D356,'Species List'!$A$2:$J$97,4,0)</f>
        <v>Scaridae</v>
      </c>
    </row>
    <row r="357" spans="1:11">
      <c r="A357" s="47">
        <v>2011</v>
      </c>
      <c r="B357" t="s">
        <v>4</v>
      </c>
      <c r="C357" s="48">
        <v>5</v>
      </c>
      <c r="D357" t="s">
        <v>48</v>
      </c>
      <c r="E357" s="48" t="str">
        <f>VLOOKUP(D357,'Species List'!$A$2:$J$97,3,0)</f>
        <v>Scarus taeniopterus</v>
      </c>
      <c r="F357" s="48">
        <v>22</v>
      </c>
      <c r="G357" s="48" t="s">
        <v>21</v>
      </c>
      <c r="H357" s="50">
        <f>VLOOKUP(D357,'Species List'!$A$2:$J$97,6,0)</f>
        <v>-3.2256999999999998</v>
      </c>
      <c r="I357" s="50">
        <f>VLOOKUP(D357,'Species List'!$A$2:$J$97,7,0)</f>
        <v>2.3852000000000002</v>
      </c>
      <c r="J357">
        <f t="shared" si="5"/>
        <v>229.85109565998633</v>
      </c>
      <c r="K357" s="50" t="str">
        <f>VLOOKUP(D357,'Species List'!$A$2:$J$97,4,0)</f>
        <v>Scaridae</v>
      </c>
    </row>
    <row r="358" spans="1:11">
      <c r="A358" s="47">
        <v>2011</v>
      </c>
      <c r="B358" t="s">
        <v>4</v>
      </c>
      <c r="C358" s="48">
        <v>5</v>
      </c>
      <c r="D358" t="s">
        <v>48</v>
      </c>
      <c r="E358" s="48" t="str">
        <f>VLOOKUP(D358,'Species List'!$A$2:$J$97,3,0)</f>
        <v>Scarus taeniopterus</v>
      </c>
      <c r="F358" s="48">
        <v>22</v>
      </c>
      <c r="G358" s="48" t="s">
        <v>43</v>
      </c>
      <c r="H358" s="50">
        <f>VLOOKUP(D358,'Species List'!$A$2:$J$97,6,0)</f>
        <v>-3.2256999999999998</v>
      </c>
      <c r="I358" s="50">
        <f>VLOOKUP(D358,'Species List'!$A$2:$J$97,7,0)</f>
        <v>2.3852000000000002</v>
      </c>
      <c r="J358">
        <f t="shared" si="5"/>
        <v>229.85109565998633</v>
      </c>
      <c r="K358" s="50" t="str">
        <f>VLOOKUP(D358,'Species List'!$A$2:$J$97,4,0)</f>
        <v>Scaridae</v>
      </c>
    </row>
    <row r="359" spans="1:11">
      <c r="A359" s="47">
        <v>2011</v>
      </c>
      <c r="B359" t="s">
        <v>4</v>
      </c>
      <c r="C359" s="48">
        <v>5</v>
      </c>
      <c r="D359" t="s">
        <v>48</v>
      </c>
      <c r="E359" s="48" t="str">
        <f>VLOOKUP(D359,'Species List'!$A$2:$J$97,3,0)</f>
        <v>Scarus taeniopterus</v>
      </c>
      <c r="F359" s="48">
        <v>23</v>
      </c>
      <c r="G359" s="48" t="s">
        <v>43</v>
      </c>
      <c r="H359" s="50">
        <f>VLOOKUP(D359,'Species List'!$A$2:$J$97,6,0)</f>
        <v>-3.2256999999999998</v>
      </c>
      <c r="I359" s="50">
        <f>VLOOKUP(D359,'Species List'!$A$2:$J$97,7,0)</f>
        <v>2.3852000000000002</v>
      </c>
      <c r="J359">
        <f t="shared" si="5"/>
        <v>255.56020890468707</v>
      </c>
      <c r="K359" s="50" t="str">
        <f>VLOOKUP(D359,'Species List'!$A$2:$J$97,4,0)</f>
        <v>Scaridae</v>
      </c>
    </row>
    <row r="360" spans="1:11">
      <c r="A360" s="47">
        <v>2011</v>
      </c>
      <c r="B360" t="s">
        <v>4</v>
      </c>
      <c r="C360" s="48">
        <v>5</v>
      </c>
      <c r="D360" t="s">
        <v>48</v>
      </c>
      <c r="E360" s="48" t="str">
        <f>VLOOKUP(D360,'Species List'!$A$2:$J$97,3,0)</f>
        <v>Scarus taeniopterus</v>
      </c>
      <c r="F360" s="48">
        <v>28</v>
      </c>
      <c r="G360" s="48" t="s">
        <v>43</v>
      </c>
      <c r="H360" s="50">
        <f>VLOOKUP(D360,'Species List'!$A$2:$J$97,6,0)</f>
        <v>-3.2256999999999998</v>
      </c>
      <c r="I360" s="50">
        <f>VLOOKUP(D360,'Species List'!$A$2:$J$97,7,0)</f>
        <v>2.3852000000000002</v>
      </c>
      <c r="J360">
        <f t="shared" si="5"/>
        <v>408.56516613863522</v>
      </c>
      <c r="K360" s="50" t="str">
        <f>VLOOKUP(D360,'Species List'!$A$2:$J$97,4,0)</f>
        <v>Scaridae</v>
      </c>
    </row>
    <row r="361" spans="1:11">
      <c r="A361" s="47">
        <v>2011</v>
      </c>
      <c r="B361" t="s">
        <v>4</v>
      </c>
      <c r="C361" s="48">
        <v>5</v>
      </c>
      <c r="D361" s="48" t="s">
        <v>42</v>
      </c>
      <c r="E361" s="48" t="str">
        <f>VLOOKUP(D361,'Species List'!$A$2:$J$97,3,0)</f>
        <v>Scarus vetula</v>
      </c>
      <c r="F361" s="48">
        <v>30</v>
      </c>
      <c r="G361" s="48" t="s">
        <v>21</v>
      </c>
      <c r="H361" s="50">
        <f>VLOOKUP(D361,'Species List'!$A$2:$J$97,6,0)</f>
        <v>-5.0162000000000004</v>
      </c>
      <c r="I361" s="50">
        <f>VLOOKUP(D361,'Species List'!$A$2:$J$97,7,0)</f>
        <v>3.1109</v>
      </c>
      <c r="J361">
        <f t="shared" si="5"/>
        <v>489.6395738782121</v>
      </c>
      <c r="K361" s="50" t="str">
        <f>VLOOKUP(D361,'Species List'!$A$2:$J$97,4,0)</f>
        <v>Scaridae</v>
      </c>
    </row>
    <row r="362" spans="1:11">
      <c r="A362" s="47">
        <v>2011</v>
      </c>
      <c r="B362" t="s">
        <v>4</v>
      </c>
      <c r="C362" s="48">
        <v>5</v>
      </c>
      <c r="D362" s="48" t="s">
        <v>42</v>
      </c>
      <c r="E362" s="48" t="str">
        <f>VLOOKUP(D362,'Species List'!$A$2:$J$97,3,0)</f>
        <v>Scarus vetula</v>
      </c>
      <c r="F362" s="48">
        <v>30</v>
      </c>
      <c r="G362" s="48" t="s">
        <v>21</v>
      </c>
      <c r="H362" s="50">
        <f>VLOOKUP(D362,'Species List'!$A$2:$J$97,6,0)</f>
        <v>-5.0162000000000004</v>
      </c>
      <c r="I362" s="50">
        <f>VLOOKUP(D362,'Species List'!$A$2:$J$97,7,0)</f>
        <v>3.1109</v>
      </c>
      <c r="J362">
        <f t="shared" si="5"/>
        <v>489.6395738782121</v>
      </c>
      <c r="K362" s="50" t="str">
        <f>VLOOKUP(D362,'Species List'!$A$2:$J$97,4,0)</f>
        <v>Scaridae</v>
      </c>
    </row>
    <row r="363" spans="1:11">
      <c r="A363" s="47">
        <v>2011</v>
      </c>
      <c r="B363" t="s">
        <v>4</v>
      </c>
      <c r="C363" s="48">
        <v>5</v>
      </c>
      <c r="D363" s="48" t="s">
        <v>42</v>
      </c>
      <c r="E363" s="48" t="str">
        <f>VLOOKUP(D363,'Species List'!$A$2:$J$97,3,0)</f>
        <v>Scarus vetula</v>
      </c>
      <c r="F363" s="48">
        <v>35</v>
      </c>
      <c r="G363" s="48" t="s">
        <v>43</v>
      </c>
      <c r="H363" s="50">
        <f>VLOOKUP(D363,'Species List'!$A$2:$J$97,6,0)</f>
        <v>-5.0162000000000004</v>
      </c>
      <c r="I363" s="50">
        <f>VLOOKUP(D363,'Species List'!$A$2:$J$97,7,0)</f>
        <v>3.1109</v>
      </c>
      <c r="J363">
        <f t="shared" si="5"/>
        <v>790.93588337793562</v>
      </c>
      <c r="K363" s="50" t="str">
        <f>VLOOKUP(D363,'Species List'!$A$2:$J$97,4,0)</f>
        <v>Scaridae</v>
      </c>
    </row>
    <row r="364" spans="1:11">
      <c r="A364" s="47">
        <v>2011</v>
      </c>
      <c r="B364" t="s">
        <v>4</v>
      </c>
      <c r="C364" s="48">
        <v>5</v>
      </c>
      <c r="D364" s="48" t="s">
        <v>47</v>
      </c>
      <c r="E364" s="48" t="str">
        <f>VLOOKUP(D364,'Species List'!$A$2:$J$97,3,0)</f>
        <v>Sparisoma aurofrenatum</v>
      </c>
      <c r="F364" s="48">
        <v>22</v>
      </c>
      <c r="G364" s="48" t="s">
        <v>21</v>
      </c>
      <c r="H364" s="50">
        <f>VLOOKUP(D364,'Species List'!$A$2:$J$97,6,0)</f>
        <v>-4.0781000000000001</v>
      </c>
      <c r="I364" s="50">
        <f>VLOOKUP(D364,'Species List'!$A$2:$J$97,7,0)</f>
        <v>2.7437999999999998</v>
      </c>
      <c r="J364">
        <f t="shared" si="5"/>
        <v>223.37746170948702</v>
      </c>
      <c r="K364" s="50" t="str">
        <f>VLOOKUP(D364,'Species List'!$A$2:$J$97,4,0)</f>
        <v>Scaridae</v>
      </c>
    </row>
    <row r="365" spans="1:11">
      <c r="A365" s="47">
        <v>2011</v>
      </c>
      <c r="B365" t="s">
        <v>4</v>
      </c>
      <c r="C365" s="48">
        <v>5</v>
      </c>
      <c r="D365" t="s">
        <v>45</v>
      </c>
      <c r="E365" s="48" t="str">
        <f>VLOOKUP(D365,'Species List'!$A$2:$J$97,3,0)</f>
        <v>Sparisoma viride</v>
      </c>
      <c r="F365" s="48">
        <v>31</v>
      </c>
      <c r="G365" s="48" t="s">
        <v>21</v>
      </c>
      <c r="H365" s="50">
        <f>VLOOKUP(D365,'Species List'!$A$2:$J$97,6,0)</f>
        <v>-4.4317000000000002</v>
      </c>
      <c r="I365" s="50">
        <f>VLOOKUP(D365,'Species List'!$A$2:$J$97,7,0)</f>
        <v>2.9051</v>
      </c>
      <c r="J365">
        <f t="shared" si="5"/>
        <v>639.66834096149489</v>
      </c>
      <c r="K365" s="50" t="str">
        <f>VLOOKUP(D365,'Species List'!$A$2:$J$97,4,0)</f>
        <v>Scaridae</v>
      </c>
    </row>
    <row r="366" spans="1:11">
      <c r="A366" s="47">
        <v>2011</v>
      </c>
      <c r="B366" t="s">
        <v>4</v>
      </c>
      <c r="C366" s="48">
        <v>5</v>
      </c>
      <c r="D366" t="s">
        <v>45</v>
      </c>
      <c r="E366" s="48" t="str">
        <f>VLOOKUP(D366,'Species List'!$A$2:$J$97,3,0)</f>
        <v>Sparisoma viride</v>
      </c>
      <c r="F366" s="48">
        <v>32</v>
      </c>
      <c r="G366" s="48" t="s">
        <v>43</v>
      </c>
      <c r="H366" s="50">
        <f>VLOOKUP(D366,'Species List'!$A$2:$J$97,6,0)</f>
        <v>-4.4317000000000002</v>
      </c>
      <c r="I366" s="50">
        <f>VLOOKUP(D366,'Species List'!$A$2:$J$97,7,0)</f>
        <v>2.9051</v>
      </c>
      <c r="J366">
        <f t="shared" si="5"/>
        <v>701.47339170910243</v>
      </c>
      <c r="K366" s="50" t="str">
        <f>VLOOKUP(D366,'Species List'!$A$2:$J$97,4,0)</f>
        <v>Scaridae</v>
      </c>
    </row>
    <row r="367" spans="1:11">
      <c r="A367" s="47">
        <v>2011</v>
      </c>
      <c r="B367" t="s">
        <v>4</v>
      </c>
      <c r="C367" s="48">
        <v>6</v>
      </c>
      <c r="D367" s="48" t="s">
        <v>54</v>
      </c>
      <c r="E367" s="48" t="str">
        <f>VLOOKUP(D367,'Species List'!$A$2:$J$97,3,0)</f>
        <v>Acanthurus coeruleus</v>
      </c>
      <c r="F367" s="48">
        <v>20</v>
      </c>
      <c r="G367" s="48"/>
      <c r="H367" s="50">
        <f>VLOOKUP(D367,'Species List'!$A$2:$J$97,6,0)</f>
        <v>-2.8241999999999998</v>
      </c>
      <c r="I367" s="50">
        <f>VLOOKUP(D367,'Species List'!$A$2:$J$97,7,0)</f>
        <v>2.2637999999999998</v>
      </c>
      <c r="J367">
        <f t="shared" si="5"/>
        <v>242.58933511332035</v>
      </c>
      <c r="K367" s="50" t="str">
        <f>VLOOKUP(D367,'Species List'!$A$2:$J$97,4,0)</f>
        <v>Acanthuridae</v>
      </c>
    </row>
    <row r="368" spans="1:11">
      <c r="A368" s="47">
        <v>2011</v>
      </c>
      <c r="B368" t="s">
        <v>4</v>
      </c>
      <c r="C368" s="48">
        <v>6</v>
      </c>
      <c r="D368" s="48" t="s">
        <v>54</v>
      </c>
      <c r="E368" s="48" t="str">
        <f>VLOOKUP(D368,'Species List'!$A$2:$J$97,3,0)</f>
        <v>Acanthurus coeruleus</v>
      </c>
      <c r="F368" s="48">
        <v>20</v>
      </c>
      <c r="G368" s="48"/>
      <c r="H368" s="50">
        <f>VLOOKUP(D368,'Species List'!$A$2:$J$97,6,0)</f>
        <v>-2.8241999999999998</v>
      </c>
      <c r="I368" s="50">
        <f>VLOOKUP(D368,'Species List'!$A$2:$J$97,7,0)</f>
        <v>2.2637999999999998</v>
      </c>
      <c r="J368">
        <f t="shared" si="5"/>
        <v>242.58933511332035</v>
      </c>
      <c r="K368" s="50" t="str">
        <f>VLOOKUP(D368,'Species List'!$A$2:$J$97,4,0)</f>
        <v>Acanthuridae</v>
      </c>
    </row>
    <row r="369" spans="1:11">
      <c r="A369" s="47">
        <v>2011</v>
      </c>
      <c r="B369" t="s">
        <v>4</v>
      </c>
      <c r="C369" s="48">
        <v>6</v>
      </c>
      <c r="D369" s="48" t="s">
        <v>54</v>
      </c>
      <c r="E369" s="48" t="str">
        <f>VLOOKUP(D369,'Species List'!$A$2:$J$97,3,0)</f>
        <v>Acanthurus coeruleus</v>
      </c>
      <c r="F369" s="48">
        <v>20</v>
      </c>
      <c r="G369" s="48"/>
      <c r="H369" s="50">
        <f>VLOOKUP(D369,'Species List'!$A$2:$J$97,6,0)</f>
        <v>-2.8241999999999998</v>
      </c>
      <c r="I369" s="50">
        <f>VLOOKUP(D369,'Species List'!$A$2:$J$97,7,0)</f>
        <v>2.2637999999999998</v>
      </c>
      <c r="J369">
        <f t="shared" si="5"/>
        <v>242.58933511332035</v>
      </c>
      <c r="K369" s="50" t="str">
        <f>VLOOKUP(D369,'Species List'!$A$2:$J$97,4,0)</f>
        <v>Acanthuridae</v>
      </c>
    </row>
    <row r="370" spans="1:11">
      <c r="A370" s="47">
        <v>2011</v>
      </c>
      <c r="B370" t="s">
        <v>4</v>
      </c>
      <c r="C370" s="48">
        <v>6</v>
      </c>
      <c r="D370" s="48" t="s">
        <v>54</v>
      </c>
      <c r="E370" s="48" t="str">
        <f>VLOOKUP(D370,'Species List'!$A$2:$J$97,3,0)</f>
        <v>Acanthurus coeruleus</v>
      </c>
      <c r="F370" s="48">
        <v>23</v>
      </c>
      <c r="G370" s="48"/>
      <c r="H370" s="50">
        <f>VLOOKUP(D370,'Species List'!$A$2:$J$97,6,0)</f>
        <v>-2.8241999999999998</v>
      </c>
      <c r="I370" s="50">
        <f>VLOOKUP(D370,'Species List'!$A$2:$J$97,7,0)</f>
        <v>2.2637999999999998</v>
      </c>
      <c r="J370">
        <f t="shared" si="5"/>
        <v>332.87369372531742</v>
      </c>
      <c r="K370" s="50" t="str">
        <f>VLOOKUP(D370,'Species List'!$A$2:$J$97,4,0)</f>
        <v>Acanthuridae</v>
      </c>
    </row>
    <row r="371" spans="1:11">
      <c r="A371" s="47">
        <v>2011</v>
      </c>
      <c r="B371" t="s">
        <v>4</v>
      </c>
      <c r="C371" s="48">
        <v>6</v>
      </c>
      <c r="D371" t="s">
        <v>48</v>
      </c>
      <c r="E371" s="48" t="str">
        <f>VLOOKUP(D371,'Species List'!$A$2:$J$97,3,0)</f>
        <v>Scarus taeniopterus</v>
      </c>
      <c r="F371" s="48">
        <v>20</v>
      </c>
      <c r="G371" s="48" t="s">
        <v>21</v>
      </c>
      <c r="H371" s="50">
        <f>VLOOKUP(D371,'Species List'!$A$2:$J$97,6,0)</f>
        <v>-3.2256999999999998</v>
      </c>
      <c r="I371" s="50">
        <f>VLOOKUP(D371,'Species List'!$A$2:$J$97,7,0)</f>
        <v>2.3852000000000002</v>
      </c>
      <c r="J371">
        <f t="shared" si="5"/>
        <v>183.11197449783583</v>
      </c>
      <c r="K371" s="50" t="str">
        <f>VLOOKUP(D371,'Species List'!$A$2:$J$97,4,0)</f>
        <v>Scaridae</v>
      </c>
    </row>
    <row r="372" spans="1:11">
      <c r="A372" s="47">
        <v>2011</v>
      </c>
      <c r="B372" t="s">
        <v>4</v>
      </c>
      <c r="C372" s="48">
        <v>6</v>
      </c>
      <c r="D372" t="s">
        <v>48</v>
      </c>
      <c r="E372" s="48" t="str">
        <f>VLOOKUP(D372,'Species List'!$A$2:$J$97,3,0)</f>
        <v>Scarus taeniopterus</v>
      </c>
      <c r="F372" s="48">
        <v>21</v>
      </c>
      <c r="G372" s="48" t="s">
        <v>21</v>
      </c>
      <c r="H372" s="50">
        <f>VLOOKUP(D372,'Species List'!$A$2:$J$97,6,0)</f>
        <v>-3.2256999999999998</v>
      </c>
      <c r="I372" s="50">
        <f>VLOOKUP(D372,'Species List'!$A$2:$J$97,7,0)</f>
        <v>2.3852000000000002</v>
      </c>
      <c r="J372">
        <f t="shared" si="5"/>
        <v>205.71097462173614</v>
      </c>
      <c r="K372" s="50" t="str">
        <f>VLOOKUP(D372,'Species List'!$A$2:$J$97,4,0)</f>
        <v>Scaridae</v>
      </c>
    </row>
    <row r="373" spans="1:11">
      <c r="A373" s="47">
        <v>2011</v>
      </c>
      <c r="B373" t="s">
        <v>4</v>
      </c>
      <c r="C373" s="48">
        <v>6</v>
      </c>
      <c r="D373" t="s">
        <v>48</v>
      </c>
      <c r="E373" s="48" t="str">
        <f>VLOOKUP(D373,'Species List'!$A$2:$J$97,3,0)</f>
        <v>Scarus taeniopterus</v>
      </c>
      <c r="F373" s="48">
        <v>22</v>
      </c>
      <c r="G373" s="48" t="s">
        <v>21</v>
      </c>
      <c r="H373" s="50">
        <f>VLOOKUP(D373,'Species List'!$A$2:$J$97,6,0)</f>
        <v>-3.2256999999999998</v>
      </c>
      <c r="I373" s="50">
        <f>VLOOKUP(D373,'Species List'!$A$2:$J$97,7,0)</f>
        <v>2.3852000000000002</v>
      </c>
      <c r="J373">
        <f t="shared" si="5"/>
        <v>229.85109565998633</v>
      </c>
      <c r="K373" s="50" t="str">
        <f>VLOOKUP(D373,'Species List'!$A$2:$J$97,4,0)</f>
        <v>Scaridae</v>
      </c>
    </row>
    <row r="374" spans="1:11">
      <c r="A374" s="47">
        <v>2011</v>
      </c>
      <c r="B374" t="s">
        <v>4</v>
      </c>
      <c r="C374" s="48">
        <v>6</v>
      </c>
      <c r="D374" t="s">
        <v>48</v>
      </c>
      <c r="E374" s="48" t="str">
        <f>VLOOKUP(D374,'Species List'!$A$2:$J$97,3,0)</f>
        <v>Scarus taeniopterus</v>
      </c>
      <c r="F374" s="48">
        <v>22</v>
      </c>
      <c r="G374" s="48" t="s">
        <v>21</v>
      </c>
      <c r="H374" s="50">
        <f>VLOOKUP(D374,'Species List'!$A$2:$J$97,6,0)</f>
        <v>-3.2256999999999998</v>
      </c>
      <c r="I374" s="50">
        <f>VLOOKUP(D374,'Species List'!$A$2:$J$97,7,0)</f>
        <v>2.3852000000000002</v>
      </c>
      <c r="J374">
        <f t="shared" si="5"/>
        <v>229.85109565998633</v>
      </c>
      <c r="K374" s="50" t="str">
        <f>VLOOKUP(D374,'Species List'!$A$2:$J$97,4,0)</f>
        <v>Scaridae</v>
      </c>
    </row>
    <row r="375" spans="1:11">
      <c r="A375" s="47">
        <v>2011</v>
      </c>
      <c r="B375" t="s">
        <v>4</v>
      </c>
      <c r="C375" s="48">
        <v>6</v>
      </c>
      <c r="D375" t="s">
        <v>48</v>
      </c>
      <c r="E375" s="48" t="str">
        <f>VLOOKUP(D375,'Species List'!$A$2:$J$97,3,0)</f>
        <v>Scarus taeniopterus</v>
      </c>
      <c r="F375" s="48">
        <v>22</v>
      </c>
      <c r="G375" s="48" t="s">
        <v>21</v>
      </c>
      <c r="H375" s="50">
        <f>VLOOKUP(D375,'Species List'!$A$2:$J$97,6,0)</f>
        <v>-3.2256999999999998</v>
      </c>
      <c r="I375" s="50">
        <f>VLOOKUP(D375,'Species List'!$A$2:$J$97,7,0)</f>
        <v>2.3852000000000002</v>
      </c>
      <c r="J375">
        <f t="shared" si="5"/>
        <v>229.85109565998633</v>
      </c>
      <c r="K375" s="50" t="str">
        <f>VLOOKUP(D375,'Species List'!$A$2:$J$97,4,0)</f>
        <v>Scaridae</v>
      </c>
    </row>
    <row r="376" spans="1:11">
      <c r="A376" s="47">
        <v>2011</v>
      </c>
      <c r="B376" t="s">
        <v>4</v>
      </c>
      <c r="C376" s="48">
        <v>6</v>
      </c>
      <c r="D376" t="s">
        <v>48</v>
      </c>
      <c r="E376" s="48" t="str">
        <f>VLOOKUP(D376,'Species List'!$A$2:$J$97,3,0)</f>
        <v>Scarus taeniopterus</v>
      </c>
      <c r="F376" s="48">
        <v>22</v>
      </c>
      <c r="G376" s="48" t="s">
        <v>21</v>
      </c>
      <c r="H376" s="50">
        <f>VLOOKUP(D376,'Species List'!$A$2:$J$97,6,0)</f>
        <v>-3.2256999999999998</v>
      </c>
      <c r="I376" s="50">
        <f>VLOOKUP(D376,'Species List'!$A$2:$J$97,7,0)</f>
        <v>2.3852000000000002</v>
      </c>
      <c r="J376">
        <f t="shared" si="5"/>
        <v>229.85109565998633</v>
      </c>
      <c r="K376" s="50" t="str">
        <f>VLOOKUP(D376,'Species List'!$A$2:$J$97,4,0)</f>
        <v>Scaridae</v>
      </c>
    </row>
    <row r="377" spans="1:11">
      <c r="A377" s="47">
        <v>2011</v>
      </c>
      <c r="B377" t="s">
        <v>4</v>
      </c>
      <c r="C377" s="48">
        <v>6</v>
      </c>
      <c r="D377" t="s">
        <v>48</v>
      </c>
      <c r="E377" s="48" t="str">
        <f>VLOOKUP(D377,'Species List'!$A$2:$J$97,3,0)</f>
        <v>Scarus taeniopterus</v>
      </c>
      <c r="F377" s="48">
        <v>23</v>
      </c>
      <c r="G377" s="48" t="s">
        <v>21</v>
      </c>
      <c r="H377" s="50">
        <f>VLOOKUP(D377,'Species List'!$A$2:$J$97,6,0)</f>
        <v>-3.2256999999999998</v>
      </c>
      <c r="I377" s="50">
        <f>VLOOKUP(D377,'Species List'!$A$2:$J$97,7,0)</f>
        <v>2.3852000000000002</v>
      </c>
      <c r="J377">
        <f t="shared" si="5"/>
        <v>255.56020890468707</v>
      </c>
      <c r="K377" s="50" t="str">
        <f>VLOOKUP(D377,'Species List'!$A$2:$J$97,4,0)</f>
        <v>Scaridae</v>
      </c>
    </row>
    <row r="378" spans="1:11">
      <c r="A378" s="47">
        <v>2011</v>
      </c>
      <c r="B378" t="s">
        <v>4</v>
      </c>
      <c r="C378" s="48">
        <v>6</v>
      </c>
      <c r="D378" t="s">
        <v>48</v>
      </c>
      <c r="E378" s="48" t="str">
        <f>VLOOKUP(D378,'Species List'!$A$2:$J$97,3,0)</f>
        <v>Scarus taeniopterus</v>
      </c>
      <c r="F378" s="48">
        <v>23</v>
      </c>
      <c r="G378" s="48" t="s">
        <v>21</v>
      </c>
      <c r="H378" s="50">
        <f>VLOOKUP(D378,'Species List'!$A$2:$J$97,6,0)</f>
        <v>-3.2256999999999998</v>
      </c>
      <c r="I378" s="50">
        <f>VLOOKUP(D378,'Species List'!$A$2:$J$97,7,0)</f>
        <v>2.3852000000000002</v>
      </c>
      <c r="J378">
        <f t="shared" si="5"/>
        <v>255.56020890468707</v>
      </c>
      <c r="K378" s="50" t="str">
        <f>VLOOKUP(D378,'Species List'!$A$2:$J$97,4,0)</f>
        <v>Scaridae</v>
      </c>
    </row>
    <row r="379" spans="1:11">
      <c r="A379" s="47">
        <v>2011</v>
      </c>
      <c r="B379" t="s">
        <v>4</v>
      </c>
      <c r="C379" s="48">
        <v>6</v>
      </c>
      <c r="D379" t="s">
        <v>48</v>
      </c>
      <c r="E379" s="48" t="str">
        <f>VLOOKUP(D379,'Species List'!$A$2:$J$97,3,0)</f>
        <v>Scarus taeniopterus</v>
      </c>
      <c r="F379" s="48">
        <v>23</v>
      </c>
      <c r="G379" s="48" t="s">
        <v>21</v>
      </c>
      <c r="H379" s="50">
        <f>VLOOKUP(D379,'Species List'!$A$2:$J$97,6,0)</f>
        <v>-3.2256999999999998</v>
      </c>
      <c r="I379" s="50">
        <f>VLOOKUP(D379,'Species List'!$A$2:$J$97,7,0)</f>
        <v>2.3852000000000002</v>
      </c>
      <c r="J379">
        <f t="shared" si="5"/>
        <v>255.56020890468707</v>
      </c>
      <c r="K379" s="50" t="str">
        <f>VLOOKUP(D379,'Species List'!$A$2:$J$97,4,0)</f>
        <v>Scaridae</v>
      </c>
    </row>
    <row r="380" spans="1:11">
      <c r="A380" s="47">
        <v>2011</v>
      </c>
      <c r="B380" t="s">
        <v>4</v>
      </c>
      <c r="C380" s="48">
        <v>6</v>
      </c>
      <c r="D380" t="s">
        <v>48</v>
      </c>
      <c r="E380" s="48" t="str">
        <f>VLOOKUP(D380,'Species List'!$A$2:$J$97,3,0)</f>
        <v>Scarus taeniopterus</v>
      </c>
      <c r="F380" s="48">
        <v>18</v>
      </c>
      <c r="G380" s="48" t="s">
        <v>53</v>
      </c>
      <c r="H380" s="50">
        <f>VLOOKUP(D380,'Species List'!$A$2:$J$97,6,0)</f>
        <v>-3.2256999999999998</v>
      </c>
      <c r="I380" s="50">
        <f>VLOOKUP(D380,'Species List'!$A$2:$J$97,7,0)</f>
        <v>2.3852000000000002</v>
      </c>
      <c r="J380">
        <f t="shared" si="5"/>
        <v>142.42163893869329</v>
      </c>
      <c r="K380" s="50" t="str">
        <f>VLOOKUP(D380,'Species List'!$A$2:$J$97,4,0)</f>
        <v>Scaridae</v>
      </c>
    </row>
    <row r="381" spans="1:11">
      <c r="A381" s="47">
        <v>2011</v>
      </c>
      <c r="B381" t="s">
        <v>4</v>
      </c>
      <c r="C381" s="48">
        <v>6</v>
      </c>
      <c r="D381" t="s">
        <v>48</v>
      </c>
      <c r="E381" s="48" t="str">
        <f>VLOOKUP(D381,'Species List'!$A$2:$J$97,3,0)</f>
        <v>Scarus taeniopterus</v>
      </c>
      <c r="F381" s="48">
        <v>19</v>
      </c>
      <c r="G381" s="48" t="s">
        <v>53</v>
      </c>
      <c r="H381" s="50">
        <f>VLOOKUP(D381,'Species List'!$A$2:$J$97,6,0)</f>
        <v>-3.2256999999999998</v>
      </c>
      <c r="I381" s="50">
        <f>VLOOKUP(D381,'Species List'!$A$2:$J$97,7,0)</f>
        <v>2.3852000000000002</v>
      </c>
      <c r="J381">
        <f t="shared" si="5"/>
        <v>162.02539503890316</v>
      </c>
      <c r="K381" s="50" t="str">
        <f>VLOOKUP(D381,'Species List'!$A$2:$J$97,4,0)</f>
        <v>Scaridae</v>
      </c>
    </row>
    <row r="382" spans="1:11">
      <c r="A382" s="47">
        <v>2011</v>
      </c>
      <c r="B382" t="s">
        <v>4</v>
      </c>
      <c r="C382" s="48">
        <v>6</v>
      </c>
      <c r="D382" t="s">
        <v>48</v>
      </c>
      <c r="E382" s="48" t="str">
        <f>VLOOKUP(D382,'Species List'!$A$2:$J$97,3,0)</f>
        <v>Scarus taeniopterus</v>
      </c>
      <c r="F382" s="48">
        <v>23</v>
      </c>
      <c r="G382" s="48" t="s">
        <v>43</v>
      </c>
      <c r="H382" s="50">
        <f>VLOOKUP(D382,'Species List'!$A$2:$J$97,6,0)</f>
        <v>-3.2256999999999998</v>
      </c>
      <c r="I382" s="50">
        <f>VLOOKUP(D382,'Species List'!$A$2:$J$97,7,0)</f>
        <v>2.3852000000000002</v>
      </c>
      <c r="J382">
        <f t="shared" si="5"/>
        <v>255.56020890468707</v>
      </c>
      <c r="K382" s="50" t="str">
        <f>VLOOKUP(D382,'Species List'!$A$2:$J$97,4,0)</f>
        <v>Scaridae</v>
      </c>
    </row>
    <row r="383" spans="1:11">
      <c r="A383" s="47">
        <v>2011</v>
      </c>
      <c r="B383" t="s">
        <v>4</v>
      </c>
      <c r="C383" s="48">
        <v>6</v>
      </c>
      <c r="D383" t="s">
        <v>48</v>
      </c>
      <c r="E383" s="48" t="str">
        <f>VLOOKUP(D383,'Species List'!$A$2:$J$97,3,0)</f>
        <v>Scarus taeniopterus</v>
      </c>
      <c r="F383" s="48">
        <v>24</v>
      </c>
      <c r="G383" s="48" t="s">
        <v>43</v>
      </c>
      <c r="H383" s="50">
        <f>VLOOKUP(D383,'Species List'!$A$2:$J$97,6,0)</f>
        <v>-3.2256999999999998</v>
      </c>
      <c r="I383" s="50">
        <f>VLOOKUP(D383,'Species List'!$A$2:$J$97,7,0)</f>
        <v>2.3852000000000002</v>
      </c>
      <c r="J383">
        <f t="shared" si="5"/>
        <v>282.86541679033706</v>
      </c>
      <c r="K383" s="50" t="str">
        <f>VLOOKUP(D383,'Species List'!$A$2:$J$97,4,0)</f>
        <v>Scaridae</v>
      </c>
    </row>
    <row r="384" spans="1:11">
      <c r="A384" s="47">
        <v>2011</v>
      </c>
      <c r="B384" t="s">
        <v>4</v>
      </c>
      <c r="C384" s="48">
        <v>6</v>
      </c>
      <c r="D384" s="48" t="s">
        <v>42</v>
      </c>
      <c r="E384" s="48" t="str">
        <f>VLOOKUP(D384,'Species List'!$A$2:$J$97,3,0)</f>
        <v>Scarus vetula</v>
      </c>
      <c r="F384" s="48">
        <v>38</v>
      </c>
      <c r="G384" s="48" t="s">
        <v>43</v>
      </c>
      <c r="H384" s="50">
        <f>VLOOKUP(D384,'Species List'!$A$2:$J$97,6,0)</f>
        <v>-5.0162000000000004</v>
      </c>
      <c r="I384" s="50">
        <f>VLOOKUP(D384,'Species List'!$A$2:$J$97,7,0)</f>
        <v>3.1109</v>
      </c>
      <c r="J384">
        <f t="shared" si="5"/>
        <v>1021.5245084831901</v>
      </c>
      <c r="K384" s="50" t="str">
        <f>VLOOKUP(D384,'Species List'!$A$2:$J$97,4,0)</f>
        <v>Scaridae</v>
      </c>
    </row>
    <row r="385" spans="1:11">
      <c r="A385" s="47">
        <v>2011</v>
      </c>
      <c r="B385" t="s">
        <v>4</v>
      </c>
      <c r="C385" s="48">
        <v>6</v>
      </c>
      <c r="D385" s="48" t="s">
        <v>47</v>
      </c>
      <c r="E385" s="48" t="str">
        <f>VLOOKUP(D385,'Species List'!$A$2:$J$97,3,0)</f>
        <v>Sparisoma aurofrenatum</v>
      </c>
      <c r="F385" s="48">
        <v>20</v>
      </c>
      <c r="G385" s="48" t="s">
        <v>21</v>
      </c>
      <c r="H385" s="50">
        <f>VLOOKUP(D385,'Species List'!$A$2:$J$97,6,0)</f>
        <v>-4.0781000000000001</v>
      </c>
      <c r="I385" s="50">
        <f>VLOOKUP(D385,'Species List'!$A$2:$J$97,7,0)</f>
        <v>2.7437999999999998</v>
      </c>
      <c r="J385">
        <f t="shared" si="5"/>
        <v>171.97531044669645</v>
      </c>
      <c r="K385" s="50" t="str">
        <f>VLOOKUP(D385,'Species List'!$A$2:$J$97,4,0)</f>
        <v>Scaridae</v>
      </c>
    </row>
    <row r="386" spans="1:11">
      <c r="A386" s="47">
        <v>2011</v>
      </c>
      <c r="B386" t="s">
        <v>4</v>
      </c>
      <c r="C386" s="48">
        <v>6</v>
      </c>
      <c r="D386" t="s">
        <v>45</v>
      </c>
      <c r="E386" s="48" t="str">
        <f>VLOOKUP(D386,'Species List'!$A$2:$J$97,3,0)</f>
        <v>Sparisoma viride</v>
      </c>
      <c r="F386" s="48">
        <v>30</v>
      </c>
      <c r="G386" s="48" t="s">
        <v>21</v>
      </c>
      <c r="H386" s="50">
        <f>VLOOKUP(D386,'Species List'!$A$2:$J$97,6,0)</f>
        <v>-4.4317000000000002</v>
      </c>
      <c r="I386" s="50">
        <f>VLOOKUP(D386,'Species List'!$A$2:$J$97,7,0)</f>
        <v>2.9051</v>
      </c>
      <c r="J386">
        <f t="shared" ref="J386:J449" si="6">10^(H386+(I386*LOG(F386*10)/LOG(10)))</f>
        <v>581.54718397712224</v>
      </c>
      <c r="K386" s="50" t="str">
        <f>VLOOKUP(D386,'Species List'!$A$2:$J$97,4,0)</f>
        <v>Scaridae</v>
      </c>
    </row>
    <row r="387" spans="1:11">
      <c r="A387" s="47">
        <v>2011</v>
      </c>
      <c r="B387" t="s">
        <v>4</v>
      </c>
      <c r="C387" s="48">
        <v>6</v>
      </c>
      <c r="D387" t="s">
        <v>45</v>
      </c>
      <c r="E387" s="48" t="str">
        <f>VLOOKUP(D387,'Species List'!$A$2:$J$97,3,0)</f>
        <v>Sparisoma viride</v>
      </c>
      <c r="F387" s="48">
        <v>33</v>
      </c>
      <c r="G387" s="48" t="s">
        <v>43</v>
      </c>
      <c r="H387" s="50">
        <f>VLOOKUP(D387,'Species List'!$A$2:$J$97,6,0)</f>
        <v>-4.4317000000000002</v>
      </c>
      <c r="I387" s="50">
        <f>VLOOKUP(D387,'Species List'!$A$2:$J$97,7,0)</f>
        <v>2.9051</v>
      </c>
      <c r="J387">
        <f t="shared" si="6"/>
        <v>767.06973304521671</v>
      </c>
      <c r="K387" s="50" t="str">
        <f>VLOOKUP(D387,'Species List'!$A$2:$J$97,4,0)</f>
        <v>Scaridae</v>
      </c>
    </row>
    <row r="388" spans="1:11">
      <c r="A388" s="47">
        <v>2011</v>
      </c>
      <c r="B388" t="s">
        <v>4</v>
      </c>
      <c r="C388" s="48">
        <v>7</v>
      </c>
      <c r="D388" s="48" t="s">
        <v>26</v>
      </c>
      <c r="E388" s="48" t="str">
        <f>VLOOKUP(D388,'Species List'!$A$2:$J$97,3,0)</f>
        <v>Acanthurus bahianus</v>
      </c>
      <c r="F388" s="48">
        <v>15</v>
      </c>
      <c r="G388" s="48"/>
      <c r="H388" s="50">
        <f>VLOOKUP(D388,'Species List'!$A$2:$J$97,6,0)</f>
        <v>-4.6005000000000003</v>
      </c>
      <c r="I388" s="50">
        <f>VLOOKUP(D388,'Species List'!$A$2:$J$97,7,0)</f>
        <v>2.9752000000000001</v>
      </c>
      <c r="J388">
        <f t="shared" si="6"/>
        <v>74.783659607909669</v>
      </c>
      <c r="K388" s="50" t="str">
        <f>VLOOKUP(D388,'Species List'!$A$2:$J$97,4,0)</f>
        <v>Acanthuridae</v>
      </c>
    </row>
    <row r="389" spans="1:11">
      <c r="A389" s="47">
        <v>2011</v>
      </c>
      <c r="B389" t="s">
        <v>4</v>
      </c>
      <c r="C389" s="48">
        <v>7</v>
      </c>
      <c r="D389" s="48" t="s">
        <v>54</v>
      </c>
      <c r="E389" s="48" t="str">
        <f>VLOOKUP(D389,'Species List'!$A$2:$J$97,3,0)</f>
        <v>Acanthurus coeruleus</v>
      </c>
      <c r="F389" s="48">
        <v>22</v>
      </c>
      <c r="G389" s="48"/>
      <c r="H389" s="50">
        <f>VLOOKUP(D389,'Species List'!$A$2:$J$97,6,0)</f>
        <v>-2.8241999999999998</v>
      </c>
      <c r="I389" s="50">
        <f>VLOOKUP(D389,'Species List'!$A$2:$J$97,7,0)</f>
        <v>2.2637999999999998</v>
      </c>
      <c r="J389">
        <f t="shared" si="6"/>
        <v>301.00690954929865</v>
      </c>
      <c r="K389" s="50" t="str">
        <f>VLOOKUP(D389,'Species List'!$A$2:$J$97,4,0)</f>
        <v>Acanthuridae</v>
      </c>
    </row>
    <row r="390" spans="1:11">
      <c r="A390" s="47">
        <v>2011</v>
      </c>
      <c r="B390" t="s">
        <v>4</v>
      </c>
      <c r="C390" s="48">
        <v>7</v>
      </c>
      <c r="D390" s="48" t="s">
        <v>54</v>
      </c>
      <c r="E390" s="48" t="str">
        <f>VLOOKUP(D390,'Species List'!$A$2:$J$97,3,0)</f>
        <v>Acanthurus coeruleus</v>
      </c>
      <c r="F390" s="48">
        <v>22</v>
      </c>
      <c r="G390" s="48"/>
      <c r="H390" s="50">
        <f>VLOOKUP(D390,'Species List'!$A$2:$J$97,6,0)</f>
        <v>-2.8241999999999998</v>
      </c>
      <c r="I390" s="50">
        <f>VLOOKUP(D390,'Species List'!$A$2:$J$97,7,0)</f>
        <v>2.2637999999999998</v>
      </c>
      <c r="J390">
        <f t="shared" si="6"/>
        <v>301.00690954929865</v>
      </c>
      <c r="K390" s="50" t="str">
        <f>VLOOKUP(D390,'Species List'!$A$2:$J$97,4,0)</f>
        <v>Acanthuridae</v>
      </c>
    </row>
    <row r="391" spans="1:11">
      <c r="A391" s="47">
        <v>2011</v>
      </c>
      <c r="B391" t="s">
        <v>4</v>
      </c>
      <c r="C391" s="48">
        <v>7</v>
      </c>
      <c r="D391" t="s">
        <v>48</v>
      </c>
      <c r="E391" s="48" t="str">
        <f>VLOOKUP(D391,'Species List'!$A$2:$J$97,3,0)</f>
        <v>Scarus taeniopterus</v>
      </c>
      <c r="F391" s="48">
        <v>20</v>
      </c>
      <c r="G391" s="48" t="s">
        <v>21</v>
      </c>
      <c r="H391" s="50">
        <f>VLOOKUP(D391,'Species List'!$A$2:$J$97,6,0)</f>
        <v>-3.2256999999999998</v>
      </c>
      <c r="I391" s="50">
        <f>VLOOKUP(D391,'Species List'!$A$2:$J$97,7,0)</f>
        <v>2.3852000000000002</v>
      </c>
      <c r="J391">
        <f t="shared" si="6"/>
        <v>183.11197449783583</v>
      </c>
      <c r="K391" s="50" t="str">
        <f>VLOOKUP(D391,'Species List'!$A$2:$J$97,4,0)</f>
        <v>Scaridae</v>
      </c>
    </row>
    <row r="392" spans="1:11">
      <c r="A392" s="47">
        <v>2011</v>
      </c>
      <c r="B392" t="s">
        <v>4</v>
      </c>
      <c r="C392" s="48">
        <v>7</v>
      </c>
      <c r="D392" t="s">
        <v>48</v>
      </c>
      <c r="E392" s="48" t="str">
        <f>VLOOKUP(D392,'Species List'!$A$2:$J$97,3,0)</f>
        <v>Scarus taeniopterus</v>
      </c>
      <c r="F392" s="48">
        <v>22</v>
      </c>
      <c r="G392" s="48" t="s">
        <v>43</v>
      </c>
      <c r="H392" s="50">
        <f>VLOOKUP(D392,'Species List'!$A$2:$J$97,6,0)</f>
        <v>-3.2256999999999998</v>
      </c>
      <c r="I392" s="50">
        <f>VLOOKUP(D392,'Species List'!$A$2:$J$97,7,0)</f>
        <v>2.3852000000000002</v>
      </c>
      <c r="J392">
        <f t="shared" si="6"/>
        <v>229.85109565998633</v>
      </c>
      <c r="K392" s="50" t="str">
        <f>VLOOKUP(D392,'Species List'!$A$2:$J$97,4,0)</f>
        <v>Scaridae</v>
      </c>
    </row>
    <row r="393" spans="1:11">
      <c r="A393" s="47">
        <v>2011</v>
      </c>
      <c r="B393" t="s">
        <v>4</v>
      </c>
      <c r="C393" s="48">
        <v>7</v>
      </c>
      <c r="D393" t="s">
        <v>48</v>
      </c>
      <c r="E393" s="48" t="str">
        <f>VLOOKUP(D393,'Species List'!$A$2:$J$97,3,0)</f>
        <v>Scarus taeniopterus</v>
      </c>
      <c r="F393" s="48">
        <v>23</v>
      </c>
      <c r="G393" s="48" t="s">
        <v>43</v>
      </c>
      <c r="H393" s="50">
        <f>VLOOKUP(D393,'Species List'!$A$2:$J$97,6,0)</f>
        <v>-3.2256999999999998</v>
      </c>
      <c r="I393" s="50">
        <f>VLOOKUP(D393,'Species List'!$A$2:$J$97,7,0)</f>
        <v>2.3852000000000002</v>
      </c>
      <c r="J393">
        <f t="shared" si="6"/>
        <v>255.56020890468707</v>
      </c>
      <c r="K393" s="50" t="str">
        <f>VLOOKUP(D393,'Species List'!$A$2:$J$97,4,0)</f>
        <v>Scaridae</v>
      </c>
    </row>
    <row r="394" spans="1:11">
      <c r="A394" s="47">
        <v>2011</v>
      </c>
      <c r="B394" t="s">
        <v>4</v>
      </c>
      <c r="C394" s="48">
        <v>7</v>
      </c>
      <c r="D394" t="s">
        <v>48</v>
      </c>
      <c r="E394" s="48" t="str">
        <f>VLOOKUP(D394,'Species List'!$A$2:$J$97,3,0)</f>
        <v>Scarus taeniopterus</v>
      </c>
      <c r="F394" s="48">
        <v>30</v>
      </c>
      <c r="G394" s="48" t="s">
        <v>43</v>
      </c>
      <c r="H394" s="50">
        <f>VLOOKUP(D394,'Species List'!$A$2:$J$97,6,0)</f>
        <v>-3.2256999999999998</v>
      </c>
      <c r="I394" s="50">
        <f>VLOOKUP(D394,'Species List'!$A$2:$J$97,7,0)</f>
        <v>2.3852000000000002</v>
      </c>
      <c r="J394">
        <f t="shared" si="6"/>
        <v>481.64783974460363</v>
      </c>
      <c r="K394" s="50" t="str">
        <f>VLOOKUP(D394,'Species List'!$A$2:$J$97,4,0)</f>
        <v>Scaridae</v>
      </c>
    </row>
    <row r="395" spans="1:11">
      <c r="A395" s="47">
        <v>2011</v>
      </c>
      <c r="B395" t="s">
        <v>4</v>
      </c>
      <c r="C395" s="48">
        <v>7</v>
      </c>
      <c r="D395" t="s">
        <v>45</v>
      </c>
      <c r="E395" s="48" t="str">
        <f>VLOOKUP(D395,'Species List'!$A$2:$J$97,3,0)</f>
        <v>Sparisoma viride</v>
      </c>
      <c r="F395" s="48">
        <v>28</v>
      </c>
      <c r="G395" s="48" t="s">
        <v>21</v>
      </c>
      <c r="H395" s="50">
        <f>VLOOKUP(D395,'Species List'!$A$2:$J$97,6,0)</f>
        <v>-4.4317000000000002</v>
      </c>
      <c r="I395" s="50">
        <f>VLOOKUP(D395,'Species List'!$A$2:$J$97,7,0)</f>
        <v>2.9051</v>
      </c>
      <c r="J395">
        <f t="shared" si="6"/>
        <v>475.92530495067058</v>
      </c>
      <c r="K395" s="50" t="str">
        <f>VLOOKUP(D395,'Species List'!$A$2:$J$97,4,0)</f>
        <v>Scaridae</v>
      </c>
    </row>
    <row r="396" spans="1:11">
      <c r="A396" s="47">
        <v>2011</v>
      </c>
      <c r="B396" t="s">
        <v>4</v>
      </c>
      <c r="C396" s="48">
        <v>7</v>
      </c>
      <c r="D396" t="s">
        <v>45</v>
      </c>
      <c r="E396" s="48" t="str">
        <f>VLOOKUP(D396,'Species List'!$A$2:$J$97,3,0)</f>
        <v>Sparisoma viride</v>
      </c>
      <c r="F396" s="48">
        <v>30</v>
      </c>
      <c r="G396" s="48" t="s">
        <v>21</v>
      </c>
      <c r="H396" s="50">
        <f>VLOOKUP(D396,'Species List'!$A$2:$J$97,6,0)</f>
        <v>-4.4317000000000002</v>
      </c>
      <c r="I396" s="50">
        <f>VLOOKUP(D396,'Species List'!$A$2:$J$97,7,0)</f>
        <v>2.9051</v>
      </c>
      <c r="J396">
        <f t="shared" si="6"/>
        <v>581.54718397712224</v>
      </c>
      <c r="K396" s="50" t="str">
        <f>VLOOKUP(D396,'Species List'!$A$2:$J$97,4,0)</f>
        <v>Scaridae</v>
      </c>
    </row>
    <row r="397" spans="1:11">
      <c r="A397" s="47">
        <v>2011</v>
      </c>
      <c r="B397" t="s">
        <v>4</v>
      </c>
      <c r="C397" s="48">
        <v>7</v>
      </c>
      <c r="D397" t="s">
        <v>45</v>
      </c>
      <c r="E397" s="48" t="str">
        <f>VLOOKUP(D397,'Species List'!$A$2:$J$97,3,0)</f>
        <v>Sparisoma viride</v>
      </c>
      <c r="F397" s="48">
        <v>30</v>
      </c>
      <c r="G397" s="48" t="s">
        <v>21</v>
      </c>
      <c r="H397" s="50">
        <f>VLOOKUP(D397,'Species List'!$A$2:$J$97,6,0)</f>
        <v>-4.4317000000000002</v>
      </c>
      <c r="I397" s="50">
        <f>VLOOKUP(D397,'Species List'!$A$2:$J$97,7,0)</f>
        <v>2.9051</v>
      </c>
      <c r="J397">
        <f t="shared" si="6"/>
        <v>581.54718397712224</v>
      </c>
      <c r="K397" s="50" t="str">
        <f>VLOOKUP(D397,'Species List'!$A$2:$J$97,4,0)</f>
        <v>Scaridae</v>
      </c>
    </row>
    <row r="398" spans="1:11">
      <c r="A398" s="47">
        <v>2011</v>
      </c>
      <c r="B398" t="s">
        <v>4</v>
      </c>
      <c r="C398" s="48">
        <v>7</v>
      </c>
      <c r="D398" t="s">
        <v>45</v>
      </c>
      <c r="E398" s="48" t="str">
        <f>VLOOKUP(D398,'Species List'!$A$2:$J$97,3,0)</f>
        <v>Sparisoma viride</v>
      </c>
      <c r="F398" s="48">
        <v>32</v>
      </c>
      <c r="G398" s="48" t="s">
        <v>21</v>
      </c>
      <c r="H398" s="50">
        <f>VLOOKUP(D398,'Species List'!$A$2:$J$97,6,0)</f>
        <v>-4.4317000000000002</v>
      </c>
      <c r="I398" s="50">
        <f>VLOOKUP(D398,'Species List'!$A$2:$J$97,7,0)</f>
        <v>2.9051</v>
      </c>
      <c r="J398">
        <f t="shared" si="6"/>
        <v>701.47339170910243</v>
      </c>
      <c r="K398" s="50" t="str">
        <f>VLOOKUP(D398,'Species List'!$A$2:$J$97,4,0)</f>
        <v>Scaridae</v>
      </c>
    </row>
    <row r="399" spans="1:11">
      <c r="A399" s="47">
        <v>2011</v>
      </c>
      <c r="B399" t="s">
        <v>4</v>
      </c>
      <c r="C399" s="48">
        <v>7</v>
      </c>
      <c r="D399" t="s">
        <v>45</v>
      </c>
      <c r="E399" s="48" t="str">
        <f>VLOOKUP(D399,'Species List'!$A$2:$J$97,3,0)</f>
        <v>Sparisoma viride</v>
      </c>
      <c r="F399" s="48">
        <v>32</v>
      </c>
      <c r="G399" s="48" t="s">
        <v>21</v>
      </c>
      <c r="H399" s="50">
        <f>VLOOKUP(D399,'Species List'!$A$2:$J$97,6,0)</f>
        <v>-4.4317000000000002</v>
      </c>
      <c r="I399" s="50">
        <f>VLOOKUP(D399,'Species List'!$A$2:$J$97,7,0)</f>
        <v>2.9051</v>
      </c>
      <c r="J399">
        <f t="shared" si="6"/>
        <v>701.47339170910243</v>
      </c>
      <c r="K399" s="50" t="str">
        <f>VLOOKUP(D399,'Species List'!$A$2:$J$97,4,0)</f>
        <v>Scaridae</v>
      </c>
    </row>
    <row r="400" spans="1:11">
      <c r="A400" s="47">
        <v>2011</v>
      </c>
      <c r="B400" t="s">
        <v>4</v>
      </c>
      <c r="C400" s="48">
        <v>7</v>
      </c>
      <c r="D400" t="s">
        <v>45</v>
      </c>
      <c r="E400" s="48" t="str">
        <f>VLOOKUP(D400,'Species List'!$A$2:$J$97,3,0)</f>
        <v>Sparisoma viride</v>
      </c>
      <c r="F400" s="48">
        <v>32</v>
      </c>
      <c r="G400" s="48" t="s">
        <v>21</v>
      </c>
      <c r="H400" s="50">
        <f>VLOOKUP(D400,'Species List'!$A$2:$J$97,6,0)</f>
        <v>-4.4317000000000002</v>
      </c>
      <c r="I400" s="50">
        <f>VLOOKUP(D400,'Species List'!$A$2:$J$97,7,0)</f>
        <v>2.9051</v>
      </c>
      <c r="J400">
        <f t="shared" si="6"/>
        <v>701.47339170910243</v>
      </c>
      <c r="K400" s="50" t="str">
        <f>VLOOKUP(D400,'Species List'!$A$2:$J$97,4,0)</f>
        <v>Scaridae</v>
      </c>
    </row>
    <row r="401" spans="1:11">
      <c r="A401" s="47">
        <v>2011</v>
      </c>
      <c r="B401" t="s">
        <v>4</v>
      </c>
      <c r="C401" s="48">
        <v>7</v>
      </c>
      <c r="D401" t="s">
        <v>45</v>
      </c>
      <c r="E401" s="48" t="str">
        <f>VLOOKUP(D401,'Species List'!$A$2:$J$97,3,0)</f>
        <v>Sparisoma viride</v>
      </c>
      <c r="F401" s="48">
        <v>33</v>
      </c>
      <c r="G401" s="48" t="s">
        <v>43</v>
      </c>
      <c r="H401" s="50">
        <f>VLOOKUP(D401,'Species List'!$A$2:$J$97,6,0)</f>
        <v>-4.4317000000000002</v>
      </c>
      <c r="I401" s="50">
        <f>VLOOKUP(D401,'Species List'!$A$2:$J$97,7,0)</f>
        <v>2.9051</v>
      </c>
      <c r="J401">
        <f t="shared" si="6"/>
        <v>767.06973304521671</v>
      </c>
      <c r="K401" s="50" t="str">
        <f>VLOOKUP(D401,'Species List'!$A$2:$J$97,4,0)</f>
        <v>Scaridae</v>
      </c>
    </row>
    <row r="402" spans="1:11">
      <c r="A402" s="47">
        <v>2011</v>
      </c>
      <c r="B402" t="s">
        <v>4</v>
      </c>
      <c r="C402" s="48">
        <v>7</v>
      </c>
      <c r="D402" t="s">
        <v>45</v>
      </c>
      <c r="E402" s="48" t="str">
        <f>VLOOKUP(D402,'Species List'!$A$2:$J$97,3,0)</f>
        <v>Sparisoma viride</v>
      </c>
      <c r="F402" s="48">
        <v>33</v>
      </c>
      <c r="G402" s="48" t="s">
        <v>43</v>
      </c>
      <c r="H402" s="50">
        <f>VLOOKUP(D402,'Species List'!$A$2:$J$97,6,0)</f>
        <v>-4.4317000000000002</v>
      </c>
      <c r="I402" s="50">
        <f>VLOOKUP(D402,'Species List'!$A$2:$J$97,7,0)</f>
        <v>2.9051</v>
      </c>
      <c r="J402">
        <f t="shared" si="6"/>
        <v>767.06973304521671</v>
      </c>
      <c r="K402" s="50" t="str">
        <f>VLOOKUP(D402,'Species List'!$A$2:$J$97,4,0)</f>
        <v>Scaridae</v>
      </c>
    </row>
    <row r="403" spans="1:11">
      <c r="A403" s="47">
        <v>2011</v>
      </c>
      <c r="B403" t="s">
        <v>4</v>
      </c>
      <c r="C403" s="48">
        <v>8</v>
      </c>
      <c r="D403" s="48" t="s">
        <v>26</v>
      </c>
      <c r="E403" s="48" t="str">
        <f>VLOOKUP(D403,'Species List'!$A$2:$J$97,3,0)</f>
        <v>Acanthurus bahianus</v>
      </c>
      <c r="F403" s="48">
        <v>18</v>
      </c>
      <c r="G403" s="48"/>
      <c r="H403" s="50">
        <f>VLOOKUP(D403,'Species List'!$A$2:$J$97,6,0)</f>
        <v>-4.6005000000000003</v>
      </c>
      <c r="I403" s="50">
        <f>VLOOKUP(D403,'Species List'!$A$2:$J$97,7,0)</f>
        <v>2.9752000000000001</v>
      </c>
      <c r="J403">
        <f t="shared" si="6"/>
        <v>128.64317706372901</v>
      </c>
      <c r="K403" s="50" t="str">
        <f>VLOOKUP(D403,'Species List'!$A$2:$J$97,4,0)</f>
        <v>Acanthuridae</v>
      </c>
    </row>
    <row r="404" spans="1:11">
      <c r="A404" s="47">
        <v>2011</v>
      </c>
      <c r="B404" t="s">
        <v>4</v>
      </c>
      <c r="C404" s="48">
        <v>8</v>
      </c>
      <c r="D404" s="48" t="s">
        <v>54</v>
      </c>
      <c r="E404" s="48" t="str">
        <f>VLOOKUP(D404,'Species List'!$A$2:$J$97,3,0)</f>
        <v>Acanthurus coeruleus</v>
      </c>
      <c r="F404" s="48">
        <v>18</v>
      </c>
      <c r="G404" s="48"/>
      <c r="H404" s="50">
        <f>VLOOKUP(D404,'Species List'!$A$2:$J$97,6,0)</f>
        <v>-2.8241999999999998</v>
      </c>
      <c r="I404" s="50">
        <f>VLOOKUP(D404,'Species List'!$A$2:$J$97,7,0)</f>
        <v>2.2637999999999998</v>
      </c>
      <c r="J404">
        <f t="shared" si="6"/>
        <v>191.11109332634919</v>
      </c>
      <c r="K404" s="50" t="str">
        <f>VLOOKUP(D404,'Species List'!$A$2:$J$97,4,0)</f>
        <v>Acanthuridae</v>
      </c>
    </row>
    <row r="405" spans="1:11">
      <c r="A405" s="47">
        <v>2011</v>
      </c>
      <c r="B405" t="s">
        <v>4</v>
      </c>
      <c r="C405" s="48">
        <v>8</v>
      </c>
      <c r="D405" s="48" t="s">
        <v>54</v>
      </c>
      <c r="E405" s="48" t="str">
        <f>VLOOKUP(D405,'Species List'!$A$2:$J$97,3,0)</f>
        <v>Acanthurus coeruleus</v>
      </c>
      <c r="F405" s="48">
        <v>18</v>
      </c>
      <c r="G405" s="48"/>
      <c r="H405" s="50">
        <f>VLOOKUP(D405,'Species List'!$A$2:$J$97,6,0)</f>
        <v>-2.8241999999999998</v>
      </c>
      <c r="I405" s="50">
        <f>VLOOKUP(D405,'Species List'!$A$2:$J$97,7,0)</f>
        <v>2.2637999999999998</v>
      </c>
      <c r="J405">
        <f t="shared" si="6"/>
        <v>191.11109332634919</v>
      </c>
      <c r="K405" s="50" t="str">
        <f>VLOOKUP(D405,'Species List'!$A$2:$J$97,4,0)</f>
        <v>Acanthuridae</v>
      </c>
    </row>
    <row r="406" spans="1:11">
      <c r="A406" s="47">
        <v>2011</v>
      </c>
      <c r="B406" t="s">
        <v>4</v>
      </c>
      <c r="C406" s="48">
        <v>8</v>
      </c>
      <c r="D406" t="s">
        <v>48</v>
      </c>
      <c r="E406" s="48" t="str">
        <f>VLOOKUP(D406,'Species List'!$A$2:$J$97,3,0)</f>
        <v>Scarus taeniopterus</v>
      </c>
      <c r="F406" s="48">
        <v>18</v>
      </c>
      <c r="G406" s="48" t="s">
        <v>21</v>
      </c>
      <c r="H406" s="50">
        <f>VLOOKUP(D406,'Species List'!$A$2:$J$97,6,0)</f>
        <v>-3.2256999999999998</v>
      </c>
      <c r="I406" s="50">
        <f>VLOOKUP(D406,'Species List'!$A$2:$J$97,7,0)</f>
        <v>2.3852000000000002</v>
      </c>
      <c r="J406">
        <f t="shared" si="6"/>
        <v>142.42163893869329</v>
      </c>
      <c r="K406" s="50" t="str">
        <f>VLOOKUP(D406,'Species List'!$A$2:$J$97,4,0)</f>
        <v>Scaridae</v>
      </c>
    </row>
    <row r="407" spans="1:11">
      <c r="A407" s="47">
        <v>2011</v>
      </c>
      <c r="B407" t="s">
        <v>4</v>
      </c>
      <c r="C407" s="48">
        <v>8</v>
      </c>
      <c r="D407" t="s">
        <v>48</v>
      </c>
      <c r="E407" s="48" t="str">
        <f>VLOOKUP(D407,'Species List'!$A$2:$J$97,3,0)</f>
        <v>Scarus taeniopterus</v>
      </c>
      <c r="F407" s="48">
        <v>20</v>
      </c>
      <c r="G407" s="48" t="s">
        <v>21</v>
      </c>
      <c r="H407" s="50">
        <f>VLOOKUP(D407,'Species List'!$A$2:$J$97,6,0)</f>
        <v>-3.2256999999999998</v>
      </c>
      <c r="I407" s="50">
        <f>VLOOKUP(D407,'Species List'!$A$2:$J$97,7,0)</f>
        <v>2.3852000000000002</v>
      </c>
      <c r="J407">
        <f t="shared" si="6"/>
        <v>183.11197449783583</v>
      </c>
      <c r="K407" s="50" t="str">
        <f>VLOOKUP(D407,'Species List'!$A$2:$J$97,4,0)</f>
        <v>Scaridae</v>
      </c>
    </row>
    <row r="408" spans="1:11">
      <c r="A408" s="47">
        <v>2011</v>
      </c>
      <c r="B408" t="s">
        <v>4</v>
      </c>
      <c r="C408" s="48">
        <v>8</v>
      </c>
      <c r="D408" t="s">
        <v>48</v>
      </c>
      <c r="E408" s="48" t="str">
        <f>VLOOKUP(D408,'Species List'!$A$2:$J$97,3,0)</f>
        <v>Scarus taeniopterus</v>
      </c>
      <c r="F408" s="48">
        <v>20</v>
      </c>
      <c r="G408" s="48"/>
      <c r="H408" s="50">
        <f>VLOOKUP(D408,'Species List'!$A$2:$J$97,6,0)</f>
        <v>-3.2256999999999998</v>
      </c>
      <c r="I408" s="50">
        <f>VLOOKUP(D408,'Species List'!$A$2:$J$97,7,0)</f>
        <v>2.3852000000000002</v>
      </c>
      <c r="J408">
        <f t="shared" si="6"/>
        <v>183.11197449783583</v>
      </c>
      <c r="K408" s="50" t="str">
        <f>VLOOKUP(D408,'Species List'!$A$2:$J$97,4,0)</f>
        <v>Scaridae</v>
      </c>
    </row>
    <row r="409" spans="1:11">
      <c r="A409" s="47">
        <v>2011</v>
      </c>
      <c r="B409" t="s">
        <v>4</v>
      </c>
      <c r="C409" s="48">
        <v>8</v>
      </c>
      <c r="D409" s="48" t="s">
        <v>42</v>
      </c>
      <c r="E409" s="48" t="str">
        <f>VLOOKUP(D409,'Species List'!$A$2:$J$97,3,0)</f>
        <v>Scarus vetula</v>
      </c>
      <c r="F409" s="48">
        <v>33</v>
      </c>
      <c r="G409" s="48" t="s">
        <v>21</v>
      </c>
      <c r="H409" s="50">
        <f>VLOOKUP(D409,'Species List'!$A$2:$J$97,6,0)</f>
        <v>-5.0162000000000004</v>
      </c>
      <c r="I409" s="50">
        <f>VLOOKUP(D409,'Species List'!$A$2:$J$97,7,0)</f>
        <v>3.1109</v>
      </c>
      <c r="J409">
        <f t="shared" si="6"/>
        <v>658.63531859738646</v>
      </c>
      <c r="K409" s="50" t="str">
        <f>VLOOKUP(D409,'Species List'!$A$2:$J$97,4,0)</f>
        <v>Scaridae</v>
      </c>
    </row>
    <row r="410" spans="1:11">
      <c r="A410" s="47">
        <v>2011</v>
      </c>
      <c r="B410" t="s">
        <v>4</v>
      </c>
      <c r="C410" s="48">
        <v>8</v>
      </c>
      <c r="D410" t="s">
        <v>45</v>
      </c>
      <c r="E410" s="48" t="str">
        <f>VLOOKUP(D410,'Species List'!$A$2:$J$97,3,0)</f>
        <v>Sparisoma viride</v>
      </c>
      <c r="F410" s="48">
        <v>32</v>
      </c>
      <c r="G410" s="48" t="s">
        <v>21</v>
      </c>
      <c r="H410" s="50">
        <f>VLOOKUP(D410,'Species List'!$A$2:$J$97,6,0)</f>
        <v>-4.4317000000000002</v>
      </c>
      <c r="I410" s="50">
        <f>VLOOKUP(D410,'Species List'!$A$2:$J$97,7,0)</f>
        <v>2.9051</v>
      </c>
      <c r="J410">
        <f t="shared" si="6"/>
        <v>701.47339170910243</v>
      </c>
      <c r="K410" s="50" t="str">
        <f>VLOOKUP(D410,'Species List'!$A$2:$J$97,4,0)</f>
        <v>Scaridae</v>
      </c>
    </row>
    <row r="411" spans="1:11">
      <c r="A411" s="47">
        <v>2011</v>
      </c>
      <c r="B411" t="s">
        <v>4</v>
      </c>
      <c r="C411" s="48">
        <v>8</v>
      </c>
      <c r="D411" t="s">
        <v>45</v>
      </c>
      <c r="E411" s="48" t="str">
        <f>VLOOKUP(D411,'Species List'!$A$2:$J$97,3,0)</f>
        <v>Sparisoma viride</v>
      </c>
      <c r="F411" s="48">
        <v>32</v>
      </c>
      <c r="G411" s="48" t="s">
        <v>21</v>
      </c>
      <c r="H411" s="50">
        <f>VLOOKUP(D411,'Species List'!$A$2:$J$97,6,0)</f>
        <v>-4.4317000000000002</v>
      </c>
      <c r="I411" s="50">
        <f>VLOOKUP(D411,'Species List'!$A$2:$J$97,7,0)</f>
        <v>2.9051</v>
      </c>
      <c r="J411">
        <f t="shared" si="6"/>
        <v>701.47339170910243</v>
      </c>
      <c r="K411" s="50" t="str">
        <f>VLOOKUP(D411,'Species List'!$A$2:$J$97,4,0)</f>
        <v>Scaridae</v>
      </c>
    </row>
    <row r="412" spans="1:11">
      <c r="A412" s="47">
        <v>2011</v>
      </c>
      <c r="B412" t="s">
        <v>4</v>
      </c>
      <c r="C412" s="48">
        <v>8</v>
      </c>
      <c r="D412" t="s">
        <v>45</v>
      </c>
      <c r="E412" s="48" t="str">
        <f>VLOOKUP(D412,'Species List'!$A$2:$J$97,3,0)</f>
        <v>Sparisoma viride</v>
      </c>
      <c r="F412" s="48">
        <v>32</v>
      </c>
      <c r="G412" s="48" t="s">
        <v>43</v>
      </c>
      <c r="H412" s="50">
        <f>VLOOKUP(D412,'Species List'!$A$2:$J$97,6,0)</f>
        <v>-4.4317000000000002</v>
      </c>
      <c r="I412" s="50">
        <f>VLOOKUP(D412,'Species List'!$A$2:$J$97,7,0)</f>
        <v>2.9051</v>
      </c>
      <c r="J412">
        <f t="shared" si="6"/>
        <v>701.47339170910243</v>
      </c>
      <c r="K412" s="50" t="str">
        <f>VLOOKUP(D412,'Species List'!$A$2:$J$97,4,0)</f>
        <v>Scaridae</v>
      </c>
    </row>
    <row r="413" spans="1:11">
      <c r="A413" s="47">
        <v>2011</v>
      </c>
      <c r="B413" s="48" t="s">
        <v>379</v>
      </c>
      <c r="C413" s="48">
        <v>1</v>
      </c>
      <c r="D413" s="48" t="s">
        <v>54</v>
      </c>
      <c r="E413" s="48" t="str">
        <f>VLOOKUP(D413,'Species List'!$A$2:$J$97,3,0)</f>
        <v>Acanthurus coeruleus</v>
      </c>
      <c r="F413" s="48">
        <v>18</v>
      </c>
      <c r="G413" s="48"/>
      <c r="H413" s="50">
        <f>VLOOKUP(D413,'Species List'!$A$2:$J$97,6,0)</f>
        <v>-2.8241999999999998</v>
      </c>
      <c r="I413" s="50">
        <f>VLOOKUP(D413,'Species List'!$A$2:$J$97,7,0)</f>
        <v>2.2637999999999998</v>
      </c>
      <c r="J413">
        <f t="shared" si="6"/>
        <v>191.11109332634919</v>
      </c>
      <c r="K413" s="50" t="str">
        <f>VLOOKUP(D413,'Species List'!$A$2:$J$97,4,0)</f>
        <v>Acanthuridae</v>
      </c>
    </row>
    <row r="414" spans="1:11">
      <c r="A414" s="47">
        <v>2011</v>
      </c>
      <c r="B414" s="48" t="s">
        <v>379</v>
      </c>
      <c r="C414" s="48">
        <v>1</v>
      </c>
      <c r="D414" s="48" t="s">
        <v>42</v>
      </c>
      <c r="E414" s="48" t="str">
        <f>VLOOKUP(D414,'Species List'!$A$2:$J$97,3,0)</f>
        <v>Scarus vetula</v>
      </c>
      <c r="F414" s="48">
        <v>35</v>
      </c>
      <c r="G414" s="48" t="s">
        <v>43</v>
      </c>
      <c r="H414" s="50">
        <f>VLOOKUP(D414,'Species List'!$A$2:$J$97,6,0)</f>
        <v>-5.0162000000000004</v>
      </c>
      <c r="I414" s="50">
        <f>VLOOKUP(D414,'Species List'!$A$2:$J$97,7,0)</f>
        <v>3.1109</v>
      </c>
      <c r="J414">
        <f t="shared" si="6"/>
        <v>790.93588337793562</v>
      </c>
      <c r="K414" s="50" t="str">
        <f>VLOOKUP(D414,'Species List'!$A$2:$J$97,4,0)</f>
        <v>Scaridae</v>
      </c>
    </row>
    <row r="415" spans="1:11">
      <c r="A415" s="47">
        <v>2011</v>
      </c>
      <c r="B415" s="48" t="s">
        <v>379</v>
      </c>
      <c r="C415" s="48">
        <v>1</v>
      </c>
      <c r="D415" s="48" t="s">
        <v>42</v>
      </c>
      <c r="E415" s="48" t="str">
        <f>VLOOKUP(D415,'Species List'!$A$2:$J$97,3,0)</f>
        <v>Scarus vetula</v>
      </c>
      <c r="F415" s="48">
        <v>35</v>
      </c>
      <c r="G415" s="48" t="s">
        <v>43</v>
      </c>
      <c r="H415" s="50">
        <f>VLOOKUP(D415,'Species List'!$A$2:$J$97,6,0)</f>
        <v>-5.0162000000000004</v>
      </c>
      <c r="I415" s="50">
        <f>VLOOKUP(D415,'Species List'!$A$2:$J$97,7,0)</f>
        <v>3.1109</v>
      </c>
      <c r="J415">
        <f t="shared" si="6"/>
        <v>790.93588337793562</v>
      </c>
      <c r="K415" s="50" t="str">
        <f>VLOOKUP(D415,'Species List'!$A$2:$J$97,4,0)</f>
        <v>Scaridae</v>
      </c>
    </row>
    <row r="416" spans="1:11">
      <c r="A416" s="47">
        <v>2011</v>
      </c>
      <c r="B416" s="48" t="s">
        <v>379</v>
      </c>
      <c r="C416" s="48">
        <v>1</v>
      </c>
      <c r="D416" t="s">
        <v>45</v>
      </c>
      <c r="E416" s="48" t="str">
        <f>VLOOKUP(D416,'Species List'!$A$2:$J$97,3,0)</f>
        <v>Sparisoma viride</v>
      </c>
      <c r="F416" s="48">
        <v>28</v>
      </c>
      <c r="G416" s="48" t="s">
        <v>21</v>
      </c>
      <c r="H416" s="50">
        <f>VLOOKUP(D416,'Species List'!$A$2:$J$97,6,0)</f>
        <v>-4.4317000000000002</v>
      </c>
      <c r="I416" s="50">
        <f>VLOOKUP(D416,'Species List'!$A$2:$J$97,7,0)</f>
        <v>2.9051</v>
      </c>
      <c r="J416">
        <f t="shared" si="6"/>
        <v>475.92530495067058</v>
      </c>
      <c r="K416" s="50" t="str">
        <f>VLOOKUP(D416,'Species List'!$A$2:$J$97,4,0)</f>
        <v>Scaridae</v>
      </c>
    </row>
    <row r="417" spans="1:11">
      <c r="A417" s="47">
        <v>2011</v>
      </c>
      <c r="B417" s="48" t="s">
        <v>379</v>
      </c>
      <c r="C417" s="48">
        <v>1</v>
      </c>
      <c r="D417" t="s">
        <v>45</v>
      </c>
      <c r="E417" s="48" t="str">
        <f>VLOOKUP(D417,'Species List'!$A$2:$J$97,3,0)</f>
        <v>Sparisoma viride</v>
      </c>
      <c r="F417" s="48">
        <v>32</v>
      </c>
      <c r="G417" s="48" t="s">
        <v>21</v>
      </c>
      <c r="H417" s="50">
        <f>VLOOKUP(D417,'Species List'!$A$2:$J$97,6,0)</f>
        <v>-4.4317000000000002</v>
      </c>
      <c r="I417" s="50">
        <f>VLOOKUP(D417,'Species List'!$A$2:$J$97,7,0)</f>
        <v>2.9051</v>
      </c>
      <c r="J417">
        <f t="shared" si="6"/>
        <v>701.47339170910243</v>
      </c>
      <c r="K417" s="50" t="str">
        <f>VLOOKUP(D417,'Species List'!$A$2:$J$97,4,0)</f>
        <v>Scaridae</v>
      </c>
    </row>
    <row r="418" spans="1:11">
      <c r="A418" s="47">
        <v>2011</v>
      </c>
      <c r="B418" s="48" t="s">
        <v>379</v>
      </c>
      <c r="C418" s="48">
        <v>2</v>
      </c>
      <c r="D418" s="48" t="s">
        <v>26</v>
      </c>
      <c r="E418" s="48" t="str">
        <f>VLOOKUP(D418,'Species List'!$A$2:$J$97,3,0)</f>
        <v>Acanthurus bahianus</v>
      </c>
      <c r="F418" s="48">
        <v>18</v>
      </c>
      <c r="G418" s="48"/>
      <c r="H418" s="50">
        <f>VLOOKUP(D418,'Species List'!$A$2:$J$97,6,0)</f>
        <v>-4.6005000000000003</v>
      </c>
      <c r="I418" s="50">
        <f>VLOOKUP(D418,'Species List'!$A$2:$J$97,7,0)</f>
        <v>2.9752000000000001</v>
      </c>
      <c r="J418">
        <f t="shared" si="6"/>
        <v>128.64317706372901</v>
      </c>
      <c r="K418" s="50" t="str">
        <f>VLOOKUP(D418,'Species List'!$A$2:$J$97,4,0)</f>
        <v>Acanthuridae</v>
      </c>
    </row>
    <row r="419" spans="1:11">
      <c r="A419" s="47">
        <v>2011</v>
      </c>
      <c r="B419" s="48" t="s">
        <v>379</v>
      </c>
      <c r="C419" s="48">
        <v>2</v>
      </c>
      <c r="D419" t="s">
        <v>48</v>
      </c>
      <c r="E419" s="48" t="str">
        <f>VLOOKUP(D419,'Species List'!$A$2:$J$97,3,0)</f>
        <v>Scarus taeniopterus</v>
      </c>
      <c r="F419" s="48">
        <v>18</v>
      </c>
      <c r="G419" s="48" t="s">
        <v>21</v>
      </c>
      <c r="H419" s="50">
        <f>VLOOKUP(D419,'Species List'!$A$2:$J$97,6,0)</f>
        <v>-3.2256999999999998</v>
      </c>
      <c r="I419" s="50">
        <f>VLOOKUP(D419,'Species List'!$A$2:$J$97,7,0)</f>
        <v>2.3852000000000002</v>
      </c>
      <c r="J419">
        <f t="shared" si="6"/>
        <v>142.42163893869329</v>
      </c>
      <c r="K419" s="50" t="str">
        <f>VLOOKUP(D419,'Species List'!$A$2:$J$97,4,0)</f>
        <v>Scaridae</v>
      </c>
    </row>
    <row r="420" spans="1:11">
      <c r="A420" s="47">
        <v>2011</v>
      </c>
      <c r="B420" s="48" t="s">
        <v>379</v>
      </c>
      <c r="C420" s="48">
        <v>2</v>
      </c>
      <c r="D420" t="s">
        <v>48</v>
      </c>
      <c r="E420" s="48" t="str">
        <f>VLOOKUP(D420,'Species List'!$A$2:$J$97,3,0)</f>
        <v>Scarus taeniopterus</v>
      </c>
      <c r="F420" s="48">
        <v>18</v>
      </c>
      <c r="G420" s="48" t="s">
        <v>21</v>
      </c>
      <c r="H420" s="50">
        <f>VLOOKUP(D420,'Species List'!$A$2:$J$97,6,0)</f>
        <v>-3.2256999999999998</v>
      </c>
      <c r="I420" s="50">
        <f>VLOOKUP(D420,'Species List'!$A$2:$J$97,7,0)</f>
        <v>2.3852000000000002</v>
      </c>
      <c r="J420">
        <f t="shared" si="6"/>
        <v>142.42163893869329</v>
      </c>
      <c r="K420" s="50" t="str">
        <f>VLOOKUP(D420,'Species List'!$A$2:$J$97,4,0)</f>
        <v>Scaridae</v>
      </c>
    </row>
    <row r="421" spans="1:11">
      <c r="A421" s="47">
        <v>2011</v>
      </c>
      <c r="B421" s="48" t="s">
        <v>379</v>
      </c>
      <c r="C421" s="48">
        <v>2</v>
      </c>
      <c r="D421" t="s">
        <v>48</v>
      </c>
      <c r="E421" s="48" t="str">
        <f>VLOOKUP(D421,'Species List'!$A$2:$J$97,3,0)</f>
        <v>Scarus taeniopterus</v>
      </c>
      <c r="F421" s="48">
        <v>20</v>
      </c>
      <c r="G421" s="48" t="s">
        <v>21</v>
      </c>
      <c r="H421" s="50">
        <f>VLOOKUP(D421,'Species List'!$A$2:$J$97,6,0)</f>
        <v>-3.2256999999999998</v>
      </c>
      <c r="I421" s="50">
        <f>VLOOKUP(D421,'Species List'!$A$2:$J$97,7,0)</f>
        <v>2.3852000000000002</v>
      </c>
      <c r="J421">
        <f t="shared" si="6"/>
        <v>183.11197449783583</v>
      </c>
      <c r="K421" s="50" t="str">
        <f>VLOOKUP(D421,'Species List'!$A$2:$J$97,4,0)</f>
        <v>Scaridae</v>
      </c>
    </row>
    <row r="422" spans="1:11">
      <c r="A422" s="47">
        <v>2011</v>
      </c>
      <c r="B422" s="48" t="s">
        <v>379</v>
      </c>
      <c r="C422" s="48">
        <v>2</v>
      </c>
      <c r="D422" t="s">
        <v>48</v>
      </c>
      <c r="E422" s="48" t="str">
        <f>VLOOKUP(D422,'Species List'!$A$2:$J$97,3,0)</f>
        <v>Scarus taeniopterus</v>
      </c>
      <c r="F422" s="48">
        <v>20</v>
      </c>
      <c r="G422" s="48" t="s">
        <v>21</v>
      </c>
      <c r="H422" s="50">
        <f>VLOOKUP(D422,'Species List'!$A$2:$J$97,6,0)</f>
        <v>-3.2256999999999998</v>
      </c>
      <c r="I422" s="50">
        <f>VLOOKUP(D422,'Species List'!$A$2:$J$97,7,0)</f>
        <v>2.3852000000000002</v>
      </c>
      <c r="J422">
        <f t="shared" si="6"/>
        <v>183.11197449783583</v>
      </c>
      <c r="K422" s="50" t="str">
        <f>VLOOKUP(D422,'Species List'!$A$2:$J$97,4,0)</f>
        <v>Scaridae</v>
      </c>
    </row>
    <row r="423" spans="1:11">
      <c r="A423" s="47">
        <v>2011</v>
      </c>
      <c r="B423" s="48" t="s">
        <v>379</v>
      </c>
      <c r="C423" s="48">
        <v>2</v>
      </c>
      <c r="D423" t="s">
        <v>48</v>
      </c>
      <c r="E423" s="48" t="str">
        <f>VLOOKUP(D423,'Species List'!$A$2:$J$97,3,0)</f>
        <v>Scarus taeniopterus</v>
      </c>
      <c r="F423" s="48">
        <v>23</v>
      </c>
      <c r="G423" s="48" t="s">
        <v>21</v>
      </c>
      <c r="H423" s="50">
        <f>VLOOKUP(D423,'Species List'!$A$2:$J$97,6,0)</f>
        <v>-3.2256999999999998</v>
      </c>
      <c r="I423" s="50">
        <f>VLOOKUP(D423,'Species List'!$A$2:$J$97,7,0)</f>
        <v>2.3852000000000002</v>
      </c>
      <c r="J423">
        <f t="shared" si="6"/>
        <v>255.56020890468707</v>
      </c>
      <c r="K423" s="50" t="str">
        <f>VLOOKUP(D423,'Species List'!$A$2:$J$97,4,0)</f>
        <v>Scaridae</v>
      </c>
    </row>
    <row r="424" spans="1:11">
      <c r="A424" s="47">
        <v>2011</v>
      </c>
      <c r="B424" s="48" t="s">
        <v>379</v>
      </c>
      <c r="C424" s="48">
        <v>2</v>
      </c>
      <c r="D424" t="s">
        <v>48</v>
      </c>
      <c r="E424" s="48" t="str">
        <f>VLOOKUP(D424,'Species List'!$A$2:$J$97,3,0)</f>
        <v>Scarus taeniopterus</v>
      </c>
      <c r="F424" s="48">
        <v>23</v>
      </c>
      <c r="G424" s="48" t="s">
        <v>43</v>
      </c>
      <c r="H424" s="50">
        <f>VLOOKUP(D424,'Species List'!$A$2:$J$97,6,0)</f>
        <v>-3.2256999999999998</v>
      </c>
      <c r="I424" s="50">
        <f>VLOOKUP(D424,'Species List'!$A$2:$J$97,7,0)</f>
        <v>2.3852000000000002</v>
      </c>
      <c r="J424">
        <f t="shared" si="6"/>
        <v>255.56020890468707</v>
      </c>
      <c r="K424" s="50" t="str">
        <f>VLOOKUP(D424,'Species List'!$A$2:$J$97,4,0)</f>
        <v>Scaridae</v>
      </c>
    </row>
    <row r="425" spans="1:11">
      <c r="A425" s="47">
        <v>2011</v>
      </c>
      <c r="B425" s="48" t="s">
        <v>379</v>
      </c>
      <c r="C425" s="48">
        <v>2</v>
      </c>
      <c r="D425" s="48" t="s">
        <v>42</v>
      </c>
      <c r="E425" s="48" t="str">
        <f>VLOOKUP(D425,'Species List'!$A$2:$J$97,3,0)</f>
        <v>Scarus vetula</v>
      </c>
      <c r="F425" s="48">
        <v>34</v>
      </c>
      <c r="G425" s="48" t="s">
        <v>43</v>
      </c>
      <c r="H425" s="50">
        <f>VLOOKUP(D425,'Species List'!$A$2:$J$97,6,0)</f>
        <v>-5.0162000000000004</v>
      </c>
      <c r="I425" s="50">
        <f>VLOOKUP(D425,'Species List'!$A$2:$J$97,7,0)</f>
        <v>3.1109</v>
      </c>
      <c r="J425">
        <f t="shared" si="6"/>
        <v>722.73279691201913</v>
      </c>
      <c r="K425" s="50" t="str">
        <f>VLOOKUP(D425,'Species List'!$A$2:$J$97,4,0)</f>
        <v>Scaridae</v>
      </c>
    </row>
    <row r="426" spans="1:11">
      <c r="A426" s="47">
        <v>2011</v>
      </c>
      <c r="B426" s="48" t="s">
        <v>379</v>
      </c>
      <c r="C426" s="48">
        <v>2</v>
      </c>
      <c r="D426" s="48" t="s">
        <v>47</v>
      </c>
      <c r="E426" s="48" t="str">
        <f>VLOOKUP(D426,'Species List'!$A$2:$J$97,3,0)</f>
        <v>Sparisoma aurofrenatum</v>
      </c>
      <c r="F426" s="48">
        <v>23</v>
      </c>
      <c r="G426" s="48" t="s">
        <v>43</v>
      </c>
      <c r="H426" s="50">
        <f>VLOOKUP(D426,'Species List'!$A$2:$J$97,6,0)</f>
        <v>-4.0781000000000001</v>
      </c>
      <c r="I426" s="50">
        <f>VLOOKUP(D426,'Species List'!$A$2:$J$97,7,0)</f>
        <v>2.7437999999999998</v>
      </c>
      <c r="J426">
        <f t="shared" si="6"/>
        <v>252.35321175413256</v>
      </c>
      <c r="K426" s="50" t="str">
        <f>VLOOKUP(D426,'Species List'!$A$2:$J$97,4,0)</f>
        <v>Scaridae</v>
      </c>
    </row>
    <row r="427" spans="1:11">
      <c r="A427" s="47">
        <v>2011</v>
      </c>
      <c r="B427" s="48" t="s">
        <v>379</v>
      </c>
      <c r="C427" s="48">
        <v>2</v>
      </c>
      <c r="D427" t="s">
        <v>45</v>
      </c>
      <c r="E427" s="48" t="str">
        <f>VLOOKUP(D427,'Species List'!$A$2:$J$97,3,0)</f>
        <v>Sparisoma viride</v>
      </c>
      <c r="F427" s="48">
        <v>14</v>
      </c>
      <c r="G427" s="48" t="s">
        <v>21</v>
      </c>
      <c r="H427" s="50">
        <f>VLOOKUP(D427,'Species List'!$A$2:$J$97,6,0)</f>
        <v>-4.4317000000000002</v>
      </c>
      <c r="I427" s="50">
        <f>VLOOKUP(D427,'Species List'!$A$2:$J$97,7,0)</f>
        <v>2.9051</v>
      </c>
      <c r="J427">
        <f t="shared" si="6"/>
        <v>63.535515280093612</v>
      </c>
      <c r="K427" s="50" t="str">
        <f>VLOOKUP(D427,'Species List'!$A$2:$J$97,4,0)</f>
        <v>Scaridae</v>
      </c>
    </row>
    <row r="428" spans="1:11">
      <c r="A428" s="47">
        <v>2011</v>
      </c>
      <c r="B428" s="48" t="s">
        <v>379</v>
      </c>
      <c r="C428" s="48">
        <v>2</v>
      </c>
      <c r="D428" t="s">
        <v>45</v>
      </c>
      <c r="E428" s="48" t="str">
        <f>VLOOKUP(D428,'Species List'!$A$2:$J$97,3,0)</f>
        <v>Sparisoma viride</v>
      </c>
      <c r="F428" s="48">
        <v>25</v>
      </c>
      <c r="G428" s="48" t="s">
        <v>21</v>
      </c>
      <c r="H428" s="50">
        <f>VLOOKUP(D428,'Species List'!$A$2:$J$97,6,0)</f>
        <v>-4.4317000000000002</v>
      </c>
      <c r="I428" s="50">
        <f>VLOOKUP(D428,'Species List'!$A$2:$J$97,7,0)</f>
        <v>2.9051</v>
      </c>
      <c r="J428">
        <f t="shared" si="6"/>
        <v>342.41715863912742</v>
      </c>
      <c r="K428" s="50" t="str">
        <f>VLOOKUP(D428,'Species List'!$A$2:$J$97,4,0)</f>
        <v>Scaridae</v>
      </c>
    </row>
    <row r="429" spans="1:11">
      <c r="A429" s="47">
        <v>2011</v>
      </c>
      <c r="B429" s="48" t="s">
        <v>379</v>
      </c>
      <c r="C429" s="48">
        <v>2</v>
      </c>
      <c r="D429" t="s">
        <v>45</v>
      </c>
      <c r="E429" s="48" t="str">
        <f>VLOOKUP(D429,'Species List'!$A$2:$J$97,3,0)</f>
        <v>Sparisoma viride</v>
      </c>
      <c r="F429" s="48">
        <v>34</v>
      </c>
      <c r="G429" s="48" t="s">
        <v>43</v>
      </c>
      <c r="H429" s="50">
        <f>VLOOKUP(D429,'Species List'!$A$2:$J$97,6,0)</f>
        <v>-4.4317000000000002</v>
      </c>
      <c r="I429" s="50">
        <f>VLOOKUP(D429,'Species List'!$A$2:$J$97,7,0)</f>
        <v>2.9051</v>
      </c>
      <c r="J429">
        <f t="shared" si="6"/>
        <v>836.56444365737127</v>
      </c>
      <c r="K429" s="50" t="str">
        <f>VLOOKUP(D429,'Species List'!$A$2:$J$97,4,0)</f>
        <v>Scaridae</v>
      </c>
    </row>
    <row r="430" spans="1:11">
      <c r="A430" s="47">
        <v>2011</v>
      </c>
      <c r="B430" s="48" t="s">
        <v>379</v>
      </c>
      <c r="C430" s="48">
        <v>3</v>
      </c>
      <c r="D430" s="48" t="s">
        <v>26</v>
      </c>
      <c r="E430" s="48" t="str">
        <f>VLOOKUP(D430,'Species List'!$A$2:$J$97,3,0)</f>
        <v>Acanthurus bahianus</v>
      </c>
      <c r="F430" s="48">
        <v>16</v>
      </c>
      <c r="G430" s="48"/>
      <c r="H430" s="50">
        <f>VLOOKUP(D430,'Species List'!$A$2:$J$97,6,0)</f>
        <v>-4.6005000000000003</v>
      </c>
      <c r="I430" s="50">
        <f>VLOOKUP(D430,'Species List'!$A$2:$J$97,7,0)</f>
        <v>2.9752000000000001</v>
      </c>
      <c r="J430">
        <f t="shared" si="6"/>
        <v>90.614515438104903</v>
      </c>
      <c r="K430" s="50" t="str">
        <f>VLOOKUP(D430,'Species List'!$A$2:$J$97,4,0)</f>
        <v>Acanthuridae</v>
      </c>
    </row>
    <row r="431" spans="1:11">
      <c r="A431" s="47">
        <v>2011</v>
      </c>
      <c r="B431" s="48" t="s">
        <v>379</v>
      </c>
      <c r="C431" s="48">
        <v>3</v>
      </c>
      <c r="D431" s="48" t="s">
        <v>26</v>
      </c>
      <c r="E431" s="48" t="str">
        <f>VLOOKUP(D431,'Species List'!$A$2:$J$97,3,0)</f>
        <v>Acanthurus bahianus</v>
      </c>
      <c r="F431" s="48">
        <v>17</v>
      </c>
      <c r="G431" s="48"/>
      <c r="H431" s="50">
        <f>VLOOKUP(D431,'Species List'!$A$2:$J$97,6,0)</f>
        <v>-4.6005000000000003</v>
      </c>
      <c r="I431" s="50">
        <f>VLOOKUP(D431,'Species List'!$A$2:$J$97,7,0)</f>
        <v>2.9752000000000001</v>
      </c>
      <c r="J431">
        <f t="shared" si="6"/>
        <v>108.52545888885899</v>
      </c>
      <c r="K431" s="50" t="str">
        <f>VLOOKUP(D431,'Species List'!$A$2:$J$97,4,0)</f>
        <v>Acanthuridae</v>
      </c>
    </row>
    <row r="432" spans="1:11">
      <c r="A432" s="47">
        <v>2011</v>
      </c>
      <c r="B432" s="48" t="s">
        <v>379</v>
      </c>
      <c r="C432" s="48">
        <v>3</v>
      </c>
      <c r="D432" s="48" t="s">
        <v>54</v>
      </c>
      <c r="E432" s="48" t="str">
        <f>VLOOKUP(D432,'Species List'!$A$2:$J$97,3,0)</f>
        <v>Acanthurus coeruleus</v>
      </c>
      <c r="F432" s="48">
        <v>15</v>
      </c>
      <c r="G432" s="48"/>
      <c r="H432" s="50">
        <f>VLOOKUP(D432,'Species List'!$A$2:$J$97,6,0)</f>
        <v>-2.8241999999999998</v>
      </c>
      <c r="I432" s="50">
        <f>VLOOKUP(D432,'Species List'!$A$2:$J$97,7,0)</f>
        <v>2.2637999999999998</v>
      </c>
      <c r="J432">
        <f t="shared" si="6"/>
        <v>126.48394196747614</v>
      </c>
      <c r="K432" s="50" t="str">
        <f>VLOOKUP(D432,'Species List'!$A$2:$J$97,4,0)</f>
        <v>Acanthuridae</v>
      </c>
    </row>
    <row r="433" spans="1:11">
      <c r="A433" s="47">
        <v>2011</v>
      </c>
      <c r="B433" s="48" t="s">
        <v>379</v>
      </c>
      <c r="C433" s="48">
        <v>3</v>
      </c>
      <c r="D433" s="48" t="s">
        <v>49</v>
      </c>
      <c r="E433" s="48" t="str">
        <f>VLOOKUP(D433,'Species List'!$A$2:$J$97,3,0)</f>
        <v>Microspathodon chrysurus</v>
      </c>
      <c r="F433" s="48">
        <v>15</v>
      </c>
      <c r="G433" s="48"/>
      <c r="H433" s="50">
        <f>VLOOKUP(D433,'Species List'!$A$2:$J$97,6,0)</f>
        <v>-4.7032999999999996</v>
      </c>
      <c r="I433" s="50">
        <f>VLOOKUP(D433,'Species List'!$A$2:$J$97,7,0)</f>
        <v>3.0825</v>
      </c>
      <c r="J433">
        <f t="shared" si="6"/>
        <v>101.04185391212167</v>
      </c>
      <c r="K433" s="50" t="str">
        <f>VLOOKUP(D433,'Species List'!$A$2:$J$97,4,0)</f>
        <v>Pomacentridae</v>
      </c>
    </row>
    <row r="434" spans="1:11">
      <c r="A434" s="47">
        <v>2011</v>
      </c>
      <c r="B434" s="48" t="s">
        <v>379</v>
      </c>
      <c r="C434" s="48">
        <v>3</v>
      </c>
      <c r="D434" t="s">
        <v>48</v>
      </c>
      <c r="E434" s="48" t="str">
        <f>VLOOKUP(D434,'Species List'!$A$2:$J$97,3,0)</f>
        <v>Scarus taeniopterus</v>
      </c>
      <c r="F434" s="48">
        <v>20</v>
      </c>
      <c r="G434" s="48" t="s">
        <v>21</v>
      </c>
      <c r="H434" s="50">
        <f>VLOOKUP(D434,'Species List'!$A$2:$J$97,6,0)</f>
        <v>-3.2256999999999998</v>
      </c>
      <c r="I434" s="50">
        <f>VLOOKUP(D434,'Species List'!$A$2:$J$97,7,0)</f>
        <v>2.3852000000000002</v>
      </c>
      <c r="J434">
        <f t="shared" si="6"/>
        <v>183.11197449783583</v>
      </c>
      <c r="K434" s="50" t="str">
        <f>VLOOKUP(D434,'Species List'!$A$2:$J$97,4,0)</f>
        <v>Scaridae</v>
      </c>
    </row>
    <row r="435" spans="1:11">
      <c r="A435" s="47">
        <v>2011</v>
      </c>
      <c r="B435" s="48" t="s">
        <v>379</v>
      </c>
      <c r="C435" s="48">
        <v>3</v>
      </c>
      <c r="D435" t="s">
        <v>48</v>
      </c>
      <c r="E435" s="48" t="str">
        <f>VLOOKUP(D435,'Species List'!$A$2:$J$97,3,0)</f>
        <v>Scarus taeniopterus</v>
      </c>
      <c r="F435" s="48">
        <v>7</v>
      </c>
      <c r="G435" s="48" t="s">
        <v>53</v>
      </c>
      <c r="H435" s="50">
        <f>VLOOKUP(D435,'Species List'!$A$2:$J$97,6,0)</f>
        <v>-3.2256999999999998</v>
      </c>
      <c r="I435" s="50">
        <f>VLOOKUP(D435,'Species List'!$A$2:$J$97,7,0)</f>
        <v>2.3852000000000002</v>
      </c>
      <c r="J435">
        <f t="shared" si="6"/>
        <v>14.970208360402568</v>
      </c>
      <c r="K435" s="50" t="str">
        <f>VLOOKUP(D435,'Species List'!$A$2:$J$97,4,0)</f>
        <v>Scaridae</v>
      </c>
    </row>
    <row r="436" spans="1:11">
      <c r="A436" s="47">
        <v>2011</v>
      </c>
      <c r="B436" s="48" t="s">
        <v>379</v>
      </c>
      <c r="C436" s="48">
        <v>3</v>
      </c>
      <c r="D436" t="s">
        <v>48</v>
      </c>
      <c r="E436" s="48" t="str">
        <f>VLOOKUP(D436,'Species List'!$A$2:$J$97,3,0)</f>
        <v>Scarus taeniopterus</v>
      </c>
      <c r="F436" s="48">
        <v>12</v>
      </c>
      <c r="G436" s="48" t="s">
        <v>53</v>
      </c>
      <c r="H436" s="50">
        <f>VLOOKUP(D436,'Species List'!$A$2:$J$97,6,0)</f>
        <v>-3.2256999999999998</v>
      </c>
      <c r="I436" s="50">
        <f>VLOOKUP(D436,'Species List'!$A$2:$J$97,7,0)</f>
        <v>2.3852000000000002</v>
      </c>
      <c r="J436">
        <f t="shared" si="6"/>
        <v>54.145592205106873</v>
      </c>
      <c r="K436" s="50" t="str">
        <f>VLOOKUP(D436,'Species List'!$A$2:$J$97,4,0)</f>
        <v>Scaridae</v>
      </c>
    </row>
    <row r="437" spans="1:11">
      <c r="A437" s="47">
        <v>2011</v>
      </c>
      <c r="B437" s="48" t="s">
        <v>379</v>
      </c>
      <c r="C437" s="48">
        <v>3</v>
      </c>
      <c r="D437" t="s">
        <v>48</v>
      </c>
      <c r="E437" s="48" t="str">
        <f>VLOOKUP(D437,'Species List'!$A$2:$J$97,3,0)</f>
        <v>Scarus taeniopterus</v>
      </c>
      <c r="F437" s="48">
        <v>12</v>
      </c>
      <c r="G437" s="48" t="s">
        <v>53</v>
      </c>
      <c r="H437" s="50">
        <f>VLOOKUP(D437,'Species List'!$A$2:$J$97,6,0)</f>
        <v>-3.2256999999999998</v>
      </c>
      <c r="I437" s="50">
        <f>VLOOKUP(D437,'Species List'!$A$2:$J$97,7,0)</f>
        <v>2.3852000000000002</v>
      </c>
      <c r="J437">
        <f t="shared" si="6"/>
        <v>54.145592205106873</v>
      </c>
      <c r="K437" s="50" t="str">
        <f>VLOOKUP(D437,'Species List'!$A$2:$J$97,4,0)</f>
        <v>Scaridae</v>
      </c>
    </row>
    <row r="438" spans="1:11">
      <c r="A438" s="47">
        <v>2011</v>
      </c>
      <c r="B438" s="48" t="s">
        <v>379</v>
      </c>
      <c r="C438" s="48">
        <v>3</v>
      </c>
      <c r="D438" t="s">
        <v>48</v>
      </c>
      <c r="E438" s="48" t="str">
        <f>VLOOKUP(D438,'Species List'!$A$2:$J$97,3,0)</f>
        <v>Scarus taeniopterus</v>
      </c>
      <c r="F438" s="48">
        <v>12</v>
      </c>
      <c r="G438" s="48" t="s">
        <v>53</v>
      </c>
      <c r="H438" s="50">
        <f>VLOOKUP(D438,'Species List'!$A$2:$J$97,6,0)</f>
        <v>-3.2256999999999998</v>
      </c>
      <c r="I438" s="50">
        <f>VLOOKUP(D438,'Species List'!$A$2:$J$97,7,0)</f>
        <v>2.3852000000000002</v>
      </c>
      <c r="J438">
        <f t="shared" si="6"/>
        <v>54.145592205106873</v>
      </c>
      <c r="K438" s="50" t="str">
        <f>VLOOKUP(D438,'Species List'!$A$2:$J$97,4,0)</f>
        <v>Scaridae</v>
      </c>
    </row>
    <row r="439" spans="1:11">
      <c r="A439" s="47">
        <v>2011</v>
      </c>
      <c r="B439" s="48" t="s">
        <v>379</v>
      </c>
      <c r="C439" s="48">
        <v>3</v>
      </c>
      <c r="D439" t="s">
        <v>48</v>
      </c>
      <c r="E439" s="48" t="str">
        <f>VLOOKUP(D439,'Species List'!$A$2:$J$97,3,0)</f>
        <v>Scarus taeniopterus</v>
      </c>
      <c r="F439" s="48">
        <v>12</v>
      </c>
      <c r="G439" s="48" t="s">
        <v>53</v>
      </c>
      <c r="H439" s="50">
        <f>VLOOKUP(D439,'Species List'!$A$2:$J$97,6,0)</f>
        <v>-3.2256999999999998</v>
      </c>
      <c r="I439" s="50">
        <f>VLOOKUP(D439,'Species List'!$A$2:$J$97,7,0)</f>
        <v>2.3852000000000002</v>
      </c>
      <c r="J439">
        <f t="shared" si="6"/>
        <v>54.145592205106873</v>
      </c>
      <c r="K439" s="50" t="str">
        <f>VLOOKUP(D439,'Species List'!$A$2:$J$97,4,0)</f>
        <v>Scaridae</v>
      </c>
    </row>
    <row r="440" spans="1:11">
      <c r="A440" s="47">
        <v>2011</v>
      </c>
      <c r="B440" s="48" t="s">
        <v>379</v>
      </c>
      <c r="C440" s="48">
        <v>3</v>
      </c>
      <c r="D440" t="s">
        <v>48</v>
      </c>
      <c r="E440" s="48" t="str">
        <f>VLOOKUP(D440,'Species List'!$A$2:$J$97,3,0)</f>
        <v>Scarus taeniopterus</v>
      </c>
      <c r="F440" s="48">
        <v>13</v>
      </c>
      <c r="G440" s="48" t="s">
        <v>53</v>
      </c>
      <c r="H440" s="50">
        <f>VLOOKUP(D440,'Species List'!$A$2:$J$97,6,0)</f>
        <v>-3.2256999999999998</v>
      </c>
      <c r="I440" s="50">
        <f>VLOOKUP(D440,'Species List'!$A$2:$J$97,7,0)</f>
        <v>2.3852000000000002</v>
      </c>
      <c r="J440">
        <f t="shared" si="6"/>
        <v>65.535660968650873</v>
      </c>
      <c r="K440" s="50" t="str">
        <f>VLOOKUP(D440,'Species List'!$A$2:$J$97,4,0)</f>
        <v>Scaridae</v>
      </c>
    </row>
    <row r="441" spans="1:11">
      <c r="A441" s="47">
        <v>2011</v>
      </c>
      <c r="B441" s="48" t="s">
        <v>379</v>
      </c>
      <c r="C441" s="48">
        <v>3</v>
      </c>
      <c r="D441" t="s">
        <v>48</v>
      </c>
      <c r="E441" s="48" t="str">
        <f>VLOOKUP(D441,'Species List'!$A$2:$J$97,3,0)</f>
        <v>Scarus taeniopterus</v>
      </c>
      <c r="F441" s="48">
        <v>15</v>
      </c>
      <c r="G441" s="48" t="s">
        <v>53</v>
      </c>
      <c r="H441" s="50">
        <f>VLOOKUP(D441,'Species List'!$A$2:$J$97,6,0)</f>
        <v>-3.2256999999999998</v>
      </c>
      <c r="I441" s="50">
        <f>VLOOKUP(D441,'Species List'!$A$2:$J$97,7,0)</f>
        <v>2.3852000000000002</v>
      </c>
      <c r="J441">
        <f t="shared" si="6"/>
        <v>92.19616810425471</v>
      </c>
      <c r="K441" s="50" t="str">
        <f>VLOOKUP(D441,'Species List'!$A$2:$J$97,4,0)</f>
        <v>Scaridae</v>
      </c>
    </row>
    <row r="442" spans="1:11">
      <c r="A442" s="47">
        <v>2011</v>
      </c>
      <c r="B442" s="48" t="s">
        <v>379</v>
      </c>
      <c r="C442" s="48">
        <v>3</v>
      </c>
      <c r="D442" t="s">
        <v>48</v>
      </c>
      <c r="E442" s="48" t="str">
        <f>VLOOKUP(D442,'Species List'!$A$2:$J$97,3,0)</f>
        <v>Scarus taeniopterus</v>
      </c>
      <c r="F442" s="48">
        <v>23</v>
      </c>
      <c r="G442" s="48" t="s">
        <v>43</v>
      </c>
      <c r="H442" s="50">
        <f>VLOOKUP(D442,'Species List'!$A$2:$J$97,6,0)</f>
        <v>-3.2256999999999998</v>
      </c>
      <c r="I442" s="50">
        <f>VLOOKUP(D442,'Species List'!$A$2:$J$97,7,0)</f>
        <v>2.3852000000000002</v>
      </c>
      <c r="J442">
        <f t="shared" si="6"/>
        <v>255.56020890468707</v>
      </c>
      <c r="K442" s="50" t="str">
        <f>VLOOKUP(D442,'Species List'!$A$2:$J$97,4,0)</f>
        <v>Scaridae</v>
      </c>
    </row>
    <row r="443" spans="1:11">
      <c r="A443" s="47">
        <v>2011</v>
      </c>
      <c r="B443" s="48" t="s">
        <v>379</v>
      </c>
      <c r="C443" s="48">
        <v>3</v>
      </c>
      <c r="D443" s="48" t="s">
        <v>42</v>
      </c>
      <c r="E443" s="48" t="str">
        <f>VLOOKUP(D443,'Species List'!$A$2:$J$97,3,0)</f>
        <v>Scarus vetula</v>
      </c>
      <c r="F443" s="48">
        <v>20</v>
      </c>
      <c r="G443" s="48" t="s">
        <v>21</v>
      </c>
      <c r="H443" s="50">
        <f>VLOOKUP(D443,'Species List'!$A$2:$J$97,6,0)</f>
        <v>-5.0162000000000004</v>
      </c>
      <c r="I443" s="50">
        <f>VLOOKUP(D443,'Species List'!$A$2:$J$97,7,0)</f>
        <v>3.1109</v>
      </c>
      <c r="J443">
        <f t="shared" si="6"/>
        <v>138.69928220116935</v>
      </c>
      <c r="K443" s="50" t="str">
        <f>VLOOKUP(D443,'Species List'!$A$2:$J$97,4,0)</f>
        <v>Scaridae</v>
      </c>
    </row>
    <row r="444" spans="1:11">
      <c r="A444" s="47">
        <v>2011</v>
      </c>
      <c r="B444" s="48" t="s">
        <v>379</v>
      </c>
      <c r="C444" s="48">
        <v>3</v>
      </c>
      <c r="D444" s="48" t="s">
        <v>42</v>
      </c>
      <c r="E444" s="48" t="str">
        <f>VLOOKUP(D444,'Species List'!$A$2:$J$97,3,0)</f>
        <v>Scarus vetula</v>
      </c>
      <c r="F444" s="48">
        <v>28</v>
      </c>
      <c r="G444" s="48" t="s">
        <v>21</v>
      </c>
      <c r="H444" s="50">
        <f>VLOOKUP(D444,'Species List'!$A$2:$J$97,6,0)</f>
        <v>-5.0162000000000004</v>
      </c>
      <c r="I444" s="50">
        <f>VLOOKUP(D444,'Species List'!$A$2:$J$97,7,0)</f>
        <v>3.1109</v>
      </c>
      <c r="J444">
        <f t="shared" si="6"/>
        <v>395.06078258407069</v>
      </c>
      <c r="K444" s="50" t="str">
        <f>VLOOKUP(D444,'Species List'!$A$2:$J$97,4,0)</f>
        <v>Scaridae</v>
      </c>
    </row>
    <row r="445" spans="1:11">
      <c r="A445" s="47">
        <v>2011</v>
      </c>
      <c r="B445" s="48" t="s">
        <v>379</v>
      </c>
      <c r="C445" s="48">
        <v>3</v>
      </c>
      <c r="D445" t="s">
        <v>45</v>
      </c>
      <c r="E445" s="48" t="str">
        <f>VLOOKUP(D445,'Species List'!$A$2:$J$97,3,0)</f>
        <v>Sparisoma viride</v>
      </c>
      <c r="F445" s="48">
        <v>27</v>
      </c>
      <c r="G445" s="48" t="s">
        <v>21</v>
      </c>
      <c r="H445" s="50">
        <f>VLOOKUP(D445,'Species List'!$A$2:$J$97,6,0)</f>
        <v>-4.4317000000000002</v>
      </c>
      <c r="I445" s="50">
        <f>VLOOKUP(D445,'Species List'!$A$2:$J$97,7,0)</f>
        <v>2.9051</v>
      </c>
      <c r="J445">
        <f t="shared" si="6"/>
        <v>428.20809318874581</v>
      </c>
      <c r="K445" s="50" t="str">
        <f>VLOOKUP(D445,'Species List'!$A$2:$J$97,4,0)</f>
        <v>Scaridae</v>
      </c>
    </row>
    <row r="446" spans="1:11">
      <c r="A446" s="47">
        <v>2011</v>
      </c>
      <c r="B446" s="48" t="s">
        <v>379</v>
      </c>
      <c r="C446" s="48">
        <v>3</v>
      </c>
      <c r="D446" t="s">
        <v>45</v>
      </c>
      <c r="E446" s="48" t="str">
        <f>VLOOKUP(D446,'Species List'!$A$2:$J$97,3,0)</f>
        <v>Sparisoma viride</v>
      </c>
      <c r="F446" s="48">
        <v>32</v>
      </c>
      <c r="G446" s="48" t="s">
        <v>21</v>
      </c>
      <c r="H446" s="50">
        <f>VLOOKUP(D446,'Species List'!$A$2:$J$97,6,0)</f>
        <v>-4.4317000000000002</v>
      </c>
      <c r="I446" s="50">
        <f>VLOOKUP(D446,'Species List'!$A$2:$J$97,7,0)</f>
        <v>2.9051</v>
      </c>
      <c r="J446">
        <f t="shared" si="6"/>
        <v>701.47339170910243</v>
      </c>
      <c r="K446" s="50" t="str">
        <f>VLOOKUP(D446,'Species List'!$A$2:$J$97,4,0)</f>
        <v>Scaridae</v>
      </c>
    </row>
    <row r="447" spans="1:11">
      <c r="A447" s="47">
        <v>2011</v>
      </c>
      <c r="B447" s="48" t="s">
        <v>379</v>
      </c>
      <c r="C447" s="48">
        <v>4</v>
      </c>
      <c r="D447" s="48" t="s">
        <v>26</v>
      </c>
      <c r="E447" s="48" t="str">
        <f>VLOOKUP(D447,'Species List'!$A$2:$J$97,3,0)</f>
        <v>Acanthurus bahianus</v>
      </c>
      <c r="F447" s="48">
        <v>18</v>
      </c>
      <c r="G447" s="48"/>
      <c r="H447" s="50">
        <f>VLOOKUP(D447,'Species List'!$A$2:$J$97,6,0)</f>
        <v>-4.6005000000000003</v>
      </c>
      <c r="I447" s="50">
        <f>VLOOKUP(D447,'Species List'!$A$2:$J$97,7,0)</f>
        <v>2.9752000000000001</v>
      </c>
      <c r="J447">
        <f t="shared" si="6"/>
        <v>128.64317706372901</v>
      </c>
      <c r="K447" s="50" t="str">
        <f>VLOOKUP(D447,'Species List'!$A$2:$J$97,4,0)</f>
        <v>Acanthuridae</v>
      </c>
    </row>
    <row r="448" spans="1:11">
      <c r="A448" s="47">
        <v>2011</v>
      </c>
      <c r="B448" s="48" t="s">
        <v>379</v>
      </c>
      <c r="C448" s="48">
        <v>4</v>
      </c>
      <c r="D448" s="48" t="s">
        <v>49</v>
      </c>
      <c r="E448" s="48" t="str">
        <f>VLOOKUP(D448,'Species List'!$A$2:$J$97,3,0)</f>
        <v>Microspathodon chrysurus</v>
      </c>
      <c r="F448" s="48">
        <v>15</v>
      </c>
      <c r="G448" s="48"/>
      <c r="H448" s="50">
        <f>VLOOKUP(D448,'Species List'!$A$2:$J$97,6,0)</f>
        <v>-4.7032999999999996</v>
      </c>
      <c r="I448" s="50">
        <f>VLOOKUP(D448,'Species List'!$A$2:$J$97,7,0)</f>
        <v>3.0825</v>
      </c>
      <c r="J448">
        <f t="shared" si="6"/>
        <v>101.04185391212167</v>
      </c>
      <c r="K448" s="50" t="str">
        <f>VLOOKUP(D448,'Species List'!$A$2:$J$97,4,0)</f>
        <v>Pomacentridae</v>
      </c>
    </row>
    <row r="449" spans="1:11">
      <c r="A449" s="47">
        <v>2011</v>
      </c>
      <c r="B449" s="48" t="s">
        <v>379</v>
      </c>
      <c r="C449" s="48">
        <v>4</v>
      </c>
      <c r="D449" t="s">
        <v>48</v>
      </c>
      <c r="E449" s="48" t="str">
        <f>VLOOKUP(D449,'Species List'!$A$2:$J$97,3,0)</f>
        <v>Scarus taeniopterus</v>
      </c>
      <c r="F449" s="48">
        <v>20</v>
      </c>
      <c r="G449" s="48" t="s">
        <v>21</v>
      </c>
      <c r="H449" s="50">
        <f>VLOOKUP(D449,'Species List'!$A$2:$J$97,6,0)</f>
        <v>-3.2256999999999998</v>
      </c>
      <c r="I449" s="50">
        <f>VLOOKUP(D449,'Species List'!$A$2:$J$97,7,0)</f>
        <v>2.3852000000000002</v>
      </c>
      <c r="J449">
        <f t="shared" si="6"/>
        <v>183.11197449783583</v>
      </c>
      <c r="K449" s="50" t="str">
        <f>VLOOKUP(D449,'Species List'!$A$2:$J$97,4,0)</f>
        <v>Scaridae</v>
      </c>
    </row>
    <row r="450" spans="1:11">
      <c r="A450" s="47">
        <v>2011</v>
      </c>
      <c r="B450" s="48" t="s">
        <v>379</v>
      </c>
      <c r="C450" s="48">
        <v>4</v>
      </c>
      <c r="D450" t="s">
        <v>48</v>
      </c>
      <c r="E450" s="48" t="str">
        <f>VLOOKUP(D450,'Species List'!$A$2:$J$97,3,0)</f>
        <v>Scarus taeniopterus</v>
      </c>
      <c r="F450" s="48">
        <v>22</v>
      </c>
      <c r="G450" s="48" t="s">
        <v>21</v>
      </c>
      <c r="H450" s="50">
        <f>VLOOKUP(D450,'Species List'!$A$2:$J$97,6,0)</f>
        <v>-3.2256999999999998</v>
      </c>
      <c r="I450" s="50">
        <f>VLOOKUP(D450,'Species List'!$A$2:$J$97,7,0)</f>
        <v>2.3852000000000002</v>
      </c>
      <c r="J450">
        <f t="shared" ref="J450:J513" si="7">10^(H450+(I450*LOG(F450*10)/LOG(10)))</f>
        <v>229.85109565998633</v>
      </c>
      <c r="K450" s="50" t="str">
        <f>VLOOKUP(D450,'Species List'!$A$2:$J$97,4,0)</f>
        <v>Scaridae</v>
      </c>
    </row>
    <row r="451" spans="1:11">
      <c r="A451" s="47">
        <v>2011</v>
      </c>
      <c r="B451" s="48" t="s">
        <v>379</v>
      </c>
      <c r="C451" s="48">
        <v>4</v>
      </c>
      <c r="D451" t="s">
        <v>48</v>
      </c>
      <c r="E451" s="48" t="str">
        <f>VLOOKUP(D451,'Species List'!$A$2:$J$97,3,0)</f>
        <v>Scarus taeniopterus</v>
      </c>
      <c r="F451" s="48">
        <v>21</v>
      </c>
      <c r="G451" s="48" t="s">
        <v>43</v>
      </c>
      <c r="H451" s="50">
        <f>VLOOKUP(D451,'Species List'!$A$2:$J$97,6,0)</f>
        <v>-3.2256999999999998</v>
      </c>
      <c r="I451" s="50">
        <f>VLOOKUP(D451,'Species List'!$A$2:$J$97,7,0)</f>
        <v>2.3852000000000002</v>
      </c>
      <c r="J451">
        <f t="shared" si="7"/>
        <v>205.71097462173614</v>
      </c>
      <c r="K451" s="50" t="str">
        <f>VLOOKUP(D451,'Species List'!$A$2:$J$97,4,0)</f>
        <v>Scaridae</v>
      </c>
    </row>
    <row r="452" spans="1:11">
      <c r="A452" s="47">
        <v>2011</v>
      </c>
      <c r="B452" s="48" t="s">
        <v>379</v>
      </c>
      <c r="C452" s="48">
        <v>4</v>
      </c>
      <c r="D452" t="s">
        <v>48</v>
      </c>
      <c r="E452" s="48" t="str">
        <f>VLOOKUP(D452,'Species List'!$A$2:$J$97,3,0)</f>
        <v>Scarus taeniopterus</v>
      </c>
      <c r="F452" s="48">
        <v>23</v>
      </c>
      <c r="G452" s="48" t="s">
        <v>43</v>
      </c>
      <c r="H452" s="50">
        <f>VLOOKUP(D452,'Species List'!$A$2:$J$97,6,0)</f>
        <v>-3.2256999999999998</v>
      </c>
      <c r="I452" s="50">
        <f>VLOOKUP(D452,'Species List'!$A$2:$J$97,7,0)</f>
        <v>2.3852000000000002</v>
      </c>
      <c r="J452">
        <f t="shared" si="7"/>
        <v>255.56020890468707</v>
      </c>
      <c r="K452" s="50" t="str">
        <f>VLOOKUP(D452,'Species List'!$A$2:$J$97,4,0)</f>
        <v>Scaridae</v>
      </c>
    </row>
    <row r="453" spans="1:11">
      <c r="A453" s="47">
        <v>2011</v>
      </c>
      <c r="B453" s="48" t="s">
        <v>379</v>
      </c>
      <c r="C453" s="48">
        <v>4</v>
      </c>
      <c r="D453" t="s">
        <v>48</v>
      </c>
      <c r="E453" s="48" t="str">
        <f>VLOOKUP(D453,'Species List'!$A$2:$J$97,3,0)</f>
        <v>Scarus taeniopterus</v>
      </c>
      <c r="F453" s="48">
        <v>23</v>
      </c>
      <c r="G453" s="48" t="s">
        <v>43</v>
      </c>
      <c r="H453" s="50">
        <f>VLOOKUP(D453,'Species List'!$A$2:$J$97,6,0)</f>
        <v>-3.2256999999999998</v>
      </c>
      <c r="I453" s="50">
        <f>VLOOKUP(D453,'Species List'!$A$2:$J$97,7,0)</f>
        <v>2.3852000000000002</v>
      </c>
      <c r="J453">
        <f t="shared" si="7"/>
        <v>255.56020890468707</v>
      </c>
      <c r="K453" s="50" t="str">
        <f>VLOOKUP(D453,'Species List'!$A$2:$J$97,4,0)</f>
        <v>Scaridae</v>
      </c>
    </row>
    <row r="454" spans="1:11">
      <c r="A454" s="47">
        <v>2011</v>
      </c>
      <c r="B454" s="48" t="s">
        <v>379</v>
      </c>
      <c r="C454" s="48">
        <v>4</v>
      </c>
      <c r="D454" s="48" t="s">
        <v>42</v>
      </c>
      <c r="E454" s="48" t="str">
        <f>VLOOKUP(D454,'Species List'!$A$2:$J$97,3,0)</f>
        <v>Scarus vetula</v>
      </c>
      <c r="F454" s="48">
        <v>30</v>
      </c>
      <c r="G454" s="48" t="s">
        <v>21</v>
      </c>
      <c r="H454" s="50">
        <f>VLOOKUP(D454,'Species List'!$A$2:$J$97,6,0)</f>
        <v>-5.0162000000000004</v>
      </c>
      <c r="I454" s="50">
        <f>VLOOKUP(D454,'Species List'!$A$2:$J$97,7,0)</f>
        <v>3.1109</v>
      </c>
      <c r="J454">
        <f t="shared" si="7"/>
        <v>489.6395738782121</v>
      </c>
      <c r="K454" s="50" t="str">
        <f>VLOOKUP(D454,'Species List'!$A$2:$J$97,4,0)</f>
        <v>Scaridae</v>
      </c>
    </row>
    <row r="455" spans="1:11">
      <c r="A455" s="47">
        <v>2011</v>
      </c>
      <c r="B455" s="48" t="s">
        <v>379</v>
      </c>
      <c r="C455" s="48">
        <v>4</v>
      </c>
      <c r="D455" t="s">
        <v>45</v>
      </c>
      <c r="E455" s="48" t="str">
        <f>VLOOKUP(D455,'Species List'!$A$2:$J$97,3,0)</f>
        <v>Sparisoma viride</v>
      </c>
      <c r="F455" s="48">
        <v>30</v>
      </c>
      <c r="G455" s="48" t="s">
        <v>21</v>
      </c>
      <c r="H455" s="50">
        <f>VLOOKUP(D455,'Species List'!$A$2:$J$97,6,0)</f>
        <v>-4.4317000000000002</v>
      </c>
      <c r="I455" s="50">
        <f>VLOOKUP(D455,'Species List'!$A$2:$J$97,7,0)</f>
        <v>2.9051</v>
      </c>
      <c r="J455">
        <f t="shared" si="7"/>
        <v>581.54718397712224</v>
      </c>
      <c r="K455" s="50" t="str">
        <f>VLOOKUP(D455,'Species List'!$A$2:$J$97,4,0)</f>
        <v>Scaridae</v>
      </c>
    </row>
    <row r="456" spans="1:11">
      <c r="A456" s="47">
        <v>2011</v>
      </c>
      <c r="B456" s="48" t="s">
        <v>379</v>
      </c>
      <c r="C456" s="48">
        <v>4</v>
      </c>
      <c r="D456" t="s">
        <v>45</v>
      </c>
      <c r="E456" s="48" t="str">
        <f>VLOOKUP(D456,'Species List'!$A$2:$J$97,3,0)</f>
        <v>Sparisoma viride</v>
      </c>
      <c r="F456" s="48">
        <v>32</v>
      </c>
      <c r="G456" s="48" t="s">
        <v>43</v>
      </c>
      <c r="H456" s="50">
        <f>VLOOKUP(D456,'Species List'!$A$2:$J$97,6,0)</f>
        <v>-4.4317000000000002</v>
      </c>
      <c r="I456" s="50">
        <f>VLOOKUP(D456,'Species List'!$A$2:$J$97,7,0)</f>
        <v>2.9051</v>
      </c>
      <c r="J456">
        <f t="shared" si="7"/>
        <v>701.47339170910243</v>
      </c>
      <c r="K456" s="50" t="str">
        <f>VLOOKUP(D456,'Species List'!$A$2:$J$97,4,0)</f>
        <v>Scaridae</v>
      </c>
    </row>
    <row r="457" spans="1:11">
      <c r="A457" s="47">
        <v>2011</v>
      </c>
      <c r="B457" s="48" t="s">
        <v>379</v>
      </c>
      <c r="C457" s="48">
        <v>4</v>
      </c>
      <c r="D457" t="s">
        <v>45</v>
      </c>
      <c r="E457" s="48" t="str">
        <f>VLOOKUP(D457,'Species List'!$A$2:$J$97,3,0)</f>
        <v>Sparisoma viride</v>
      </c>
      <c r="F457" s="48">
        <v>32</v>
      </c>
      <c r="G457" s="48" t="s">
        <v>43</v>
      </c>
      <c r="H457" s="50">
        <f>VLOOKUP(D457,'Species List'!$A$2:$J$97,6,0)</f>
        <v>-4.4317000000000002</v>
      </c>
      <c r="I457" s="50">
        <f>VLOOKUP(D457,'Species List'!$A$2:$J$97,7,0)</f>
        <v>2.9051</v>
      </c>
      <c r="J457">
        <f t="shared" si="7"/>
        <v>701.47339170910243</v>
      </c>
      <c r="K457" s="50" t="str">
        <f>VLOOKUP(D457,'Species List'!$A$2:$J$97,4,0)</f>
        <v>Scaridae</v>
      </c>
    </row>
    <row r="458" spans="1:11">
      <c r="A458" s="47">
        <v>2011</v>
      </c>
      <c r="B458" s="48" t="s">
        <v>379</v>
      </c>
      <c r="C458" s="48">
        <v>5</v>
      </c>
      <c r="D458" t="s">
        <v>48</v>
      </c>
      <c r="E458" s="48" t="str">
        <f>VLOOKUP(D458,'Species List'!$A$2:$J$97,3,0)</f>
        <v>Scarus taeniopterus</v>
      </c>
      <c r="F458" s="48">
        <v>22</v>
      </c>
      <c r="G458" s="48" t="s">
        <v>21</v>
      </c>
      <c r="H458" s="50">
        <f>VLOOKUP(D458,'Species List'!$A$2:$J$97,6,0)</f>
        <v>-3.2256999999999998</v>
      </c>
      <c r="I458" s="50">
        <f>VLOOKUP(D458,'Species List'!$A$2:$J$97,7,0)</f>
        <v>2.3852000000000002</v>
      </c>
      <c r="J458">
        <f t="shared" si="7"/>
        <v>229.85109565998633</v>
      </c>
      <c r="K458" s="50" t="str">
        <f>VLOOKUP(D458,'Species List'!$A$2:$J$97,4,0)</f>
        <v>Scaridae</v>
      </c>
    </row>
    <row r="459" spans="1:11">
      <c r="A459" s="47">
        <v>2011</v>
      </c>
      <c r="B459" s="48" t="s">
        <v>379</v>
      </c>
      <c r="C459" s="48">
        <v>5</v>
      </c>
      <c r="D459" t="s">
        <v>48</v>
      </c>
      <c r="E459" s="48" t="str">
        <f>VLOOKUP(D459,'Species List'!$A$2:$J$97,3,0)</f>
        <v>Scarus taeniopterus</v>
      </c>
      <c r="F459" s="48">
        <v>10</v>
      </c>
      <c r="G459" s="48" t="s">
        <v>53</v>
      </c>
      <c r="H459" s="50">
        <f>VLOOKUP(D459,'Species List'!$A$2:$J$97,6,0)</f>
        <v>-3.2256999999999998</v>
      </c>
      <c r="I459" s="50">
        <f>VLOOKUP(D459,'Species List'!$A$2:$J$97,7,0)</f>
        <v>2.3852000000000002</v>
      </c>
      <c r="J459">
        <f t="shared" si="7"/>
        <v>35.050966680669347</v>
      </c>
      <c r="K459" s="50" t="str">
        <f>VLOOKUP(D459,'Species List'!$A$2:$J$97,4,0)</f>
        <v>Scaridae</v>
      </c>
    </row>
    <row r="460" spans="1:11">
      <c r="A460" s="47">
        <v>2011</v>
      </c>
      <c r="B460" s="48" t="s">
        <v>379</v>
      </c>
      <c r="C460" s="48">
        <v>5</v>
      </c>
      <c r="D460" t="s">
        <v>48</v>
      </c>
      <c r="E460" s="48" t="str">
        <f>VLOOKUP(D460,'Species List'!$A$2:$J$97,3,0)</f>
        <v>Scarus taeniopterus</v>
      </c>
      <c r="F460" s="48">
        <v>10</v>
      </c>
      <c r="G460" s="48" t="s">
        <v>53</v>
      </c>
      <c r="H460" s="50">
        <f>VLOOKUP(D460,'Species List'!$A$2:$J$97,6,0)</f>
        <v>-3.2256999999999998</v>
      </c>
      <c r="I460" s="50">
        <f>VLOOKUP(D460,'Species List'!$A$2:$J$97,7,0)</f>
        <v>2.3852000000000002</v>
      </c>
      <c r="J460">
        <f t="shared" si="7"/>
        <v>35.050966680669347</v>
      </c>
      <c r="K460" s="50" t="str">
        <f>VLOOKUP(D460,'Species List'!$A$2:$J$97,4,0)</f>
        <v>Scaridae</v>
      </c>
    </row>
    <row r="461" spans="1:11">
      <c r="A461" s="47">
        <v>2011</v>
      </c>
      <c r="B461" s="48" t="s">
        <v>379</v>
      </c>
      <c r="C461" s="48">
        <v>5</v>
      </c>
      <c r="D461" t="s">
        <v>48</v>
      </c>
      <c r="E461" s="48" t="str">
        <f>VLOOKUP(D461,'Species List'!$A$2:$J$97,3,0)</f>
        <v>Scarus taeniopterus</v>
      </c>
      <c r="F461" s="48">
        <v>10</v>
      </c>
      <c r="G461" s="48" t="s">
        <v>53</v>
      </c>
      <c r="H461" s="50">
        <f>VLOOKUP(D461,'Species List'!$A$2:$J$97,6,0)</f>
        <v>-3.2256999999999998</v>
      </c>
      <c r="I461" s="50">
        <f>VLOOKUP(D461,'Species List'!$A$2:$J$97,7,0)</f>
        <v>2.3852000000000002</v>
      </c>
      <c r="J461">
        <f t="shared" si="7"/>
        <v>35.050966680669347</v>
      </c>
      <c r="K461" s="50" t="str">
        <f>VLOOKUP(D461,'Species List'!$A$2:$J$97,4,0)</f>
        <v>Scaridae</v>
      </c>
    </row>
    <row r="462" spans="1:11">
      <c r="A462" s="47">
        <v>2011</v>
      </c>
      <c r="B462" s="48" t="s">
        <v>379</v>
      </c>
      <c r="C462" s="48">
        <v>5</v>
      </c>
      <c r="D462" t="s">
        <v>48</v>
      </c>
      <c r="E462" s="48" t="str">
        <f>VLOOKUP(D462,'Species List'!$A$2:$J$97,3,0)</f>
        <v>Scarus taeniopterus</v>
      </c>
      <c r="F462" s="48">
        <v>10</v>
      </c>
      <c r="G462" s="48" t="s">
        <v>53</v>
      </c>
      <c r="H462" s="50">
        <f>VLOOKUP(D462,'Species List'!$A$2:$J$97,6,0)</f>
        <v>-3.2256999999999998</v>
      </c>
      <c r="I462" s="50">
        <f>VLOOKUP(D462,'Species List'!$A$2:$J$97,7,0)</f>
        <v>2.3852000000000002</v>
      </c>
      <c r="J462">
        <f t="shared" si="7"/>
        <v>35.050966680669347</v>
      </c>
      <c r="K462" s="50" t="str">
        <f>VLOOKUP(D462,'Species List'!$A$2:$J$97,4,0)</f>
        <v>Scaridae</v>
      </c>
    </row>
    <row r="463" spans="1:11">
      <c r="A463" s="47">
        <v>2011</v>
      </c>
      <c r="B463" s="48" t="s">
        <v>379</v>
      </c>
      <c r="C463" s="48">
        <v>5</v>
      </c>
      <c r="D463" t="s">
        <v>48</v>
      </c>
      <c r="E463" s="48" t="str">
        <f>VLOOKUP(D463,'Species List'!$A$2:$J$97,3,0)</f>
        <v>Scarus taeniopterus</v>
      </c>
      <c r="F463" s="48">
        <v>10</v>
      </c>
      <c r="G463" s="48" t="s">
        <v>53</v>
      </c>
      <c r="H463" s="50">
        <f>VLOOKUP(D463,'Species List'!$A$2:$J$97,6,0)</f>
        <v>-3.2256999999999998</v>
      </c>
      <c r="I463" s="50">
        <f>VLOOKUP(D463,'Species List'!$A$2:$J$97,7,0)</f>
        <v>2.3852000000000002</v>
      </c>
      <c r="J463">
        <f t="shared" si="7"/>
        <v>35.050966680669347</v>
      </c>
      <c r="K463" s="50" t="str">
        <f>VLOOKUP(D463,'Species List'!$A$2:$J$97,4,0)</f>
        <v>Scaridae</v>
      </c>
    </row>
    <row r="464" spans="1:11">
      <c r="A464" s="47">
        <v>2011</v>
      </c>
      <c r="B464" s="48" t="s">
        <v>379</v>
      </c>
      <c r="C464" s="48">
        <v>5</v>
      </c>
      <c r="D464" t="s">
        <v>48</v>
      </c>
      <c r="E464" s="48" t="str">
        <f>VLOOKUP(D464,'Species List'!$A$2:$J$97,3,0)</f>
        <v>Scarus taeniopterus</v>
      </c>
      <c r="F464" s="48">
        <v>12</v>
      </c>
      <c r="G464" s="48" t="s">
        <v>53</v>
      </c>
      <c r="H464" s="50">
        <f>VLOOKUP(D464,'Species List'!$A$2:$J$97,6,0)</f>
        <v>-3.2256999999999998</v>
      </c>
      <c r="I464" s="50">
        <f>VLOOKUP(D464,'Species List'!$A$2:$J$97,7,0)</f>
        <v>2.3852000000000002</v>
      </c>
      <c r="J464">
        <f t="shared" si="7"/>
        <v>54.145592205106873</v>
      </c>
      <c r="K464" s="50" t="str">
        <f>VLOOKUP(D464,'Species List'!$A$2:$J$97,4,0)</f>
        <v>Scaridae</v>
      </c>
    </row>
    <row r="465" spans="1:11">
      <c r="A465" s="47">
        <v>2011</v>
      </c>
      <c r="B465" s="48" t="s">
        <v>379</v>
      </c>
      <c r="C465" s="48">
        <v>5</v>
      </c>
      <c r="D465" t="s">
        <v>48</v>
      </c>
      <c r="E465" s="48" t="str">
        <f>VLOOKUP(D465,'Species List'!$A$2:$J$97,3,0)</f>
        <v>Scarus taeniopterus</v>
      </c>
      <c r="F465" s="48">
        <v>12</v>
      </c>
      <c r="G465" s="48" t="s">
        <v>53</v>
      </c>
      <c r="H465" s="50">
        <f>VLOOKUP(D465,'Species List'!$A$2:$J$97,6,0)</f>
        <v>-3.2256999999999998</v>
      </c>
      <c r="I465" s="50">
        <f>VLOOKUP(D465,'Species List'!$A$2:$J$97,7,0)</f>
        <v>2.3852000000000002</v>
      </c>
      <c r="J465">
        <f t="shared" si="7"/>
        <v>54.145592205106873</v>
      </c>
      <c r="K465" s="50" t="str">
        <f>VLOOKUP(D465,'Species List'!$A$2:$J$97,4,0)</f>
        <v>Scaridae</v>
      </c>
    </row>
    <row r="466" spans="1:11">
      <c r="A466" s="47">
        <v>2011</v>
      </c>
      <c r="B466" s="48" t="s">
        <v>379</v>
      </c>
      <c r="C466" s="48">
        <v>5</v>
      </c>
      <c r="D466" t="s">
        <v>48</v>
      </c>
      <c r="E466" s="48" t="str">
        <f>VLOOKUP(D466,'Species List'!$A$2:$J$97,3,0)</f>
        <v>Scarus taeniopterus</v>
      </c>
      <c r="F466" s="48">
        <v>12</v>
      </c>
      <c r="G466" s="48" t="s">
        <v>53</v>
      </c>
      <c r="H466" s="50">
        <f>VLOOKUP(D466,'Species List'!$A$2:$J$97,6,0)</f>
        <v>-3.2256999999999998</v>
      </c>
      <c r="I466" s="50">
        <f>VLOOKUP(D466,'Species List'!$A$2:$J$97,7,0)</f>
        <v>2.3852000000000002</v>
      </c>
      <c r="J466">
        <f t="shared" si="7"/>
        <v>54.145592205106873</v>
      </c>
      <c r="K466" s="50" t="str">
        <f>VLOOKUP(D466,'Species List'!$A$2:$J$97,4,0)</f>
        <v>Scaridae</v>
      </c>
    </row>
    <row r="467" spans="1:11">
      <c r="A467" s="47">
        <v>2011</v>
      </c>
      <c r="B467" s="48" t="s">
        <v>379</v>
      </c>
      <c r="C467" s="48">
        <v>5</v>
      </c>
      <c r="D467" t="s">
        <v>48</v>
      </c>
      <c r="E467" s="48" t="str">
        <f>VLOOKUP(D467,'Species List'!$A$2:$J$97,3,0)</f>
        <v>Scarus taeniopterus</v>
      </c>
      <c r="F467" s="48">
        <v>12</v>
      </c>
      <c r="G467" s="48" t="s">
        <v>53</v>
      </c>
      <c r="H467" s="50">
        <f>VLOOKUP(D467,'Species List'!$A$2:$J$97,6,0)</f>
        <v>-3.2256999999999998</v>
      </c>
      <c r="I467" s="50">
        <f>VLOOKUP(D467,'Species List'!$A$2:$J$97,7,0)</f>
        <v>2.3852000000000002</v>
      </c>
      <c r="J467">
        <f t="shared" si="7"/>
        <v>54.145592205106873</v>
      </c>
      <c r="K467" s="50" t="str">
        <f>VLOOKUP(D467,'Species List'!$A$2:$J$97,4,0)</f>
        <v>Scaridae</v>
      </c>
    </row>
    <row r="468" spans="1:11">
      <c r="A468" s="47">
        <v>2011</v>
      </c>
      <c r="B468" s="48" t="s">
        <v>379</v>
      </c>
      <c r="C468" s="48">
        <v>5</v>
      </c>
      <c r="D468" t="s">
        <v>48</v>
      </c>
      <c r="E468" s="48" t="str">
        <f>VLOOKUP(D468,'Species List'!$A$2:$J$97,3,0)</f>
        <v>Scarus taeniopterus</v>
      </c>
      <c r="F468" s="48">
        <v>12</v>
      </c>
      <c r="G468" s="48" t="s">
        <v>53</v>
      </c>
      <c r="H468" s="50">
        <f>VLOOKUP(D468,'Species List'!$A$2:$J$97,6,0)</f>
        <v>-3.2256999999999998</v>
      </c>
      <c r="I468" s="50">
        <f>VLOOKUP(D468,'Species List'!$A$2:$J$97,7,0)</f>
        <v>2.3852000000000002</v>
      </c>
      <c r="J468">
        <f t="shared" si="7"/>
        <v>54.145592205106873</v>
      </c>
      <c r="K468" s="50" t="str">
        <f>VLOOKUP(D468,'Species List'!$A$2:$J$97,4,0)</f>
        <v>Scaridae</v>
      </c>
    </row>
    <row r="469" spans="1:11">
      <c r="A469" s="47">
        <v>2011</v>
      </c>
      <c r="B469" s="48" t="s">
        <v>379</v>
      </c>
      <c r="C469" s="48">
        <v>5</v>
      </c>
      <c r="D469" t="s">
        <v>48</v>
      </c>
      <c r="E469" s="48" t="str">
        <f>VLOOKUP(D469,'Species List'!$A$2:$J$97,3,0)</f>
        <v>Scarus taeniopterus</v>
      </c>
      <c r="F469" s="48">
        <v>12</v>
      </c>
      <c r="G469" s="48" t="s">
        <v>53</v>
      </c>
      <c r="H469" s="50">
        <f>VLOOKUP(D469,'Species List'!$A$2:$J$97,6,0)</f>
        <v>-3.2256999999999998</v>
      </c>
      <c r="I469" s="50">
        <f>VLOOKUP(D469,'Species List'!$A$2:$J$97,7,0)</f>
        <v>2.3852000000000002</v>
      </c>
      <c r="J469">
        <f t="shared" si="7"/>
        <v>54.145592205106873</v>
      </c>
      <c r="K469" s="50" t="str">
        <f>VLOOKUP(D469,'Species List'!$A$2:$J$97,4,0)</f>
        <v>Scaridae</v>
      </c>
    </row>
    <row r="470" spans="1:11">
      <c r="A470" s="47">
        <v>2011</v>
      </c>
      <c r="B470" s="48" t="s">
        <v>379</v>
      </c>
      <c r="C470" s="48">
        <v>5</v>
      </c>
      <c r="D470" t="s">
        <v>48</v>
      </c>
      <c r="E470" s="48" t="str">
        <f>VLOOKUP(D470,'Species List'!$A$2:$J$97,3,0)</f>
        <v>Scarus taeniopterus</v>
      </c>
      <c r="F470" s="48">
        <v>12</v>
      </c>
      <c r="G470" s="48" t="s">
        <v>53</v>
      </c>
      <c r="H470" s="50">
        <f>VLOOKUP(D470,'Species List'!$A$2:$J$97,6,0)</f>
        <v>-3.2256999999999998</v>
      </c>
      <c r="I470" s="50">
        <f>VLOOKUP(D470,'Species List'!$A$2:$J$97,7,0)</f>
        <v>2.3852000000000002</v>
      </c>
      <c r="J470">
        <f t="shared" si="7"/>
        <v>54.145592205106873</v>
      </c>
      <c r="K470" s="50" t="str">
        <f>VLOOKUP(D470,'Species List'!$A$2:$J$97,4,0)</f>
        <v>Scaridae</v>
      </c>
    </row>
    <row r="471" spans="1:11">
      <c r="A471" s="47">
        <v>2011</v>
      </c>
      <c r="B471" s="48" t="s">
        <v>379</v>
      </c>
      <c r="C471" s="48">
        <v>5</v>
      </c>
      <c r="D471" t="s">
        <v>48</v>
      </c>
      <c r="E471" s="48" t="str">
        <f>VLOOKUP(D471,'Species List'!$A$2:$J$97,3,0)</f>
        <v>Scarus taeniopterus</v>
      </c>
      <c r="F471" s="48">
        <v>12</v>
      </c>
      <c r="G471" s="48" t="s">
        <v>53</v>
      </c>
      <c r="H471" s="50">
        <f>VLOOKUP(D471,'Species List'!$A$2:$J$97,6,0)</f>
        <v>-3.2256999999999998</v>
      </c>
      <c r="I471" s="50">
        <f>VLOOKUP(D471,'Species List'!$A$2:$J$97,7,0)</f>
        <v>2.3852000000000002</v>
      </c>
      <c r="J471">
        <f t="shared" si="7"/>
        <v>54.145592205106873</v>
      </c>
      <c r="K471" s="50" t="str">
        <f>VLOOKUP(D471,'Species List'!$A$2:$J$97,4,0)</f>
        <v>Scaridae</v>
      </c>
    </row>
    <row r="472" spans="1:11">
      <c r="A472" s="47">
        <v>2011</v>
      </c>
      <c r="B472" s="48" t="s">
        <v>379</v>
      </c>
      <c r="C472" s="48">
        <v>5</v>
      </c>
      <c r="D472" t="s">
        <v>48</v>
      </c>
      <c r="E472" s="48" t="str">
        <f>VLOOKUP(D472,'Species List'!$A$2:$J$97,3,0)</f>
        <v>Scarus taeniopterus</v>
      </c>
      <c r="F472" s="48">
        <v>23</v>
      </c>
      <c r="G472" s="48" t="s">
        <v>43</v>
      </c>
      <c r="H472" s="50">
        <f>VLOOKUP(D472,'Species List'!$A$2:$J$97,6,0)</f>
        <v>-3.2256999999999998</v>
      </c>
      <c r="I472" s="50">
        <f>VLOOKUP(D472,'Species List'!$A$2:$J$97,7,0)</f>
        <v>2.3852000000000002</v>
      </c>
      <c r="J472">
        <f t="shared" si="7"/>
        <v>255.56020890468707</v>
      </c>
      <c r="K472" s="50" t="str">
        <f>VLOOKUP(D472,'Species List'!$A$2:$J$97,4,0)</f>
        <v>Scaridae</v>
      </c>
    </row>
    <row r="473" spans="1:11">
      <c r="A473" s="47">
        <v>2011</v>
      </c>
      <c r="B473" s="48" t="s">
        <v>379</v>
      </c>
      <c r="C473" s="48">
        <v>5</v>
      </c>
      <c r="D473" t="s">
        <v>48</v>
      </c>
      <c r="E473" s="48" t="str">
        <f>VLOOKUP(D473,'Species List'!$A$2:$J$97,3,0)</f>
        <v>Scarus taeniopterus</v>
      </c>
      <c r="F473" s="48">
        <v>24</v>
      </c>
      <c r="G473" s="48" t="s">
        <v>43</v>
      </c>
      <c r="H473" s="50">
        <f>VLOOKUP(D473,'Species List'!$A$2:$J$97,6,0)</f>
        <v>-3.2256999999999998</v>
      </c>
      <c r="I473" s="50">
        <f>VLOOKUP(D473,'Species List'!$A$2:$J$97,7,0)</f>
        <v>2.3852000000000002</v>
      </c>
      <c r="J473">
        <f t="shared" si="7"/>
        <v>282.86541679033706</v>
      </c>
      <c r="K473" s="50" t="str">
        <f>VLOOKUP(D473,'Species List'!$A$2:$J$97,4,0)</f>
        <v>Scaridae</v>
      </c>
    </row>
    <row r="474" spans="1:11">
      <c r="A474" s="47">
        <v>2011</v>
      </c>
      <c r="B474" s="48" t="s">
        <v>379</v>
      </c>
      <c r="C474" s="48">
        <v>5</v>
      </c>
      <c r="D474" t="s">
        <v>48</v>
      </c>
      <c r="E474" s="48" t="str">
        <f>VLOOKUP(D474,'Species List'!$A$2:$J$97,3,0)</f>
        <v>Scarus taeniopterus</v>
      </c>
      <c r="F474" s="48">
        <v>33</v>
      </c>
      <c r="G474" s="48" t="s">
        <v>43</v>
      </c>
      <c r="H474" s="50">
        <f>VLOOKUP(D474,'Species List'!$A$2:$J$97,6,0)</f>
        <v>-3.2256999999999998</v>
      </c>
      <c r="I474" s="50">
        <f>VLOOKUP(D474,'Species List'!$A$2:$J$97,7,0)</f>
        <v>2.3852000000000002</v>
      </c>
      <c r="J474">
        <f t="shared" si="7"/>
        <v>604.58789760290301</v>
      </c>
      <c r="K474" s="50" t="str">
        <f>VLOOKUP(D474,'Species List'!$A$2:$J$97,4,0)</f>
        <v>Scaridae</v>
      </c>
    </row>
    <row r="475" spans="1:11">
      <c r="A475" s="47">
        <v>2011</v>
      </c>
      <c r="B475" s="48" t="s">
        <v>379</v>
      </c>
      <c r="C475" s="48">
        <v>5</v>
      </c>
      <c r="D475" s="48" t="s">
        <v>42</v>
      </c>
      <c r="E475" s="48" t="str">
        <f>VLOOKUP(D475,'Species List'!$A$2:$J$97,3,0)</f>
        <v>Scarus vetula</v>
      </c>
      <c r="F475" s="48">
        <v>28</v>
      </c>
      <c r="G475" s="48" t="s">
        <v>21</v>
      </c>
      <c r="H475" s="50">
        <f>VLOOKUP(D475,'Species List'!$A$2:$J$97,6,0)</f>
        <v>-5.0162000000000004</v>
      </c>
      <c r="I475" s="50">
        <f>VLOOKUP(D475,'Species List'!$A$2:$J$97,7,0)</f>
        <v>3.1109</v>
      </c>
      <c r="J475">
        <f t="shared" si="7"/>
        <v>395.06078258407069</v>
      </c>
      <c r="K475" s="50" t="str">
        <f>VLOOKUP(D475,'Species List'!$A$2:$J$97,4,0)</f>
        <v>Scaridae</v>
      </c>
    </row>
    <row r="476" spans="1:11">
      <c r="A476" s="47">
        <v>2011</v>
      </c>
      <c r="B476" s="48" t="s">
        <v>379</v>
      </c>
      <c r="C476" s="48">
        <v>5</v>
      </c>
      <c r="D476" s="48" t="s">
        <v>42</v>
      </c>
      <c r="E476" s="48" t="str">
        <f>VLOOKUP(D476,'Species List'!$A$2:$J$97,3,0)</f>
        <v>Scarus vetula</v>
      </c>
      <c r="F476" s="48">
        <v>34</v>
      </c>
      <c r="G476" s="48" t="s">
        <v>43</v>
      </c>
      <c r="H476" s="50">
        <f>VLOOKUP(D476,'Species List'!$A$2:$J$97,6,0)</f>
        <v>-5.0162000000000004</v>
      </c>
      <c r="I476" s="50">
        <f>VLOOKUP(D476,'Species List'!$A$2:$J$97,7,0)</f>
        <v>3.1109</v>
      </c>
      <c r="J476">
        <f t="shared" si="7"/>
        <v>722.73279691201913</v>
      </c>
      <c r="K476" s="50" t="str">
        <f>VLOOKUP(D476,'Species List'!$A$2:$J$97,4,0)</f>
        <v>Scaridae</v>
      </c>
    </row>
    <row r="477" spans="1:11">
      <c r="A477" s="47">
        <v>2011</v>
      </c>
      <c r="B477" s="48" t="s">
        <v>379</v>
      </c>
      <c r="C477" s="48">
        <v>5</v>
      </c>
      <c r="D477" s="48" t="s">
        <v>42</v>
      </c>
      <c r="E477" s="48" t="str">
        <f>VLOOKUP(D477,'Species List'!$A$2:$J$97,3,0)</f>
        <v>Scarus vetula</v>
      </c>
      <c r="F477" s="48">
        <v>35</v>
      </c>
      <c r="G477" s="48" t="s">
        <v>43</v>
      </c>
      <c r="H477" s="50">
        <f>VLOOKUP(D477,'Species List'!$A$2:$J$97,6,0)</f>
        <v>-5.0162000000000004</v>
      </c>
      <c r="I477" s="50">
        <f>VLOOKUP(D477,'Species List'!$A$2:$J$97,7,0)</f>
        <v>3.1109</v>
      </c>
      <c r="J477">
        <f t="shared" si="7"/>
        <v>790.93588337793562</v>
      </c>
      <c r="K477" s="50" t="str">
        <f>VLOOKUP(D477,'Species List'!$A$2:$J$97,4,0)</f>
        <v>Scaridae</v>
      </c>
    </row>
    <row r="478" spans="1:11">
      <c r="A478" s="47">
        <v>2011</v>
      </c>
      <c r="B478" s="48" t="s">
        <v>379</v>
      </c>
      <c r="C478" s="48">
        <v>5</v>
      </c>
      <c r="D478" t="s">
        <v>45</v>
      </c>
      <c r="E478" s="48" t="str">
        <f>VLOOKUP(D478,'Species List'!$A$2:$J$97,3,0)</f>
        <v>Sparisoma viride</v>
      </c>
      <c r="F478" s="48">
        <v>28</v>
      </c>
      <c r="G478" s="48" t="s">
        <v>21</v>
      </c>
      <c r="H478" s="50">
        <f>VLOOKUP(D478,'Species List'!$A$2:$J$97,6,0)</f>
        <v>-4.4317000000000002</v>
      </c>
      <c r="I478" s="50">
        <f>VLOOKUP(D478,'Species List'!$A$2:$J$97,7,0)</f>
        <v>2.9051</v>
      </c>
      <c r="J478">
        <f t="shared" si="7"/>
        <v>475.92530495067058</v>
      </c>
      <c r="K478" s="50" t="str">
        <f>VLOOKUP(D478,'Species List'!$A$2:$J$97,4,0)</f>
        <v>Scaridae</v>
      </c>
    </row>
    <row r="479" spans="1:11">
      <c r="A479" s="47">
        <v>2011</v>
      </c>
      <c r="B479" s="48" t="s">
        <v>379</v>
      </c>
      <c r="C479" s="48">
        <v>6</v>
      </c>
      <c r="D479" t="s">
        <v>44</v>
      </c>
      <c r="E479" s="48" t="str">
        <f>VLOOKUP(D479,'Species List'!$A$2:$J$97,3,0)</f>
        <v>Scarus iseri</v>
      </c>
      <c r="F479" s="48">
        <v>20</v>
      </c>
      <c r="G479" s="48" t="s">
        <v>43</v>
      </c>
      <c r="H479" s="50">
        <f>VLOOKUP(D479,'Species List'!$A$2:$J$97,6,0)</f>
        <v>-4.8887</v>
      </c>
      <c r="I479" s="50">
        <f>VLOOKUP(D479,'Species List'!$A$2:$J$97,7,0)</f>
        <v>3.0548000000000002</v>
      </c>
      <c r="J479">
        <f t="shared" si="7"/>
        <v>138.19312276937541</v>
      </c>
      <c r="K479" s="50" t="str">
        <f>VLOOKUP(D479,'Species List'!$A$2:$J$97,4,0)</f>
        <v>Scaridae</v>
      </c>
    </row>
    <row r="480" spans="1:11">
      <c r="A480" s="47">
        <v>2011</v>
      </c>
      <c r="B480" s="48" t="s">
        <v>379</v>
      </c>
      <c r="C480" s="48">
        <v>6</v>
      </c>
      <c r="D480" t="s">
        <v>48</v>
      </c>
      <c r="E480" s="48" t="str">
        <f>VLOOKUP(D480,'Species List'!$A$2:$J$97,3,0)</f>
        <v>Scarus taeniopterus</v>
      </c>
      <c r="F480" s="48">
        <v>20</v>
      </c>
      <c r="G480" s="48" t="s">
        <v>21</v>
      </c>
      <c r="H480" s="50">
        <f>VLOOKUP(D480,'Species List'!$A$2:$J$97,6,0)</f>
        <v>-3.2256999999999998</v>
      </c>
      <c r="I480" s="50">
        <f>VLOOKUP(D480,'Species List'!$A$2:$J$97,7,0)</f>
        <v>2.3852000000000002</v>
      </c>
      <c r="J480">
        <f t="shared" si="7"/>
        <v>183.11197449783583</v>
      </c>
      <c r="K480" s="50" t="str">
        <f>VLOOKUP(D480,'Species List'!$A$2:$J$97,4,0)</f>
        <v>Scaridae</v>
      </c>
    </row>
    <row r="481" spans="1:11">
      <c r="A481" s="47">
        <v>2011</v>
      </c>
      <c r="B481" s="48" t="s">
        <v>379</v>
      </c>
      <c r="C481" s="48">
        <v>6</v>
      </c>
      <c r="D481" s="48" t="s">
        <v>42</v>
      </c>
      <c r="E481" s="48" t="str">
        <f>VLOOKUP(D481,'Species List'!$A$2:$J$97,3,0)</f>
        <v>Scarus vetula</v>
      </c>
      <c r="F481" s="48">
        <v>29</v>
      </c>
      <c r="G481" s="48" t="s">
        <v>21</v>
      </c>
      <c r="H481" s="50">
        <f>VLOOKUP(D481,'Species List'!$A$2:$J$97,6,0)</f>
        <v>-5.0162000000000004</v>
      </c>
      <c r="I481" s="50">
        <f>VLOOKUP(D481,'Species List'!$A$2:$J$97,7,0)</f>
        <v>3.1109</v>
      </c>
      <c r="J481">
        <f t="shared" si="7"/>
        <v>440.62986728379997</v>
      </c>
      <c r="K481" s="50" t="str">
        <f>VLOOKUP(D481,'Species List'!$A$2:$J$97,4,0)</f>
        <v>Scaridae</v>
      </c>
    </row>
    <row r="482" spans="1:11">
      <c r="A482" s="47">
        <v>2011</v>
      </c>
      <c r="B482" s="48" t="s">
        <v>379</v>
      </c>
      <c r="C482" s="48">
        <v>6</v>
      </c>
      <c r="D482" s="48" t="s">
        <v>42</v>
      </c>
      <c r="E482" s="48" t="str">
        <f>VLOOKUP(D482,'Species List'!$A$2:$J$97,3,0)</f>
        <v>Scarus vetula</v>
      </c>
      <c r="F482" s="48">
        <v>32</v>
      </c>
      <c r="G482" s="48" t="s">
        <v>21</v>
      </c>
      <c r="H482" s="50">
        <f>VLOOKUP(D482,'Species List'!$A$2:$J$97,6,0)</f>
        <v>-5.0162000000000004</v>
      </c>
      <c r="I482" s="50">
        <f>VLOOKUP(D482,'Species List'!$A$2:$J$97,7,0)</f>
        <v>3.1109</v>
      </c>
      <c r="J482">
        <f t="shared" si="7"/>
        <v>598.50952660385963</v>
      </c>
      <c r="K482" s="50" t="str">
        <f>VLOOKUP(D482,'Species List'!$A$2:$J$97,4,0)</f>
        <v>Scaridae</v>
      </c>
    </row>
    <row r="483" spans="1:11">
      <c r="A483" s="47">
        <v>2011</v>
      </c>
      <c r="B483" s="48" t="s">
        <v>379</v>
      </c>
      <c r="C483" s="48">
        <v>6</v>
      </c>
      <c r="D483" s="48" t="s">
        <v>42</v>
      </c>
      <c r="E483" s="48" t="str">
        <f>VLOOKUP(D483,'Species List'!$A$2:$J$97,3,0)</f>
        <v>Scarus vetula</v>
      </c>
      <c r="F483" s="48">
        <v>35</v>
      </c>
      <c r="G483" s="48" t="s">
        <v>43</v>
      </c>
      <c r="H483" s="50">
        <f>VLOOKUP(D483,'Species List'!$A$2:$J$97,6,0)</f>
        <v>-5.0162000000000004</v>
      </c>
      <c r="I483" s="50">
        <f>VLOOKUP(D483,'Species List'!$A$2:$J$97,7,0)</f>
        <v>3.1109</v>
      </c>
      <c r="J483">
        <f t="shared" si="7"/>
        <v>790.93588337793562</v>
      </c>
      <c r="K483" s="50" t="str">
        <f>VLOOKUP(D483,'Species List'!$A$2:$J$97,4,0)</f>
        <v>Scaridae</v>
      </c>
    </row>
    <row r="484" spans="1:11">
      <c r="A484" s="47">
        <v>2011</v>
      </c>
      <c r="B484" s="48" t="s">
        <v>379</v>
      </c>
      <c r="C484" s="48">
        <v>6</v>
      </c>
      <c r="D484" s="48" t="s">
        <v>47</v>
      </c>
      <c r="E484" s="48" t="str">
        <f>VLOOKUP(D484,'Species List'!$A$2:$J$97,3,0)</f>
        <v>Sparisoma aurofrenatum</v>
      </c>
      <c r="F484" s="48">
        <v>22</v>
      </c>
      <c r="G484" s="48" t="s">
        <v>21</v>
      </c>
      <c r="H484" s="50">
        <f>VLOOKUP(D484,'Species List'!$A$2:$J$97,6,0)</f>
        <v>-4.0781000000000001</v>
      </c>
      <c r="I484" s="50">
        <f>VLOOKUP(D484,'Species List'!$A$2:$J$97,7,0)</f>
        <v>2.7437999999999998</v>
      </c>
      <c r="J484">
        <f t="shared" si="7"/>
        <v>223.37746170948702</v>
      </c>
      <c r="K484" s="50" t="str">
        <f>VLOOKUP(D484,'Species List'!$A$2:$J$97,4,0)</f>
        <v>Scaridae</v>
      </c>
    </row>
    <row r="485" spans="1:11">
      <c r="A485" s="47">
        <v>2011</v>
      </c>
      <c r="B485" s="48" t="s">
        <v>379</v>
      </c>
      <c r="C485" s="48">
        <v>6</v>
      </c>
      <c r="D485" t="s">
        <v>45</v>
      </c>
      <c r="E485" s="48" t="str">
        <f>VLOOKUP(D485,'Species List'!$A$2:$J$97,3,0)</f>
        <v>Sparisoma viride</v>
      </c>
      <c r="F485" s="48">
        <v>30</v>
      </c>
      <c r="G485" s="48" t="s">
        <v>21</v>
      </c>
      <c r="H485" s="50">
        <f>VLOOKUP(D485,'Species List'!$A$2:$J$97,6,0)</f>
        <v>-4.4317000000000002</v>
      </c>
      <c r="I485" s="50">
        <f>VLOOKUP(D485,'Species List'!$A$2:$J$97,7,0)</f>
        <v>2.9051</v>
      </c>
      <c r="J485">
        <f t="shared" si="7"/>
        <v>581.54718397712224</v>
      </c>
      <c r="K485" s="50" t="str">
        <f>VLOOKUP(D485,'Species List'!$A$2:$J$97,4,0)</f>
        <v>Scaridae</v>
      </c>
    </row>
    <row r="486" spans="1:11">
      <c r="A486" s="47">
        <v>2011</v>
      </c>
      <c r="B486" s="48" t="s">
        <v>379</v>
      </c>
      <c r="C486" s="48">
        <v>6</v>
      </c>
      <c r="D486" t="s">
        <v>45</v>
      </c>
      <c r="E486" s="48" t="str">
        <f>VLOOKUP(D486,'Species List'!$A$2:$J$97,3,0)</f>
        <v>Sparisoma viride</v>
      </c>
      <c r="F486" s="48">
        <v>30</v>
      </c>
      <c r="G486" s="48" t="s">
        <v>21</v>
      </c>
      <c r="H486" s="50">
        <f>VLOOKUP(D486,'Species List'!$A$2:$J$97,6,0)</f>
        <v>-4.4317000000000002</v>
      </c>
      <c r="I486" s="50">
        <f>VLOOKUP(D486,'Species List'!$A$2:$J$97,7,0)</f>
        <v>2.9051</v>
      </c>
      <c r="J486">
        <f t="shared" si="7"/>
        <v>581.54718397712224</v>
      </c>
      <c r="K486" s="50" t="str">
        <f>VLOOKUP(D486,'Species List'!$A$2:$J$97,4,0)</f>
        <v>Scaridae</v>
      </c>
    </row>
    <row r="487" spans="1:11">
      <c r="A487" s="47">
        <v>2011</v>
      </c>
      <c r="B487" s="48" t="s">
        <v>379</v>
      </c>
      <c r="C487" s="48">
        <v>6</v>
      </c>
      <c r="D487" t="s">
        <v>45</v>
      </c>
      <c r="E487" s="48" t="str">
        <f>VLOOKUP(D487,'Species List'!$A$2:$J$97,3,0)</f>
        <v>Sparisoma viride</v>
      </c>
      <c r="F487" s="48">
        <v>32</v>
      </c>
      <c r="G487" s="48" t="s">
        <v>43</v>
      </c>
      <c r="H487" s="50">
        <f>VLOOKUP(D487,'Species List'!$A$2:$J$97,6,0)</f>
        <v>-4.4317000000000002</v>
      </c>
      <c r="I487" s="50">
        <f>VLOOKUP(D487,'Species List'!$A$2:$J$97,7,0)</f>
        <v>2.9051</v>
      </c>
      <c r="J487">
        <f t="shared" si="7"/>
        <v>701.47339170910243</v>
      </c>
      <c r="K487" s="50" t="str">
        <f>VLOOKUP(D487,'Species List'!$A$2:$J$97,4,0)</f>
        <v>Scaridae</v>
      </c>
    </row>
    <row r="488" spans="1:11">
      <c r="A488" s="47">
        <v>2011</v>
      </c>
      <c r="B488" s="48" t="s">
        <v>379</v>
      </c>
      <c r="C488" s="48">
        <v>6</v>
      </c>
      <c r="D488" t="s">
        <v>45</v>
      </c>
      <c r="E488" s="48" t="str">
        <f>VLOOKUP(D488,'Species List'!$A$2:$J$97,3,0)</f>
        <v>Sparisoma viride</v>
      </c>
      <c r="F488" s="48">
        <v>33</v>
      </c>
      <c r="G488" s="48" t="s">
        <v>43</v>
      </c>
      <c r="H488" s="50">
        <f>VLOOKUP(D488,'Species List'!$A$2:$J$97,6,0)</f>
        <v>-4.4317000000000002</v>
      </c>
      <c r="I488" s="50">
        <f>VLOOKUP(D488,'Species List'!$A$2:$J$97,7,0)</f>
        <v>2.9051</v>
      </c>
      <c r="J488">
        <f t="shared" si="7"/>
        <v>767.06973304521671</v>
      </c>
      <c r="K488" s="50" t="str">
        <f>VLOOKUP(D488,'Species List'!$A$2:$J$97,4,0)</f>
        <v>Scaridae</v>
      </c>
    </row>
    <row r="489" spans="1:11">
      <c r="A489" s="47">
        <v>2011</v>
      </c>
      <c r="B489" s="48" t="s">
        <v>379</v>
      </c>
      <c r="C489" s="48">
        <v>7</v>
      </c>
      <c r="D489" s="48" t="s">
        <v>26</v>
      </c>
      <c r="E489" s="48" t="str">
        <f>VLOOKUP(D489,'Species List'!$A$2:$J$97,3,0)</f>
        <v>Acanthurus bahianus</v>
      </c>
      <c r="F489" s="48">
        <v>18</v>
      </c>
      <c r="G489" s="48"/>
      <c r="H489" s="50">
        <f>VLOOKUP(D489,'Species List'!$A$2:$J$97,6,0)</f>
        <v>-4.6005000000000003</v>
      </c>
      <c r="I489" s="50">
        <f>VLOOKUP(D489,'Species List'!$A$2:$J$97,7,0)</f>
        <v>2.9752000000000001</v>
      </c>
      <c r="J489">
        <f t="shared" si="7"/>
        <v>128.64317706372901</v>
      </c>
      <c r="K489" s="50" t="str">
        <f>VLOOKUP(D489,'Species List'!$A$2:$J$97,4,0)</f>
        <v>Acanthuridae</v>
      </c>
    </row>
    <row r="490" spans="1:11">
      <c r="A490" s="47">
        <v>2011</v>
      </c>
      <c r="B490" s="48" t="s">
        <v>379</v>
      </c>
      <c r="C490" s="48">
        <v>7</v>
      </c>
      <c r="D490" s="48" t="s">
        <v>54</v>
      </c>
      <c r="E490" s="48" t="str">
        <f>VLOOKUP(D490,'Species List'!$A$2:$J$97,3,0)</f>
        <v>Acanthurus coeruleus</v>
      </c>
      <c r="F490" s="48">
        <v>15</v>
      </c>
      <c r="G490" s="48"/>
      <c r="H490" s="50">
        <f>VLOOKUP(D490,'Species List'!$A$2:$J$97,6,0)</f>
        <v>-2.8241999999999998</v>
      </c>
      <c r="I490" s="50">
        <f>VLOOKUP(D490,'Species List'!$A$2:$J$97,7,0)</f>
        <v>2.2637999999999998</v>
      </c>
      <c r="J490">
        <f t="shared" si="7"/>
        <v>126.48394196747614</v>
      </c>
      <c r="K490" s="50" t="str">
        <f>VLOOKUP(D490,'Species List'!$A$2:$J$97,4,0)</f>
        <v>Acanthuridae</v>
      </c>
    </row>
    <row r="491" spans="1:11">
      <c r="A491" s="47">
        <v>2011</v>
      </c>
      <c r="B491" s="48" t="s">
        <v>379</v>
      </c>
      <c r="C491" s="48">
        <v>7</v>
      </c>
      <c r="D491" s="48" t="s">
        <v>54</v>
      </c>
      <c r="E491" s="48" t="str">
        <f>VLOOKUP(D491,'Species List'!$A$2:$J$97,3,0)</f>
        <v>Acanthurus coeruleus</v>
      </c>
      <c r="F491" s="48">
        <v>17</v>
      </c>
      <c r="G491" s="48"/>
      <c r="H491" s="50">
        <f>VLOOKUP(D491,'Species List'!$A$2:$J$97,6,0)</f>
        <v>-2.8241999999999998</v>
      </c>
      <c r="I491" s="50">
        <f>VLOOKUP(D491,'Species List'!$A$2:$J$97,7,0)</f>
        <v>2.2637999999999998</v>
      </c>
      <c r="J491">
        <f t="shared" si="7"/>
        <v>167.91529942216221</v>
      </c>
      <c r="K491" s="50" t="str">
        <f>VLOOKUP(D491,'Species List'!$A$2:$J$97,4,0)</f>
        <v>Acanthuridae</v>
      </c>
    </row>
    <row r="492" spans="1:11">
      <c r="A492" s="47">
        <v>2011</v>
      </c>
      <c r="B492" s="48" t="s">
        <v>379</v>
      </c>
      <c r="C492" s="48">
        <v>7</v>
      </c>
      <c r="D492" s="48" t="s">
        <v>54</v>
      </c>
      <c r="E492" s="48" t="str">
        <f>VLOOKUP(D492,'Species List'!$A$2:$J$97,3,0)</f>
        <v>Acanthurus coeruleus</v>
      </c>
      <c r="F492" s="48">
        <v>17</v>
      </c>
      <c r="G492" s="48"/>
      <c r="H492" s="50">
        <f>VLOOKUP(D492,'Species List'!$A$2:$J$97,6,0)</f>
        <v>-2.8241999999999998</v>
      </c>
      <c r="I492" s="50">
        <f>VLOOKUP(D492,'Species List'!$A$2:$J$97,7,0)</f>
        <v>2.2637999999999998</v>
      </c>
      <c r="J492">
        <f t="shared" si="7"/>
        <v>167.91529942216221</v>
      </c>
      <c r="K492" s="50" t="str">
        <f>VLOOKUP(D492,'Species List'!$A$2:$J$97,4,0)</f>
        <v>Acanthuridae</v>
      </c>
    </row>
    <row r="493" spans="1:11">
      <c r="A493" s="47">
        <v>2011</v>
      </c>
      <c r="B493" s="48" t="s">
        <v>379</v>
      </c>
      <c r="C493" s="48">
        <v>7</v>
      </c>
      <c r="D493" s="48" t="s">
        <v>54</v>
      </c>
      <c r="E493" s="48" t="str">
        <f>VLOOKUP(D493,'Species List'!$A$2:$J$97,3,0)</f>
        <v>Acanthurus coeruleus</v>
      </c>
      <c r="F493" s="48">
        <v>17</v>
      </c>
      <c r="G493" s="48"/>
      <c r="H493" s="50">
        <f>VLOOKUP(D493,'Species List'!$A$2:$J$97,6,0)</f>
        <v>-2.8241999999999998</v>
      </c>
      <c r="I493" s="50">
        <f>VLOOKUP(D493,'Species List'!$A$2:$J$97,7,0)</f>
        <v>2.2637999999999998</v>
      </c>
      <c r="J493">
        <f t="shared" si="7"/>
        <v>167.91529942216221</v>
      </c>
      <c r="K493" s="50" t="str">
        <f>VLOOKUP(D493,'Species List'!$A$2:$J$97,4,0)</f>
        <v>Acanthuridae</v>
      </c>
    </row>
    <row r="494" spans="1:11">
      <c r="A494" s="47">
        <v>2011</v>
      </c>
      <c r="B494" s="48" t="s">
        <v>379</v>
      </c>
      <c r="C494" s="48">
        <v>7</v>
      </c>
      <c r="D494" s="48" t="s">
        <v>54</v>
      </c>
      <c r="E494" s="48" t="str">
        <f>VLOOKUP(D494,'Species List'!$A$2:$J$97,3,0)</f>
        <v>Acanthurus coeruleus</v>
      </c>
      <c r="F494" s="48">
        <v>18</v>
      </c>
      <c r="G494" s="48"/>
      <c r="H494" s="50">
        <f>VLOOKUP(D494,'Species List'!$A$2:$J$97,6,0)</f>
        <v>-2.8241999999999998</v>
      </c>
      <c r="I494" s="50">
        <f>VLOOKUP(D494,'Species List'!$A$2:$J$97,7,0)</f>
        <v>2.2637999999999998</v>
      </c>
      <c r="J494">
        <f t="shared" si="7"/>
        <v>191.11109332634919</v>
      </c>
      <c r="K494" s="50" t="str">
        <f>VLOOKUP(D494,'Species List'!$A$2:$J$97,4,0)</f>
        <v>Acanthuridae</v>
      </c>
    </row>
    <row r="495" spans="1:11">
      <c r="A495" s="47">
        <v>2011</v>
      </c>
      <c r="B495" s="48" t="s">
        <v>379</v>
      </c>
      <c r="C495" s="48">
        <v>7</v>
      </c>
      <c r="D495" t="s">
        <v>48</v>
      </c>
      <c r="E495" s="48" t="str">
        <f>VLOOKUP(D495,'Species List'!$A$2:$J$97,3,0)</f>
        <v>Scarus taeniopterus</v>
      </c>
      <c r="F495" s="48">
        <v>18</v>
      </c>
      <c r="G495" s="48" t="s">
        <v>21</v>
      </c>
      <c r="H495" s="50">
        <f>VLOOKUP(D495,'Species List'!$A$2:$J$97,6,0)</f>
        <v>-3.2256999999999998</v>
      </c>
      <c r="I495" s="50">
        <f>VLOOKUP(D495,'Species List'!$A$2:$J$97,7,0)</f>
        <v>2.3852000000000002</v>
      </c>
      <c r="J495">
        <f t="shared" si="7"/>
        <v>142.42163893869329</v>
      </c>
      <c r="K495" s="50" t="str">
        <f>VLOOKUP(D495,'Species List'!$A$2:$J$97,4,0)</f>
        <v>Scaridae</v>
      </c>
    </row>
    <row r="496" spans="1:11">
      <c r="A496" s="47">
        <v>2011</v>
      </c>
      <c r="B496" s="48" t="s">
        <v>379</v>
      </c>
      <c r="C496" s="48">
        <v>7</v>
      </c>
      <c r="D496" t="s">
        <v>48</v>
      </c>
      <c r="E496" s="48" t="str">
        <f>VLOOKUP(D496,'Species List'!$A$2:$J$97,3,0)</f>
        <v>Scarus taeniopterus</v>
      </c>
      <c r="F496" s="48">
        <v>20</v>
      </c>
      <c r="G496" s="48" t="s">
        <v>21</v>
      </c>
      <c r="H496" s="50">
        <f>VLOOKUP(D496,'Species List'!$A$2:$J$97,6,0)</f>
        <v>-3.2256999999999998</v>
      </c>
      <c r="I496" s="50">
        <f>VLOOKUP(D496,'Species List'!$A$2:$J$97,7,0)</f>
        <v>2.3852000000000002</v>
      </c>
      <c r="J496">
        <f t="shared" si="7"/>
        <v>183.11197449783583</v>
      </c>
      <c r="K496" s="50" t="str">
        <f>VLOOKUP(D496,'Species List'!$A$2:$J$97,4,0)</f>
        <v>Scaridae</v>
      </c>
    </row>
    <row r="497" spans="1:11">
      <c r="A497" s="47">
        <v>2011</v>
      </c>
      <c r="B497" s="48" t="s">
        <v>379</v>
      </c>
      <c r="C497" s="48">
        <v>7</v>
      </c>
      <c r="D497" t="s">
        <v>48</v>
      </c>
      <c r="E497" s="48" t="str">
        <f>VLOOKUP(D497,'Species List'!$A$2:$J$97,3,0)</f>
        <v>Scarus taeniopterus</v>
      </c>
      <c r="F497" s="48">
        <v>23</v>
      </c>
      <c r="G497" s="48" t="s">
        <v>43</v>
      </c>
      <c r="H497" s="50">
        <f>VLOOKUP(D497,'Species List'!$A$2:$J$97,6,0)</f>
        <v>-3.2256999999999998</v>
      </c>
      <c r="I497" s="50">
        <f>VLOOKUP(D497,'Species List'!$A$2:$J$97,7,0)</f>
        <v>2.3852000000000002</v>
      </c>
      <c r="J497">
        <f t="shared" si="7"/>
        <v>255.56020890468707</v>
      </c>
      <c r="K497" s="50" t="str">
        <f>VLOOKUP(D497,'Species List'!$A$2:$J$97,4,0)</f>
        <v>Scaridae</v>
      </c>
    </row>
    <row r="498" spans="1:11">
      <c r="A498" s="47">
        <v>2011</v>
      </c>
      <c r="B498" s="48" t="s">
        <v>379</v>
      </c>
      <c r="C498" s="48">
        <v>7</v>
      </c>
      <c r="D498" s="48" t="s">
        <v>42</v>
      </c>
      <c r="E498" s="48" t="str">
        <f>VLOOKUP(D498,'Species List'!$A$2:$J$97,3,0)</f>
        <v>Scarus vetula</v>
      </c>
      <c r="F498" s="48">
        <v>28</v>
      </c>
      <c r="G498" s="48" t="s">
        <v>21</v>
      </c>
      <c r="H498" s="50">
        <f>VLOOKUP(D498,'Species List'!$A$2:$J$97,6,0)</f>
        <v>-5.0162000000000004</v>
      </c>
      <c r="I498" s="50">
        <f>VLOOKUP(D498,'Species List'!$A$2:$J$97,7,0)</f>
        <v>3.1109</v>
      </c>
      <c r="J498">
        <f t="shared" si="7"/>
        <v>395.06078258407069</v>
      </c>
      <c r="K498" s="50" t="str">
        <f>VLOOKUP(D498,'Species List'!$A$2:$J$97,4,0)</f>
        <v>Scaridae</v>
      </c>
    </row>
    <row r="499" spans="1:11">
      <c r="A499" s="47">
        <v>2011</v>
      </c>
      <c r="B499" s="48" t="s">
        <v>379</v>
      </c>
      <c r="C499" s="48">
        <v>7</v>
      </c>
      <c r="D499" s="48" t="s">
        <v>42</v>
      </c>
      <c r="E499" s="48" t="str">
        <f>VLOOKUP(D499,'Species List'!$A$2:$J$97,3,0)</f>
        <v>Scarus vetula</v>
      </c>
      <c r="F499" s="48">
        <v>30</v>
      </c>
      <c r="G499" s="48" t="s">
        <v>21</v>
      </c>
      <c r="H499" s="50">
        <f>VLOOKUP(D499,'Species List'!$A$2:$J$97,6,0)</f>
        <v>-5.0162000000000004</v>
      </c>
      <c r="I499" s="50">
        <f>VLOOKUP(D499,'Species List'!$A$2:$J$97,7,0)</f>
        <v>3.1109</v>
      </c>
      <c r="J499">
        <f t="shared" si="7"/>
        <v>489.6395738782121</v>
      </c>
      <c r="K499" s="50" t="str">
        <f>VLOOKUP(D499,'Species List'!$A$2:$J$97,4,0)</f>
        <v>Scaridae</v>
      </c>
    </row>
    <row r="500" spans="1:11">
      <c r="A500" s="47">
        <v>2011</v>
      </c>
      <c r="B500" s="48" t="s">
        <v>379</v>
      </c>
      <c r="C500" s="48">
        <v>7</v>
      </c>
      <c r="D500" s="48" t="s">
        <v>42</v>
      </c>
      <c r="E500" s="48" t="str">
        <f>VLOOKUP(D500,'Species List'!$A$2:$J$97,3,0)</f>
        <v>Scarus vetula</v>
      </c>
      <c r="F500" s="48">
        <v>30</v>
      </c>
      <c r="G500" s="48" t="s">
        <v>21</v>
      </c>
      <c r="H500" s="50">
        <f>VLOOKUP(D500,'Species List'!$A$2:$J$97,6,0)</f>
        <v>-5.0162000000000004</v>
      </c>
      <c r="I500" s="50">
        <f>VLOOKUP(D500,'Species List'!$A$2:$J$97,7,0)</f>
        <v>3.1109</v>
      </c>
      <c r="J500">
        <f t="shared" si="7"/>
        <v>489.6395738782121</v>
      </c>
      <c r="K500" s="50" t="str">
        <f>VLOOKUP(D500,'Species List'!$A$2:$J$97,4,0)</f>
        <v>Scaridae</v>
      </c>
    </row>
    <row r="501" spans="1:11">
      <c r="A501" s="47">
        <v>2011</v>
      </c>
      <c r="B501" s="48" t="s">
        <v>379</v>
      </c>
      <c r="C501" s="48">
        <v>7</v>
      </c>
      <c r="D501" t="s">
        <v>45</v>
      </c>
      <c r="E501" s="48" t="str">
        <f>VLOOKUP(D501,'Species List'!$A$2:$J$97,3,0)</f>
        <v>Sparisoma viride</v>
      </c>
      <c r="F501" s="48">
        <v>32</v>
      </c>
      <c r="G501" s="48" t="s">
        <v>43</v>
      </c>
      <c r="H501" s="50">
        <f>VLOOKUP(D501,'Species List'!$A$2:$J$97,6,0)</f>
        <v>-4.4317000000000002</v>
      </c>
      <c r="I501" s="50">
        <f>VLOOKUP(D501,'Species List'!$A$2:$J$97,7,0)</f>
        <v>2.9051</v>
      </c>
      <c r="J501">
        <f t="shared" si="7"/>
        <v>701.47339170910243</v>
      </c>
      <c r="K501" s="50" t="str">
        <f>VLOOKUP(D501,'Species List'!$A$2:$J$97,4,0)</f>
        <v>Scaridae</v>
      </c>
    </row>
    <row r="502" spans="1:11">
      <c r="A502" s="47">
        <v>2011</v>
      </c>
      <c r="B502" s="48" t="s">
        <v>379</v>
      </c>
      <c r="C502" s="48">
        <v>8</v>
      </c>
      <c r="D502" t="s">
        <v>44</v>
      </c>
      <c r="E502" s="48" t="str">
        <f>VLOOKUP(D502,'Species List'!$A$2:$J$97,3,0)</f>
        <v>Scarus iseri</v>
      </c>
      <c r="F502" s="48">
        <v>23</v>
      </c>
      <c r="G502" s="48" t="s">
        <v>43</v>
      </c>
      <c r="H502" s="50">
        <f>VLOOKUP(D502,'Species List'!$A$2:$J$97,6,0)</f>
        <v>-4.8887</v>
      </c>
      <c r="I502" s="50">
        <f>VLOOKUP(D502,'Species List'!$A$2:$J$97,7,0)</f>
        <v>3.0548000000000002</v>
      </c>
      <c r="J502">
        <f t="shared" si="7"/>
        <v>211.79036238974825</v>
      </c>
      <c r="K502" s="50" t="str">
        <f>VLOOKUP(D502,'Species List'!$A$2:$J$97,4,0)</f>
        <v>Scaridae</v>
      </c>
    </row>
    <row r="503" spans="1:11">
      <c r="A503" s="47">
        <v>2011</v>
      </c>
      <c r="B503" s="48" t="s">
        <v>379</v>
      </c>
      <c r="C503" s="48">
        <v>8</v>
      </c>
      <c r="D503" t="s">
        <v>48</v>
      </c>
      <c r="E503" s="48" t="str">
        <f>VLOOKUP(D503,'Species List'!$A$2:$J$97,3,0)</f>
        <v>Scarus taeniopterus</v>
      </c>
      <c r="F503" s="48">
        <v>17</v>
      </c>
      <c r="G503" s="48" t="s">
        <v>21</v>
      </c>
      <c r="H503" s="50">
        <f>VLOOKUP(D503,'Species List'!$A$2:$J$97,6,0)</f>
        <v>-3.2256999999999998</v>
      </c>
      <c r="I503" s="50">
        <f>VLOOKUP(D503,'Species List'!$A$2:$J$97,7,0)</f>
        <v>2.3852000000000002</v>
      </c>
      <c r="J503">
        <f t="shared" si="7"/>
        <v>124.27013418228138</v>
      </c>
      <c r="K503" s="50" t="str">
        <f>VLOOKUP(D503,'Species List'!$A$2:$J$97,4,0)</f>
        <v>Scaridae</v>
      </c>
    </row>
    <row r="504" spans="1:11">
      <c r="A504" s="47">
        <v>2011</v>
      </c>
      <c r="B504" s="48" t="s">
        <v>379</v>
      </c>
      <c r="C504" s="48">
        <v>8</v>
      </c>
      <c r="D504" t="s">
        <v>48</v>
      </c>
      <c r="E504" s="48" t="str">
        <f>VLOOKUP(D504,'Species List'!$A$2:$J$97,3,0)</f>
        <v>Scarus taeniopterus</v>
      </c>
      <c r="F504" s="48">
        <v>18</v>
      </c>
      <c r="G504" s="48" t="s">
        <v>21</v>
      </c>
      <c r="H504" s="50">
        <f>VLOOKUP(D504,'Species List'!$A$2:$J$97,6,0)</f>
        <v>-3.2256999999999998</v>
      </c>
      <c r="I504" s="50">
        <f>VLOOKUP(D504,'Species List'!$A$2:$J$97,7,0)</f>
        <v>2.3852000000000002</v>
      </c>
      <c r="J504">
        <f t="shared" si="7"/>
        <v>142.42163893869329</v>
      </c>
      <c r="K504" s="50" t="str">
        <f>VLOOKUP(D504,'Species List'!$A$2:$J$97,4,0)</f>
        <v>Scaridae</v>
      </c>
    </row>
    <row r="505" spans="1:11">
      <c r="A505" s="47">
        <v>2011</v>
      </c>
      <c r="B505" s="48" t="s">
        <v>379</v>
      </c>
      <c r="C505" s="48">
        <v>8</v>
      </c>
      <c r="D505" t="s">
        <v>48</v>
      </c>
      <c r="E505" s="48" t="str">
        <f>VLOOKUP(D505,'Species List'!$A$2:$J$97,3,0)</f>
        <v>Scarus taeniopterus</v>
      </c>
      <c r="F505" s="48">
        <v>19</v>
      </c>
      <c r="G505" s="48" t="s">
        <v>21</v>
      </c>
      <c r="H505" s="50">
        <f>VLOOKUP(D505,'Species List'!$A$2:$J$97,6,0)</f>
        <v>-3.2256999999999998</v>
      </c>
      <c r="I505" s="50">
        <f>VLOOKUP(D505,'Species List'!$A$2:$J$97,7,0)</f>
        <v>2.3852000000000002</v>
      </c>
      <c r="J505">
        <f t="shared" si="7"/>
        <v>162.02539503890316</v>
      </c>
      <c r="K505" s="50" t="str">
        <f>VLOOKUP(D505,'Species List'!$A$2:$J$97,4,0)</f>
        <v>Scaridae</v>
      </c>
    </row>
    <row r="506" spans="1:11">
      <c r="A506" s="47">
        <v>2011</v>
      </c>
      <c r="B506" s="48" t="s">
        <v>379</v>
      </c>
      <c r="C506" s="48">
        <v>8</v>
      </c>
      <c r="D506" t="s">
        <v>48</v>
      </c>
      <c r="E506" s="48" t="str">
        <f>VLOOKUP(D506,'Species List'!$A$2:$J$97,3,0)</f>
        <v>Scarus taeniopterus</v>
      </c>
      <c r="F506" s="48">
        <v>20</v>
      </c>
      <c r="G506" s="48" t="s">
        <v>21</v>
      </c>
      <c r="H506" s="50">
        <f>VLOOKUP(D506,'Species List'!$A$2:$J$97,6,0)</f>
        <v>-3.2256999999999998</v>
      </c>
      <c r="I506" s="50">
        <f>VLOOKUP(D506,'Species List'!$A$2:$J$97,7,0)</f>
        <v>2.3852000000000002</v>
      </c>
      <c r="J506">
        <f t="shared" si="7"/>
        <v>183.11197449783583</v>
      </c>
      <c r="K506" s="50" t="str">
        <f>VLOOKUP(D506,'Species List'!$A$2:$J$97,4,0)</f>
        <v>Scaridae</v>
      </c>
    </row>
    <row r="507" spans="1:11">
      <c r="A507" s="47">
        <v>2011</v>
      </c>
      <c r="B507" s="48" t="s">
        <v>379</v>
      </c>
      <c r="C507" s="48">
        <v>8</v>
      </c>
      <c r="D507" t="s">
        <v>48</v>
      </c>
      <c r="E507" s="48" t="str">
        <f>VLOOKUP(D507,'Species List'!$A$2:$J$97,3,0)</f>
        <v>Scarus taeniopterus</v>
      </c>
      <c r="F507" s="48">
        <v>10</v>
      </c>
      <c r="G507" s="48" t="s">
        <v>53</v>
      </c>
      <c r="H507" s="50">
        <f>VLOOKUP(D507,'Species List'!$A$2:$J$97,6,0)</f>
        <v>-3.2256999999999998</v>
      </c>
      <c r="I507" s="50">
        <f>VLOOKUP(D507,'Species List'!$A$2:$J$97,7,0)</f>
        <v>2.3852000000000002</v>
      </c>
      <c r="J507">
        <f t="shared" si="7"/>
        <v>35.050966680669347</v>
      </c>
      <c r="K507" s="50" t="str">
        <f>VLOOKUP(D507,'Species List'!$A$2:$J$97,4,0)</f>
        <v>Scaridae</v>
      </c>
    </row>
    <row r="508" spans="1:11">
      <c r="A508" s="47">
        <v>2011</v>
      </c>
      <c r="B508" s="48" t="s">
        <v>379</v>
      </c>
      <c r="C508" s="48">
        <v>8</v>
      </c>
      <c r="D508" t="s">
        <v>48</v>
      </c>
      <c r="E508" s="48" t="str">
        <f>VLOOKUP(D508,'Species List'!$A$2:$J$97,3,0)</f>
        <v>Scarus taeniopterus</v>
      </c>
      <c r="F508" s="48">
        <v>10</v>
      </c>
      <c r="G508" s="48" t="s">
        <v>53</v>
      </c>
      <c r="H508" s="50">
        <f>VLOOKUP(D508,'Species List'!$A$2:$J$97,6,0)</f>
        <v>-3.2256999999999998</v>
      </c>
      <c r="I508" s="50">
        <f>VLOOKUP(D508,'Species List'!$A$2:$J$97,7,0)</f>
        <v>2.3852000000000002</v>
      </c>
      <c r="J508">
        <f t="shared" si="7"/>
        <v>35.050966680669347</v>
      </c>
      <c r="K508" s="50" t="str">
        <f>VLOOKUP(D508,'Species List'!$A$2:$J$97,4,0)</f>
        <v>Scaridae</v>
      </c>
    </row>
    <row r="509" spans="1:11">
      <c r="A509" s="47">
        <v>2011</v>
      </c>
      <c r="B509" s="48" t="s">
        <v>379</v>
      </c>
      <c r="C509" s="48">
        <v>8</v>
      </c>
      <c r="D509" t="s">
        <v>48</v>
      </c>
      <c r="E509" s="48" t="str">
        <f>VLOOKUP(D509,'Species List'!$A$2:$J$97,3,0)</f>
        <v>Scarus taeniopterus</v>
      </c>
      <c r="F509" s="48">
        <v>10</v>
      </c>
      <c r="G509" s="48" t="s">
        <v>53</v>
      </c>
      <c r="H509" s="50">
        <f>VLOOKUP(D509,'Species List'!$A$2:$J$97,6,0)</f>
        <v>-3.2256999999999998</v>
      </c>
      <c r="I509" s="50">
        <f>VLOOKUP(D509,'Species List'!$A$2:$J$97,7,0)</f>
        <v>2.3852000000000002</v>
      </c>
      <c r="J509">
        <f t="shared" si="7"/>
        <v>35.050966680669347</v>
      </c>
      <c r="K509" s="50" t="str">
        <f>VLOOKUP(D509,'Species List'!$A$2:$J$97,4,0)</f>
        <v>Scaridae</v>
      </c>
    </row>
    <row r="510" spans="1:11">
      <c r="A510" s="47">
        <v>2011</v>
      </c>
      <c r="B510" s="48" t="s">
        <v>379</v>
      </c>
      <c r="C510" s="48">
        <v>8</v>
      </c>
      <c r="D510" t="s">
        <v>48</v>
      </c>
      <c r="E510" s="48" t="str">
        <f>VLOOKUP(D510,'Species List'!$A$2:$J$97,3,0)</f>
        <v>Scarus taeniopterus</v>
      </c>
      <c r="F510" s="48">
        <v>10</v>
      </c>
      <c r="G510" s="48" t="s">
        <v>53</v>
      </c>
      <c r="H510" s="50">
        <f>VLOOKUP(D510,'Species List'!$A$2:$J$97,6,0)</f>
        <v>-3.2256999999999998</v>
      </c>
      <c r="I510" s="50">
        <f>VLOOKUP(D510,'Species List'!$A$2:$J$97,7,0)</f>
        <v>2.3852000000000002</v>
      </c>
      <c r="J510">
        <f t="shared" si="7"/>
        <v>35.050966680669347</v>
      </c>
      <c r="K510" s="50" t="str">
        <f>VLOOKUP(D510,'Species List'!$A$2:$J$97,4,0)</f>
        <v>Scaridae</v>
      </c>
    </row>
    <row r="511" spans="1:11">
      <c r="A511" s="47">
        <v>2011</v>
      </c>
      <c r="B511" s="48" t="s">
        <v>379</v>
      </c>
      <c r="C511" s="48">
        <v>8</v>
      </c>
      <c r="D511" t="s">
        <v>48</v>
      </c>
      <c r="E511" s="48" t="str">
        <f>VLOOKUP(D511,'Species List'!$A$2:$J$97,3,0)</f>
        <v>Scarus taeniopterus</v>
      </c>
      <c r="F511" s="48">
        <v>10</v>
      </c>
      <c r="G511" s="48" t="s">
        <v>53</v>
      </c>
      <c r="H511" s="50">
        <f>VLOOKUP(D511,'Species List'!$A$2:$J$97,6,0)</f>
        <v>-3.2256999999999998</v>
      </c>
      <c r="I511" s="50">
        <f>VLOOKUP(D511,'Species List'!$A$2:$J$97,7,0)</f>
        <v>2.3852000000000002</v>
      </c>
      <c r="J511">
        <f t="shared" si="7"/>
        <v>35.050966680669347</v>
      </c>
      <c r="K511" s="50" t="str">
        <f>VLOOKUP(D511,'Species List'!$A$2:$J$97,4,0)</f>
        <v>Scaridae</v>
      </c>
    </row>
    <row r="512" spans="1:11">
      <c r="A512" s="47">
        <v>2011</v>
      </c>
      <c r="B512" s="48" t="s">
        <v>379</v>
      </c>
      <c r="C512" s="48">
        <v>8</v>
      </c>
      <c r="D512" t="s">
        <v>48</v>
      </c>
      <c r="E512" s="48" t="str">
        <f>VLOOKUP(D512,'Species List'!$A$2:$J$97,3,0)</f>
        <v>Scarus taeniopterus</v>
      </c>
      <c r="F512" s="48">
        <v>10</v>
      </c>
      <c r="G512" s="48" t="s">
        <v>53</v>
      </c>
      <c r="H512" s="50">
        <f>VLOOKUP(D512,'Species List'!$A$2:$J$97,6,0)</f>
        <v>-3.2256999999999998</v>
      </c>
      <c r="I512" s="50">
        <f>VLOOKUP(D512,'Species List'!$A$2:$J$97,7,0)</f>
        <v>2.3852000000000002</v>
      </c>
      <c r="J512">
        <f t="shared" si="7"/>
        <v>35.050966680669347</v>
      </c>
      <c r="K512" s="50" t="str">
        <f>VLOOKUP(D512,'Species List'!$A$2:$J$97,4,0)</f>
        <v>Scaridae</v>
      </c>
    </row>
    <row r="513" spans="1:11">
      <c r="A513" s="47">
        <v>2011</v>
      </c>
      <c r="B513" s="48" t="s">
        <v>379</v>
      </c>
      <c r="C513" s="48">
        <v>8</v>
      </c>
      <c r="D513" t="s">
        <v>48</v>
      </c>
      <c r="E513" s="48" t="str">
        <f>VLOOKUP(D513,'Species List'!$A$2:$J$97,3,0)</f>
        <v>Scarus taeniopterus</v>
      </c>
      <c r="F513" s="48">
        <v>10</v>
      </c>
      <c r="G513" s="48" t="s">
        <v>53</v>
      </c>
      <c r="H513" s="50">
        <f>VLOOKUP(D513,'Species List'!$A$2:$J$97,6,0)</f>
        <v>-3.2256999999999998</v>
      </c>
      <c r="I513" s="50">
        <f>VLOOKUP(D513,'Species List'!$A$2:$J$97,7,0)</f>
        <v>2.3852000000000002</v>
      </c>
      <c r="J513">
        <f t="shared" si="7"/>
        <v>35.050966680669347</v>
      </c>
      <c r="K513" s="50" t="str">
        <f>VLOOKUP(D513,'Species List'!$A$2:$J$97,4,0)</f>
        <v>Scaridae</v>
      </c>
    </row>
    <row r="514" spans="1:11">
      <c r="A514" s="47">
        <v>2011</v>
      </c>
      <c r="B514" s="48" t="s">
        <v>379</v>
      </c>
      <c r="C514" s="48">
        <v>8</v>
      </c>
      <c r="D514" t="s">
        <v>48</v>
      </c>
      <c r="E514" s="48" t="str">
        <f>VLOOKUP(D514,'Species List'!$A$2:$J$97,3,0)</f>
        <v>Scarus taeniopterus</v>
      </c>
      <c r="F514" s="48">
        <v>10</v>
      </c>
      <c r="G514" s="48" t="s">
        <v>53</v>
      </c>
      <c r="H514" s="50">
        <f>VLOOKUP(D514,'Species List'!$A$2:$J$97,6,0)</f>
        <v>-3.2256999999999998</v>
      </c>
      <c r="I514" s="50">
        <f>VLOOKUP(D514,'Species List'!$A$2:$J$97,7,0)</f>
        <v>2.3852000000000002</v>
      </c>
      <c r="J514">
        <f t="shared" ref="J514:J577" si="8">10^(H514+(I514*LOG(F514*10)/LOG(10)))</f>
        <v>35.050966680669347</v>
      </c>
      <c r="K514" s="50" t="str">
        <f>VLOOKUP(D514,'Species List'!$A$2:$J$97,4,0)</f>
        <v>Scaridae</v>
      </c>
    </row>
    <row r="515" spans="1:11">
      <c r="A515" s="47">
        <v>2011</v>
      </c>
      <c r="B515" s="48" t="s">
        <v>379</v>
      </c>
      <c r="C515" s="48">
        <v>8</v>
      </c>
      <c r="D515" t="s">
        <v>48</v>
      </c>
      <c r="E515" s="48" t="str">
        <f>VLOOKUP(D515,'Species List'!$A$2:$J$97,3,0)</f>
        <v>Scarus taeniopterus</v>
      </c>
      <c r="F515" s="48">
        <v>23</v>
      </c>
      <c r="G515" s="48" t="s">
        <v>43</v>
      </c>
      <c r="H515" s="50">
        <f>VLOOKUP(D515,'Species List'!$A$2:$J$97,6,0)</f>
        <v>-3.2256999999999998</v>
      </c>
      <c r="I515" s="50">
        <f>VLOOKUP(D515,'Species List'!$A$2:$J$97,7,0)</f>
        <v>2.3852000000000002</v>
      </c>
      <c r="J515">
        <f t="shared" si="8"/>
        <v>255.56020890468707</v>
      </c>
      <c r="K515" s="50" t="str">
        <f>VLOOKUP(D515,'Species List'!$A$2:$J$97,4,0)</f>
        <v>Scaridae</v>
      </c>
    </row>
    <row r="516" spans="1:11">
      <c r="A516" s="47">
        <v>2011</v>
      </c>
      <c r="B516" s="48" t="s">
        <v>379</v>
      </c>
      <c r="C516" s="48">
        <v>8</v>
      </c>
      <c r="D516" s="48" t="s">
        <v>42</v>
      </c>
      <c r="E516" s="48" t="str">
        <f>VLOOKUP(D516,'Species List'!$A$2:$J$97,3,0)</f>
        <v>Scarus vetula</v>
      </c>
      <c r="F516" s="48">
        <v>25</v>
      </c>
      <c r="G516" s="48" t="s">
        <v>21</v>
      </c>
      <c r="H516" s="50">
        <f>VLOOKUP(D516,'Species List'!$A$2:$J$97,6,0)</f>
        <v>-5.0162000000000004</v>
      </c>
      <c r="I516" s="50">
        <f>VLOOKUP(D516,'Species List'!$A$2:$J$97,7,0)</f>
        <v>3.1109</v>
      </c>
      <c r="J516">
        <f t="shared" si="8"/>
        <v>277.684458006971</v>
      </c>
      <c r="K516" s="50" t="str">
        <f>VLOOKUP(D516,'Species List'!$A$2:$J$97,4,0)</f>
        <v>Scaridae</v>
      </c>
    </row>
    <row r="517" spans="1:11">
      <c r="A517" s="47">
        <v>2011</v>
      </c>
      <c r="B517" s="48" t="s">
        <v>379</v>
      </c>
      <c r="C517" s="48">
        <v>8</v>
      </c>
      <c r="D517" s="48" t="s">
        <v>47</v>
      </c>
      <c r="E517" s="48" t="str">
        <f>VLOOKUP(D517,'Species List'!$A$2:$J$97,3,0)</f>
        <v>Sparisoma aurofrenatum</v>
      </c>
      <c r="F517" s="48">
        <v>20</v>
      </c>
      <c r="G517" s="48" t="s">
        <v>21</v>
      </c>
      <c r="H517" s="50">
        <f>VLOOKUP(D517,'Species List'!$A$2:$J$97,6,0)</f>
        <v>-4.0781000000000001</v>
      </c>
      <c r="I517" s="50">
        <f>VLOOKUP(D517,'Species List'!$A$2:$J$97,7,0)</f>
        <v>2.7437999999999998</v>
      </c>
      <c r="J517">
        <f t="shared" si="8"/>
        <v>171.97531044669645</v>
      </c>
      <c r="K517" s="50" t="str">
        <f>VLOOKUP(D517,'Species List'!$A$2:$J$97,4,0)</f>
        <v>Scaridae</v>
      </c>
    </row>
    <row r="518" spans="1:11">
      <c r="A518" s="47">
        <v>2011</v>
      </c>
      <c r="B518" s="48" t="s">
        <v>379</v>
      </c>
      <c r="C518" s="48">
        <v>8</v>
      </c>
      <c r="D518" s="48" t="s">
        <v>47</v>
      </c>
      <c r="E518" s="48" t="str">
        <f>VLOOKUP(D518,'Species List'!$A$2:$J$97,3,0)</f>
        <v>Sparisoma aurofrenatum</v>
      </c>
      <c r="F518" s="48">
        <v>23</v>
      </c>
      <c r="G518" s="48" t="s">
        <v>21</v>
      </c>
      <c r="H518" s="50">
        <f>VLOOKUP(D518,'Species List'!$A$2:$J$97,6,0)</f>
        <v>-4.0781000000000001</v>
      </c>
      <c r="I518" s="50">
        <f>VLOOKUP(D518,'Species List'!$A$2:$J$97,7,0)</f>
        <v>2.7437999999999998</v>
      </c>
      <c r="J518">
        <f t="shared" si="8"/>
        <v>252.35321175413256</v>
      </c>
      <c r="K518" s="50" t="str">
        <f>VLOOKUP(D518,'Species List'!$A$2:$J$97,4,0)</f>
        <v>Scaridae</v>
      </c>
    </row>
    <row r="519" spans="1:11">
      <c r="A519" s="47">
        <v>2011</v>
      </c>
      <c r="B519" s="48" t="s">
        <v>379</v>
      </c>
      <c r="C519" s="48">
        <v>8</v>
      </c>
      <c r="D519" s="48" t="s">
        <v>36</v>
      </c>
      <c r="E519" s="48" t="str">
        <f>VLOOKUP(D519,'Species List'!$A$2:$J$97,3,0)</f>
        <v>Sparisoma chrysopterum</v>
      </c>
      <c r="F519" s="48">
        <v>35</v>
      </c>
      <c r="G519" s="48" t="s">
        <v>43</v>
      </c>
      <c r="H519" s="50">
        <f>VLOOKUP(D519,'Species List'!$A$2:$J$97,6,0)</f>
        <v>-3.0508999999999999</v>
      </c>
      <c r="I519" s="50">
        <f>VLOOKUP(D519,'Species List'!$A$2:$J$97,7,0)</f>
        <v>2.3191999999999999</v>
      </c>
      <c r="J519">
        <f t="shared" si="8"/>
        <v>706.80987492513293</v>
      </c>
      <c r="K519" s="50" t="str">
        <f>VLOOKUP(D519,'Species List'!$A$2:$J$97,4,0)</f>
        <v>Scaridae</v>
      </c>
    </row>
    <row r="520" spans="1:11">
      <c r="A520" s="47">
        <v>2011</v>
      </c>
      <c r="B520" s="48" t="s">
        <v>379</v>
      </c>
      <c r="C520" s="48">
        <v>8</v>
      </c>
      <c r="D520" t="s">
        <v>45</v>
      </c>
      <c r="E520" s="48" t="str">
        <f>VLOOKUP(D520,'Species List'!$A$2:$J$97,3,0)</f>
        <v>Sparisoma viride</v>
      </c>
      <c r="F520" s="48">
        <v>28</v>
      </c>
      <c r="G520" s="48" t="s">
        <v>21</v>
      </c>
      <c r="H520" s="50">
        <f>VLOOKUP(D520,'Species List'!$A$2:$J$97,6,0)</f>
        <v>-4.4317000000000002</v>
      </c>
      <c r="I520" s="50">
        <f>VLOOKUP(D520,'Species List'!$A$2:$J$97,7,0)</f>
        <v>2.9051</v>
      </c>
      <c r="J520">
        <f t="shared" si="8"/>
        <v>475.92530495067058</v>
      </c>
      <c r="K520" s="50" t="str">
        <f>VLOOKUP(D520,'Species List'!$A$2:$J$97,4,0)</f>
        <v>Scaridae</v>
      </c>
    </row>
    <row r="521" spans="1:11">
      <c r="A521" s="47">
        <v>2011</v>
      </c>
      <c r="B521" s="48" t="s">
        <v>379</v>
      </c>
      <c r="C521" s="48">
        <v>8</v>
      </c>
      <c r="D521" t="s">
        <v>45</v>
      </c>
      <c r="E521" s="48" t="str">
        <f>VLOOKUP(D521,'Species List'!$A$2:$J$97,3,0)</f>
        <v>Sparisoma viride</v>
      </c>
      <c r="F521" s="48">
        <v>30</v>
      </c>
      <c r="G521" s="48" t="s">
        <v>21</v>
      </c>
      <c r="H521" s="50">
        <f>VLOOKUP(D521,'Species List'!$A$2:$J$97,6,0)</f>
        <v>-4.4317000000000002</v>
      </c>
      <c r="I521" s="50">
        <f>VLOOKUP(D521,'Species List'!$A$2:$J$97,7,0)</f>
        <v>2.9051</v>
      </c>
      <c r="J521">
        <f t="shared" si="8"/>
        <v>581.54718397712224</v>
      </c>
      <c r="K521" s="50" t="str">
        <f>VLOOKUP(D521,'Species List'!$A$2:$J$97,4,0)</f>
        <v>Scaridae</v>
      </c>
    </row>
    <row r="522" spans="1:11">
      <c r="A522" s="47">
        <v>2011</v>
      </c>
      <c r="B522" s="48" t="s">
        <v>379</v>
      </c>
      <c r="C522" s="48">
        <v>8</v>
      </c>
      <c r="D522" t="s">
        <v>45</v>
      </c>
      <c r="E522" s="48" t="str">
        <f>VLOOKUP(D522,'Species List'!$A$2:$J$97,3,0)</f>
        <v>Sparisoma viride</v>
      </c>
      <c r="F522" s="48">
        <v>35</v>
      </c>
      <c r="G522" s="48" t="s">
        <v>43</v>
      </c>
      <c r="H522" s="50">
        <f>VLOOKUP(D522,'Species List'!$A$2:$J$97,6,0)</f>
        <v>-4.4317000000000002</v>
      </c>
      <c r="I522" s="50">
        <f>VLOOKUP(D522,'Species List'!$A$2:$J$97,7,0)</f>
        <v>2.9051</v>
      </c>
      <c r="J522">
        <f t="shared" si="8"/>
        <v>910.06429464234679</v>
      </c>
      <c r="K522" s="50" t="str">
        <f>VLOOKUP(D522,'Species List'!$A$2:$J$97,4,0)</f>
        <v>Scaridae</v>
      </c>
    </row>
    <row r="523" spans="1:11">
      <c r="A523" s="47">
        <v>2011</v>
      </c>
      <c r="B523" s="48" t="s">
        <v>64</v>
      </c>
      <c r="C523" s="48">
        <v>1</v>
      </c>
      <c r="D523" s="48" t="s">
        <v>54</v>
      </c>
      <c r="E523" s="48" t="str">
        <f>VLOOKUP(D523,'Species List'!$A$2:$J$97,3,0)</f>
        <v>Acanthurus coeruleus</v>
      </c>
      <c r="F523" s="48">
        <v>15</v>
      </c>
      <c r="G523" s="48"/>
      <c r="H523" s="50">
        <f>VLOOKUP(D523,'Species List'!$A$2:$J$97,6,0)</f>
        <v>-2.8241999999999998</v>
      </c>
      <c r="I523" s="50">
        <f>VLOOKUP(D523,'Species List'!$A$2:$J$97,7,0)</f>
        <v>2.2637999999999998</v>
      </c>
      <c r="J523">
        <f t="shared" si="8"/>
        <v>126.48394196747614</v>
      </c>
      <c r="K523" s="50" t="str">
        <f>VLOOKUP(D523,'Species List'!$A$2:$J$97,4,0)</f>
        <v>Acanthuridae</v>
      </c>
    </row>
    <row r="524" spans="1:11">
      <c r="A524" s="47">
        <v>2011</v>
      </c>
      <c r="B524" s="48" t="s">
        <v>64</v>
      </c>
      <c r="C524" s="48">
        <v>1</v>
      </c>
      <c r="D524" s="48" t="s">
        <v>54</v>
      </c>
      <c r="E524" s="48" t="str">
        <f>VLOOKUP(D524,'Species List'!$A$2:$J$97,3,0)</f>
        <v>Acanthurus coeruleus</v>
      </c>
      <c r="F524" s="48">
        <v>18</v>
      </c>
      <c r="G524" s="48"/>
      <c r="H524" s="50">
        <f>VLOOKUP(D524,'Species List'!$A$2:$J$97,6,0)</f>
        <v>-2.8241999999999998</v>
      </c>
      <c r="I524" s="50">
        <f>VLOOKUP(D524,'Species List'!$A$2:$J$97,7,0)</f>
        <v>2.2637999999999998</v>
      </c>
      <c r="J524">
        <f t="shared" si="8"/>
        <v>191.11109332634919</v>
      </c>
      <c r="K524" s="50" t="str">
        <f>VLOOKUP(D524,'Species List'!$A$2:$J$97,4,0)</f>
        <v>Acanthuridae</v>
      </c>
    </row>
    <row r="525" spans="1:11">
      <c r="A525" s="47">
        <v>2011</v>
      </c>
      <c r="B525" s="48" t="s">
        <v>64</v>
      </c>
      <c r="C525" s="48">
        <v>1</v>
      </c>
      <c r="D525" s="48" t="s">
        <v>54</v>
      </c>
      <c r="E525" s="48" t="str">
        <f>VLOOKUP(D525,'Species List'!$A$2:$J$97,3,0)</f>
        <v>Acanthurus coeruleus</v>
      </c>
      <c r="F525" s="48">
        <v>18</v>
      </c>
      <c r="G525" s="48"/>
      <c r="H525" s="50">
        <f>VLOOKUP(D525,'Species List'!$A$2:$J$97,6,0)</f>
        <v>-2.8241999999999998</v>
      </c>
      <c r="I525" s="50">
        <f>VLOOKUP(D525,'Species List'!$A$2:$J$97,7,0)</f>
        <v>2.2637999999999998</v>
      </c>
      <c r="J525">
        <f t="shared" si="8"/>
        <v>191.11109332634919</v>
      </c>
      <c r="K525" s="50" t="str">
        <f>VLOOKUP(D525,'Species List'!$A$2:$J$97,4,0)</f>
        <v>Acanthuridae</v>
      </c>
    </row>
    <row r="526" spans="1:11">
      <c r="A526" s="47">
        <v>2011</v>
      </c>
      <c r="B526" s="48" t="s">
        <v>64</v>
      </c>
      <c r="C526" s="48">
        <v>1</v>
      </c>
      <c r="D526" t="s">
        <v>48</v>
      </c>
      <c r="E526" s="48" t="str">
        <f>VLOOKUP(D526,'Species List'!$A$2:$J$97,3,0)</f>
        <v>Scarus taeniopterus</v>
      </c>
      <c r="F526" s="48">
        <v>10</v>
      </c>
      <c r="G526" s="48" t="s">
        <v>21</v>
      </c>
      <c r="H526" s="50">
        <f>VLOOKUP(D526,'Species List'!$A$2:$J$97,6,0)</f>
        <v>-3.2256999999999998</v>
      </c>
      <c r="I526" s="50">
        <f>VLOOKUP(D526,'Species List'!$A$2:$J$97,7,0)</f>
        <v>2.3852000000000002</v>
      </c>
      <c r="J526">
        <f t="shared" si="8"/>
        <v>35.050966680669347</v>
      </c>
      <c r="K526" s="50" t="str">
        <f>VLOOKUP(D526,'Species List'!$A$2:$J$97,4,0)</f>
        <v>Scaridae</v>
      </c>
    </row>
    <row r="527" spans="1:11">
      <c r="A527" s="47">
        <v>2011</v>
      </c>
      <c r="B527" s="48" t="s">
        <v>64</v>
      </c>
      <c r="C527" s="48">
        <v>1</v>
      </c>
      <c r="D527" t="s">
        <v>48</v>
      </c>
      <c r="E527" s="48" t="str">
        <f>VLOOKUP(D527,'Species List'!$A$2:$J$97,3,0)</f>
        <v>Scarus taeniopterus</v>
      </c>
      <c r="F527" s="48">
        <v>10</v>
      </c>
      <c r="G527" s="48" t="s">
        <v>21</v>
      </c>
      <c r="H527" s="50">
        <f>VLOOKUP(D527,'Species List'!$A$2:$J$97,6,0)</f>
        <v>-3.2256999999999998</v>
      </c>
      <c r="I527" s="50">
        <f>VLOOKUP(D527,'Species List'!$A$2:$J$97,7,0)</f>
        <v>2.3852000000000002</v>
      </c>
      <c r="J527">
        <f t="shared" si="8"/>
        <v>35.050966680669347</v>
      </c>
      <c r="K527" s="50" t="str">
        <f>VLOOKUP(D527,'Species List'!$A$2:$J$97,4,0)</f>
        <v>Scaridae</v>
      </c>
    </row>
    <row r="528" spans="1:11">
      <c r="A528" s="47">
        <v>2011</v>
      </c>
      <c r="B528" s="48" t="s">
        <v>64</v>
      </c>
      <c r="C528" s="48">
        <v>1</v>
      </c>
      <c r="D528" t="s">
        <v>48</v>
      </c>
      <c r="E528" s="48" t="str">
        <f>VLOOKUP(D528,'Species List'!$A$2:$J$97,3,0)</f>
        <v>Scarus taeniopterus</v>
      </c>
      <c r="F528" s="48">
        <v>11</v>
      </c>
      <c r="G528" s="48" t="s">
        <v>21</v>
      </c>
      <c r="H528" s="50">
        <f>VLOOKUP(D528,'Species List'!$A$2:$J$97,6,0)</f>
        <v>-3.2256999999999998</v>
      </c>
      <c r="I528" s="50">
        <f>VLOOKUP(D528,'Species List'!$A$2:$J$97,7,0)</f>
        <v>2.3852000000000002</v>
      </c>
      <c r="J528">
        <f t="shared" si="8"/>
        <v>43.997685665219798</v>
      </c>
      <c r="K528" s="50" t="str">
        <f>VLOOKUP(D528,'Species List'!$A$2:$J$97,4,0)</f>
        <v>Scaridae</v>
      </c>
    </row>
    <row r="529" spans="1:11">
      <c r="A529" s="47">
        <v>2011</v>
      </c>
      <c r="B529" s="48" t="s">
        <v>64</v>
      </c>
      <c r="C529" s="48">
        <v>1</v>
      </c>
      <c r="D529" t="s">
        <v>48</v>
      </c>
      <c r="E529" s="48" t="str">
        <f>VLOOKUP(D529,'Species List'!$A$2:$J$97,3,0)</f>
        <v>Scarus taeniopterus</v>
      </c>
      <c r="F529" s="48">
        <v>12</v>
      </c>
      <c r="G529" s="48" t="s">
        <v>21</v>
      </c>
      <c r="H529" s="50">
        <f>VLOOKUP(D529,'Species List'!$A$2:$J$97,6,0)</f>
        <v>-3.2256999999999998</v>
      </c>
      <c r="I529" s="50">
        <f>VLOOKUP(D529,'Species List'!$A$2:$J$97,7,0)</f>
        <v>2.3852000000000002</v>
      </c>
      <c r="J529">
        <f t="shared" si="8"/>
        <v>54.145592205106873</v>
      </c>
      <c r="K529" s="50" t="str">
        <f>VLOOKUP(D529,'Species List'!$A$2:$J$97,4,0)</f>
        <v>Scaridae</v>
      </c>
    </row>
    <row r="530" spans="1:11">
      <c r="A530" s="47">
        <v>2011</v>
      </c>
      <c r="B530" s="48" t="s">
        <v>64</v>
      </c>
      <c r="C530" s="48">
        <v>1</v>
      </c>
      <c r="D530" t="s">
        <v>48</v>
      </c>
      <c r="E530" s="48" t="str">
        <f>VLOOKUP(D530,'Species List'!$A$2:$J$97,3,0)</f>
        <v>Scarus taeniopterus</v>
      </c>
      <c r="F530" s="48">
        <v>12</v>
      </c>
      <c r="G530" s="48" t="s">
        <v>21</v>
      </c>
      <c r="H530" s="50">
        <f>VLOOKUP(D530,'Species List'!$A$2:$J$97,6,0)</f>
        <v>-3.2256999999999998</v>
      </c>
      <c r="I530" s="50">
        <f>VLOOKUP(D530,'Species List'!$A$2:$J$97,7,0)</f>
        <v>2.3852000000000002</v>
      </c>
      <c r="J530">
        <f t="shared" si="8"/>
        <v>54.145592205106873</v>
      </c>
      <c r="K530" s="50" t="str">
        <f>VLOOKUP(D530,'Species List'!$A$2:$J$97,4,0)</f>
        <v>Scaridae</v>
      </c>
    </row>
    <row r="531" spans="1:11">
      <c r="A531" s="47">
        <v>2011</v>
      </c>
      <c r="B531" s="48" t="s">
        <v>64</v>
      </c>
      <c r="C531" s="48">
        <v>1</v>
      </c>
      <c r="D531" t="s">
        <v>48</v>
      </c>
      <c r="E531" s="48" t="str">
        <f>VLOOKUP(D531,'Species List'!$A$2:$J$97,3,0)</f>
        <v>Scarus taeniopterus</v>
      </c>
      <c r="F531" s="48">
        <v>15</v>
      </c>
      <c r="G531" s="48" t="s">
        <v>21</v>
      </c>
      <c r="H531" s="50">
        <f>VLOOKUP(D531,'Species List'!$A$2:$J$97,6,0)</f>
        <v>-3.2256999999999998</v>
      </c>
      <c r="I531" s="50">
        <f>VLOOKUP(D531,'Species List'!$A$2:$J$97,7,0)</f>
        <v>2.3852000000000002</v>
      </c>
      <c r="J531">
        <f t="shared" si="8"/>
        <v>92.19616810425471</v>
      </c>
      <c r="K531" s="50" t="str">
        <f>VLOOKUP(D531,'Species List'!$A$2:$J$97,4,0)</f>
        <v>Scaridae</v>
      </c>
    </row>
    <row r="532" spans="1:11">
      <c r="A532" s="47">
        <v>2011</v>
      </c>
      <c r="B532" s="48" t="s">
        <v>64</v>
      </c>
      <c r="C532" s="48">
        <v>1</v>
      </c>
      <c r="D532" t="s">
        <v>48</v>
      </c>
      <c r="E532" s="48" t="str">
        <f>VLOOKUP(D532,'Species List'!$A$2:$J$97,3,0)</f>
        <v>Scarus taeniopterus</v>
      </c>
      <c r="F532" s="48">
        <v>15</v>
      </c>
      <c r="G532" s="48" t="s">
        <v>21</v>
      </c>
      <c r="H532" s="50">
        <f>VLOOKUP(D532,'Species List'!$A$2:$J$97,6,0)</f>
        <v>-3.2256999999999998</v>
      </c>
      <c r="I532" s="50">
        <f>VLOOKUP(D532,'Species List'!$A$2:$J$97,7,0)</f>
        <v>2.3852000000000002</v>
      </c>
      <c r="J532">
        <f t="shared" si="8"/>
        <v>92.19616810425471</v>
      </c>
      <c r="K532" s="50" t="str">
        <f>VLOOKUP(D532,'Species List'!$A$2:$J$97,4,0)</f>
        <v>Scaridae</v>
      </c>
    </row>
    <row r="533" spans="1:11">
      <c r="A533" s="47">
        <v>2011</v>
      </c>
      <c r="B533" s="48" t="s">
        <v>64</v>
      </c>
      <c r="C533" s="48">
        <v>1</v>
      </c>
      <c r="D533" t="s">
        <v>48</v>
      </c>
      <c r="E533" s="48" t="str">
        <f>VLOOKUP(D533,'Species List'!$A$2:$J$97,3,0)</f>
        <v>Scarus taeniopterus</v>
      </c>
      <c r="F533" s="48">
        <v>18</v>
      </c>
      <c r="G533" s="48" t="s">
        <v>21</v>
      </c>
      <c r="H533" s="50">
        <f>VLOOKUP(D533,'Species List'!$A$2:$J$97,6,0)</f>
        <v>-3.2256999999999998</v>
      </c>
      <c r="I533" s="50">
        <f>VLOOKUP(D533,'Species List'!$A$2:$J$97,7,0)</f>
        <v>2.3852000000000002</v>
      </c>
      <c r="J533">
        <f t="shared" si="8"/>
        <v>142.42163893869329</v>
      </c>
      <c r="K533" s="50" t="str">
        <f>VLOOKUP(D533,'Species List'!$A$2:$J$97,4,0)</f>
        <v>Scaridae</v>
      </c>
    </row>
    <row r="534" spans="1:11">
      <c r="A534" s="47">
        <v>2011</v>
      </c>
      <c r="B534" s="48" t="s">
        <v>64</v>
      </c>
      <c r="C534" s="48">
        <v>1</v>
      </c>
      <c r="D534" t="s">
        <v>48</v>
      </c>
      <c r="E534" s="48" t="str">
        <f>VLOOKUP(D534,'Species List'!$A$2:$J$97,3,0)</f>
        <v>Scarus taeniopterus</v>
      </c>
      <c r="F534" s="48">
        <v>5</v>
      </c>
      <c r="G534" s="48" t="s">
        <v>53</v>
      </c>
      <c r="H534" s="50">
        <f>VLOOKUP(D534,'Species List'!$A$2:$J$97,6,0)</f>
        <v>-3.2256999999999998</v>
      </c>
      <c r="I534" s="50">
        <f>VLOOKUP(D534,'Species List'!$A$2:$J$97,7,0)</f>
        <v>2.3852000000000002</v>
      </c>
      <c r="J534">
        <f t="shared" si="8"/>
        <v>6.7093933568168316</v>
      </c>
      <c r="K534" s="50" t="str">
        <f>VLOOKUP(D534,'Species List'!$A$2:$J$97,4,0)</f>
        <v>Scaridae</v>
      </c>
    </row>
    <row r="535" spans="1:11">
      <c r="A535" s="47">
        <v>2011</v>
      </c>
      <c r="B535" s="48" t="s">
        <v>64</v>
      </c>
      <c r="C535" s="48">
        <v>1</v>
      </c>
      <c r="D535" t="s">
        <v>48</v>
      </c>
      <c r="E535" s="48" t="str">
        <f>VLOOKUP(D535,'Species List'!$A$2:$J$97,3,0)</f>
        <v>Scarus taeniopterus</v>
      </c>
      <c r="F535" s="48">
        <v>23</v>
      </c>
      <c r="G535" s="48" t="s">
        <v>43</v>
      </c>
      <c r="H535" s="50">
        <f>VLOOKUP(D535,'Species List'!$A$2:$J$97,6,0)</f>
        <v>-3.2256999999999998</v>
      </c>
      <c r="I535" s="50">
        <f>VLOOKUP(D535,'Species List'!$A$2:$J$97,7,0)</f>
        <v>2.3852000000000002</v>
      </c>
      <c r="J535">
        <f t="shared" si="8"/>
        <v>255.56020890468707</v>
      </c>
      <c r="K535" s="50" t="str">
        <f>VLOOKUP(D535,'Species List'!$A$2:$J$97,4,0)</f>
        <v>Scaridae</v>
      </c>
    </row>
    <row r="536" spans="1:11">
      <c r="A536" s="47">
        <v>2011</v>
      </c>
      <c r="B536" s="48" t="s">
        <v>64</v>
      </c>
      <c r="C536" s="48">
        <v>1</v>
      </c>
      <c r="D536" t="s">
        <v>48</v>
      </c>
      <c r="E536" s="48" t="str">
        <f>VLOOKUP(D536,'Species List'!$A$2:$J$97,3,0)</f>
        <v>Scarus taeniopterus</v>
      </c>
      <c r="F536" s="48">
        <v>23</v>
      </c>
      <c r="G536" s="48" t="s">
        <v>43</v>
      </c>
      <c r="H536" s="50">
        <f>VLOOKUP(D536,'Species List'!$A$2:$J$97,6,0)</f>
        <v>-3.2256999999999998</v>
      </c>
      <c r="I536" s="50">
        <f>VLOOKUP(D536,'Species List'!$A$2:$J$97,7,0)</f>
        <v>2.3852000000000002</v>
      </c>
      <c r="J536">
        <f t="shared" si="8"/>
        <v>255.56020890468707</v>
      </c>
      <c r="K536" s="50" t="str">
        <f>VLOOKUP(D536,'Species List'!$A$2:$J$97,4,0)</f>
        <v>Scaridae</v>
      </c>
    </row>
    <row r="537" spans="1:11">
      <c r="A537" s="47">
        <v>2011</v>
      </c>
      <c r="B537" s="48" t="s">
        <v>64</v>
      </c>
      <c r="C537" s="48">
        <v>1</v>
      </c>
      <c r="D537" s="48" t="s">
        <v>47</v>
      </c>
      <c r="E537" s="48" t="str">
        <f>VLOOKUP(D537,'Species List'!$A$2:$J$97,3,0)</f>
        <v>Sparisoma aurofrenatum</v>
      </c>
      <c r="F537" s="48">
        <v>20</v>
      </c>
      <c r="G537" s="48" t="s">
        <v>21</v>
      </c>
      <c r="H537" s="50">
        <f>VLOOKUP(D537,'Species List'!$A$2:$J$97,6,0)</f>
        <v>-4.0781000000000001</v>
      </c>
      <c r="I537" s="50">
        <f>VLOOKUP(D537,'Species List'!$A$2:$J$97,7,0)</f>
        <v>2.7437999999999998</v>
      </c>
      <c r="J537">
        <f t="shared" si="8"/>
        <v>171.97531044669645</v>
      </c>
      <c r="K537" s="50" t="str">
        <f>VLOOKUP(D537,'Species List'!$A$2:$J$97,4,0)</f>
        <v>Scaridae</v>
      </c>
    </row>
    <row r="538" spans="1:11">
      <c r="A538" s="47">
        <v>2011</v>
      </c>
      <c r="B538" s="48" t="s">
        <v>64</v>
      </c>
      <c r="C538" s="48">
        <v>1</v>
      </c>
      <c r="D538" t="s">
        <v>45</v>
      </c>
      <c r="E538" s="48" t="str">
        <f>VLOOKUP(D538,'Species List'!$A$2:$J$97,3,0)</f>
        <v>Sparisoma viride</v>
      </c>
      <c r="F538" s="48">
        <v>25</v>
      </c>
      <c r="G538" s="48" t="s">
        <v>21</v>
      </c>
      <c r="H538" s="50">
        <f>VLOOKUP(D538,'Species List'!$A$2:$J$97,6,0)</f>
        <v>-4.4317000000000002</v>
      </c>
      <c r="I538" s="50">
        <f>VLOOKUP(D538,'Species List'!$A$2:$J$97,7,0)</f>
        <v>2.9051</v>
      </c>
      <c r="J538">
        <f t="shared" si="8"/>
        <v>342.41715863912742</v>
      </c>
      <c r="K538" s="50" t="str">
        <f>VLOOKUP(D538,'Species List'!$A$2:$J$97,4,0)</f>
        <v>Scaridae</v>
      </c>
    </row>
    <row r="539" spans="1:11">
      <c r="A539" s="47">
        <v>2011</v>
      </c>
      <c r="B539" s="48" t="s">
        <v>64</v>
      </c>
      <c r="C539" s="48">
        <v>1</v>
      </c>
      <c r="D539" t="s">
        <v>45</v>
      </c>
      <c r="E539" s="48" t="str">
        <f>VLOOKUP(D539,'Species List'!$A$2:$J$97,3,0)</f>
        <v>Sparisoma viride</v>
      </c>
      <c r="F539" s="48">
        <v>28</v>
      </c>
      <c r="G539" s="48" t="s">
        <v>21</v>
      </c>
      <c r="H539" s="50">
        <f>VLOOKUP(D539,'Species List'!$A$2:$J$97,6,0)</f>
        <v>-4.4317000000000002</v>
      </c>
      <c r="I539" s="50">
        <f>VLOOKUP(D539,'Species List'!$A$2:$J$97,7,0)</f>
        <v>2.9051</v>
      </c>
      <c r="J539">
        <f t="shared" si="8"/>
        <v>475.92530495067058</v>
      </c>
      <c r="K539" s="50" t="str">
        <f>VLOOKUP(D539,'Species List'!$A$2:$J$97,4,0)</f>
        <v>Scaridae</v>
      </c>
    </row>
    <row r="540" spans="1:11">
      <c r="A540" s="47">
        <v>2011</v>
      </c>
      <c r="B540" s="48" t="s">
        <v>64</v>
      </c>
      <c r="C540" s="48">
        <v>1</v>
      </c>
      <c r="D540" t="s">
        <v>45</v>
      </c>
      <c r="E540" s="48" t="str">
        <f>VLOOKUP(D540,'Species List'!$A$2:$J$97,3,0)</f>
        <v>Sparisoma viride</v>
      </c>
      <c r="F540" s="48">
        <v>12</v>
      </c>
      <c r="G540" s="48" t="s">
        <v>53</v>
      </c>
      <c r="H540" s="50">
        <f>VLOOKUP(D540,'Species List'!$A$2:$J$97,6,0)</f>
        <v>-4.4317000000000002</v>
      </c>
      <c r="I540" s="50">
        <f>VLOOKUP(D540,'Species List'!$A$2:$J$97,7,0)</f>
        <v>2.9051</v>
      </c>
      <c r="J540">
        <f t="shared" si="8"/>
        <v>40.600318253552281</v>
      </c>
      <c r="K540" s="50" t="str">
        <f>VLOOKUP(D540,'Species List'!$A$2:$J$97,4,0)</f>
        <v>Scaridae</v>
      </c>
    </row>
    <row r="541" spans="1:11">
      <c r="A541" s="47">
        <v>2011</v>
      </c>
      <c r="B541" s="48" t="s">
        <v>64</v>
      </c>
      <c r="C541" s="48">
        <v>1</v>
      </c>
      <c r="D541" t="s">
        <v>45</v>
      </c>
      <c r="E541" s="48" t="str">
        <f>VLOOKUP(D541,'Species List'!$A$2:$J$97,3,0)</f>
        <v>Sparisoma viride</v>
      </c>
      <c r="F541" s="48">
        <v>32</v>
      </c>
      <c r="G541" s="48" t="s">
        <v>43</v>
      </c>
      <c r="H541" s="50">
        <f>VLOOKUP(D541,'Species List'!$A$2:$J$97,6,0)</f>
        <v>-4.4317000000000002</v>
      </c>
      <c r="I541" s="50">
        <f>VLOOKUP(D541,'Species List'!$A$2:$J$97,7,0)</f>
        <v>2.9051</v>
      </c>
      <c r="J541">
        <f t="shared" si="8"/>
        <v>701.47339170910243</v>
      </c>
      <c r="K541" s="50" t="str">
        <f>VLOOKUP(D541,'Species List'!$A$2:$J$97,4,0)</f>
        <v>Scaridae</v>
      </c>
    </row>
    <row r="542" spans="1:11">
      <c r="A542" s="47">
        <v>2011</v>
      </c>
      <c r="B542" s="48" t="s">
        <v>64</v>
      </c>
      <c r="C542" s="48">
        <v>2</v>
      </c>
      <c r="D542" s="48" t="s">
        <v>49</v>
      </c>
      <c r="E542" s="48" t="str">
        <f>VLOOKUP(D542,'Species List'!$A$2:$J$97,3,0)</f>
        <v>Microspathodon chrysurus</v>
      </c>
      <c r="F542" s="48">
        <v>18</v>
      </c>
      <c r="G542" s="48"/>
      <c r="H542" s="50">
        <f>VLOOKUP(D542,'Species List'!$A$2:$J$97,6,0)</f>
        <v>-4.7032999999999996</v>
      </c>
      <c r="I542" s="50">
        <f>VLOOKUP(D542,'Species List'!$A$2:$J$97,7,0)</f>
        <v>3.0825</v>
      </c>
      <c r="J542">
        <f t="shared" si="8"/>
        <v>177.24643014613946</v>
      </c>
      <c r="K542" s="50" t="str">
        <f>VLOOKUP(D542,'Species List'!$A$2:$J$97,4,0)</f>
        <v>Pomacentridae</v>
      </c>
    </row>
    <row r="543" spans="1:11">
      <c r="A543" s="47">
        <v>2011</v>
      </c>
      <c r="B543" s="48" t="s">
        <v>64</v>
      </c>
      <c r="C543" s="48">
        <v>2</v>
      </c>
      <c r="D543" t="s">
        <v>48</v>
      </c>
      <c r="E543" s="48" t="str">
        <f>VLOOKUP(D543,'Species List'!$A$2:$J$97,3,0)</f>
        <v>Scarus taeniopterus</v>
      </c>
      <c r="F543" s="48">
        <v>20</v>
      </c>
      <c r="G543" s="48" t="s">
        <v>21</v>
      </c>
      <c r="H543" s="50">
        <f>VLOOKUP(D543,'Species List'!$A$2:$J$97,6,0)</f>
        <v>-3.2256999999999998</v>
      </c>
      <c r="I543" s="50">
        <f>VLOOKUP(D543,'Species List'!$A$2:$J$97,7,0)</f>
        <v>2.3852000000000002</v>
      </c>
      <c r="J543">
        <f t="shared" si="8"/>
        <v>183.11197449783583</v>
      </c>
      <c r="K543" s="50" t="str">
        <f>VLOOKUP(D543,'Species List'!$A$2:$J$97,4,0)</f>
        <v>Scaridae</v>
      </c>
    </row>
    <row r="544" spans="1:11">
      <c r="A544" s="47">
        <v>2011</v>
      </c>
      <c r="B544" s="48" t="s">
        <v>64</v>
      </c>
      <c r="C544" s="48">
        <v>2</v>
      </c>
      <c r="D544" t="s">
        <v>48</v>
      </c>
      <c r="E544" s="48" t="str">
        <f>VLOOKUP(D544,'Species List'!$A$2:$J$97,3,0)</f>
        <v>Scarus taeniopterus</v>
      </c>
      <c r="F544" s="48">
        <v>20</v>
      </c>
      <c r="G544" s="48" t="s">
        <v>21</v>
      </c>
      <c r="H544" s="50">
        <f>VLOOKUP(D544,'Species List'!$A$2:$J$97,6,0)</f>
        <v>-3.2256999999999998</v>
      </c>
      <c r="I544" s="50">
        <f>VLOOKUP(D544,'Species List'!$A$2:$J$97,7,0)</f>
        <v>2.3852000000000002</v>
      </c>
      <c r="J544">
        <f t="shared" si="8"/>
        <v>183.11197449783583</v>
      </c>
      <c r="K544" s="50" t="str">
        <f>VLOOKUP(D544,'Species List'!$A$2:$J$97,4,0)</f>
        <v>Scaridae</v>
      </c>
    </row>
    <row r="545" spans="1:11">
      <c r="A545" s="47">
        <v>2011</v>
      </c>
      <c r="B545" s="48" t="s">
        <v>64</v>
      </c>
      <c r="C545" s="48">
        <v>2</v>
      </c>
      <c r="D545" t="s">
        <v>48</v>
      </c>
      <c r="E545" s="48" t="str">
        <f>VLOOKUP(D545,'Species List'!$A$2:$J$97,3,0)</f>
        <v>Scarus taeniopterus</v>
      </c>
      <c r="F545" s="48">
        <v>20</v>
      </c>
      <c r="G545" s="48" t="s">
        <v>21</v>
      </c>
      <c r="H545" s="50">
        <f>VLOOKUP(D545,'Species List'!$A$2:$J$97,6,0)</f>
        <v>-3.2256999999999998</v>
      </c>
      <c r="I545" s="50">
        <f>VLOOKUP(D545,'Species List'!$A$2:$J$97,7,0)</f>
        <v>2.3852000000000002</v>
      </c>
      <c r="J545">
        <f t="shared" si="8"/>
        <v>183.11197449783583</v>
      </c>
      <c r="K545" s="50" t="str">
        <f>VLOOKUP(D545,'Species List'!$A$2:$J$97,4,0)</f>
        <v>Scaridae</v>
      </c>
    </row>
    <row r="546" spans="1:11">
      <c r="A546" s="47">
        <v>2011</v>
      </c>
      <c r="B546" s="48" t="s">
        <v>64</v>
      </c>
      <c r="C546" s="48">
        <v>2</v>
      </c>
      <c r="D546" t="s">
        <v>48</v>
      </c>
      <c r="E546" s="48" t="str">
        <f>VLOOKUP(D546,'Species List'!$A$2:$J$97,3,0)</f>
        <v>Scarus taeniopterus</v>
      </c>
      <c r="F546" s="48">
        <v>22</v>
      </c>
      <c r="G546" s="48" t="s">
        <v>21</v>
      </c>
      <c r="H546" s="50">
        <f>VLOOKUP(D546,'Species List'!$A$2:$J$97,6,0)</f>
        <v>-3.2256999999999998</v>
      </c>
      <c r="I546" s="50">
        <f>VLOOKUP(D546,'Species List'!$A$2:$J$97,7,0)</f>
        <v>2.3852000000000002</v>
      </c>
      <c r="J546">
        <f t="shared" si="8"/>
        <v>229.85109565998633</v>
      </c>
      <c r="K546" s="50" t="str">
        <f>VLOOKUP(D546,'Species List'!$A$2:$J$97,4,0)</f>
        <v>Scaridae</v>
      </c>
    </row>
    <row r="547" spans="1:11">
      <c r="A547" s="47">
        <v>2011</v>
      </c>
      <c r="B547" s="48" t="s">
        <v>64</v>
      </c>
      <c r="C547" s="48">
        <v>2</v>
      </c>
      <c r="D547" t="s">
        <v>48</v>
      </c>
      <c r="E547" s="48" t="str">
        <f>VLOOKUP(D547,'Species List'!$A$2:$J$97,3,0)</f>
        <v>Scarus taeniopterus</v>
      </c>
      <c r="F547" s="48">
        <v>10</v>
      </c>
      <c r="G547" s="48" t="s">
        <v>53</v>
      </c>
      <c r="H547" s="50">
        <f>VLOOKUP(D547,'Species List'!$A$2:$J$97,6,0)</f>
        <v>-3.2256999999999998</v>
      </c>
      <c r="I547" s="50">
        <f>VLOOKUP(D547,'Species List'!$A$2:$J$97,7,0)</f>
        <v>2.3852000000000002</v>
      </c>
      <c r="J547">
        <f t="shared" si="8"/>
        <v>35.050966680669347</v>
      </c>
      <c r="K547" s="50" t="str">
        <f>VLOOKUP(D547,'Species List'!$A$2:$J$97,4,0)</f>
        <v>Scaridae</v>
      </c>
    </row>
    <row r="548" spans="1:11">
      <c r="A548" s="47">
        <v>2011</v>
      </c>
      <c r="B548" s="48" t="s">
        <v>64</v>
      </c>
      <c r="C548" s="48">
        <v>2</v>
      </c>
      <c r="D548" t="s">
        <v>48</v>
      </c>
      <c r="E548" s="48" t="str">
        <f>VLOOKUP(D548,'Species List'!$A$2:$J$97,3,0)</f>
        <v>Scarus taeniopterus</v>
      </c>
      <c r="F548" s="48">
        <v>17</v>
      </c>
      <c r="G548" s="48" t="s">
        <v>53</v>
      </c>
      <c r="H548" s="50">
        <f>VLOOKUP(D548,'Species List'!$A$2:$J$97,6,0)</f>
        <v>-3.2256999999999998</v>
      </c>
      <c r="I548" s="50">
        <f>VLOOKUP(D548,'Species List'!$A$2:$J$97,7,0)</f>
        <v>2.3852000000000002</v>
      </c>
      <c r="J548">
        <f t="shared" si="8"/>
        <v>124.27013418228138</v>
      </c>
      <c r="K548" s="50" t="str">
        <f>VLOOKUP(D548,'Species List'!$A$2:$J$97,4,0)</f>
        <v>Scaridae</v>
      </c>
    </row>
    <row r="549" spans="1:11">
      <c r="A549" s="47">
        <v>2011</v>
      </c>
      <c r="B549" s="48" t="s">
        <v>64</v>
      </c>
      <c r="C549" s="48">
        <v>2</v>
      </c>
      <c r="D549" s="48" t="s">
        <v>42</v>
      </c>
      <c r="E549" s="48" t="str">
        <f>VLOOKUP(D549,'Species List'!$A$2:$J$97,3,0)</f>
        <v>Scarus vetula</v>
      </c>
      <c r="F549" s="48">
        <v>30</v>
      </c>
      <c r="G549" s="48" t="s">
        <v>21</v>
      </c>
      <c r="H549" s="50">
        <f>VLOOKUP(D549,'Species List'!$A$2:$J$97,6,0)</f>
        <v>-5.0162000000000004</v>
      </c>
      <c r="I549" s="50">
        <f>VLOOKUP(D549,'Species List'!$A$2:$J$97,7,0)</f>
        <v>3.1109</v>
      </c>
      <c r="J549">
        <f t="shared" si="8"/>
        <v>489.6395738782121</v>
      </c>
      <c r="K549" s="50" t="str">
        <f>VLOOKUP(D549,'Species List'!$A$2:$J$97,4,0)</f>
        <v>Scaridae</v>
      </c>
    </row>
    <row r="550" spans="1:11">
      <c r="A550" s="47">
        <v>2011</v>
      </c>
      <c r="B550" s="48" t="s">
        <v>64</v>
      </c>
      <c r="C550" s="48">
        <v>2</v>
      </c>
      <c r="D550" s="48" t="s">
        <v>42</v>
      </c>
      <c r="E550" s="48" t="str">
        <f>VLOOKUP(D550,'Species List'!$A$2:$J$97,3,0)</f>
        <v>Scarus vetula</v>
      </c>
      <c r="F550" s="48">
        <v>34</v>
      </c>
      <c r="G550" s="48" t="s">
        <v>43</v>
      </c>
      <c r="H550" s="50">
        <f>VLOOKUP(D550,'Species List'!$A$2:$J$97,6,0)</f>
        <v>-5.0162000000000004</v>
      </c>
      <c r="I550" s="50">
        <f>VLOOKUP(D550,'Species List'!$A$2:$J$97,7,0)</f>
        <v>3.1109</v>
      </c>
      <c r="J550">
        <f t="shared" si="8"/>
        <v>722.73279691201913</v>
      </c>
      <c r="K550" s="50" t="str">
        <f>VLOOKUP(D550,'Species List'!$A$2:$J$97,4,0)</f>
        <v>Scaridae</v>
      </c>
    </row>
    <row r="551" spans="1:11">
      <c r="A551" s="47">
        <v>2011</v>
      </c>
      <c r="B551" s="48" t="s">
        <v>64</v>
      </c>
      <c r="C551" s="48">
        <v>2</v>
      </c>
      <c r="D551" s="48" t="s">
        <v>47</v>
      </c>
      <c r="E551" s="48" t="str">
        <f>VLOOKUP(D551,'Species List'!$A$2:$J$97,3,0)</f>
        <v>Sparisoma aurofrenatum</v>
      </c>
      <c r="F551" s="48">
        <v>17</v>
      </c>
      <c r="G551" s="48" t="s">
        <v>21</v>
      </c>
      <c r="H551" s="50">
        <f>VLOOKUP(D551,'Species List'!$A$2:$J$97,6,0)</f>
        <v>-4.0781000000000001</v>
      </c>
      <c r="I551" s="50">
        <f>VLOOKUP(D551,'Species List'!$A$2:$J$97,7,0)</f>
        <v>2.7437999999999998</v>
      </c>
      <c r="J551">
        <f t="shared" si="8"/>
        <v>110.10467275536061</v>
      </c>
      <c r="K551" s="50" t="str">
        <f>VLOOKUP(D551,'Species List'!$A$2:$J$97,4,0)</f>
        <v>Scaridae</v>
      </c>
    </row>
    <row r="552" spans="1:11">
      <c r="A552" s="47">
        <v>2011</v>
      </c>
      <c r="B552" s="48" t="s">
        <v>64</v>
      </c>
      <c r="C552" s="48">
        <v>2</v>
      </c>
      <c r="D552" s="48" t="s">
        <v>47</v>
      </c>
      <c r="E552" s="48" t="str">
        <f>VLOOKUP(D552,'Species List'!$A$2:$J$97,3,0)</f>
        <v>Sparisoma aurofrenatum</v>
      </c>
      <c r="F552" s="48">
        <v>17</v>
      </c>
      <c r="G552" s="48" t="s">
        <v>21</v>
      </c>
      <c r="H552" s="50">
        <f>VLOOKUP(D552,'Species List'!$A$2:$J$97,6,0)</f>
        <v>-4.0781000000000001</v>
      </c>
      <c r="I552" s="50">
        <f>VLOOKUP(D552,'Species List'!$A$2:$J$97,7,0)</f>
        <v>2.7437999999999998</v>
      </c>
      <c r="J552">
        <f t="shared" si="8"/>
        <v>110.10467275536061</v>
      </c>
      <c r="K552" s="50" t="str">
        <f>VLOOKUP(D552,'Species List'!$A$2:$J$97,4,0)</f>
        <v>Scaridae</v>
      </c>
    </row>
    <row r="553" spans="1:11">
      <c r="A553" s="47">
        <v>2011</v>
      </c>
      <c r="B553" s="48" t="s">
        <v>64</v>
      </c>
      <c r="C553" s="48">
        <v>2</v>
      </c>
      <c r="D553" s="48" t="s">
        <v>47</v>
      </c>
      <c r="E553" s="48" t="str">
        <f>VLOOKUP(D553,'Species List'!$A$2:$J$97,3,0)</f>
        <v>Sparisoma aurofrenatum</v>
      </c>
      <c r="F553" s="48">
        <v>18</v>
      </c>
      <c r="G553" s="48" t="s">
        <v>21</v>
      </c>
      <c r="H553" s="50">
        <f>VLOOKUP(D553,'Species List'!$A$2:$J$97,6,0)</f>
        <v>-4.0781000000000001</v>
      </c>
      <c r="I553" s="50">
        <f>VLOOKUP(D553,'Species List'!$A$2:$J$97,7,0)</f>
        <v>2.7437999999999998</v>
      </c>
      <c r="J553">
        <f t="shared" si="8"/>
        <v>128.80024807719036</v>
      </c>
      <c r="K553" s="50" t="str">
        <f>VLOOKUP(D553,'Species List'!$A$2:$J$97,4,0)</f>
        <v>Scaridae</v>
      </c>
    </row>
    <row r="554" spans="1:11">
      <c r="A554" s="47">
        <v>2011</v>
      </c>
      <c r="B554" s="48" t="s">
        <v>64</v>
      </c>
      <c r="C554" s="48">
        <v>2</v>
      </c>
      <c r="D554" s="48" t="s">
        <v>47</v>
      </c>
      <c r="E554" s="48" t="str">
        <f>VLOOKUP(D554,'Species List'!$A$2:$J$97,3,0)</f>
        <v>Sparisoma aurofrenatum</v>
      </c>
      <c r="F554" s="48">
        <v>20</v>
      </c>
      <c r="G554" s="48" t="s">
        <v>21</v>
      </c>
      <c r="H554" s="50">
        <f>VLOOKUP(D554,'Species List'!$A$2:$J$97,6,0)</f>
        <v>-4.0781000000000001</v>
      </c>
      <c r="I554" s="50">
        <f>VLOOKUP(D554,'Species List'!$A$2:$J$97,7,0)</f>
        <v>2.7437999999999998</v>
      </c>
      <c r="J554">
        <f t="shared" si="8"/>
        <v>171.97531044669645</v>
      </c>
      <c r="K554" s="50" t="str">
        <f>VLOOKUP(D554,'Species List'!$A$2:$J$97,4,0)</f>
        <v>Scaridae</v>
      </c>
    </row>
    <row r="555" spans="1:11">
      <c r="A555" s="47">
        <v>2011</v>
      </c>
      <c r="B555" s="48" t="s">
        <v>64</v>
      </c>
      <c r="C555" s="48">
        <v>2</v>
      </c>
      <c r="D555" s="48" t="s">
        <v>47</v>
      </c>
      <c r="E555" s="48" t="str">
        <f>VLOOKUP(D555,'Species List'!$A$2:$J$97,3,0)</f>
        <v>Sparisoma aurofrenatum</v>
      </c>
      <c r="F555" s="48">
        <v>20</v>
      </c>
      <c r="G555" s="48" t="s">
        <v>21</v>
      </c>
      <c r="H555" s="50">
        <f>VLOOKUP(D555,'Species List'!$A$2:$J$97,6,0)</f>
        <v>-4.0781000000000001</v>
      </c>
      <c r="I555" s="50">
        <f>VLOOKUP(D555,'Species List'!$A$2:$J$97,7,0)</f>
        <v>2.7437999999999998</v>
      </c>
      <c r="J555">
        <f t="shared" si="8"/>
        <v>171.97531044669645</v>
      </c>
      <c r="K555" s="50" t="str">
        <f>VLOOKUP(D555,'Species List'!$A$2:$J$97,4,0)</f>
        <v>Scaridae</v>
      </c>
    </row>
    <row r="556" spans="1:11">
      <c r="A556" s="47">
        <v>2011</v>
      </c>
      <c r="B556" s="48" t="s">
        <v>64</v>
      </c>
      <c r="C556" s="48">
        <v>2</v>
      </c>
      <c r="D556" s="48" t="s">
        <v>47</v>
      </c>
      <c r="E556" s="48" t="str">
        <f>VLOOKUP(D556,'Species List'!$A$2:$J$97,3,0)</f>
        <v>Sparisoma aurofrenatum</v>
      </c>
      <c r="F556" s="48">
        <v>23</v>
      </c>
      <c r="G556" s="48" t="s">
        <v>43</v>
      </c>
      <c r="H556" s="50">
        <f>VLOOKUP(D556,'Species List'!$A$2:$J$97,6,0)</f>
        <v>-4.0781000000000001</v>
      </c>
      <c r="I556" s="50">
        <f>VLOOKUP(D556,'Species List'!$A$2:$J$97,7,0)</f>
        <v>2.7437999999999998</v>
      </c>
      <c r="J556">
        <f t="shared" si="8"/>
        <v>252.35321175413256</v>
      </c>
      <c r="K556" s="50" t="str">
        <f>VLOOKUP(D556,'Species List'!$A$2:$J$97,4,0)</f>
        <v>Scaridae</v>
      </c>
    </row>
    <row r="557" spans="1:11">
      <c r="A557" s="47">
        <v>2011</v>
      </c>
      <c r="B557" s="48" t="s">
        <v>64</v>
      </c>
      <c r="C557" s="48">
        <v>2</v>
      </c>
      <c r="D557" t="s">
        <v>45</v>
      </c>
      <c r="E557" s="48" t="str">
        <f>VLOOKUP(D557,'Species List'!$A$2:$J$97,3,0)</f>
        <v>Sparisoma viride</v>
      </c>
      <c r="F557" s="48">
        <v>27</v>
      </c>
      <c r="G557" s="48" t="s">
        <v>21</v>
      </c>
      <c r="H557" s="50">
        <f>VLOOKUP(D557,'Species List'!$A$2:$J$97,6,0)</f>
        <v>-4.4317000000000002</v>
      </c>
      <c r="I557" s="50">
        <f>VLOOKUP(D557,'Species List'!$A$2:$J$97,7,0)</f>
        <v>2.9051</v>
      </c>
      <c r="J557">
        <f t="shared" si="8"/>
        <v>428.20809318874581</v>
      </c>
      <c r="K557" s="50" t="str">
        <f>VLOOKUP(D557,'Species List'!$A$2:$J$97,4,0)</f>
        <v>Scaridae</v>
      </c>
    </row>
    <row r="558" spans="1:11">
      <c r="A558" s="47">
        <v>2011</v>
      </c>
      <c r="B558" s="48" t="s">
        <v>64</v>
      </c>
      <c r="C558" s="48">
        <v>2</v>
      </c>
      <c r="D558" t="s">
        <v>45</v>
      </c>
      <c r="E558" s="48" t="str">
        <f>VLOOKUP(D558,'Species List'!$A$2:$J$97,3,0)</f>
        <v>Sparisoma viride</v>
      </c>
      <c r="F558" s="48">
        <v>27</v>
      </c>
      <c r="G558" s="48" t="s">
        <v>21</v>
      </c>
      <c r="H558" s="50">
        <f>VLOOKUP(D558,'Species List'!$A$2:$J$97,6,0)</f>
        <v>-4.4317000000000002</v>
      </c>
      <c r="I558" s="50">
        <f>VLOOKUP(D558,'Species List'!$A$2:$J$97,7,0)</f>
        <v>2.9051</v>
      </c>
      <c r="J558">
        <f t="shared" si="8"/>
        <v>428.20809318874581</v>
      </c>
      <c r="K558" s="50" t="str">
        <f>VLOOKUP(D558,'Species List'!$A$2:$J$97,4,0)</f>
        <v>Scaridae</v>
      </c>
    </row>
    <row r="559" spans="1:11">
      <c r="A559" s="47">
        <v>2011</v>
      </c>
      <c r="B559" s="48" t="s">
        <v>64</v>
      </c>
      <c r="C559" s="48">
        <v>2</v>
      </c>
      <c r="D559" t="s">
        <v>45</v>
      </c>
      <c r="E559" s="48" t="str">
        <f>VLOOKUP(D559,'Species List'!$A$2:$J$97,3,0)</f>
        <v>Sparisoma viride</v>
      </c>
      <c r="F559" s="48">
        <v>28</v>
      </c>
      <c r="G559" s="48" t="s">
        <v>21</v>
      </c>
      <c r="H559" s="50">
        <f>VLOOKUP(D559,'Species List'!$A$2:$J$97,6,0)</f>
        <v>-4.4317000000000002</v>
      </c>
      <c r="I559" s="50">
        <f>VLOOKUP(D559,'Species List'!$A$2:$J$97,7,0)</f>
        <v>2.9051</v>
      </c>
      <c r="J559">
        <f t="shared" si="8"/>
        <v>475.92530495067058</v>
      </c>
      <c r="K559" s="50" t="str">
        <f>VLOOKUP(D559,'Species List'!$A$2:$J$97,4,0)</f>
        <v>Scaridae</v>
      </c>
    </row>
    <row r="560" spans="1:11">
      <c r="A560" s="47">
        <v>2011</v>
      </c>
      <c r="B560" s="48" t="s">
        <v>64</v>
      </c>
      <c r="C560" s="48">
        <v>2</v>
      </c>
      <c r="D560" t="s">
        <v>45</v>
      </c>
      <c r="E560" s="48" t="str">
        <f>VLOOKUP(D560,'Species List'!$A$2:$J$97,3,0)</f>
        <v>Sparisoma viride</v>
      </c>
      <c r="F560" s="48">
        <v>30</v>
      </c>
      <c r="G560" s="48" t="s">
        <v>21</v>
      </c>
      <c r="H560" s="50">
        <f>VLOOKUP(D560,'Species List'!$A$2:$J$97,6,0)</f>
        <v>-4.4317000000000002</v>
      </c>
      <c r="I560" s="50">
        <f>VLOOKUP(D560,'Species List'!$A$2:$J$97,7,0)</f>
        <v>2.9051</v>
      </c>
      <c r="J560">
        <f t="shared" si="8"/>
        <v>581.54718397712224</v>
      </c>
      <c r="K560" s="50" t="str">
        <f>VLOOKUP(D560,'Species List'!$A$2:$J$97,4,0)</f>
        <v>Scaridae</v>
      </c>
    </row>
    <row r="561" spans="1:11">
      <c r="A561" s="47">
        <v>2011</v>
      </c>
      <c r="B561" s="48" t="s">
        <v>64</v>
      </c>
      <c r="C561" s="48">
        <v>3</v>
      </c>
      <c r="D561" s="48" t="s">
        <v>54</v>
      </c>
      <c r="E561" s="48" t="str">
        <f>VLOOKUP(D561,'Species List'!$A$2:$J$97,3,0)</f>
        <v>Acanthurus coeruleus</v>
      </c>
      <c r="F561" s="48">
        <v>17</v>
      </c>
      <c r="G561" s="48"/>
      <c r="H561" s="50">
        <f>VLOOKUP(D561,'Species List'!$A$2:$J$97,6,0)</f>
        <v>-2.8241999999999998</v>
      </c>
      <c r="I561" s="50">
        <f>VLOOKUP(D561,'Species List'!$A$2:$J$97,7,0)</f>
        <v>2.2637999999999998</v>
      </c>
      <c r="J561">
        <f t="shared" si="8"/>
        <v>167.91529942216221</v>
      </c>
      <c r="K561" s="50" t="str">
        <f>VLOOKUP(D561,'Species List'!$A$2:$J$97,4,0)</f>
        <v>Acanthuridae</v>
      </c>
    </row>
    <row r="562" spans="1:11">
      <c r="A562" s="47">
        <v>2011</v>
      </c>
      <c r="B562" s="48" t="s">
        <v>64</v>
      </c>
      <c r="C562" s="48">
        <v>3</v>
      </c>
      <c r="D562" s="48" t="s">
        <v>54</v>
      </c>
      <c r="E562" s="48" t="str">
        <f>VLOOKUP(D562,'Species List'!$A$2:$J$97,3,0)</f>
        <v>Acanthurus coeruleus</v>
      </c>
      <c r="F562" s="48">
        <v>18</v>
      </c>
      <c r="G562" s="48"/>
      <c r="H562" s="50">
        <f>VLOOKUP(D562,'Species List'!$A$2:$J$97,6,0)</f>
        <v>-2.8241999999999998</v>
      </c>
      <c r="I562" s="50">
        <f>VLOOKUP(D562,'Species List'!$A$2:$J$97,7,0)</f>
        <v>2.2637999999999998</v>
      </c>
      <c r="J562">
        <f t="shared" si="8"/>
        <v>191.11109332634919</v>
      </c>
      <c r="K562" s="50" t="str">
        <f>VLOOKUP(D562,'Species List'!$A$2:$J$97,4,0)</f>
        <v>Acanthuridae</v>
      </c>
    </row>
    <row r="563" spans="1:11">
      <c r="A563" s="47">
        <v>2011</v>
      </c>
      <c r="B563" s="48" t="s">
        <v>64</v>
      </c>
      <c r="C563" s="48">
        <v>3</v>
      </c>
      <c r="D563" s="48" t="s">
        <v>54</v>
      </c>
      <c r="E563" s="48" t="str">
        <f>VLOOKUP(D563,'Species List'!$A$2:$J$97,3,0)</f>
        <v>Acanthurus coeruleus</v>
      </c>
      <c r="F563" s="48">
        <v>18</v>
      </c>
      <c r="G563" s="48"/>
      <c r="H563" s="50">
        <f>VLOOKUP(D563,'Species List'!$A$2:$J$97,6,0)</f>
        <v>-2.8241999999999998</v>
      </c>
      <c r="I563" s="50">
        <f>VLOOKUP(D563,'Species List'!$A$2:$J$97,7,0)</f>
        <v>2.2637999999999998</v>
      </c>
      <c r="J563">
        <f t="shared" si="8"/>
        <v>191.11109332634919</v>
      </c>
      <c r="K563" s="50" t="str">
        <f>VLOOKUP(D563,'Species List'!$A$2:$J$97,4,0)</f>
        <v>Acanthuridae</v>
      </c>
    </row>
    <row r="564" spans="1:11">
      <c r="A564" s="47">
        <v>2011</v>
      </c>
      <c r="B564" s="48" t="s">
        <v>64</v>
      </c>
      <c r="C564" s="48">
        <v>3</v>
      </c>
      <c r="D564" t="s">
        <v>48</v>
      </c>
      <c r="E564" s="48" t="str">
        <f>VLOOKUP(D564,'Species List'!$A$2:$J$97,3,0)</f>
        <v>Scarus taeniopterus</v>
      </c>
      <c r="F564" s="48">
        <v>20</v>
      </c>
      <c r="G564" s="48" t="s">
        <v>21</v>
      </c>
      <c r="H564" s="50">
        <f>VLOOKUP(D564,'Species List'!$A$2:$J$97,6,0)</f>
        <v>-3.2256999999999998</v>
      </c>
      <c r="I564" s="50">
        <f>VLOOKUP(D564,'Species List'!$A$2:$J$97,7,0)</f>
        <v>2.3852000000000002</v>
      </c>
      <c r="J564">
        <f t="shared" si="8"/>
        <v>183.11197449783583</v>
      </c>
      <c r="K564" s="50" t="str">
        <f>VLOOKUP(D564,'Species List'!$A$2:$J$97,4,0)</f>
        <v>Scaridae</v>
      </c>
    </row>
    <row r="565" spans="1:11">
      <c r="A565" s="47">
        <v>2011</v>
      </c>
      <c r="B565" s="48" t="s">
        <v>64</v>
      </c>
      <c r="C565" s="48">
        <v>3</v>
      </c>
      <c r="D565" t="s">
        <v>48</v>
      </c>
      <c r="E565" s="48" t="str">
        <f>VLOOKUP(D565,'Species List'!$A$2:$J$97,3,0)</f>
        <v>Scarus taeniopterus</v>
      </c>
      <c r="F565" s="48">
        <v>5</v>
      </c>
      <c r="G565" s="48" t="s">
        <v>53</v>
      </c>
      <c r="H565" s="50">
        <f>VLOOKUP(D565,'Species List'!$A$2:$J$97,6,0)</f>
        <v>-3.2256999999999998</v>
      </c>
      <c r="I565" s="50">
        <f>VLOOKUP(D565,'Species List'!$A$2:$J$97,7,0)</f>
        <v>2.3852000000000002</v>
      </c>
      <c r="J565">
        <f t="shared" si="8"/>
        <v>6.7093933568168316</v>
      </c>
      <c r="K565" s="50" t="str">
        <f>VLOOKUP(D565,'Species List'!$A$2:$J$97,4,0)</f>
        <v>Scaridae</v>
      </c>
    </row>
    <row r="566" spans="1:11">
      <c r="A566" s="47">
        <v>2011</v>
      </c>
      <c r="B566" s="48" t="s">
        <v>64</v>
      </c>
      <c r="C566" s="48">
        <v>3</v>
      </c>
      <c r="D566" t="s">
        <v>48</v>
      </c>
      <c r="E566" s="48" t="str">
        <f>VLOOKUP(D566,'Species List'!$A$2:$J$97,3,0)</f>
        <v>Scarus taeniopterus</v>
      </c>
      <c r="F566" s="48">
        <v>23</v>
      </c>
      <c r="G566" s="48" t="s">
        <v>43</v>
      </c>
      <c r="H566" s="50">
        <f>VLOOKUP(D566,'Species List'!$A$2:$J$97,6,0)</f>
        <v>-3.2256999999999998</v>
      </c>
      <c r="I566" s="50">
        <f>VLOOKUP(D566,'Species List'!$A$2:$J$97,7,0)</f>
        <v>2.3852000000000002</v>
      </c>
      <c r="J566">
        <f t="shared" si="8"/>
        <v>255.56020890468707</v>
      </c>
      <c r="K566" s="50" t="str">
        <f>VLOOKUP(D566,'Species List'!$A$2:$J$97,4,0)</f>
        <v>Scaridae</v>
      </c>
    </row>
    <row r="567" spans="1:11">
      <c r="A567" s="47">
        <v>2011</v>
      </c>
      <c r="B567" s="48" t="s">
        <v>64</v>
      </c>
      <c r="C567" s="48">
        <v>3</v>
      </c>
      <c r="D567" t="s">
        <v>48</v>
      </c>
      <c r="E567" s="48" t="str">
        <f>VLOOKUP(D567,'Species List'!$A$2:$J$97,3,0)</f>
        <v>Scarus taeniopterus</v>
      </c>
      <c r="F567" s="48">
        <v>23</v>
      </c>
      <c r="G567" s="48" t="s">
        <v>43</v>
      </c>
      <c r="H567" s="50">
        <f>VLOOKUP(D567,'Species List'!$A$2:$J$97,6,0)</f>
        <v>-3.2256999999999998</v>
      </c>
      <c r="I567" s="50">
        <f>VLOOKUP(D567,'Species List'!$A$2:$J$97,7,0)</f>
        <v>2.3852000000000002</v>
      </c>
      <c r="J567">
        <f t="shared" si="8"/>
        <v>255.56020890468707</v>
      </c>
      <c r="K567" s="50" t="str">
        <f>VLOOKUP(D567,'Species List'!$A$2:$J$97,4,0)</f>
        <v>Scaridae</v>
      </c>
    </row>
    <row r="568" spans="1:11">
      <c r="A568" s="47">
        <v>2011</v>
      </c>
      <c r="B568" s="48" t="s">
        <v>64</v>
      </c>
      <c r="C568" s="48">
        <v>3</v>
      </c>
      <c r="D568" s="48" t="s">
        <v>42</v>
      </c>
      <c r="E568" s="48" t="str">
        <f>VLOOKUP(D568,'Species List'!$A$2:$J$97,3,0)</f>
        <v>Scarus vetula</v>
      </c>
      <c r="F568" s="48">
        <v>25</v>
      </c>
      <c r="G568" s="48" t="s">
        <v>21</v>
      </c>
      <c r="H568" s="50">
        <f>VLOOKUP(D568,'Species List'!$A$2:$J$97,6,0)</f>
        <v>-5.0162000000000004</v>
      </c>
      <c r="I568" s="50">
        <f>VLOOKUP(D568,'Species List'!$A$2:$J$97,7,0)</f>
        <v>3.1109</v>
      </c>
      <c r="J568">
        <f t="shared" si="8"/>
        <v>277.684458006971</v>
      </c>
      <c r="K568" s="50" t="str">
        <f>VLOOKUP(D568,'Species List'!$A$2:$J$97,4,0)</f>
        <v>Scaridae</v>
      </c>
    </row>
    <row r="569" spans="1:11">
      <c r="A569" s="47">
        <v>2011</v>
      </c>
      <c r="B569" s="48" t="s">
        <v>64</v>
      </c>
      <c r="C569" s="48">
        <v>3</v>
      </c>
      <c r="D569" s="48" t="s">
        <v>42</v>
      </c>
      <c r="E569" s="48" t="str">
        <f>VLOOKUP(D569,'Species List'!$A$2:$J$97,3,0)</f>
        <v>Scarus vetula</v>
      </c>
      <c r="F569" s="48">
        <v>28</v>
      </c>
      <c r="G569" s="48" t="s">
        <v>21</v>
      </c>
      <c r="H569" s="50">
        <f>VLOOKUP(D569,'Species List'!$A$2:$J$97,6,0)</f>
        <v>-5.0162000000000004</v>
      </c>
      <c r="I569" s="50">
        <f>VLOOKUP(D569,'Species List'!$A$2:$J$97,7,0)</f>
        <v>3.1109</v>
      </c>
      <c r="J569">
        <f t="shared" si="8"/>
        <v>395.06078258407069</v>
      </c>
      <c r="K569" s="50" t="str">
        <f>VLOOKUP(D569,'Species List'!$A$2:$J$97,4,0)</f>
        <v>Scaridae</v>
      </c>
    </row>
    <row r="570" spans="1:11">
      <c r="A570" s="47">
        <v>2011</v>
      </c>
      <c r="B570" s="48" t="s">
        <v>64</v>
      </c>
      <c r="C570" s="48">
        <v>3</v>
      </c>
      <c r="D570" s="48" t="s">
        <v>47</v>
      </c>
      <c r="E570" s="48" t="str">
        <f>VLOOKUP(D570,'Species List'!$A$2:$J$97,3,0)</f>
        <v>Sparisoma aurofrenatum</v>
      </c>
      <c r="F570" s="48">
        <v>22</v>
      </c>
      <c r="G570" s="48" t="s">
        <v>21</v>
      </c>
      <c r="H570" s="50">
        <f>VLOOKUP(D570,'Species List'!$A$2:$J$97,6,0)</f>
        <v>-4.0781000000000001</v>
      </c>
      <c r="I570" s="50">
        <f>VLOOKUP(D570,'Species List'!$A$2:$J$97,7,0)</f>
        <v>2.7437999999999998</v>
      </c>
      <c r="J570">
        <f t="shared" si="8"/>
        <v>223.37746170948702</v>
      </c>
      <c r="K570" s="50" t="str">
        <f>VLOOKUP(D570,'Species List'!$A$2:$J$97,4,0)</f>
        <v>Scaridae</v>
      </c>
    </row>
    <row r="571" spans="1:11">
      <c r="A571" s="47">
        <v>2011</v>
      </c>
      <c r="B571" s="48" t="s">
        <v>64</v>
      </c>
      <c r="C571" s="48">
        <v>3</v>
      </c>
      <c r="D571" t="s">
        <v>45</v>
      </c>
      <c r="E571" s="48" t="str">
        <f>VLOOKUP(D571,'Species List'!$A$2:$J$97,3,0)</f>
        <v>Sparisoma viride</v>
      </c>
      <c r="F571" s="48">
        <v>13</v>
      </c>
      <c r="G571" s="48" t="s">
        <v>21</v>
      </c>
      <c r="H571" s="50">
        <f>VLOOKUP(D571,'Species List'!$A$2:$J$97,6,0)</f>
        <v>-4.4317000000000002</v>
      </c>
      <c r="I571" s="50">
        <f>VLOOKUP(D571,'Species List'!$A$2:$J$97,7,0)</f>
        <v>2.9051</v>
      </c>
      <c r="J571">
        <f t="shared" si="8"/>
        <v>51.229112573228946</v>
      </c>
      <c r="K571" s="50" t="str">
        <f>VLOOKUP(D571,'Species List'!$A$2:$J$97,4,0)</f>
        <v>Scaridae</v>
      </c>
    </row>
    <row r="572" spans="1:11">
      <c r="A572" s="47">
        <v>2011</v>
      </c>
      <c r="B572" s="48" t="s">
        <v>64</v>
      </c>
      <c r="C572" s="48">
        <v>3</v>
      </c>
      <c r="D572" t="s">
        <v>45</v>
      </c>
      <c r="E572" s="48" t="str">
        <f>VLOOKUP(D572,'Species List'!$A$2:$J$97,3,0)</f>
        <v>Sparisoma viride</v>
      </c>
      <c r="F572" s="48">
        <v>20</v>
      </c>
      <c r="G572" s="48" t="s">
        <v>21</v>
      </c>
      <c r="H572" s="50">
        <f>VLOOKUP(D572,'Species List'!$A$2:$J$97,6,0)</f>
        <v>-4.4317000000000002</v>
      </c>
      <c r="I572" s="50">
        <f>VLOOKUP(D572,'Species List'!$A$2:$J$97,7,0)</f>
        <v>2.9051</v>
      </c>
      <c r="J572">
        <f t="shared" si="8"/>
        <v>179.06975540636282</v>
      </c>
      <c r="K572" s="50" t="str">
        <f>VLOOKUP(D572,'Species List'!$A$2:$J$97,4,0)</f>
        <v>Scaridae</v>
      </c>
    </row>
    <row r="573" spans="1:11">
      <c r="A573" s="47">
        <v>2011</v>
      </c>
      <c r="B573" s="48" t="s">
        <v>64</v>
      </c>
      <c r="C573" s="48">
        <v>3</v>
      </c>
      <c r="D573" t="s">
        <v>45</v>
      </c>
      <c r="E573" s="48" t="str">
        <f>VLOOKUP(D573,'Species List'!$A$2:$J$97,3,0)</f>
        <v>Sparisoma viride</v>
      </c>
      <c r="F573" s="48">
        <v>23</v>
      </c>
      <c r="G573" s="48" t="s">
        <v>21</v>
      </c>
      <c r="H573" s="50">
        <f>VLOOKUP(D573,'Species List'!$A$2:$J$97,6,0)</f>
        <v>-4.4317000000000002</v>
      </c>
      <c r="I573" s="50">
        <f>VLOOKUP(D573,'Species List'!$A$2:$J$97,7,0)</f>
        <v>2.9051</v>
      </c>
      <c r="J573">
        <f t="shared" si="8"/>
        <v>268.75437106326598</v>
      </c>
      <c r="K573" s="50" t="str">
        <f>VLOOKUP(D573,'Species List'!$A$2:$J$97,4,0)</f>
        <v>Scaridae</v>
      </c>
    </row>
    <row r="574" spans="1:11">
      <c r="A574" s="47">
        <v>2011</v>
      </c>
      <c r="B574" s="48" t="s">
        <v>64</v>
      </c>
      <c r="C574" s="48">
        <v>3</v>
      </c>
      <c r="D574" t="s">
        <v>45</v>
      </c>
      <c r="E574" s="48" t="str">
        <f>VLOOKUP(D574,'Species List'!$A$2:$J$97,3,0)</f>
        <v>Sparisoma viride</v>
      </c>
      <c r="F574" s="48">
        <v>30</v>
      </c>
      <c r="G574" s="48" t="s">
        <v>21</v>
      </c>
      <c r="H574" s="50">
        <f>VLOOKUP(D574,'Species List'!$A$2:$J$97,6,0)</f>
        <v>-4.4317000000000002</v>
      </c>
      <c r="I574" s="50">
        <f>VLOOKUP(D574,'Species List'!$A$2:$J$97,7,0)</f>
        <v>2.9051</v>
      </c>
      <c r="J574">
        <f t="shared" si="8"/>
        <v>581.54718397712224</v>
      </c>
      <c r="K574" s="50" t="str">
        <f>VLOOKUP(D574,'Species List'!$A$2:$J$97,4,0)</f>
        <v>Scaridae</v>
      </c>
    </row>
    <row r="575" spans="1:11">
      <c r="A575" s="47">
        <v>2011</v>
      </c>
      <c r="B575" s="48" t="s">
        <v>64</v>
      </c>
      <c r="C575" s="48">
        <v>3</v>
      </c>
      <c r="D575" t="s">
        <v>45</v>
      </c>
      <c r="E575" s="48" t="str">
        <f>VLOOKUP(D575,'Species List'!$A$2:$J$97,3,0)</f>
        <v>Sparisoma viride</v>
      </c>
      <c r="F575" s="48">
        <v>30</v>
      </c>
      <c r="G575" s="48" t="s">
        <v>21</v>
      </c>
      <c r="H575" s="50">
        <f>VLOOKUP(D575,'Species List'!$A$2:$J$97,6,0)</f>
        <v>-4.4317000000000002</v>
      </c>
      <c r="I575" s="50">
        <f>VLOOKUP(D575,'Species List'!$A$2:$J$97,7,0)</f>
        <v>2.9051</v>
      </c>
      <c r="J575">
        <f t="shared" si="8"/>
        <v>581.54718397712224</v>
      </c>
      <c r="K575" s="50" t="str">
        <f>VLOOKUP(D575,'Species List'!$A$2:$J$97,4,0)</f>
        <v>Scaridae</v>
      </c>
    </row>
    <row r="576" spans="1:11">
      <c r="A576" s="47">
        <v>2011</v>
      </c>
      <c r="B576" s="48" t="s">
        <v>64</v>
      </c>
      <c r="C576" s="48">
        <v>3</v>
      </c>
      <c r="D576" t="s">
        <v>45</v>
      </c>
      <c r="E576" s="48" t="str">
        <f>VLOOKUP(D576,'Species List'!$A$2:$J$97,3,0)</f>
        <v>Sparisoma viride</v>
      </c>
      <c r="F576" s="48">
        <v>30</v>
      </c>
      <c r="G576" s="48" t="s">
        <v>21</v>
      </c>
      <c r="H576" s="50">
        <f>VLOOKUP(D576,'Species List'!$A$2:$J$97,6,0)</f>
        <v>-4.4317000000000002</v>
      </c>
      <c r="I576" s="50">
        <f>VLOOKUP(D576,'Species List'!$A$2:$J$97,7,0)</f>
        <v>2.9051</v>
      </c>
      <c r="J576">
        <f t="shared" si="8"/>
        <v>581.54718397712224</v>
      </c>
      <c r="K576" s="50" t="str">
        <f>VLOOKUP(D576,'Species List'!$A$2:$J$97,4,0)</f>
        <v>Scaridae</v>
      </c>
    </row>
    <row r="577" spans="1:11">
      <c r="A577" s="47">
        <v>2011</v>
      </c>
      <c r="B577" s="48" t="s">
        <v>64</v>
      </c>
      <c r="C577" s="48">
        <v>3</v>
      </c>
      <c r="D577" t="s">
        <v>45</v>
      </c>
      <c r="E577" s="48" t="str">
        <f>VLOOKUP(D577,'Species List'!$A$2:$J$97,3,0)</f>
        <v>Sparisoma viride</v>
      </c>
      <c r="F577" s="48">
        <v>31</v>
      </c>
      <c r="G577" s="48" t="s">
        <v>43</v>
      </c>
      <c r="H577" s="50">
        <f>VLOOKUP(D577,'Species List'!$A$2:$J$97,6,0)</f>
        <v>-4.4317000000000002</v>
      </c>
      <c r="I577" s="50">
        <f>VLOOKUP(D577,'Species List'!$A$2:$J$97,7,0)</f>
        <v>2.9051</v>
      </c>
      <c r="J577">
        <f t="shared" si="8"/>
        <v>639.66834096149489</v>
      </c>
      <c r="K577" s="50" t="str">
        <f>VLOOKUP(D577,'Species List'!$A$2:$J$97,4,0)</f>
        <v>Scaridae</v>
      </c>
    </row>
    <row r="578" spans="1:11">
      <c r="A578" s="47">
        <v>2011</v>
      </c>
      <c r="B578" s="48" t="s">
        <v>64</v>
      </c>
      <c r="C578" s="48">
        <v>3</v>
      </c>
      <c r="D578" t="s">
        <v>45</v>
      </c>
      <c r="E578" s="48" t="str">
        <f>VLOOKUP(D578,'Species List'!$A$2:$J$97,3,0)</f>
        <v>Sparisoma viride</v>
      </c>
      <c r="F578" s="48">
        <v>32</v>
      </c>
      <c r="G578" s="48" t="s">
        <v>43</v>
      </c>
      <c r="H578" s="50">
        <f>VLOOKUP(D578,'Species List'!$A$2:$J$97,6,0)</f>
        <v>-4.4317000000000002</v>
      </c>
      <c r="I578" s="50">
        <f>VLOOKUP(D578,'Species List'!$A$2:$J$97,7,0)</f>
        <v>2.9051</v>
      </c>
      <c r="J578">
        <f t="shared" ref="J578:J641" si="9">10^(H578+(I578*LOG(F578*10)/LOG(10)))</f>
        <v>701.47339170910243</v>
      </c>
      <c r="K578" s="50" t="str">
        <f>VLOOKUP(D578,'Species List'!$A$2:$J$97,4,0)</f>
        <v>Scaridae</v>
      </c>
    </row>
    <row r="579" spans="1:11">
      <c r="A579" s="47">
        <v>2011</v>
      </c>
      <c r="B579" s="48" t="s">
        <v>64</v>
      </c>
      <c r="C579" s="48">
        <v>4</v>
      </c>
      <c r="D579" s="48" t="s">
        <v>49</v>
      </c>
      <c r="E579" s="48" t="str">
        <f>VLOOKUP(D579,'Species List'!$A$2:$J$97,3,0)</f>
        <v>Microspathodon chrysurus</v>
      </c>
      <c r="F579" s="48">
        <v>18</v>
      </c>
      <c r="G579" s="48"/>
      <c r="H579" s="50">
        <f>VLOOKUP(D579,'Species List'!$A$2:$J$97,6,0)</f>
        <v>-4.7032999999999996</v>
      </c>
      <c r="I579" s="50">
        <f>VLOOKUP(D579,'Species List'!$A$2:$J$97,7,0)</f>
        <v>3.0825</v>
      </c>
      <c r="J579">
        <f t="shared" si="9"/>
        <v>177.24643014613946</v>
      </c>
      <c r="K579" s="50" t="str">
        <f>VLOOKUP(D579,'Species List'!$A$2:$J$97,4,0)</f>
        <v>Pomacentridae</v>
      </c>
    </row>
    <row r="580" spans="1:11">
      <c r="A580" s="47">
        <v>2011</v>
      </c>
      <c r="B580" s="48" t="s">
        <v>64</v>
      </c>
      <c r="C580" s="48">
        <v>4</v>
      </c>
      <c r="D580" t="s">
        <v>48</v>
      </c>
      <c r="E580" s="48" t="str">
        <f>VLOOKUP(D580,'Species List'!$A$2:$J$97,3,0)</f>
        <v>Scarus taeniopterus</v>
      </c>
      <c r="F580" s="48">
        <v>17</v>
      </c>
      <c r="G580" s="48" t="s">
        <v>21</v>
      </c>
      <c r="H580" s="50">
        <f>VLOOKUP(D580,'Species List'!$A$2:$J$97,6,0)</f>
        <v>-3.2256999999999998</v>
      </c>
      <c r="I580" s="50">
        <f>VLOOKUP(D580,'Species List'!$A$2:$J$97,7,0)</f>
        <v>2.3852000000000002</v>
      </c>
      <c r="J580">
        <f t="shared" si="9"/>
        <v>124.27013418228138</v>
      </c>
      <c r="K580" s="50" t="str">
        <f>VLOOKUP(D580,'Species List'!$A$2:$J$97,4,0)</f>
        <v>Scaridae</v>
      </c>
    </row>
    <row r="581" spans="1:11">
      <c r="A581" s="47">
        <v>2011</v>
      </c>
      <c r="B581" s="48" t="s">
        <v>64</v>
      </c>
      <c r="C581" s="48">
        <v>4</v>
      </c>
      <c r="D581" t="s">
        <v>48</v>
      </c>
      <c r="E581" s="48" t="str">
        <f>VLOOKUP(D581,'Species List'!$A$2:$J$97,3,0)</f>
        <v>Scarus taeniopterus</v>
      </c>
      <c r="F581" s="48">
        <v>19</v>
      </c>
      <c r="G581" s="48" t="s">
        <v>21</v>
      </c>
      <c r="H581" s="50">
        <f>VLOOKUP(D581,'Species List'!$A$2:$J$97,6,0)</f>
        <v>-3.2256999999999998</v>
      </c>
      <c r="I581" s="50">
        <f>VLOOKUP(D581,'Species List'!$A$2:$J$97,7,0)</f>
        <v>2.3852000000000002</v>
      </c>
      <c r="J581">
        <f t="shared" si="9"/>
        <v>162.02539503890316</v>
      </c>
      <c r="K581" s="50" t="str">
        <f>VLOOKUP(D581,'Species List'!$A$2:$J$97,4,0)</f>
        <v>Scaridae</v>
      </c>
    </row>
    <row r="582" spans="1:11">
      <c r="A582" s="47">
        <v>2011</v>
      </c>
      <c r="B582" s="48" t="s">
        <v>64</v>
      </c>
      <c r="C582" s="48">
        <v>4</v>
      </c>
      <c r="D582" t="s">
        <v>48</v>
      </c>
      <c r="E582" s="48" t="str">
        <f>VLOOKUP(D582,'Species List'!$A$2:$J$97,3,0)</f>
        <v>Scarus taeniopterus</v>
      </c>
      <c r="F582" s="48">
        <v>20</v>
      </c>
      <c r="G582" s="48" t="s">
        <v>21</v>
      </c>
      <c r="H582" s="50">
        <f>VLOOKUP(D582,'Species List'!$A$2:$J$97,6,0)</f>
        <v>-3.2256999999999998</v>
      </c>
      <c r="I582" s="50">
        <f>VLOOKUP(D582,'Species List'!$A$2:$J$97,7,0)</f>
        <v>2.3852000000000002</v>
      </c>
      <c r="J582">
        <f t="shared" si="9"/>
        <v>183.11197449783583</v>
      </c>
      <c r="K582" s="50" t="str">
        <f>VLOOKUP(D582,'Species List'!$A$2:$J$97,4,0)</f>
        <v>Scaridae</v>
      </c>
    </row>
    <row r="583" spans="1:11">
      <c r="A583" s="47">
        <v>2011</v>
      </c>
      <c r="B583" s="48" t="s">
        <v>64</v>
      </c>
      <c r="C583" s="48">
        <v>4</v>
      </c>
      <c r="D583" t="s">
        <v>48</v>
      </c>
      <c r="E583" s="48" t="str">
        <f>VLOOKUP(D583,'Species List'!$A$2:$J$97,3,0)</f>
        <v>Scarus taeniopterus</v>
      </c>
      <c r="F583" s="48">
        <v>22</v>
      </c>
      <c r="G583" s="48" t="s">
        <v>21</v>
      </c>
      <c r="H583" s="50">
        <f>VLOOKUP(D583,'Species List'!$A$2:$J$97,6,0)</f>
        <v>-3.2256999999999998</v>
      </c>
      <c r="I583" s="50">
        <f>VLOOKUP(D583,'Species List'!$A$2:$J$97,7,0)</f>
        <v>2.3852000000000002</v>
      </c>
      <c r="J583">
        <f t="shared" si="9"/>
        <v>229.85109565998633</v>
      </c>
      <c r="K583" s="50" t="str">
        <f>VLOOKUP(D583,'Species List'!$A$2:$J$97,4,0)</f>
        <v>Scaridae</v>
      </c>
    </row>
    <row r="584" spans="1:11">
      <c r="A584" s="47">
        <v>2011</v>
      </c>
      <c r="B584" s="48" t="s">
        <v>64</v>
      </c>
      <c r="C584" s="48">
        <v>4</v>
      </c>
      <c r="D584" t="s">
        <v>48</v>
      </c>
      <c r="E584" s="48" t="str">
        <f>VLOOKUP(D584,'Species List'!$A$2:$J$97,3,0)</f>
        <v>Scarus taeniopterus</v>
      </c>
      <c r="F584" s="48">
        <v>23</v>
      </c>
      <c r="G584" s="48" t="s">
        <v>43</v>
      </c>
      <c r="H584" s="50">
        <f>VLOOKUP(D584,'Species List'!$A$2:$J$97,6,0)</f>
        <v>-3.2256999999999998</v>
      </c>
      <c r="I584" s="50">
        <f>VLOOKUP(D584,'Species List'!$A$2:$J$97,7,0)</f>
        <v>2.3852000000000002</v>
      </c>
      <c r="J584">
        <f t="shared" si="9"/>
        <v>255.56020890468707</v>
      </c>
      <c r="K584" s="50" t="str">
        <f>VLOOKUP(D584,'Species List'!$A$2:$J$97,4,0)</f>
        <v>Scaridae</v>
      </c>
    </row>
    <row r="585" spans="1:11">
      <c r="A585" s="47">
        <v>2011</v>
      </c>
      <c r="B585" s="48" t="s">
        <v>64</v>
      </c>
      <c r="C585" s="48">
        <v>4</v>
      </c>
      <c r="D585" s="48" t="s">
        <v>42</v>
      </c>
      <c r="E585" s="48" t="str">
        <f>VLOOKUP(D585,'Species List'!$A$2:$J$97,3,0)</f>
        <v>Scarus vetula</v>
      </c>
      <c r="F585" s="48">
        <v>26</v>
      </c>
      <c r="G585" s="48" t="s">
        <v>21</v>
      </c>
      <c r="H585" s="50">
        <f>VLOOKUP(D585,'Species List'!$A$2:$J$97,6,0)</f>
        <v>-5.0162000000000004</v>
      </c>
      <c r="I585" s="50">
        <f>VLOOKUP(D585,'Species List'!$A$2:$J$97,7,0)</f>
        <v>3.1109</v>
      </c>
      <c r="J585">
        <f t="shared" si="9"/>
        <v>313.71883111439962</v>
      </c>
      <c r="K585" s="50" t="str">
        <f>VLOOKUP(D585,'Species List'!$A$2:$J$97,4,0)</f>
        <v>Scaridae</v>
      </c>
    </row>
    <row r="586" spans="1:11">
      <c r="A586" s="47">
        <v>2011</v>
      </c>
      <c r="B586" s="48" t="s">
        <v>64</v>
      </c>
      <c r="C586" s="48">
        <v>5</v>
      </c>
      <c r="D586" t="s">
        <v>48</v>
      </c>
      <c r="E586" s="48" t="str">
        <f>VLOOKUP(D586,'Species List'!$A$2:$J$97,3,0)</f>
        <v>Scarus taeniopterus</v>
      </c>
      <c r="F586" s="48">
        <v>18</v>
      </c>
      <c r="G586" s="48" t="s">
        <v>21</v>
      </c>
      <c r="H586" s="50">
        <f>VLOOKUP(D586,'Species List'!$A$2:$J$97,6,0)</f>
        <v>-3.2256999999999998</v>
      </c>
      <c r="I586" s="50">
        <f>VLOOKUP(D586,'Species List'!$A$2:$J$97,7,0)</f>
        <v>2.3852000000000002</v>
      </c>
      <c r="J586">
        <f t="shared" si="9"/>
        <v>142.42163893869329</v>
      </c>
      <c r="K586" s="50" t="str">
        <f>VLOOKUP(D586,'Species List'!$A$2:$J$97,4,0)</f>
        <v>Scaridae</v>
      </c>
    </row>
    <row r="587" spans="1:11">
      <c r="A587" s="47">
        <v>2011</v>
      </c>
      <c r="B587" s="48" t="s">
        <v>64</v>
      </c>
      <c r="C587" s="48">
        <v>5</v>
      </c>
      <c r="D587" t="s">
        <v>48</v>
      </c>
      <c r="E587" s="48" t="str">
        <f>VLOOKUP(D587,'Species List'!$A$2:$J$97,3,0)</f>
        <v>Scarus taeniopterus</v>
      </c>
      <c r="F587" s="48">
        <v>19</v>
      </c>
      <c r="G587" s="48" t="s">
        <v>21</v>
      </c>
      <c r="H587" s="50">
        <f>VLOOKUP(D587,'Species List'!$A$2:$J$97,6,0)</f>
        <v>-3.2256999999999998</v>
      </c>
      <c r="I587" s="50">
        <f>VLOOKUP(D587,'Species List'!$A$2:$J$97,7,0)</f>
        <v>2.3852000000000002</v>
      </c>
      <c r="J587">
        <f t="shared" si="9"/>
        <v>162.02539503890316</v>
      </c>
      <c r="K587" s="50" t="str">
        <f>VLOOKUP(D587,'Species List'!$A$2:$J$97,4,0)</f>
        <v>Scaridae</v>
      </c>
    </row>
    <row r="588" spans="1:11">
      <c r="A588" s="47">
        <v>2011</v>
      </c>
      <c r="B588" s="48" t="s">
        <v>64</v>
      </c>
      <c r="C588" s="48">
        <v>5</v>
      </c>
      <c r="D588" t="s">
        <v>48</v>
      </c>
      <c r="E588" s="48" t="str">
        <f>VLOOKUP(D588,'Species List'!$A$2:$J$97,3,0)</f>
        <v>Scarus taeniopterus</v>
      </c>
      <c r="F588" s="48">
        <v>20</v>
      </c>
      <c r="G588" s="48" t="s">
        <v>21</v>
      </c>
      <c r="H588" s="50">
        <f>VLOOKUP(D588,'Species List'!$A$2:$J$97,6,0)</f>
        <v>-3.2256999999999998</v>
      </c>
      <c r="I588" s="50">
        <f>VLOOKUP(D588,'Species List'!$A$2:$J$97,7,0)</f>
        <v>2.3852000000000002</v>
      </c>
      <c r="J588">
        <f t="shared" si="9"/>
        <v>183.11197449783583</v>
      </c>
      <c r="K588" s="50" t="str">
        <f>VLOOKUP(D588,'Species List'!$A$2:$J$97,4,0)</f>
        <v>Scaridae</v>
      </c>
    </row>
    <row r="589" spans="1:11">
      <c r="A589" s="47">
        <v>2011</v>
      </c>
      <c r="B589" s="48" t="s">
        <v>64</v>
      </c>
      <c r="C589" s="48">
        <v>5</v>
      </c>
      <c r="D589" t="s">
        <v>48</v>
      </c>
      <c r="E589" s="48" t="str">
        <f>VLOOKUP(D589,'Species List'!$A$2:$J$97,3,0)</f>
        <v>Scarus taeniopterus</v>
      </c>
      <c r="F589" s="48">
        <v>20</v>
      </c>
      <c r="G589" s="48" t="s">
        <v>21</v>
      </c>
      <c r="H589" s="50">
        <f>VLOOKUP(D589,'Species List'!$A$2:$J$97,6,0)</f>
        <v>-3.2256999999999998</v>
      </c>
      <c r="I589" s="50">
        <f>VLOOKUP(D589,'Species List'!$A$2:$J$97,7,0)</f>
        <v>2.3852000000000002</v>
      </c>
      <c r="J589">
        <f t="shared" si="9"/>
        <v>183.11197449783583</v>
      </c>
      <c r="K589" s="50" t="str">
        <f>VLOOKUP(D589,'Species List'!$A$2:$J$97,4,0)</f>
        <v>Scaridae</v>
      </c>
    </row>
    <row r="590" spans="1:11">
      <c r="A590" s="47">
        <v>2011</v>
      </c>
      <c r="B590" s="48" t="s">
        <v>64</v>
      </c>
      <c r="C590" s="48">
        <v>5</v>
      </c>
      <c r="D590" t="s">
        <v>48</v>
      </c>
      <c r="E590" s="48" t="str">
        <f>VLOOKUP(D590,'Species List'!$A$2:$J$97,3,0)</f>
        <v>Scarus taeniopterus</v>
      </c>
      <c r="F590" s="48">
        <v>21</v>
      </c>
      <c r="G590" s="48" t="s">
        <v>21</v>
      </c>
      <c r="H590" s="50">
        <f>VLOOKUP(D590,'Species List'!$A$2:$J$97,6,0)</f>
        <v>-3.2256999999999998</v>
      </c>
      <c r="I590" s="50">
        <f>VLOOKUP(D590,'Species List'!$A$2:$J$97,7,0)</f>
        <v>2.3852000000000002</v>
      </c>
      <c r="J590">
        <f t="shared" si="9"/>
        <v>205.71097462173614</v>
      </c>
      <c r="K590" s="50" t="str">
        <f>VLOOKUP(D590,'Species List'!$A$2:$J$97,4,0)</f>
        <v>Scaridae</v>
      </c>
    </row>
    <row r="591" spans="1:11">
      <c r="A591" s="47">
        <v>2011</v>
      </c>
      <c r="B591" s="48" t="s">
        <v>64</v>
      </c>
      <c r="C591" s="48">
        <v>5</v>
      </c>
      <c r="D591" t="s">
        <v>48</v>
      </c>
      <c r="E591" s="48" t="str">
        <f>VLOOKUP(D591,'Species List'!$A$2:$J$97,3,0)</f>
        <v>Scarus taeniopterus</v>
      </c>
      <c r="F591" s="48">
        <v>8</v>
      </c>
      <c r="G591" s="48" t="s">
        <v>53</v>
      </c>
      <c r="H591" s="50">
        <f>VLOOKUP(D591,'Species List'!$A$2:$J$97,6,0)</f>
        <v>-3.2256999999999998</v>
      </c>
      <c r="I591" s="50">
        <f>VLOOKUP(D591,'Species List'!$A$2:$J$97,7,0)</f>
        <v>2.3852000000000002</v>
      </c>
      <c r="J591">
        <f t="shared" si="9"/>
        <v>20.584969932158472</v>
      </c>
      <c r="K591" s="50" t="str">
        <f>VLOOKUP(D591,'Species List'!$A$2:$J$97,4,0)</f>
        <v>Scaridae</v>
      </c>
    </row>
    <row r="592" spans="1:11">
      <c r="A592" s="47">
        <v>2011</v>
      </c>
      <c r="B592" s="48" t="s">
        <v>64</v>
      </c>
      <c r="C592" s="48">
        <v>5</v>
      </c>
      <c r="D592" t="s">
        <v>48</v>
      </c>
      <c r="E592" s="48" t="str">
        <f>VLOOKUP(D592,'Species List'!$A$2:$J$97,3,0)</f>
        <v>Scarus taeniopterus</v>
      </c>
      <c r="F592" s="48">
        <v>9</v>
      </c>
      <c r="G592" s="48" t="s">
        <v>53</v>
      </c>
      <c r="H592" s="50">
        <f>VLOOKUP(D592,'Species List'!$A$2:$J$97,6,0)</f>
        <v>-3.2256999999999998</v>
      </c>
      <c r="I592" s="50">
        <f>VLOOKUP(D592,'Species List'!$A$2:$J$97,7,0)</f>
        <v>2.3852000000000002</v>
      </c>
      <c r="J592">
        <f t="shared" si="9"/>
        <v>27.262095418590206</v>
      </c>
      <c r="K592" s="50" t="str">
        <f>VLOOKUP(D592,'Species List'!$A$2:$J$97,4,0)</f>
        <v>Scaridae</v>
      </c>
    </row>
    <row r="593" spans="1:11">
      <c r="A593" s="47">
        <v>2011</v>
      </c>
      <c r="B593" s="48" t="s">
        <v>64</v>
      </c>
      <c r="C593" s="48">
        <v>5</v>
      </c>
      <c r="D593" t="s">
        <v>48</v>
      </c>
      <c r="E593" s="48" t="str">
        <f>VLOOKUP(D593,'Species List'!$A$2:$J$97,3,0)</f>
        <v>Scarus taeniopterus</v>
      </c>
      <c r="F593" s="48">
        <v>10</v>
      </c>
      <c r="G593" s="48" t="s">
        <v>53</v>
      </c>
      <c r="H593" s="50">
        <f>VLOOKUP(D593,'Species List'!$A$2:$J$97,6,0)</f>
        <v>-3.2256999999999998</v>
      </c>
      <c r="I593" s="50">
        <f>VLOOKUP(D593,'Species List'!$A$2:$J$97,7,0)</f>
        <v>2.3852000000000002</v>
      </c>
      <c r="J593">
        <f t="shared" si="9"/>
        <v>35.050966680669347</v>
      </c>
      <c r="K593" s="50" t="str">
        <f>VLOOKUP(D593,'Species List'!$A$2:$J$97,4,0)</f>
        <v>Scaridae</v>
      </c>
    </row>
    <row r="594" spans="1:11">
      <c r="A594" s="47">
        <v>2011</v>
      </c>
      <c r="B594" s="48" t="s">
        <v>64</v>
      </c>
      <c r="C594" s="48">
        <v>5</v>
      </c>
      <c r="D594" t="s">
        <v>48</v>
      </c>
      <c r="E594" s="48" t="str">
        <f>VLOOKUP(D594,'Species List'!$A$2:$J$97,3,0)</f>
        <v>Scarus taeniopterus</v>
      </c>
      <c r="F594" s="48">
        <v>12</v>
      </c>
      <c r="G594" s="48" t="s">
        <v>53</v>
      </c>
      <c r="H594" s="50">
        <f>VLOOKUP(D594,'Species List'!$A$2:$J$97,6,0)</f>
        <v>-3.2256999999999998</v>
      </c>
      <c r="I594" s="50">
        <f>VLOOKUP(D594,'Species List'!$A$2:$J$97,7,0)</f>
        <v>2.3852000000000002</v>
      </c>
      <c r="J594">
        <f t="shared" si="9"/>
        <v>54.145592205106873</v>
      </c>
      <c r="K594" s="50" t="str">
        <f>VLOOKUP(D594,'Species List'!$A$2:$J$97,4,0)</f>
        <v>Scaridae</v>
      </c>
    </row>
    <row r="595" spans="1:11">
      <c r="A595" s="47">
        <v>2011</v>
      </c>
      <c r="B595" s="48" t="s">
        <v>64</v>
      </c>
      <c r="C595" s="48">
        <v>5</v>
      </c>
      <c r="D595" t="s">
        <v>48</v>
      </c>
      <c r="E595" s="48" t="str">
        <f>VLOOKUP(D595,'Species List'!$A$2:$J$97,3,0)</f>
        <v>Scarus taeniopterus</v>
      </c>
      <c r="F595" s="48">
        <v>18</v>
      </c>
      <c r="G595" s="48" t="s">
        <v>53</v>
      </c>
      <c r="H595" s="50">
        <f>VLOOKUP(D595,'Species List'!$A$2:$J$97,6,0)</f>
        <v>-3.2256999999999998</v>
      </c>
      <c r="I595" s="50">
        <f>VLOOKUP(D595,'Species List'!$A$2:$J$97,7,0)</f>
        <v>2.3852000000000002</v>
      </c>
      <c r="J595">
        <f t="shared" si="9"/>
        <v>142.42163893869329</v>
      </c>
      <c r="K595" s="50" t="str">
        <f>VLOOKUP(D595,'Species List'!$A$2:$J$97,4,0)</f>
        <v>Scaridae</v>
      </c>
    </row>
    <row r="596" spans="1:11">
      <c r="A596" s="47">
        <v>2011</v>
      </c>
      <c r="B596" s="48" t="s">
        <v>64</v>
      </c>
      <c r="C596" s="48">
        <v>5</v>
      </c>
      <c r="D596" t="s">
        <v>48</v>
      </c>
      <c r="E596" s="48" t="str">
        <f>VLOOKUP(D596,'Species List'!$A$2:$J$97,3,0)</f>
        <v>Scarus taeniopterus</v>
      </c>
      <c r="F596" s="48">
        <v>23</v>
      </c>
      <c r="G596" s="48" t="s">
        <v>43</v>
      </c>
      <c r="H596" s="50">
        <f>VLOOKUP(D596,'Species List'!$A$2:$J$97,6,0)</f>
        <v>-3.2256999999999998</v>
      </c>
      <c r="I596" s="50">
        <f>VLOOKUP(D596,'Species List'!$A$2:$J$97,7,0)</f>
        <v>2.3852000000000002</v>
      </c>
      <c r="J596">
        <f t="shared" si="9"/>
        <v>255.56020890468707</v>
      </c>
      <c r="K596" s="50" t="str">
        <f>VLOOKUP(D596,'Species List'!$A$2:$J$97,4,0)</f>
        <v>Scaridae</v>
      </c>
    </row>
    <row r="597" spans="1:11">
      <c r="A597" s="47">
        <v>2011</v>
      </c>
      <c r="B597" s="48" t="s">
        <v>64</v>
      </c>
      <c r="C597" s="48">
        <v>5</v>
      </c>
      <c r="D597" t="s">
        <v>45</v>
      </c>
      <c r="E597" s="48" t="str">
        <f>VLOOKUP(D597,'Species List'!$A$2:$J$97,3,0)</f>
        <v>Sparisoma viride</v>
      </c>
      <c r="F597" s="48">
        <v>28</v>
      </c>
      <c r="G597" s="48" t="s">
        <v>21</v>
      </c>
      <c r="H597" s="50">
        <f>VLOOKUP(D597,'Species List'!$A$2:$J$97,6,0)</f>
        <v>-4.4317000000000002</v>
      </c>
      <c r="I597" s="50">
        <f>VLOOKUP(D597,'Species List'!$A$2:$J$97,7,0)</f>
        <v>2.9051</v>
      </c>
      <c r="J597">
        <f t="shared" si="9"/>
        <v>475.92530495067058</v>
      </c>
      <c r="K597" s="50" t="str">
        <f>VLOOKUP(D597,'Species List'!$A$2:$J$97,4,0)</f>
        <v>Scaridae</v>
      </c>
    </row>
    <row r="598" spans="1:11">
      <c r="A598" s="47">
        <v>2011</v>
      </c>
      <c r="B598" s="48" t="s">
        <v>64</v>
      </c>
      <c r="C598" s="48">
        <v>5</v>
      </c>
      <c r="D598" t="s">
        <v>45</v>
      </c>
      <c r="E598" s="48" t="str">
        <f>VLOOKUP(D598,'Species List'!$A$2:$J$97,3,0)</f>
        <v>Sparisoma viride</v>
      </c>
      <c r="F598" s="48">
        <v>28</v>
      </c>
      <c r="G598" s="48" t="s">
        <v>21</v>
      </c>
      <c r="H598" s="50">
        <f>VLOOKUP(D598,'Species List'!$A$2:$J$97,6,0)</f>
        <v>-4.4317000000000002</v>
      </c>
      <c r="I598" s="50">
        <f>VLOOKUP(D598,'Species List'!$A$2:$J$97,7,0)</f>
        <v>2.9051</v>
      </c>
      <c r="J598">
        <f t="shared" si="9"/>
        <v>475.92530495067058</v>
      </c>
      <c r="K598" s="50" t="str">
        <f>VLOOKUP(D598,'Species List'!$A$2:$J$97,4,0)</f>
        <v>Scaridae</v>
      </c>
    </row>
    <row r="599" spans="1:11">
      <c r="A599" s="47">
        <v>2011</v>
      </c>
      <c r="B599" s="48" t="s">
        <v>64</v>
      </c>
      <c r="C599" s="48">
        <v>5</v>
      </c>
      <c r="D599" t="s">
        <v>45</v>
      </c>
      <c r="E599" s="48" t="str">
        <f>VLOOKUP(D599,'Species List'!$A$2:$J$97,3,0)</f>
        <v>Sparisoma viride</v>
      </c>
      <c r="F599" s="48">
        <v>30</v>
      </c>
      <c r="G599" s="48" t="s">
        <v>21</v>
      </c>
      <c r="H599" s="50">
        <f>VLOOKUP(D599,'Species List'!$A$2:$J$97,6,0)</f>
        <v>-4.4317000000000002</v>
      </c>
      <c r="I599" s="50">
        <f>VLOOKUP(D599,'Species List'!$A$2:$J$97,7,0)</f>
        <v>2.9051</v>
      </c>
      <c r="J599">
        <f t="shared" si="9"/>
        <v>581.54718397712224</v>
      </c>
      <c r="K599" s="50" t="str">
        <f>VLOOKUP(D599,'Species List'!$A$2:$J$97,4,0)</f>
        <v>Scaridae</v>
      </c>
    </row>
    <row r="600" spans="1:11">
      <c r="A600" s="47">
        <v>2011</v>
      </c>
      <c r="B600" s="48" t="s">
        <v>64</v>
      </c>
      <c r="C600" s="48">
        <v>6</v>
      </c>
      <c r="D600" s="48" t="s">
        <v>54</v>
      </c>
      <c r="E600" s="48" t="str">
        <f>VLOOKUP(D600,'Species List'!$A$2:$J$97,3,0)</f>
        <v>Acanthurus coeruleus</v>
      </c>
      <c r="F600" s="48">
        <v>18</v>
      </c>
      <c r="G600" s="48"/>
      <c r="H600" s="50">
        <f>VLOOKUP(D600,'Species List'!$A$2:$J$97,6,0)</f>
        <v>-2.8241999999999998</v>
      </c>
      <c r="I600" s="50">
        <f>VLOOKUP(D600,'Species List'!$A$2:$J$97,7,0)</f>
        <v>2.2637999999999998</v>
      </c>
      <c r="J600">
        <f t="shared" si="9"/>
        <v>191.11109332634919</v>
      </c>
      <c r="K600" s="50" t="str">
        <f>VLOOKUP(D600,'Species List'!$A$2:$J$97,4,0)</f>
        <v>Acanthuridae</v>
      </c>
    </row>
    <row r="601" spans="1:11">
      <c r="A601" s="47">
        <v>2011</v>
      </c>
      <c r="B601" s="48" t="s">
        <v>64</v>
      </c>
      <c r="C601" s="48">
        <v>6</v>
      </c>
      <c r="D601" t="s">
        <v>48</v>
      </c>
      <c r="E601" s="48" t="str">
        <f>VLOOKUP(D601,'Species List'!$A$2:$J$97,3,0)</f>
        <v>Scarus taeniopterus</v>
      </c>
      <c r="F601" s="48">
        <v>17</v>
      </c>
      <c r="G601" s="48" t="s">
        <v>21</v>
      </c>
      <c r="H601" s="50">
        <f>VLOOKUP(D601,'Species List'!$A$2:$J$97,6,0)</f>
        <v>-3.2256999999999998</v>
      </c>
      <c r="I601" s="50">
        <f>VLOOKUP(D601,'Species List'!$A$2:$J$97,7,0)</f>
        <v>2.3852000000000002</v>
      </c>
      <c r="J601">
        <f t="shared" si="9"/>
        <v>124.27013418228138</v>
      </c>
      <c r="K601" s="50" t="str">
        <f>VLOOKUP(D601,'Species List'!$A$2:$J$97,4,0)</f>
        <v>Scaridae</v>
      </c>
    </row>
    <row r="602" spans="1:11">
      <c r="A602" s="47">
        <v>2011</v>
      </c>
      <c r="B602" s="48" t="s">
        <v>64</v>
      </c>
      <c r="C602" s="48">
        <v>6</v>
      </c>
      <c r="D602" t="s">
        <v>48</v>
      </c>
      <c r="E602" s="48" t="str">
        <f>VLOOKUP(D602,'Species List'!$A$2:$J$97,3,0)</f>
        <v>Scarus taeniopterus</v>
      </c>
      <c r="F602" s="48">
        <v>21</v>
      </c>
      <c r="G602" s="48" t="s">
        <v>21</v>
      </c>
      <c r="H602" s="50">
        <f>VLOOKUP(D602,'Species List'!$A$2:$J$97,6,0)</f>
        <v>-3.2256999999999998</v>
      </c>
      <c r="I602" s="50">
        <f>VLOOKUP(D602,'Species List'!$A$2:$J$97,7,0)</f>
        <v>2.3852000000000002</v>
      </c>
      <c r="J602">
        <f t="shared" si="9"/>
        <v>205.71097462173614</v>
      </c>
      <c r="K602" s="50" t="str">
        <f>VLOOKUP(D602,'Species List'!$A$2:$J$97,4,0)</f>
        <v>Scaridae</v>
      </c>
    </row>
    <row r="603" spans="1:11">
      <c r="A603" s="47">
        <v>2011</v>
      </c>
      <c r="B603" s="48" t="s">
        <v>64</v>
      </c>
      <c r="C603" s="48">
        <v>6</v>
      </c>
      <c r="D603" t="s">
        <v>48</v>
      </c>
      <c r="E603" s="48" t="str">
        <f>VLOOKUP(D603,'Species List'!$A$2:$J$97,3,0)</f>
        <v>Scarus taeniopterus</v>
      </c>
      <c r="F603" s="48">
        <v>22</v>
      </c>
      <c r="G603" s="48" t="s">
        <v>21</v>
      </c>
      <c r="H603" s="50">
        <f>VLOOKUP(D603,'Species List'!$A$2:$J$97,6,0)</f>
        <v>-3.2256999999999998</v>
      </c>
      <c r="I603" s="50">
        <f>VLOOKUP(D603,'Species List'!$A$2:$J$97,7,0)</f>
        <v>2.3852000000000002</v>
      </c>
      <c r="J603">
        <f t="shared" si="9"/>
        <v>229.85109565998633</v>
      </c>
      <c r="K603" s="50" t="str">
        <f>VLOOKUP(D603,'Species List'!$A$2:$J$97,4,0)</f>
        <v>Scaridae</v>
      </c>
    </row>
    <row r="604" spans="1:11">
      <c r="A604" s="47">
        <v>2011</v>
      </c>
      <c r="B604" s="48" t="s">
        <v>64</v>
      </c>
      <c r="C604" s="48">
        <v>6</v>
      </c>
      <c r="D604" t="s">
        <v>48</v>
      </c>
      <c r="E604" s="48" t="str">
        <f>VLOOKUP(D604,'Species List'!$A$2:$J$97,3,0)</f>
        <v>Scarus taeniopterus</v>
      </c>
      <c r="F604" s="48">
        <v>23</v>
      </c>
      <c r="G604" s="48" t="s">
        <v>21</v>
      </c>
      <c r="H604" s="50">
        <f>VLOOKUP(D604,'Species List'!$A$2:$J$97,6,0)</f>
        <v>-3.2256999999999998</v>
      </c>
      <c r="I604" s="50">
        <f>VLOOKUP(D604,'Species List'!$A$2:$J$97,7,0)</f>
        <v>2.3852000000000002</v>
      </c>
      <c r="J604">
        <f t="shared" si="9"/>
        <v>255.56020890468707</v>
      </c>
      <c r="K604" s="50" t="str">
        <f>VLOOKUP(D604,'Species List'!$A$2:$J$97,4,0)</f>
        <v>Scaridae</v>
      </c>
    </row>
    <row r="605" spans="1:11">
      <c r="A605" s="47">
        <v>2011</v>
      </c>
      <c r="B605" s="48" t="s">
        <v>64</v>
      </c>
      <c r="C605" s="48">
        <v>6</v>
      </c>
      <c r="D605" t="s">
        <v>48</v>
      </c>
      <c r="E605" s="48" t="str">
        <f>VLOOKUP(D605,'Species List'!$A$2:$J$97,3,0)</f>
        <v>Scarus taeniopterus</v>
      </c>
      <c r="F605" s="48">
        <v>23</v>
      </c>
      <c r="G605" s="48" t="s">
        <v>43</v>
      </c>
      <c r="H605" s="50">
        <f>VLOOKUP(D605,'Species List'!$A$2:$J$97,6,0)</f>
        <v>-3.2256999999999998</v>
      </c>
      <c r="I605" s="50">
        <f>VLOOKUP(D605,'Species List'!$A$2:$J$97,7,0)</f>
        <v>2.3852000000000002</v>
      </c>
      <c r="J605">
        <f t="shared" si="9"/>
        <v>255.56020890468707</v>
      </c>
      <c r="K605" s="50" t="str">
        <f>VLOOKUP(D605,'Species List'!$A$2:$J$97,4,0)</f>
        <v>Scaridae</v>
      </c>
    </row>
    <row r="606" spans="1:11">
      <c r="A606" s="47">
        <v>2011</v>
      </c>
      <c r="B606" s="48" t="s">
        <v>64</v>
      </c>
      <c r="C606" s="48">
        <v>6</v>
      </c>
      <c r="D606" s="48" t="s">
        <v>42</v>
      </c>
      <c r="E606" s="48" t="str">
        <f>VLOOKUP(D606,'Species List'!$A$2:$J$97,3,0)</f>
        <v>Scarus vetula</v>
      </c>
      <c r="F606" s="48">
        <v>35</v>
      </c>
      <c r="G606" s="48" t="s">
        <v>43</v>
      </c>
      <c r="H606" s="50">
        <f>VLOOKUP(D606,'Species List'!$A$2:$J$97,6,0)</f>
        <v>-5.0162000000000004</v>
      </c>
      <c r="I606" s="50">
        <f>VLOOKUP(D606,'Species List'!$A$2:$J$97,7,0)</f>
        <v>3.1109</v>
      </c>
      <c r="J606">
        <f t="shared" si="9"/>
        <v>790.93588337793562</v>
      </c>
      <c r="K606" s="50" t="str">
        <f>VLOOKUP(D606,'Species List'!$A$2:$J$97,4,0)</f>
        <v>Scaridae</v>
      </c>
    </row>
    <row r="607" spans="1:11">
      <c r="A607" s="47">
        <v>2011</v>
      </c>
      <c r="B607" s="48" t="s">
        <v>64</v>
      </c>
      <c r="C607" s="48">
        <v>6</v>
      </c>
      <c r="D607" s="48" t="s">
        <v>47</v>
      </c>
      <c r="E607" s="48" t="str">
        <f>VLOOKUP(D607,'Species List'!$A$2:$J$97,3,0)</f>
        <v>Sparisoma aurofrenatum</v>
      </c>
      <c r="F607" s="48">
        <v>13</v>
      </c>
      <c r="G607" s="48" t="s">
        <v>21</v>
      </c>
      <c r="H607" s="50">
        <f>VLOOKUP(D607,'Species List'!$A$2:$J$97,6,0)</f>
        <v>-4.0781000000000001</v>
      </c>
      <c r="I607" s="50">
        <f>VLOOKUP(D607,'Species List'!$A$2:$J$97,7,0)</f>
        <v>2.7437999999999998</v>
      </c>
      <c r="J607">
        <f t="shared" si="9"/>
        <v>52.739713965167816</v>
      </c>
      <c r="K607" s="50" t="str">
        <f>VLOOKUP(D607,'Species List'!$A$2:$J$97,4,0)</f>
        <v>Scaridae</v>
      </c>
    </row>
    <row r="608" spans="1:11">
      <c r="A608" s="47">
        <v>2011</v>
      </c>
      <c r="B608" s="48" t="s">
        <v>64</v>
      </c>
      <c r="C608" s="48">
        <v>6</v>
      </c>
      <c r="D608" s="48" t="s">
        <v>47</v>
      </c>
      <c r="E608" s="48" t="str">
        <f>VLOOKUP(D608,'Species List'!$A$2:$J$97,3,0)</f>
        <v>Sparisoma aurofrenatum</v>
      </c>
      <c r="F608" s="48">
        <v>22</v>
      </c>
      <c r="G608" s="48" t="s">
        <v>21</v>
      </c>
      <c r="H608" s="50">
        <f>VLOOKUP(D608,'Species List'!$A$2:$J$97,6,0)</f>
        <v>-4.0781000000000001</v>
      </c>
      <c r="I608" s="50">
        <f>VLOOKUP(D608,'Species List'!$A$2:$J$97,7,0)</f>
        <v>2.7437999999999998</v>
      </c>
      <c r="J608">
        <f t="shared" si="9"/>
        <v>223.37746170948702</v>
      </c>
      <c r="K608" s="50" t="str">
        <f>VLOOKUP(D608,'Species List'!$A$2:$J$97,4,0)</f>
        <v>Scaridae</v>
      </c>
    </row>
    <row r="609" spans="1:11">
      <c r="A609" s="47">
        <v>2011</v>
      </c>
      <c r="B609" s="48" t="s">
        <v>64</v>
      </c>
      <c r="C609" s="48">
        <v>6</v>
      </c>
      <c r="D609" s="48" t="s">
        <v>47</v>
      </c>
      <c r="E609" s="48" t="str">
        <f>VLOOKUP(D609,'Species List'!$A$2:$J$97,3,0)</f>
        <v>Sparisoma aurofrenatum</v>
      </c>
      <c r="F609" s="48">
        <v>20</v>
      </c>
      <c r="G609" s="48" t="s">
        <v>43</v>
      </c>
      <c r="H609" s="50">
        <f>VLOOKUP(D609,'Species List'!$A$2:$J$97,6,0)</f>
        <v>-4.0781000000000001</v>
      </c>
      <c r="I609" s="50">
        <f>VLOOKUP(D609,'Species List'!$A$2:$J$97,7,0)</f>
        <v>2.7437999999999998</v>
      </c>
      <c r="J609">
        <f t="shared" si="9"/>
        <v>171.97531044669645</v>
      </c>
      <c r="K609" s="50" t="str">
        <f>VLOOKUP(D609,'Species List'!$A$2:$J$97,4,0)</f>
        <v>Scaridae</v>
      </c>
    </row>
    <row r="610" spans="1:11">
      <c r="A610" s="47">
        <v>2011</v>
      </c>
      <c r="B610" s="48" t="s">
        <v>64</v>
      </c>
      <c r="C610" s="48">
        <v>6</v>
      </c>
      <c r="D610" t="s">
        <v>45</v>
      </c>
      <c r="E610" s="48" t="str">
        <f>VLOOKUP(D610,'Species List'!$A$2:$J$97,3,0)</f>
        <v>Sparisoma viride</v>
      </c>
      <c r="F610" s="48">
        <v>13</v>
      </c>
      <c r="G610" s="48" t="s">
        <v>21</v>
      </c>
      <c r="H610" s="50">
        <f>VLOOKUP(D610,'Species List'!$A$2:$J$97,6,0)</f>
        <v>-4.4317000000000002</v>
      </c>
      <c r="I610" s="50">
        <f>VLOOKUP(D610,'Species List'!$A$2:$J$97,7,0)</f>
        <v>2.9051</v>
      </c>
      <c r="J610">
        <f t="shared" si="9"/>
        <v>51.229112573228946</v>
      </c>
      <c r="K610" s="50" t="str">
        <f>VLOOKUP(D610,'Species List'!$A$2:$J$97,4,0)</f>
        <v>Scaridae</v>
      </c>
    </row>
    <row r="611" spans="1:11">
      <c r="A611" s="47">
        <v>2011</v>
      </c>
      <c r="B611" s="48" t="s">
        <v>64</v>
      </c>
      <c r="C611" s="48">
        <v>6</v>
      </c>
      <c r="D611" t="s">
        <v>45</v>
      </c>
      <c r="E611" s="48" t="str">
        <f>VLOOKUP(D611,'Species List'!$A$2:$J$97,3,0)</f>
        <v>Sparisoma viride</v>
      </c>
      <c r="F611" s="48">
        <v>20</v>
      </c>
      <c r="G611" s="48" t="s">
        <v>21</v>
      </c>
      <c r="H611" s="50">
        <f>VLOOKUP(D611,'Species List'!$A$2:$J$97,6,0)</f>
        <v>-4.4317000000000002</v>
      </c>
      <c r="I611" s="50">
        <f>VLOOKUP(D611,'Species List'!$A$2:$J$97,7,0)</f>
        <v>2.9051</v>
      </c>
      <c r="J611">
        <f t="shared" si="9"/>
        <v>179.06975540636282</v>
      </c>
      <c r="K611" s="50" t="str">
        <f>VLOOKUP(D611,'Species List'!$A$2:$J$97,4,0)</f>
        <v>Scaridae</v>
      </c>
    </row>
    <row r="612" spans="1:11">
      <c r="A612" s="47">
        <v>2011</v>
      </c>
      <c r="B612" s="48" t="s">
        <v>64</v>
      </c>
      <c r="C612" s="48">
        <v>6</v>
      </c>
      <c r="D612" t="s">
        <v>45</v>
      </c>
      <c r="E612" s="48" t="str">
        <f>VLOOKUP(D612,'Species List'!$A$2:$J$97,3,0)</f>
        <v>Sparisoma viride</v>
      </c>
      <c r="F612" s="48">
        <v>25</v>
      </c>
      <c r="G612" s="48" t="s">
        <v>21</v>
      </c>
      <c r="H612" s="50">
        <f>VLOOKUP(D612,'Species List'!$A$2:$J$97,6,0)</f>
        <v>-4.4317000000000002</v>
      </c>
      <c r="I612" s="50">
        <f>VLOOKUP(D612,'Species List'!$A$2:$J$97,7,0)</f>
        <v>2.9051</v>
      </c>
      <c r="J612">
        <f t="shared" si="9"/>
        <v>342.41715863912742</v>
      </c>
      <c r="K612" s="50" t="str">
        <f>VLOOKUP(D612,'Species List'!$A$2:$J$97,4,0)</f>
        <v>Scaridae</v>
      </c>
    </row>
    <row r="613" spans="1:11">
      <c r="A613" s="47">
        <v>2011</v>
      </c>
      <c r="B613" s="48" t="s">
        <v>64</v>
      </c>
      <c r="C613" s="48">
        <v>6</v>
      </c>
      <c r="D613" t="s">
        <v>45</v>
      </c>
      <c r="E613" s="48" t="str">
        <f>VLOOKUP(D613,'Species List'!$A$2:$J$97,3,0)</f>
        <v>Sparisoma viride</v>
      </c>
      <c r="F613" s="48">
        <v>28</v>
      </c>
      <c r="G613" s="48" t="s">
        <v>21</v>
      </c>
      <c r="H613" s="50">
        <f>VLOOKUP(D613,'Species List'!$A$2:$J$97,6,0)</f>
        <v>-4.4317000000000002</v>
      </c>
      <c r="I613" s="50">
        <f>VLOOKUP(D613,'Species List'!$A$2:$J$97,7,0)</f>
        <v>2.9051</v>
      </c>
      <c r="J613">
        <f t="shared" si="9"/>
        <v>475.92530495067058</v>
      </c>
      <c r="K613" s="50" t="str">
        <f>VLOOKUP(D613,'Species List'!$A$2:$J$97,4,0)</f>
        <v>Scaridae</v>
      </c>
    </row>
    <row r="614" spans="1:11">
      <c r="A614" s="47">
        <v>2011</v>
      </c>
      <c r="B614" s="48" t="s">
        <v>64</v>
      </c>
      <c r="C614" s="48">
        <v>6</v>
      </c>
      <c r="D614" t="s">
        <v>45</v>
      </c>
      <c r="E614" s="48" t="str">
        <f>VLOOKUP(D614,'Species List'!$A$2:$J$97,3,0)</f>
        <v>Sparisoma viride</v>
      </c>
      <c r="F614" s="48">
        <v>30</v>
      </c>
      <c r="G614" s="48" t="s">
        <v>21</v>
      </c>
      <c r="H614" s="50">
        <f>VLOOKUP(D614,'Species List'!$A$2:$J$97,6,0)</f>
        <v>-4.4317000000000002</v>
      </c>
      <c r="I614" s="50">
        <f>VLOOKUP(D614,'Species List'!$A$2:$J$97,7,0)</f>
        <v>2.9051</v>
      </c>
      <c r="J614">
        <f t="shared" si="9"/>
        <v>581.54718397712224</v>
      </c>
      <c r="K614" s="50" t="str">
        <f>VLOOKUP(D614,'Species List'!$A$2:$J$97,4,0)</f>
        <v>Scaridae</v>
      </c>
    </row>
    <row r="615" spans="1:11">
      <c r="A615" s="47">
        <v>2011</v>
      </c>
      <c r="B615" s="48" t="s">
        <v>64</v>
      </c>
      <c r="C615" s="48">
        <v>6</v>
      </c>
      <c r="D615" t="s">
        <v>45</v>
      </c>
      <c r="E615" s="48" t="str">
        <f>VLOOKUP(D615,'Species List'!$A$2:$J$97,3,0)</f>
        <v>Sparisoma viride</v>
      </c>
      <c r="F615" s="48">
        <v>32</v>
      </c>
      <c r="G615" s="48" t="s">
        <v>43</v>
      </c>
      <c r="H615" s="50">
        <f>VLOOKUP(D615,'Species List'!$A$2:$J$97,6,0)</f>
        <v>-4.4317000000000002</v>
      </c>
      <c r="I615" s="50">
        <f>VLOOKUP(D615,'Species List'!$A$2:$J$97,7,0)</f>
        <v>2.9051</v>
      </c>
      <c r="J615">
        <f t="shared" si="9"/>
        <v>701.47339170910243</v>
      </c>
      <c r="K615" s="50" t="str">
        <f>VLOOKUP(D615,'Species List'!$A$2:$J$97,4,0)</f>
        <v>Scaridae</v>
      </c>
    </row>
    <row r="616" spans="1:11">
      <c r="A616" s="47">
        <v>2011</v>
      </c>
      <c r="B616" s="48" t="s">
        <v>64</v>
      </c>
      <c r="C616" s="48">
        <v>6</v>
      </c>
      <c r="D616" t="s">
        <v>45</v>
      </c>
      <c r="E616" s="48" t="str">
        <f>VLOOKUP(D616,'Species List'!$A$2:$J$97,3,0)</f>
        <v>Sparisoma viride</v>
      </c>
      <c r="F616" s="48">
        <v>32</v>
      </c>
      <c r="G616" s="48" t="s">
        <v>43</v>
      </c>
      <c r="H616" s="50">
        <f>VLOOKUP(D616,'Species List'!$A$2:$J$97,6,0)</f>
        <v>-4.4317000000000002</v>
      </c>
      <c r="I616" s="50">
        <f>VLOOKUP(D616,'Species List'!$A$2:$J$97,7,0)</f>
        <v>2.9051</v>
      </c>
      <c r="J616">
        <f t="shared" si="9"/>
        <v>701.47339170910243</v>
      </c>
      <c r="K616" s="50" t="str">
        <f>VLOOKUP(D616,'Species List'!$A$2:$J$97,4,0)</f>
        <v>Scaridae</v>
      </c>
    </row>
    <row r="617" spans="1:11">
      <c r="A617" s="47">
        <v>2011</v>
      </c>
      <c r="B617" s="48" t="s">
        <v>64</v>
      </c>
      <c r="C617" s="48">
        <v>6</v>
      </c>
      <c r="D617" t="s">
        <v>45</v>
      </c>
      <c r="E617" s="48" t="str">
        <f>VLOOKUP(D617,'Species List'!$A$2:$J$97,3,0)</f>
        <v>Sparisoma viride</v>
      </c>
      <c r="F617" s="48">
        <v>32</v>
      </c>
      <c r="G617" s="48" t="s">
        <v>43</v>
      </c>
      <c r="H617" s="50">
        <f>VLOOKUP(D617,'Species List'!$A$2:$J$97,6,0)</f>
        <v>-4.4317000000000002</v>
      </c>
      <c r="I617" s="50">
        <f>VLOOKUP(D617,'Species List'!$A$2:$J$97,7,0)</f>
        <v>2.9051</v>
      </c>
      <c r="J617">
        <f t="shared" si="9"/>
        <v>701.47339170910243</v>
      </c>
      <c r="K617" s="50" t="str">
        <f>VLOOKUP(D617,'Species List'!$A$2:$J$97,4,0)</f>
        <v>Scaridae</v>
      </c>
    </row>
    <row r="618" spans="1:11">
      <c r="A618" s="47">
        <v>2011</v>
      </c>
      <c r="B618" s="48" t="s">
        <v>64</v>
      </c>
      <c r="C618" s="48">
        <v>6</v>
      </c>
      <c r="D618" t="s">
        <v>60</v>
      </c>
      <c r="E618" s="48" t="str">
        <f>VLOOKUP(D618,'Species List'!$A$2:$J$97,3,0)</f>
        <v>Sparisoma rubripinne</v>
      </c>
      <c r="F618" s="48">
        <v>28</v>
      </c>
      <c r="G618" s="48" t="s">
        <v>43</v>
      </c>
      <c r="H618" s="50">
        <f>VLOOKUP(D618,'Species List'!$A$2:$J$97,6,0)</f>
        <v>-4.8700999999999999</v>
      </c>
      <c r="I618" s="50">
        <f>VLOOKUP(D618,'Species List'!$A$2:$J$97,7,0)</f>
        <v>3.0640999999999998</v>
      </c>
      <c r="J618">
        <f t="shared" si="9"/>
        <v>424.85127295066735</v>
      </c>
      <c r="K618" s="50" t="str">
        <f>VLOOKUP(D618,'Species List'!$A$2:$J$97,4,0)</f>
        <v>Scaridae</v>
      </c>
    </row>
    <row r="619" spans="1:11">
      <c r="A619" s="47">
        <v>2011</v>
      </c>
      <c r="B619" s="48" t="s">
        <v>64</v>
      </c>
      <c r="C619" s="48">
        <v>7</v>
      </c>
      <c r="D619" s="48" t="s">
        <v>54</v>
      </c>
      <c r="E619" s="48" t="str">
        <f>VLOOKUP(D619,'Species List'!$A$2:$J$97,3,0)</f>
        <v>Acanthurus coeruleus</v>
      </c>
      <c r="F619" s="48">
        <v>18</v>
      </c>
      <c r="G619" s="48"/>
      <c r="H619" s="50">
        <f>VLOOKUP(D619,'Species List'!$A$2:$J$97,6,0)</f>
        <v>-2.8241999999999998</v>
      </c>
      <c r="I619" s="50">
        <f>VLOOKUP(D619,'Species List'!$A$2:$J$97,7,0)</f>
        <v>2.2637999999999998</v>
      </c>
      <c r="J619">
        <f t="shared" si="9"/>
        <v>191.11109332634919</v>
      </c>
      <c r="K619" s="50" t="str">
        <f>VLOOKUP(D619,'Species List'!$A$2:$J$97,4,0)</f>
        <v>Acanthuridae</v>
      </c>
    </row>
    <row r="620" spans="1:11">
      <c r="A620" s="47">
        <v>2011</v>
      </c>
      <c r="B620" s="48" t="s">
        <v>64</v>
      </c>
      <c r="C620" s="48">
        <v>7</v>
      </c>
      <c r="D620" s="48" t="s">
        <v>49</v>
      </c>
      <c r="E620" s="48" t="str">
        <f>VLOOKUP(D620,'Species List'!$A$2:$J$97,3,0)</f>
        <v>Microspathodon chrysurus</v>
      </c>
      <c r="F620" s="48">
        <v>12</v>
      </c>
      <c r="G620" s="48"/>
      <c r="H620" s="50">
        <f>VLOOKUP(D620,'Species List'!$A$2:$J$97,6,0)</f>
        <v>-4.7032999999999996</v>
      </c>
      <c r="I620" s="50">
        <f>VLOOKUP(D620,'Species List'!$A$2:$J$97,7,0)</f>
        <v>3.0825</v>
      </c>
      <c r="J620">
        <f t="shared" si="9"/>
        <v>50.789763544333439</v>
      </c>
      <c r="K620" s="50" t="str">
        <f>VLOOKUP(D620,'Species List'!$A$2:$J$97,4,0)</f>
        <v>Pomacentridae</v>
      </c>
    </row>
    <row r="621" spans="1:11">
      <c r="A621" s="47">
        <v>2011</v>
      </c>
      <c r="B621" s="48" t="s">
        <v>64</v>
      </c>
      <c r="C621" s="48">
        <v>7</v>
      </c>
      <c r="D621" t="s">
        <v>44</v>
      </c>
      <c r="E621" s="48" t="str">
        <f>VLOOKUP(D621,'Species List'!$A$2:$J$97,3,0)</f>
        <v>Scarus iseri</v>
      </c>
      <c r="F621" s="48">
        <v>10</v>
      </c>
      <c r="G621" s="48" t="s">
        <v>21</v>
      </c>
      <c r="H621" s="50">
        <f>VLOOKUP(D621,'Species List'!$A$2:$J$97,6,0)</f>
        <v>-4.8887</v>
      </c>
      <c r="I621" s="50">
        <f>VLOOKUP(D621,'Species List'!$A$2:$J$97,7,0)</f>
        <v>3.0548000000000002</v>
      </c>
      <c r="J621">
        <f t="shared" si="9"/>
        <v>16.630296795457848</v>
      </c>
      <c r="K621" s="50" t="str">
        <f>VLOOKUP(D621,'Species List'!$A$2:$J$97,4,0)</f>
        <v>Scaridae</v>
      </c>
    </row>
    <row r="622" spans="1:11">
      <c r="A622" s="47">
        <v>2011</v>
      </c>
      <c r="B622" s="48" t="s">
        <v>64</v>
      </c>
      <c r="C622" s="48">
        <v>7</v>
      </c>
      <c r="D622" t="s">
        <v>48</v>
      </c>
      <c r="E622" s="48" t="str">
        <f>VLOOKUP(D622,'Species List'!$A$2:$J$97,3,0)</f>
        <v>Scarus taeniopterus</v>
      </c>
      <c r="F622" s="48">
        <v>20</v>
      </c>
      <c r="G622" s="48" t="s">
        <v>21</v>
      </c>
      <c r="H622" s="50">
        <f>VLOOKUP(D622,'Species List'!$A$2:$J$97,6,0)</f>
        <v>-3.2256999999999998</v>
      </c>
      <c r="I622" s="50">
        <f>VLOOKUP(D622,'Species List'!$A$2:$J$97,7,0)</f>
        <v>2.3852000000000002</v>
      </c>
      <c r="J622">
        <f t="shared" si="9"/>
        <v>183.11197449783583</v>
      </c>
      <c r="K622" s="50" t="str">
        <f>VLOOKUP(D622,'Species List'!$A$2:$J$97,4,0)</f>
        <v>Scaridae</v>
      </c>
    </row>
    <row r="623" spans="1:11">
      <c r="A623" s="47">
        <v>2011</v>
      </c>
      <c r="B623" s="48" t="s">
        <v>64</v>
      </c>
      <c r="C623" s="48">
        <v>7</v>
      </c>
      <c r="D623" t="s">
        <v>48</v>
      </c>
      <c r="E623" s="48" t="str">
        <f>VLOOKUP(D623,'Species List'!$A$2:$J$97,3,0)</f>
        <v>Scarus taeniopterus</v>
      </c>
      <c r="F623" s="48">
        <v>23</v>
      </c>
      <c r="G623" s="48" t="s">
        <v>21</v>
      </c>
      <c r="H623" s="50">
        <f>VLOOKUP(D623,'Species List'!$A$2:$J$97,6,0)</f>
        <v>-3.2256999999999998</v>
      </c>
      <c r="I623" s="50">
        <f>VLOOKUP(D623,'Species List'!$A$2:$J$97,7,0)</f>
        <v>2.3852000000000002</v>
      </c>
      <c r="J623">
        <f t="shared" si="9"/>
        <v>255.56020890468707</v>
      </c>
      <c r="K623" s="50" t="str">
        <f>VLOOKUP(D623,'Species List'!$A$2:$J$97,4,0)</f>
        <v>Scaridae</v>
      </c>
    </row>
    <row r="624" spans="1:11">
      <c r="A624" s="47">
        <v>2011</v>
      </c>
      <c r="B624" s="48" t="s">
        <v>64</v>
      </c>
      <c r="C624" s="48">
        <v>7</v>
      </c>
      <c r="D624" t="s">
        <v>48</v>
      </c>
      <c r="E624" s="48" t="str">
        <f>VLOOKUP(D624,'Species List'!$A$2:$J$97,3,0)</f>
        <v>Scarus taeniopterus</v>
      </c>
      <c r="F624" s="48">
        <v>10</v>
      </c>
      <c r="G624" s="48" t="s">
        <v>53</v>
      </c>
      <c r="H624" s="50">
        <f>VLOOKUP(D624,'Species List'!$A$2:$J$97,6,0)</f>
        <v>-3.2256999999999998</v>
      </c>
      <c r="I624" s="50">
        <f>VLOOKUP(D624,'Species List'!$A$2:$J$97,7,0)</f>
        <v>2.3852000000000002</v>
      </c>
      <c r="J624">
        <f t="shared" si="9"/>
        <v>35.050966680669347</v>
      </c>
      <c r="K624" s="50" t="str">
        <f>VLOOKUP(D624,'Species List'!$A$2:$J$97,4,0)</f>
        <v>Scaridae</v>
      </c>
    </row>
    <row r="625" spans="1:11">
      <c r="A625" s="47">
        <v>2011</v>
      </c>
      <c r="B625" s="48" t="s">
        <v>64</v>
      </c>
      <c r="C625" s="48">
        <v>7</v>
      </c>
      <c r="D625" t="s">
        <v>48</v>
      </c>
      <c r="E625" s="48" t="str">
        <f>VLOOKUP(D625,'Species List'!$A$2:$J$97,3,0)</f>
        <v>Scarus taeniopterus</v>
      </c>
      <c r="F625" s="48">
        <v>12</v>
      </c>
      <c r="G625" s="48" t="s">
        <v>53</v>
      </c>
      <c r="H625" s="50">
        <f>VLOOKUP(D625,'Species List'!$A$2:$J$97,6,0)</f>
        <v>-3.2256999999999998</v>
      </c>
      <c r="I625" s="50">
        <f>VLOOKUP(D625,'Species List'!$A$2:$J$97,7,0)</f>
        <v>2.3852000000000002</v>
      </c>
      <c r="J625">
        <f t="shared" si="9"/>
        <v>54.145592205106873</v>
      </c>
      <c r="K625" s="50" t="str">
        <f>VLOOKUP(D625,'Species List'!$A$2:$J$97,4,0)</f>
        <v>Scaridae</v>
      </c>
    </row>
    <row r="626" spans="1:11">
      <c r="A626" s="47">
        <v>2011</v>
      </c>
      <c r="B626" s="48" t="s">
        <v>64</v>
      </c>
      <c r="C626" s="48">
        <v>7</v>
      </c>
      <c r="D626" s="48" t="s">
        <v>47</v>
      </c>
      <c r="E626" s="48" t="str">
        <f>VLOOKUP(D626,'Species List'!$A$2:$J$97,3,0)</f>
        <v>Sparisoma aurofrenatum</v>
      </c>
      <c r="F626" s="48">
        <v>23</v>
      </c>
      <c r="G626" s="48" t="s">
        <v>43</v>
      </c>
      <c r="H626" s="50">
        <f>VLOOKUP(D626,'Species List'!$A$2:$J$97,6,0)</f>
        <v>-4.0781000000000001</v>
      </c>
      <c r="I626" s="50">
        <f>VLOOKUP(D626,'Species List'!$A$2:$J$97,7,0)</f>
        <v>2.7437999999999998</v>
      </c>
      <c r="J626">
        <f t="shared" si="9"/>
        <v>252.35321175413256</v>
      </c>
      <c r="K626" s="50" t="str">
        <f>VLOOKUP(D626,'Species List'!$A$2:$J$97,4,0)</f>
        <v>Scaridae</v>
      </c>
    </row>
    <row r="627" spans="1:11">
      <c r="A627" s="47">
        <v>2011</v>
      </c>
      <c r="B627" s="48" t="s">
        <v>64</v>
      </c>
      <c r="C627" s="48">
        <v>7</v>
      </c>
      <c r="D627" t="s">
        <v>45</v>
      </c>
      <c r="E627" s="48" t="str">
        <f>VLOOKUP(D627,'Species List'!$A$2:$J$97,3,0)</f>
        <v>Sparisoma viride</v>
      </c>
      <c r="F627" s="48">
        <v>23</v>
      </c>
      <c r="G627" s="48" t="s">
        <v>21</v>
      </c>
      <c r="H627" s="50">
        <f>VLOOKUP(D627,'Species List'!$A$2:$J$97,6,0)</f>
        <v>-4.4317000000000002</v>
      </c>
      <c r="I627" s="50">
        <f>VLOOKUP(D627,'Species List'!$A$2:$J$97,7,0)</f>
        <v>2.9051</v>
      </c>
      <c r="J627">
        <f t="shared" si="9"/>
        <v>268.75437106326598</v>
      </c>
      <c r="K627" s="50" t="str">
        <f>VLOOKUP(D627,'Species List'!$A$2:$J$97,4,0)</f>
        <v>Scaridae</v>
      </c>
    </row>
    <row r="628" spans="1:11">
      <c r="A628" s="47">
        <v>2011</v>
      </c>
      <c r="B628" s="48" t="s">
        <v>64</v>
      </c>
      <c r="C628" s="48">
        <v>7</v>
      </c>
      <c r="D628" t="s">
        <v>45</v>
      </c>
      <c r="E628" s="48" t="str">
        <f>VLOOKUP(D628,'Species List'!$A$2:$J$97,3,0)</f>
        <v>Sparisoma viride</v>
      </c>
      <c r="F628" s="48">
        <v>32</v>
      </c>
      <c r="G628" s="48" t="s">
        <v>21</v>
      </c>
      <c r="H628" s="50">
        <f>VLOOKUP(D628,'Species List'!$A$2:$J$97,6,0)</f>
        <v>-4.4317000000000002</v>
      </c>
      <c r="I628" s="50">
        <f>VLOOKUP(D628,'Species List'!$A$2:$J$97,7,0)</f>
        <v>2.9051</v>
      </c>
      <c r="J628">
        <f t="shared" si="9"/>
        <v>701.47339170910243</v>
      </c>
      <c r="K628" s="50" t="str">
        <f>VLOOKUP(D628,'Species List'!$A$2:$J$97,4,0)</f>
        <v>Scaridae</v>
      </c>
    </row>
    <row r="629" spans="1:11">
      <c r="A629" s="47">
        <v>2011</v>
      </c>
      <c r="B629" s="48" t="s">
        <v>64</v>
      </c>
      <c r="C629" s="48">
        <v>7</v>
      </c>
      <c r="D629" t="s">
        <v>45</v>
      </c>
      <c r="E629" s="48" t="str">
        <f>VLOOKUP(D629,'Species List'!$A$2:$J$97,3,0)</f>
        <v>Sparisoma viride</v>
      </c>
      <c r="F629" s="48">
        <v>32</v>
      </c>
      <c r="G629" s="48" t="s">
        <v>21</v>
      </c>
      <c r="H629" s="50">
        <f>VLOOKUP(D629,'Species List'!$A$2:$J$97,6,0)</f>
        <v>-4.4317000000000002</v>
      </c>
      <c r="I629" s="50">
        <f>VLOOKUP(D629,'Species List'!$A$2:$J$97,7,0)</f>
        <v>2.9051</v>
      </c>
      <c r="J629">
        <f t="shared" si="9"/>
        <v>701.47339170910243</v>
      </c>
      <c r="K629" s="50" t="str">
        <f>VLOOKUP(D629,'Species List'!$A$2:$J$97,4,0)</f>
        <v>Scaridae</v>
      </c>
    </row>
    <row r="630" spans="1:11">
      <c r="A630" s="47">
        <v>2011</v>
      </c>
      <c r="B630" s="48" t="s">
        <v>64</v>
      </c>
      <c r="C630" s="48">
        <v>7</v>
      </c>
      <c r="D630" t="s">
        <v>45</v>
      </c>
      <c r="E630" s="48" t="str">
        <f>VLOOKUP(D630,'Species List'!$A$2:$J$97,3,0)</f>
        <v>Sparisoma viride</v>
      </c>
      <c r="F630" s="48">
        <v>32</v>
      </c>
      <c r="G630" s="48" t="s">
        <v>43</v>
      </c>
      <c r="H630" s="50">
        <f>VLOOKUP(D630,'Species List'!$A$2:$J$97,6,0)</f>
        <v>-4.4317000000000002</v>
      </c>
      <c r="I630" s="50">
        <f>VLOOKUP(D630,'Species List'!$A$2:$J$97,7,0)</f>
        <v>2.9051</v>
      </c>
      <c r="J630">
        <f t="shared" si="9"/>
        <v>701.47339170910243</v>
      </c>
      <c r="K630" s="50" t="str">
        <f>VLOOKUP(D630,'Species List'!$A$2:$J$97,4,0)</f>
        <v>Scaridae</v>
      </c>
    </row>
    <row r="631" spans="1:11">
      <c r="A631" s="47">
        <v>2011</v>
      </c>
      <c r="B631" s="48" t="s">
        <v>64</v>
      </c>
      <c r="C631" s="48">
        <v>7</v>
      </c>
      <c r="D631" t="s">
        <v>45</v>
      </c>
      <c r="E631" s="48" t="str">
        <f>VLOOKUP(D631,'Species List'!$A$2:$J$97,3,0)</f>
        <v>Sparisoma viride</v>
      </c>
      <c r="F631" s="48">
        <v>32</v>
      </c>
      <c r="G631" s="48" t="s">
        <v>43</v>
      </c>
      <c r="H631" s="50">
        <f>VLOOKUP(D631,'Species List'!$A$2:$J$97,6,0)</f>
        <v>-4.4317000000000002</v>
      </c>
      <c r="I631" s="50">
        <f>VLOOKUP(D631,'Species List'!$A$2:$J$97,7,0)</f>
        <v>2.9051</v>
      </c>
      <c r="J631">
        <f t="shared" si="9"/>
        <v>701.47339170910243</v>
      </c>
      <c r="K631" s="50" t="str">
        <f>VLOOKUP(D631,'Species List'!$A$2:$J$97,4,0)</f>
        <v>Scaridae</v>
      </c>
    </row>
    <row r="632" spans="1:11">
      <c r="A632" s="47">
        <v>2011</v>
      </c>
      <c r="B632" s="48" t="s">
        <v>64</v>
      </c>
      <c r="C632" s="48">
        <v>8</v>
      </c>
      <c r="D632" t="s">
        <v>48</v>
      </c>
      <c r="E632" s="48" t="str">
        <f>VLOOKUP(D632,'Species List'!$A$2:$J$97,3,0)</f>
        <v>Scarus taeniopterus</v>
      </c>
      <c r="F632" s="48">
        <v>17</v>
      </c>
      <c r="G632" s="48" t="s">
        <v>21</v>
      </c>
      <c r="H632" s="50">
        <f>VLOOKUP(D632,'Species List'!$A$2:$J$97,6,0)</f>
        <v>-3.2256999999999998</v>
      </c>
      <c r="I632" s="50">
        <f>VLOOKUP(D632,'Species List'!$A$2:$J$97,7,0)</f>
        <v>2.3852000000000002</v>
      </c>
      <c r="J632">
        <f t="shared" si="9"/>
        <v>124.27013418228138</v>
      </c>
      <c r="K632" s="50" t="str">
        <f>VLOOKUP(D632,'Species List'!$A$2:$J$97,4,0)</f>
        <v>Scaridae</v>
      </c>
    </row>
    <row r="633" spans="1:11">
      <c r="A633" s="47">
        <v>2011</v>
      </c>
      <c r="B633" s="48" t="s">
        <v>64</v>
      </c>
      <c r="C633" s="48">
        <v>8</v>
      </c>
      <c r="D633" t="s">
        <v>48</v>
      </c>
      <c r="E633" s="48" t="str">
        <f>VLOOKUP(D633,'Species List'!$A$2:$J$97,3,0)</f>
        <v>Scarus taeniopterus</v>
      </c>
      <c r="F633" s="48">
        <v>18</v>
      </c>
      <c r="G633" s="48" t="s">
        <v>21</v>
      </c>
      <c r="H633" s="50">
        <f>VLOOKUP(D633,'Species List'!$A$2:$J$97,6,0)</f>
        <v>-3.2256999999999998</v>
      </c>
      <c r="I633" s="50">
        <f>VLOOKUP(D633,'Species List'!$A$2:$J$97,7,0)</f>
        <v>2.3852000000000002</v>
      </c>
      <c r="J633">
        <f t="shared" si="9"/>
        <v>142.42163893869329</v>
      </c>
      <c r="K633" s="50" t="str">
        <f>VLOOKUP(D633,'Species List'!$A$2:$J$97,4,0)</f>
        <v>Scaridae</v>
      </c>
    </row>
    <row r="634" spans="1:11">
      <c r="A634" s="47">
        <v>2011</v>
      </c>
      <c r="B634" s="48" t="s">
        <v>64</v>
      </c>
      <c r="C634" s="48">
        <v>8</v>
      </c>
      <c r="D634" t="s">
        <v>48</v>
      </c>
      <c r="E634" s="48" t="str">
        <f>VLOOKUP(D634,'Species List'!$A$2:$J$97,3,0)</f>
        <v>Scarus taeniopterus</v>
      </c>
      <c r="F634" s="48">
        <v>19</v>
      </c>
      <c r="G634" s="48" t="s">
        <v>21</v>
      </c>
      <c r="H634" s="50">
        <f>VLOOKUP(D634,'Species List'!$A$2:$J$97,6,0)</f>
        <v>-3.2256999999999998</v>
      </c>
      <c r="I634" s="50">
        <f>VLOOKUP(D634,'Species List'!$A$2:$J$97,7,0)</f>
        <v>2.3852000000000002</v>
      </c>
      <c r="J634">
        <f t="shared" si="9"/>
        <v>162.02539503890316</v>
      </c>
      <c r="K634" s="50" t="str">
        <f>VLOOKUP(D634,'Species List'!$A$2:$J$97,4,0)</f>
        <v>Scaridae</v>
      </c>
    </row>
    <row r="635" spans="1:11">
      <c r="A635" s="47">
        <v>2011</v>
      </c>
      <c r="B635" s="48" t="s">
        <v>64</v>
      </c>
      <c r="C635" s="48">
        <v>8</v>
      </c>
      <c r="D635" t="s">
        <v>48</v>
      </c>
      <c r="E635" s="48" t="str">
        <f>VLOOKUP(D635,'Species List'!$A$2:$J$97,3,0)</f>
        <v>Scarus taeniopterus</v>
      </c>
      <c r="F635" s="48">
        <v>15</v>
      </c>
      <c r="G635" s="48" t="s">
        <v>43</v>
      </c>
      <c r="H635" s="50">
        <f>VLOOKUP(D635,'Species List'!$A$2:$J$97,6,0)</f>
        <v>-3.2256999999999998</v>
      </c>
      <c r="I635" s="50">
        <f>VLOOKUP(D635,'Species List'!$A$2:$J$97,7,0)</f>
        <v>2.3852000000000002</v>
      </c>
      <c r="J635">
        <f t="shared" si="9"/>
        <v>92.19616810425471</v>
      </c>
      <c r="K635" s="50" t="str">
        <f>VLOOKUP(D635,'Species List'!$A$2:$J$97,4,0)</f>
        <v>Scaridae</v>
      </c>
    </row>
    <row r="636" spans="1:11">
      <c r="A636" s="47">
        <v>2011</v>
      </c>
      <c r="B636" s="48" t="s">
        <v>64</v>
      </c>
      <c r="C636" s="48">
        <v>8</v>
      </c>
      <c r="D636" t="s">
        <v>48</v>
      </c>
      <c r="E636" s="48" t="str">
        <f>VLOOKUP(D636,'Species List'!$A$2:$J$97,3,0)</f>
        <v>Scarus taeniopterus</v>
      </c>
      <c r="F636" s="48">
        <v>23</v>
      </c>
      <c r="G636" s="48" t="s">
        <v>43</v>
      </c>
      <c r="H636" s="50">
        <f>VLOOKUP(D636,'Species List'!$A$2:$J$97,6,0)</f>
        <v>-3.2256999999999998</v>
      </c>
      <c r="I636" s="50">
        <f>VLOOKUP(D636,'Species List'!$A$2:$J$97,7,0)</f>
        <v>2.3852000000000002</v>
      </c>
      <c r="J636">
        <f t="shared" si="9"/>
        <v>255.56020890468707</v>
      </c>
      <c r="K636" s="50" t="str">
        <f>VLOOKUP(D636,'Species List'!$A$2:$J$97,4,0)</f>
        <v>Scaridae</v>
      </c>
    </row>
    <row r="637" spans="1:11">
      <c r="A637" s="47">
        <v>2011</v>
      </c>
      <c r="B637" s="48" t="s">
        <v>64</v>
      </c>
      <c r="C637" s="48">
        <v>8</v>
      </c>
      <c r="D637" t="s">
        <v>48</v>
      </c>
      <c r="E637" s="48" t="str">
        <f>VLOOKUP(D637,'Species List'!$A$2:$J$97,3,0)</f>
        <v>Scarus taeniopterus</v>
      </c>
      <c r="F637" s="48">
        <v>23</v>
      </c>
      <c r="G637" s="48" t="s">
        <v>43</v>
      </c>
      <c r="H637" s="50">
        <f>VLOOKUP(D637,'Species List'!$A$2:$J$97,6,0)</f>
        <v>-3.2256999999999998</v>
      </c>
      <c r="I637" s="50">
        <f>VLOOKUP(D637,'Species List'!$A$2:$J$97,7,0)</f>
        <v>2.3852000000000002</v>
      </c>
      <c r="J637">
        <f t="shared" si="9"/>
        <v>255.56020890468707</v>
      </c>
      <c r="K637" s="50" t="str">
        <f>VLOOKUP(D637,'Species List'!$A$2:$J$97,4,0)</f>
        <v>Scaridae</v>
      </c>
    </row>
    <row r="638" spans="1:11">
      <c r="A638" s="47">
        <v>2011</v>
      </c>
      <c r="B638" s="48" t="s">
        <v>64</v>
      </c>
      <c r="C638" s="48">
        <v>8</v>
      </c>
      <c r="D638" t="s">
        <v>48</v>
      </c>
      <c r="E638" s="48" t="str">
        <f>VLOOKUP(D638,'Species List'!$A$2:$J$97,3,0)</f>
        <v>Scarus taeniopterus</v>
      </c>
      <c r="F638" s="48">
        <v>23</v>
      </c>
      <c r="G638" s="48" t="s">
        <v>43</v>
      </c>
      <c r="H638" s="50">
        <f>VLOOKUP(D638,'Species List'!$A$2:$J$97,6,0)</f>
        <v>-3.2256999999999998</v>
      </c>
      <c r="I638" s="50">
        <f>VLOOKUP(D638,'Species List'!$A$2:$J$97,7,0)</f>
        <v>2.3852000000000002</v>
      </c>
      <c r="J638">
        <f t="shared" si="9"/>
        <v>255.56020890468707</v>
      </c>
      <c r="K638" s="50" t="str">
        <f>VLOOKUP(D638,'Species List'!$A$2:$J$97,4,0)</f>
        <v>Scaridae</v>
      </c>
    </row>
    <row r="639" spans="1:11">
      <c r="A639" s="47">
        <v>2011</v>
      </c>
      <c r="B639" s="48" t="s">
        <v>64</v>
      </c>
      <c r="C639" s="48">
        <v>8</v>
      </c>
      <c r="D639" s="48" t="s">
        <v>42</v>
      </c>
      <c r="E639" s="48" t="str">
        <f>VLOOKUP(D639,'Species List'!$A$2:$J$97,3,0)</f>
        <v>Scarus vetula</v>
      </c>
      <c r="F639" s="48">
        <v>28</v>
      </c>
      <c r="G639" s="48" t="s">
        <v>21</v>
      </c>
      <c r="H639" s="50">
        <f>VLOOKUP(D639,'Species List'!$A$2:$J$97,6,0)</f>
        <v>-5.0162000000000004</v>
      </c>
      <c r="I639" s="50">
        <f>VLOOKUP(D639,'Species List'!$A$2:$J$97,7,0)</f>
        <v>3.1109</v>
      </c>
      <c r="J639">
        <f t="shared" si="9"/>
        <v>395.06078258407069</v>
      </c>
      <c r="K639" s="50" t="str">
        <f>VLOOKUP(D639,'Species List'!$A$2:$J$97,4,0)</f>
        <v>Scaridae</v>
      </c>
    </row>
    <row r="640" spans="1:11">
      <c r="A640" s="47">
        <v>2011</v>
      </c>
      <c r="B640" s="48" t="s">
        <v>64</v>
      </c>
      <c r="C640" s="48">
        <v>8</v>
      </c>
      <c r="D640" s="48" t="s">
        <v>47</v>
      </c>
      <c r="E640" s="48" t="str">
        <f>VLOOKUP(D640,'Species List'!$A$2:$J$97,3,0)</f>
        <v>Sparisoma aurofrenatum</v>
      </c>
      <c r="F640" s="48">
        <v>20</v>
      </c>
      <c r="G640" s="48" t="s">
        <v>43</v>
      </c>
      <c r="H640" s="50">
        <f>VLOOKUP(D640,'Species List'!$A$2:$J$97,6,0)</f>
        <v>-4.0781000000000001</v>
      </c>
      <c r="I640" s="50">
        <f>VLOOKUP(D640,'Species List'!$A$2:$J$97,7,0)</f>
        <v>2.7437999999999998</v>
      </c>
      <c r="J640">
        <f t="shared" si="9"/>
        <v>171.97531044669645</v>
      </c>
      <c r="K640" s="50" t="str">
        <f>VLOOKUP(D640,'Species List'!$A$2:$J$97,4,0)</f>
        <v>Scaridae</v>
      </c>
    </row>
    <row r="641" spans="1:11">
      <c r="A641" s="47">
        <v>2011</v>
      </c>
      <c r="B641" s="48" t="s">
        <v>64</v>
      </c>
      <c r="C641" s="48">
        <v>8</v>
      </c>
      <c r="D641" t="s">
        <v>45</v>
      </c>
      <c r="E641" s="48" t="str">
        <f>VLOOKUP(D641,'Species List'!$A$2:$J$97,3,0)</f>
        <v>Sparisoma viride</v>
      </c>
      <c r="F641" s="48">
        <v>28</v>
      </c>
      <c r="G641" s="48" t="s">
        <v>21</v>
      </c>
      <c r="H641" s="50">
        <f>VLOOKUP(D641,'Species List'!$A$2:$J$97,6,0)</f>
        <v>-4.4317000000000002</v>
      </c>
      <c r="I641" s="50">
        <f>VLOOKUP(D641,'Species List'!$A$2:$J$97,7,0)</f>
        <v>2.9051</v>
      </c>
      <c r="J641">
        <f t="shared" si="9"/>
        <v>475.92530495067058</v>
      </c>
      <c r="K641" s="50" t="str">
        <f>VLOOKUP(D641,'Species List'!$A$2:$J$97,4,0)</f>
        <v>Scaridae</v>
      </c>
    </row>
    <row r="642" spans="1:11">
      <c r="A642" s="47">
        <v>2011</v>
      </c>
      <c r="B642" s="48" t="s">
        <v>39</v>
      </c>
      <c r="C642" s="48">
        <v>1</v>
      </c>
      <c r="D642" s="48" t="s">
        <v>26</v>
      </c>
      <c r="E642" s="48" t="str">
        <f>VLOOKUP(D642,'Species List'!$A$2:$J$97,3,0)</f>
        <v>Acanthurus bahianus</v>
      </c>
      <c r="F642" s="48">
        <v>23</v>
      </c>
      <c r="G642" s="48"/>
      <c r="H642" s="50">
        <f>VLOOKUP(D642,'Species List'!$A$2:$J$97,6,0)</f>
        <v>-4.6005000000000003</v>
      </c>
      <c r="I642" s="50">
        <f>VLOOKUP(D642,'Species List'!$A$2:$J$97,7,0)</f>
        <v>2.9752000000000001</v>
      </c>
      <c r="J642">
        <f t="shared" ref="J642:J705" si="10">10^(H642+(I642*LOG(F642*10)/LOG(10)))</f>
        <v>266.75505480229583</v>
      </c>
      <c r="K642" s="50" t="str">
        <f>VLOOKUP(D642,'Species List'!$A$2:$J$97,4,0)</f>
        <v>Acanthuridae</v>
      </c>
    </row>
    <row r="643" spans="1:11">
      <c r="A643" s="47">
        <v>2011</v>
      </c>
      <c r="B643" s="48" t="s">
        <v>39</v>
      </c>
      <c r="C643" s="48">
        <v>1</v>
      </c>
      <c r="D643" s="48" t="s">
        <v>54</v>
      </c>
      <c r="E643" s="48" t="str">
        <f>VLOOKUP(D643,'Species List'!$A$2:$J$97,3,0)</f>
        <v>Acanthurus coeruleus</v>
      </c>
      <c r="F643" s="48">
        <v>20</v>
      </c>
      <c r="G643" s="48"/>
      <c r="H643" s="50">
        <f>VLOOKUP(D643,'Species List'!$A$2:$J$97,6,0)</f>
        <v>-2.8241999999999998</v>
      </c>
      <c r="I643" s="50">
        <f>VLOOKUP(D643,'Species List'!$A$2:$J$97,7,0)</f>
        <v>2.2637999999999998</v>
      </c>
      <c r="J643">
        <f t="shared" si="10"/>
        <v>242.58933511332035</v>
      </c>
      <c r="K643" s="50" t="str">
        <f>VLOOKUP(D643,'Species List'!$A$2:$J$97,4,0)</f>
        <v>Acanthuridae</v>
      </c>
    </row>
    <row r="644" spans="1:11">
      <c r="A644" s="47">
        <v>2011</v>
      </c>
      <c r="B644" s="48" t="s">
        <v>39</v>
      </c>
      <c r="C644" s="48">
        <v>1</v>
      </c>
      <c r="D644" t="s">
        <v>48</v>
      </c>
      <c r="E644" s="48" t="str">
        <f>VLOOKUP(D644,'Species List'!$A$2:$J$97,3,0)</f>
        <v>Scarus taeniopterus</v>
      </c>
      <c r="F644" s="48">
        <v>15</v>
      </c>
      <c r="G644" s="48" t="s">
        <v>53</v>
      </c>
      <c r="H644" s="50">
        <f>VLOOKUP(D644,'Species List'!$A$2:$J$97,6,0)</f>
        <v>-3.2256999999999998</v>
      </c>
      <c r="I644" s="50">
        <f>VLOOKUP(D644,'Species List'!$A$2:$J$97,7,0)</f>
        <v>2.3852000000000002</v>
      </c>
      <c r="J644">
        <f t="shared" si="10"/>
        <v>92.19616810425471</v>
      </c>
      <c r="K644" s="50" t="str">
        <f>VLOOKUP(D644,'Species List'!$A$2:$J$97,4,0)</f>
        <v>Scaridae</v>
      </c>
    </row>
    <row r="645" spans="1:11">
      <c r="A645" s="47">
        <v>2011</v>
      </c>
      <c r="B645" s="48" t="s">
        <v>39</v>
      </c>
      <c r="C645" s="48">
        <v>1</v>
      </c>
      <c r="D645" t="s">
        <v>48</v>
      </c>
      <c r="E645" s="48" t="str">
        <f>VLOOKUP(D645,'Species List'!$A$2:$J$97,3,0)</f>
        <v>Scarus taeniopterus</v>
      </c>
      <c r="F645" s="48">
        <v>30</v>
      </c>
      <c r="G645" s="48" t="s">
        <v>43</v>
      </c>
      <c r="H645" s="50">
        <f>VLOOKUP(D645,'Species List'!$A$2:$J$97,6,0)</f>
        <v>-3.2256999999999998</v>
      </c>
      <c r="I645" s="50">
        <f>VLOOKUP(D645,'Species List'!$A$2:$J$97,7,0)</f>
        <v>2.3852000000000002</v>
      </c>
      <c r="J645">
        <f t="shared" si="10"/>
        <v>481.64783974460363</v>
      </c>
      <c r="K645" s="50" t="str">
        <f>VLOOKUP(D645,'Species List'!$A$2:$J$97,4,0)</f>
        <v>Scaridae</v>
      </c>
    </row>
    <row r="646" spans="1:11">
      <c r="A646" s="47">
        <v>2011</v>
      </c>
      <c r="B646" s="48" t="s">
        <v>39</v>
      </c>
      <c r="C646" s="48">
        <v>1</v>
      </c>
      <c r="D646" s="48" t="s">
        <v>47</v>
      </c>
      <c r="E646" s="48" t="str">
        <f>VLOOKUP(D646,'Species List'!$A$2:$J$97,3,0)</f>
        <v>Sparisoma aurofrenatum</v>
      </c>
      <c r="F646" s="48">
        <v>35</v>
      </c>
      <c r="G646" s="48" t="s">
        <v>43</v>
      </c>
      <c r="H646" s="50">
        <f>VLOOKUP(D646,'Species List'!$A$2:$J$97,6,0)</f>
        <v>-4.0781000000000001</v>
      </c>
      <c r="I646" s="50">
        <f>VLOOKUP(D646,'Species List'!$A$2:$J$97,7,0)</f>
        <v>2.7437999999999998</v>
      </c>
      <c r="J646">
        <f t="shared" si="10"/>
        <v>798.57167168764659</v>
      </c>
      <c r="K646" s="50" t="str">
        <f>VLOOKUP(D646,'Species List'!$A$2:$J$97,4,0)</f>
        <v>Scaridae</v>
      </c>
    </row>
    <row r="647" spans="1:11">
      <c r="A647" s="47">
        <v>2011</v>
      </c>
      <c r="B647" s="48" t="s">
        <v>39</v>
      </c>
      <c r="C647" s="48">
        <v>1</v>
      </c>
      <c r="D647" t="s">
        <v>45</v>
      </c>
      <c r="E647" s="48" t="str">
        <f>VLOOKUP(D647,'Species List'!$A$2:$J$97,3,0)</f>
        <v>Sparisoma viride</v>
      </c>
      <c r="F647" s="48">
        <v>23</v>
      </c>
      <c r="G647" s="48" t="s">
        <v>21</v>
      </c>
      <c r="H647" s="50">
        <f>VLOOKUP(D647,'Species List'!$A$2:$J$97,6,0)</f>
        <v>-4.4317000000000002</v>
      </c>
      <c r="I647" s="50">
        <f>VLOOKUP(D647,'Species List'!$A$2:$J$97,7,0)</f>
        <v>2.9051</v>
      </c>
      <c r="J647">
        <f t="shared" si="10"/>
        <v>268.75437106326598</v>
      </c>
      <c r="K647" s="50" t="str">
        <f>VLOOKUP(D647,'Species List'!$A$2:$J$97,4,0)</f>
        <v>Scaridae</v>
      </c>
    </row>
    <row r="648" spans="1:11">
      <c r="A648" s="47">
        <v>2011</v>
      </c>
      <c r="B648" s="48" t="s">
        <v>39</v>
      </c>
      <c r="C648" s="48">
        <v>1</v>
      </c>
      <c r="D648" t="s">
        <v>45</v>
      </c>
      <c r="E648" s="48" t="str">
        <f>VLOOKUP(D648,'Species List'!$A$2:$J$97,3,0)</f>
        <v>Sparisoma viride</v>
      </c>
      <c r="F648" s="48">
        <v>23</v>
      </c>
      <c r="G648" s="48" t="s">
        <v>21</v>
      </c>
      <c r="H648" s="50">
        <f>VLOOKUP(D648,'Species List'!$A$2:$J$97,6,0)</f>
        <v>-4.4317000000000002</v>
      </c>
      <c r="I648" s="50">
        <f>VLOOKUP(D648,'Species List'!$A$2:$J$97,7,0)</f>
        <v>2.9051</v>
      </c>
      <c r="J648">
        <f t="shared" si="10"/>
        <v>268.75437106326598</v>
      </c>
      <c r="K648" s="50" t="str">
        <f>VLOOKUP(D648,'Species List'!$A$2:$J$97,4,0)</f>
        <v>Scaridae</v>
      </c>
    </row>
    <row r="649" spans="1:11">
      <c r="A649" s="47">
        <v>2011</v>
      </c>
      <c r="B649" s="48" t="s">
        <v>39</v>
      </c>
      <c r="C649" s="48">
        <v>1</v>
      </c>
      <c r="D649" t="s">
        <v>45</v>
      </c>
      <c r="E649" s="48" t="str">
        <f>VLOOKUP(D649,'Species List'!$A$2:$J$97,3,0)</f>
        <v>Sparisoma viride</v>
      </c>
      <c r="F649" s="48">
        <v>23</v>
      </c>
      <c r="G649" s="48" t="s">
        <v>21</v>
      </c>
      <c r="H649" s="50">
        <f>VLOOKUP(D649,'Species List'!$A$2:$J$97,6,0)</f>
        <v>-4.4317000000000002</v>
      </c>
      <c r="I649" s="50">
        <f>VLOOKUP(D649,'Species List'!$A$2:$J$97,7,0)</f>
        <v>2.9051</v>
      </c>
      <c r="J649">
        <f t="shared" si="10"/>
        <v>268.75437106326598</v>
      </c>
      <c r="K649" s="50" t="str">
        <f>VLOOKUP(D649,'Species List'!$A$2:$J$97,4,0)</f>
        <v>Scaridae</v>
      </c>
    </row>
    <row r="650" spans="1:11">
      <c r="A650" s="47">
        <v>2011</v>
      </c>
      <c r="B650" s="48" t="s">
        <v>39</v>
      </c>
      <c r="C650" s="48">
        <v>1</v>
      </c>
      <c r="D650" t="s">
        <v>45</v>
      </c>
      <c r="E650" s="48" t="str">
        <f>VLOOKUP(D650,'Species List'!$A$2:$J$97,3,0)</f>
        <v>Sparisoma viride</v>
      </c>
      <c r="F650" s="48">
        <v>23</v>
      </c>
      <c r="G650" s="48" t="s">
        <v>21</v>
      </c>
      <c r="H650" s="50">
        <f>VLOOKUP(D650,'Species List'!$A$2:$J$97,6,0)</f>
        <v>-4.4317000000000002</v>
      </c>
      <c r="I650" s="50">
        <f>VLOOKUP(D650,'Species List'!$A$2:$J$97,7,0)</f>
        <v>2.9051</v>
      </c>
      <c r="J650">
        <f t="shared" si="10"/>
        <v>268.75437106326598</v>
      </c>
      <c r="K650" s="50" t="str">
        <f>VLOOKUP(D650,'Species List'!$A$2:$J$97,4,0)</f>
        <v>Scaridae</v>
      </c>
    </row>
    <row r="651" spans="1:11">
      <c r="A651" s="47">
        <v>2011</v>
      </c>
      <c r="B651" s="48" t="s">
        <v>39</v>
      </c>
      <c r="C651" s="48">
        <v>1</v>
      </c>
      <c r="D651" t="s">
        <v>45</v>
      </c>
      <c r="E651" s="48" t="str">
        <f>VLOOKUP(D651,'Species List'!$A$2:$J$97,3,0)</f>
        <v>Sparisoma viride</v>
      </c>
      <c r="F651" s="48">
        <v>30</v>
      </c>
      <c r="G651" s="48" t="s">
        <v>21</v>
      </c>
      <c r="H651" s="50">
        <f>VLOOKUP(D651,'Species List'!$A$2:$J$97,6,0)</f>
        <v>-4.4317000000000002</v>
      </c>
      <c r="I651" s="50">
        <f>VLOOKUP(D651,'Species List'!$A$2:$J$97,7,0)</f>
        <v>2.9051</v>
      </c>
      <c r="J651">
        <f t="shared" si="10"/>
        <v>581.54718397712224</v>
      </c>
      <c r="K651" s="50" t="str">
        <f>VLOOKUP(D651,'Species List'!$A$2:$J$97,4,0)</f>
        <v>Scaridae</v>
      </c>
    </row>
    <row r="652" spans="1:11">
      <c r="A652" s="47">
        <v>2011</v>
      </c>
      <c r="B652" s="48" t="s">
        <v>39</v>
      </c>
      <c r="C652" s="48">
        <v>1</v>
      </c>
      <c r="D652" t="s">
        <v>45</v>
      </c>
      <c r="E652" s="48" t="str">
        <f>VLOOKUP(D652,'Species List'!$A$2:$J$97,3,0)</f>
        <v>Sparisoma viride</v>
      </c>
      <c r="F652" s="48">
        <v>30</v>
      </c>
      <c r="G652" s="48" t="s">
        <v>21</v>
      </c>
      <c r="H652" s="50">
        <f>VLOOKUP(D652,'Species List'!$A$2:$J$97,6,0)</f>
        <v>-4.4317000000000002</v>
      </c>
      <c r="I652" s="50">
        <f>VLOOKUP(D652,'Species List'!$A$2:$J$97,7,0)</f>
        <v>2.9051</v>
      </c>
      <c r="J652">
        <f t="shared" si="10"/>
        <v>581.54718397712224</v>
      </c>
      <c r="K652" s="50" t="str">
        <f>VLOOKUP(D652,'Species List'!$A$2:$J$97,4,0)</f>
        <v>Scaridae</v>
      </c>
    </row>
    <row r="653" spans="1:11">
      <c r="A653" s="47">
        <v>2011</v>
      </c>
      <c r="B653" s="48" t="s">
        <v>39</v>
      </c>
      <c r="C653" s="48">
        <v>1</v>
      </c>
      <c r="D653" t="s">
        <v>45</v>
      </c>
      <c r="E653" s="48" t="str">
        <f>VLOOKUP(D653,'Species List'!$A$2:$J$97,3,0)</f>
        <v>Sparisoma viride</v>
      </c>
      <c r="F653" s="48">
        <v>30</v>
      </c>
      <c r="G653" s="48" t="s">
        <v>21</v>
      </c>
      <c r="H653" s="50">
        <f>VLOOKUP(D653,'Species List'!$A$2:$J$97,6,0)</f>
        <v>-4.4317000000000002</v>
      </c>
      <c r="I653" s="50">
        <f>VLOOKUP(D653,'Species List'!$A$2:$J$97,7,0)</f>
        <v>2.9051</v>
      </c>
      <c r="J653">
        <f t="shared" si="10"/>
        <v>581.54718397712224</v>
      </c>
      <c r="K653" s="50" t="str">
        <f>VLOOKUP(D653,'Species List'!$A$2:$J$97,4,0)</f>
        <v>Scaridae</v>
      </c>
    </row>
    <row r="654" spans="1:11">
      <c r="A654" s="47">
        <v>2011</v>
      </c>
      <c r="B654" s="48" t="s">
        <v>39</v>
      </c>
      <c r="C654" s="48">
        <v>1</v>
      </c>
      <c r="D654" t="s">
        <v>45</v>
      </c>
      <c r="E654" s="48" t="str">
        <f>VLOOKUP(D654,'Species List'!$A$2:$J$97,3,0)</f>
        <v>Sparisoma viride</v>
      </c>
      <c r="F654" s="48">
        <v>30</v>
      </c>
      <c r="G654" s="48" t="s">
        <v>21</v>
      </c>
      <c r="H654" s="50">
        <f>VLOOKUP(D654,'Species List'!$A$2:$J$97,6,0)</f>
        <v>-4.4317000000000002</v>
      </c>
      <c r="I654" s="50">
        <f>VLOOKUP(D654,'Species List'!$A$2:$J$97,7,0)</f>
        <v>2.9051</v>
      </c>
      <c r="J654">
        <f t="shared" si="10"/>
        <v>581.54718397712224</v>
      </c>
      <c r="K654" s="50" t="str">
        <f>VLOOKUP(D654,'Species List'!$A$2:$J$97,4,0)</f>
        <v>Scaridae</v>
      </c>
    </row>
    <row r="655" spans="1:11">
      <c r="A655" s="47">
        <v>2011</v>
      </c>
      <c r="B655" s="48" t="s">
        <v>39</v>
      </c>
      <c r="C655" s="48">
        <v>1</v>
      </c>
      <c r="D655" t="s">
        <v>45</v>
      </c>
      <c r="E655" s="48" t="str">
        <f>VLOOKUP(D655,'Species List'!$A$2:$J$97,3,0)</f>
        <v>Sparisoma viride</v>
      </c>
      <c r="F655" s="48">
        <v>30</v>
      </c>
      <c r="G655" s="48" t="s">
        <v>21</v>
      </c>
      <c r="H655" s="50">
        <f>VLOOKUP(D655,'Species List'!$A$2:$J$97,6,0)</f>
        <v>-4.4317000000000002</v>
      </c>
      <c r="I655" s="50">
        <f>VLOOKUP(D655,'Species List'!$A$2:$J$97,7,0)</f>
        <v>2.9051</v>
      </c>
      <c r="J655">
        <f t="shared" si="10"/>
        <v>581.54718397712224</v>
      </c>
      <c r="K655" s="50" t="str">
        <f>VLOOKUP(D655,'Species List'!$A$2:$J$97,4,0)</f>
        <v>Scaridae</v>
      </c>
    </row>
    <row r="656" spans="1:11">
      <c r="A656" s="47">
        <v>2011</v>
      </c>
      <c r="B656" s="48" t="s">
        <v>39</v>
      </c>
      <c r="C656" s="48">
        <v>1</v>
      </c>
      <c r="D656" t="s">
        <v>45</v>
      </c>
      <c r="E656" s="48" t="str">
        <f>VLOOKUP(D656,'Species List'!$A$2:$J$97,3,0)</f>
        <v>Sparisoma viride</v>
      </c>
      <c r="F656" s="48">
        <v>30</v>
      </c>
      <c r="G656" s="48" t="s">
        <v>21</v>
      </c>
      <c r="H656" s="50">
        <f>VLOOKUP(D656,'Species List'!$A$2:$J$97,6,0)</f>
        <v>-4.4317000000000002</v>
      </c>
      <c r="I656" s="50">
        <f>VLOOKUP(D656,'Species List'!$A$2:$J$97,7,0)</f>
        <v>2.9051</v>
      </c>
      <c r="J656">
        <f t="shared" si="10"/>
        <v>581.54718397712224</v>
      </c>
      <c r="K656" s="50" t="str">
        <f>VLOOKUP(D656,'Species List'!$A$2:$J$97,4,0)</f>
        <v>Scaridae</v>
      </c>
    </row>
    <row r="657" spans="1:11">
      <c r="A657" s="47">
        <v>2011</v>
      </c>
      <c r="B657" s="48" t="s">
        <v>39</v>
      </c>
      <c r="C657" s="48">
        <v>1</v>
      </c>
      <c r="D657" t="s">
        <v>45</v>
      </c>
      <c r="E657" s="48" t="str">
        <f>VLOOKUP(D657,'Species List'!$A$2:$J$97,3,0)</f>
        <v>Sparisoma viride</v>
      </c>
      <c r="F657" s="48">
        <v>30</v>
      </c>
      <c r="G657" s="48" t="s">
        <v>21</v>
      </c>
      <c r="H657" s="50">
        <f>VLOOKUP(D657,'Species List'!$A$2:$J$97,6,0)</f>
        <v>-4.4317000000000002</v>
      </c>
      <c r="I657" s="50">
        <f>VLOOKUP(D657,'Species List'!$A$2:$J$97,7,0)</f>
        <v>2.9051</v>
      </c>
      <c r="J657">
        <f t="shared" si="10"/>
        <v>581.54718397712224</v>
      </c>
      <c r="K657" s="50" t="str">
        <f>VLOOKUP(D657,'Species List'!$A$2:$J$97,4,0)</f>
        <v>Scaridae</v>
      </c>
    </row>
    <row r="658" spans="1:11">
      <c r="A658" s="47">
        <v>2011</v>
      </c>
      <c r="B658" s="48" t="s">
        <v>39</v>
      </c>
      <c r="C658" s="48">
        <v>1</v>
      </c>
      <c r="D658" t="s">
        <v>45</v>
      </c>
      <c r="E658" s="48" t="str">
        <f>VLOOKUP(D658,'Species List'!$A$2:$J$97,3,0)</f>
        <v>Sparisoma viride</v>
      </c>
      <c r="F658" s="48">
        <v>31</v>
      </c>
      <c r="G658" s="48" t="s">
        <v>21</v>
      </c>
      <c r="H658" s="50">
        <f>VLOOKUP(D658,'Species List'!$A$2:$J$97,6,0)</f>
        <v>-4.4317000000000002</v>
      </c>
      <c r="I658" s="50">
        <f>VLOOKUP(D658,'Species List'!$A$2:$J$97,7,0)</f>
        <v>2.9051</v>
      </c>
      <c r="J658">
        <f t="shared" si="10"/>
        <v>639.66834096149489</v>
      </c>
      <c r="K658" s="50" t="str">
        <f>VLOOKUP(D658,'Species List'!$A$2:$J$97,4,0)</f>
        <v>Scaridae</v>
      </c>
    </row>
    <row r="659" spans="1:11">
      <c r="A659" s="47">
        <v>2011</v>
      </c>
      <c r="B659" s="48" t="s">
        <v>39</v>
      </c>
      <c r="C659" s="48">
        <v>1</v>
      </c>
      <c r="D659" t="s">
        <v>45</v>
      </c>
      <c r="E659" s="48" t="str">
        <f>VLOOKUP(D659,'Species List'!$A$2:$J$97,3,0)</f>
        <v>Sparisoma viride</v>
      </c>
      <c r="F659" s="48">
        <v>31</v>
      </c>
      <c r="G659" s="48" t="s">
        <v>21</v>
      </c>
      <c r="H659" s="50">
        <f>VLOOKUP(D659,'Species List'!$A$2:$J$97,6,0)</f>
        <v>-4.4317000000000002</v>
      </c>
      <c r="I659" s="50">
        <f>VLOOKUP(D659,'Species List'!$A$2:$J$97,7,0)</f>
        <v>2.9051</v>
      </c>
      <c r="J659">
        <f t="shared" si="10"/>
        <v>639.66834096149489</v>
      </c>
      <c r="K659" s="50" t="str">
        <f>VLOOKUP(D659,'Species List'!$A$2:$J$97,4,0)</f>
        <v>Scaridae</v>
      </c>
    </row>
    <row r="660" spans="1:11">
      <c r="A660" s="47">
        <v>2011</v>
      </c>
      <c r="B660" s="48" t="s">
        <v>39</v>
      </c>
      <c r="C660" s="48">
        <v>1</v>
      </c>
      <c r="D660" t="s">
        <v>45</v>
      </c>
      <c r="E660" s="48" t="str">
        <f>VLOOKUP(D660,'Species List'!$A$2:$J$97,3,0)</f>
        <v>Sparisoma viride</v>
      </c>
      <c r="F660" s="48">
        <v>31</v>
      </c>
      <c r="G660" s="48" t="s">
        <v>21</v>
      </c>
      <c r="H660" s="50">
        <f>VLOOKUP(D660,'Species List'!$A$2:$J$97,6,0)</f>
        <v>-4.4317000000000002</v>
      </c>
      <c r="I660" s="50">
        <f>VLOOKUP(D660,'Species List'!$A$2:$J$97,7,0)</f>
        <v>2.9051</v>
      </c>
      <c r="J660">
        <f t="shared" si="10"/>
        <v>639.66834096149489</v>
      </c>
      <c r="K660" s="50" t="str">
        <f>VLOOKUP(D660,'Species List'!$A$2:$J$97,4,0)</f>
        <v>Scaridae</v>
      </c>
    </row>
    <row r="661" spans="1:11">
      <c r="A661" s="47">
        <v>2011</v>
      </c>
      <c r="B661" s="48" t="s">
        <v>39</v>
      </c>
      <c r="C661" s="48">
        <v>1</v>
      </c>
      <c r="D661" t="s">
        <v>45</v>
      </c>
      <c r="E661" s="48" t="str">
        <f>VLOOKUP(D661,'Species List'!$A$2:$J$97,3,0)</f>
        <v>Sparisoma viride</v>
      </c>
      <c r="F661" s="48">
        <v>31</v>
      </c>
      <c r="G661" s="48" t="s">
        <v>21</v>
      </c>
      <c r="H661" s="50">
        <f>VLOOKUP(D661,'Species List'!$A$2:$J$97,6,0)</f>
        <v>-4.4317000000000002</v>
      </c>
      <c r="I661" s="50">
        <f>VLOOKUP(D661,'Species List'!$A$2:$J$97,7,0)</f>
        <v>2.9051</v>
      </c>
      <c r="J661">
        <f t="shared" si="10"/>
        <v>639.66834096149489</v>
      </c>
      <c r="K661" s="50" t="str">
        <f>VLOOKUP(D661,'Species List'!$A$2:$J$97,4,0)</f>
        <v>Scaridae</v>
      </c>
    </row>
    <row r="662" spans="1:11">
      <c r="A662" s="47">
        <v>2011</v>
      </c>
      <c r="B662" s="48" t="s">
        <v>39</v>
      </c>
      <c r="C662" s="48">
        <v>1</v>
      </c>
      <c r="D662" t="s">
        <v>45</v>
      </c>
      <c r="E662" s="48" t="str">
        <f>VLOOKUP(D662,'Species List'!$A$2:$J$97,3,0)</f>
        <v>Sparisoma viride</v>
      </c>
      <c r="F662" s="48">
        <v>31</v>
      </c>
      <c r="G662" s="48" t="s">
        <v>21</v>
      </c>
      <c r="H662" s="50">
        <f>VLOOKUP(D662,'Species List'!$A$2:$J$97,6,0)</f>
        <v>-4.4317000000000002</v>
      </c>
      <c r="I662" s="50">
        <f>VLOOKUP(D662,'Species List'!$A$2:$J$97,7,0)</f>
        <v>2.9051</v>
      </c>
      <c r="J662">
        <f t="shared" si="10"/>
        <v>639.66834096149489</v>
      </c>
      <c r="K662" s="50" t="str">
        <f>VLOOKUP(D662,'Species List'!$A$2:$J$97,4,0)</f>
        <v>Scaridae</v>
      </c>
    </row>
    <row r="663" spans="1:11">
      <c r="A663" s="47">
        <v>2011</v>
      </c>
      <c r="B663" s="48" t="s">
        <v>39</v>
      </c>
      <c r="C663" s="48">
        <v>1</v>
      </c>
      <c r="D663" t="s">
        <v>45</v>
      </c>
      <c r="E663" s="48" t="str">
        <f>VLOOKUP(D663,'Species List'!$A$2:$J$97,3,0)</f>
        <v>Sparisoma viride</v>
      </c>
      <c r="F663" s="48">
        <v>31</v>
      </c>
      <c r="G663" s="48" t="s">
        <v>21</v>
      </c>
      <c r="H663" s="50">
        <f>VLOOKUP(D663,'Species List'!$A$2:$J$97,6,0)</f>
        <v>-4.4317000000000002</v>
      </c>
      <c r="I663" s="50">
        <f>VLOOKUP(D663,'Species List'!$A$2:$J$97,7,0)</f>
        <v>2.9051</v>
      </c>
      <c r="J663">
        <f t="shared" si="10"/>
        <v>639.66834096149489</v>
      </c>
      <c r="K663" s="50" t="str">
        <f>VLOOKUP(D663,'Species List'!$A$2:$J$97,4,0)</f>
        <v>Scaridae</v>
      </c>
    </row>
    <row r="664" spans="1:11">
      <c r="A664" s="47">
        <v>2011</v>
      </c>
      <c r="B664" s="48" t="s">
        <v>39</v>
      </c>
      <c r="C664" s="48">
        <v>1</v>
      </c>
      <c r="D664" t="s">
        <v>45</v>
      </c>
      <c r="E664" s="48" t="str">
        <f>VLOOKUP(D664,'Species List'!$A$2:$J$97,3,0)</f>
        <v>Sparisoma viride</v>
      </c>
      <c r="F664" s="48">
        <v>32</v>
      </c>
      <c r="G664" s="48" t="s">
        <v>21</v>
      </c>
      <c r="H664" s="50">
        <f>VLOOKUP(D664,'Species List'!$A$2:$J$97,6,0)</f>
        <v>-4.4317000000000002</v>
      </c>
      <c r="I664" s="50">
        <f>VLOOKUP(D664,'Species List'!$A$2:$J$97,7,0)</f>
        <v>2.9051</v>
      </c>
      <c r="J664">
        <f t="shared" si="10"/>
        <v>701.47339170910243</v>
      </c>
      <c r="K664" s="50" t="str">
        <f>VLOOKUP(D664,'Species List'!$A$2:$J$97,4,0)</f>
        <v>Scaridae</v>
      </c>
    </row>
    <row r="665" spans="1:11">
      <c r="A665" s="47">
        <v>2011</v>
      </c>
      <c r="B665" s="48" t="s">
        <v>39</v>
      </c>
      <c r="C665" s="48">
        <v>1</v>
      </c>
      <c r="D665" t="s">
        <v>45</v>
      </c>
      <c r="E665" s="48" t="str">
        <f>VLOOKUP(D665,'Species List'!$A$2:$J$97,3,0)</f>
        <v>Sparisoma viride</v>
      </c>
      <c r="F665" s="48">
        <v>31</v>
      </c>
      <c r="G665" s="48" t="s">
        <v>43</v>
      </c>
      <c r="H665" s="50">
        <f>VLOOKUP(D665,'Species List'!$A$2:$J$97,6,0)</f>
        <v>-4.4317000000000002</v>
      </c>
      <c r="I665" s="50">
        <f>VLOOKUP(D665,'Species List'!$A$2:$J$97,7,0)</f>
        <v>2.9051</v>
      </c>
      <c r="J665">
        <f t="shared" si="10"/>
        <v>639.66834096149489</v>
      </c>
      <c r="K665" s="50" t="str">
        <f>VLOOKUP(D665,'Species List'!$A$2:$J$97,4,0)</f>
        <v>Scaridae</v>
      </c>
    </row>
    <row r="666" spans="1:11">
      <c r="A666" s="47">
        <v>2011</v>
      </c>
      <c r="B666" s="48" t="s">
        <v>39</v>
      </c>
      <c r="C666" s="48">
        <v>1</v>
      </c>
      <c r="D666" t="s">
        <v>45</v>
      </c>
      <c r="E666" s="48" t="str">
        <f>VLOOKUP(D666,'Species List'!$A$2:$J$97,3,0)</f>
        <v>Sparisoma viride</v>
      </c>
      <c r="F666" s="48">
        <v>32</v>
      </c>
      <c r="G666" s="48" t="s">
        <v>43</v>
      </c>
      <c r="H666" s="50">
        <f>VLOOKUP(D666,'Species List'!$A$2:$J$97,6,0)</f>
        <v>-4.4317000000000002</v>
      </c>
      <c r="I666" s="50">
        <f>VLOOKUP(D666,'Species List'!$A$2:$J$97,7,0)</f>
        <v>2.9051</v>
      </c>
      <c r="J666">
        <f t="shared" si="10"/>
        <v>701.47339170910243</v>
      </c>
      <c r="K666" s="50" t="str">
        <f>VLOOKUP(D666,'Species List'!$A$2:$J$97,4,0)</f>
        <v>Scaridae</v>
      </c>
    </row>
    <row r="667" spans="1:11">
      <c r="A667" s="47">
        <v>2011</v>
      </c>
      <c r="B667" s="48" t="s">
        <v>39</v>
      </c>
      <c r="C667" s="48">
        <v>2</v>
      </c>
      <c r="D667" s="48" t="s">
        <v>26</v>
      </c>
      <c r="E667" s="48" t="str">
        <f>VLOOKUP(D667,'Species List'!$A$2:$J$97,3,0)</f>
        <v>Acanthurus bahianus</v>
      </c>
      <c r="F667" s="48">
        <v>20</v>
      </c>
      <c r="G667" s="48"/>
      <c r="H667" s="50">
        <f>VLOOKUP(D667,'Species List'!$A$2:$J$97,6,0)</f>
        <v>-4.6005000000000003</v>
      </c>
      <c r="I667" s="50">
        <f>VLOOKUP(D667,'Species List'!$A$2:$J$97,7,0)</f>
        <v>2.9752000000000001</v>
      </c>
      <c r="J667">
        <f t="shared" si="10"/>
        <v>176.00477205767049</v>
      </c>
      <c r="K667" s="50" t="str">
        <f>VLOOKUP(D667,'Species List'!$A$2:$J$97,4,0)</f>
        <v>Acanthuridae</v>
      </c>
    </row>
    <row r="668" spans="1:11">
      <c r="A668" s="47">
        <v>2011</v>
      </c>
      <c r="B668" s="48" t="s">
        <v>39</v>
      </c>
      <c r="C668" s="48">
        <v>2</v>
      </c>
      <c r="D668" s="48" t="s">
        <v>26</v>
      </c>
      <c r="E668" s="48" t="str">
        <f>VLOOKUP(D668,'Species List'!$A$2:$J$97,3,0)</f>
        <v>Acanthurus bahianus</v>
      </c>
      <c r="F668" s="48">
        <v>21</v>
      </c>
      <c r="G668" s="48"/>
      <c r="H668" s="50">
        <f>VLOOKUP(D668,'Species List'!$A$2:$J$97,6,0)</f>
        <v>-4.6005000000000003</v>
      </c>
      <c r="I668" s="50">
        <f>VLOOKUP(D668,'Species List'!$A$2:$J$97,7,0)</f>
        <v>2.9752000000000001</v>
      </c>
      <c r="J668">
        <f t="shared" si="10"/>
        <v>203.50113964162315</v>
      </c>
      <c r="K668" s="50" t="str">
        <f>VLOOKUP(D668,'Species List'!$A$2:$J$97,4,0)</f>
        <v>Acanthuridae</v>
      </c>
    </row>
    <row r="669" spans="1:11">
      <c r="A669" s="47">
        <v>2011</v>
      </c>
      <c r="B669" s="48" t="s">
        <v>39</v>
      </c>
      <c r="C669" s="48">
        <v>2</v>
      </c>
      <c r="D669" s="48" t="s">
        <v>54</v>
      </c>
      <c r="E669" s="48" t="str">
        <f>VLOOKUP(D669,'Species List'!$A$2:$J$97,3,0)</f>
        <v>Acanthurus coeruleus</v>
      </c>
      <c r="F669" s="48">
        <v>21</v>
      </c>
      <c r="G669" s="48"/>
      <c r="H669" s="50">
        <f>VLOOKUP(D669,'Species List'!$A$2:$J$97,6,0)</f>
        <v>-2.8241999999999998</v>
      </c>
      <c r="I669" s="50">
        <f>VLOOKUP(D669,'Species List'!$A$2:$J$97,7,0)</f>
        <v>2.2637999999999998</v>
      </c>
      <c r="J669">
        <f t="shared" si="10"/>
        <v>270.91935901967503</v>
      </c>
      <c r="K669" s="50" t="str">
        <f>VLOOKUP(D669,'Species List'!$A$2:$J$97,4,0)</f>
        <v>Acanthuridae</v>
      </c>
    </row>
    <row r="670" spans="1:11">
      <c r="A670" s="47">
        <v>2011</v>
      </c>
      <c r="B670" s="48" t="s">
        <v>39</v>
      </c>
      <c r="C670" s="48">
        <v>2</v>
      </c>
      <c r="D670" s="48" t="s">
        <v>49</v>
      </c>
      <c r="E670" s="48" t="str">
        <f>VLOOKUP(D670,'Species List'!$A$2:$J$97,3,0)</f>
        <v>Microspathodon chrysurus</v>
      </c>
      <c r="F670" s="48">
        <v>10</v>
      </c>
      <c r="G670" s="48"/>
      <c r="H670" s="50">
        <f>VLOOKUP(D670,'Species List'!$A$2:$J$97,6,0)</f>
        <v>-4.7032999999999996</v>
      </c>
      <c r="I670" s="50">
        <f>VLOOKUP(D670,'Species List'!$A$2:$J$97,7,0)</f>
        <v>3.0825</v>
      </c>
      <c r="J670">
        <f t="shared" si="10"/>
        <v>28.953428647598106</v>
      </c>
      <c r="K670" s="50" t="str">
        <f>VLOOKUP(D670,'Species List'!$A$2:$J$97,4,0)</f>
        <v>Pomacentridae</v>
      </c>
    </row>
    <row r="671" spans="1:11">
      <c r="A671" s="47">
        <v>2011</v>
      </c>
      <c r="B671" s="48" t="s">
        <v>39</v>
      </c>
      <c r="C671" s="48">
        <v>2</v>
      </c>
      <c r="D671" t="s">
        <v>48</v>
      </c>
      <c r="E671" s="48" t="str">
        <f>VLOOKUP(D671,'Species List'!$A$2:$J$97,3,0)</f>
        <v>Scarus taeniopterus</v>
      </c>
      <c r="F671" s="48">
        <v>28</v>
      </c>
      <c r="G671" s="48" t="s">
        <v>43</v>
      </c>
      <c r="H671" s="50">
        <f>VLOOKUP(D671,'Species List'!$A$2:$J$97,6,0)</f>
        <v>-3.2256999999999998</v>
      </c>
      <c r="I671" s="50">
        <f>VLOOKUP(D671,'Species List'!$A$2:$J$97,7,0)</f>
        <v>2.3852000000000002</v>
      </c>
      <c r="J671">
        <f t="shared" si="10"/>
        <v>408.56516613863522</v>
      </c>
      <c r="K671" s="50" t="str">
        <f>VLOOKUP(D671,'Species List'!$A$2:$J$97,4,0)</f>
        <v>Scaridae</v>
      </c>
    </row>
    <row r="672" spans="1:11">
      <c r="A672" s="47">
        <v>2011</v>
      </c>
      <c r="B672" s="48" t="s">
        <v>39</v>
      </c>
      <c r="C672" s="48">
        <v>2</v>
      </c>
      <c r="D672" s="48" t="s">
        <v>42</v>
      </c>
      <c r="E672" s="48" t="str">
        <f>VLOOKUP(D672,'Species List'!$A$2:$J$97,3,0)</f>
        <v>Scarus vetula</v>
      </c>
      <c r="F672" s="48">
        <v>35</v>
      </c>
      <c r="G672" s="48" t="s">
        <v>43</v>
      </c>
      <c r="H672" s="50">
        <f>VLOOKUP(D672,'Species List'!$A$2:$J$97,6,0)</f>
        <v>-5.0162000000000004</v>
      </c>
      <c r="I672" s="50">
        <f>VLOOKUP(D672,'Species List'!$A$2:$J$97,7,0)</f>
        <v>3.1109</v>
      </c>
      <c r="J672">
        <f t="shared" si="10"/>
        <v>790.93588337793562</v>
      </c>
      <c r="K672" s="50" t="str">
        <f>VLOOKUP(D672,'Species List'!$A$2:$J$97,4,0)</f>
        <v>Scaridae</v>
      </c>
    </row>
    <row r="673" spans="1:11">
      <c r="A673" s="47">
        <v>2011</v>
      </c>
      <c r="B673" s="48" t="s">
        <v>39</v>
      </c>
      <c r="C673" s="48">
        <v>2</v>
      </c>
      <c r="D673" t="s">
        <v>45</v>
      </c>
      <c r="E673" s="48" t="str">
        <f>VLOOKUP(D673,'Species List'!$A$2:$J$97,3,0)</f>
        <v>Sparisoma viride</v>
      </c>
      <c r="F673" s="48">
        <v>20</v>
      </c>
      <c r="G673" s="48" t="s">
        <v>21</v>
      </c>
      <c r="H673" s="50">
        <f>VLOOKUP(D673,'Species List'!$A$2:$J$97,6,0)</f>
        <v>-4.4317000000000002</v>
      </c>
      <c r="I673" s="50">
        <f>VLOOKUP(D673,'Species List'!$A$2:$J$97,7,0)</f>
        <v>2.9051</v>
      </c>
      <c r="J673">
        <f t="shared" si="10"/>
        <v>179.06975540636282</v>
      </c>
      <c r="K673" s="50" t="str">
        <f>VLOOKUP(D673,'Species List'!$A$2:$J$97,4,0)</f>
        <v>Scaridae</v>
      </c>
    </row>
    <row r="674" spans="1:11">
      <c r="A674" s="47">
        <v>2011</v>
      </c>
      <c r="B674" s="48" t="s">
        <v>39</v>
      </c>
      <c r="C674" s="48">
        <v>2</v>
      </c>
      <c r="D674" t="s">
        <v>45</v>
      </c>
      <c r="E674" s="48" t="str">
        <f>VLOOKUP(D674,'Species List'!$A$2:$J$97,3,0)</f>
        <v>Sparisoma viride</v>
      </c>
      <c r="F674" s="48">
        <v>22</v>
      </c>
      <c r="G674" s="48" t="s">
        <v>21</v>
      </c>
      <c r="H674" s="50">
        <f>VLOOKUP(D674,'Species List'!$A$2:$J$97,6,0)</f>
        <v>-4.4317000000000002</v>
      </c>
      <c r="I674" s="50">
        <f>VLOOKUP(D674,'Species List'!$A$2:$J$97,7,0)</f>
        <v>2.9051</v>
      </c>
      <c r="J674">
        <f t="shared" si="10"/>
        <v>236.19577785013334</v>
      </c>
      <c r="K674" s="50" t="str">
        <f>VLOOKUP(D674,'Species List'!$A$2:$J$97,4,0)</f>
        <v>Scaridae</v>
      </c>
    </row>
    <row r="675" spans="1:11">
      <c r="A675" s="47">
        <v>2011</v>
      </c>
      <c r="B675" s="48" t="s">
        <v>39</v>
      </c>
      <c r="C675" s="48">
        <v>2</v>
      </c>
      <c r="D675" t="s">
        <v>45</v>
      </c>
      <c r="E675" s="48" t="str">
        <f>VLOOKUP(D675,'Species List'!$A$2:$J$97,3,0)</f>
        <v>Sparisoma viride</v>
      </c>
      <c r="F675" s="48">
        <v>25</v>
      </c>
      <c r="G675" s="48" t="s">
        <v>21</v>
      </c>
      <c r="H675" s="50">
        <f>VLOOKUP(D675,'Species List'!$A$2:$J$97,6,0)</f>
        <v>-4.4317000000000002</v>
      </c>
      <c r="I675" s="50">
        <f>VLOOKUP(D675,'Species List'!$A$2:$J$97,7,0)</f>
        <v>2.9051</v>
      </c>
      <c r="J675">
        <f t="shared" si="10"/>
        <v>342.41715863912742</v>
      </c>
      <c r="K675" s="50" t="str">
        <f>VLOOKUP(D675,'Species List'!$A$2:$J$97,4,0)</f>
        <v>Scaridae</v>
      </c>
    </row>
    <row r="676" spans="1:11">
      <c r="A676" s="47">
        <v>2011</v>
      </c>
      <c r="B676" s="48" t="s">
        <v>39</v>
      </c>
      <c r="C676" s="48">
        <v>2</v>
      </c>
      <c r="D676" t="s">
        <v>45</v>
      </c>
      <c r="E676" s="48" t="str">
        <f>VLOOKUP(D676,'Species List'!$A$2:$J$97,3,0)</f>
        <v>Sparisoma viride</v>
      </c>
      <c r="F676" s="48">
        <v>26</v>
      </c>
      <c r="G676" s="48" t="s">
        <v>21</v>
      </c>
      <c r="H676" s="50">
        <f>VLOOKUP(D676,'Species List'!$A$2:$J$97,6,0)</f>
        <v>-4.4317000000000002</v>
      </c>
      <c r="I676" s="50">
        <f>VLOOKUP(D676,'Species List'!$A$2:$J$97,7,0)</f>
        <v>2.9051</v>
      </c>
      <c r="J676">
        <f t="shared" si="10"/>
        <v>383.741768934785</v>
      </c>
      <c r="K676" s="50" t="str">
        <f>VLOOKUP(D676,'Species List'!$A$2:$J$97,4,0)</f>
        <v>Scaridae</v>
      </c>
    </row>
    <row r="677" spans="1:11">
      <c r="A677" s="47">
        <v>2011</v>
      </c>
      <c r="B677" s="48" t="s">
        <v>39</v>
      </c>
      <c r="C677" s="48">
        <v>2</v>
      </c>
      <c r="D677" t="s">
        <v>45</v>
      </c>
      <c r="E677" s="48" t="str">
        <f>VLOOKUP(D677,'Species List'!$A$2:$J$97,3,0)</f>
        <v>Sparisoma viride</v>
      </c>
      <c r="F677" s="48">
        <v>27</v>
      </c>
      <c r="G677" s="48" t="s">
        <v>21</v>
      </c>
      <c r="H677" s="50">
        <f>VLOOKUP(D677,'Species List'!$A$2:$J$97,6,0)</f>
        <v>-4.4317000000000002</v>
      </c>
      <c r="I677" s="50">
        <f>VLOOKUP(D677,'Species List'!$A$2:$J$97,7,0)</f>
        <v>2.9051</v>
      </c>
      <c r="J677">
        <f t="shared" si="10"/>
        <v>428.20809318874581</v>
      </c>
      <c r="K677" s="50" t="str">
        <f>VLOOKUP(D677,'Species List'!$A$2:$J$97,4,0)</f>
        <v>Scaridae</v>
      </c>
    </row>
    <row r="678" spans="1:11">
      <c r="A678" s="47">
        <v>2011</v>
      </c>
      <c r="B678" s="48" t="s">
        <v>39</v>
      </c>
      <c r="C678" s="48">
        <v>2</v>
      </c>
      <c r="D678" t="s">
        <v>45</v>
      </c>
      <c r="E678" s="48" t="str">
        <f>VLOOKUP(D678,'Species List'!$A$2:$J$97,3,0)</f>
        <v>Sparisoma viride</v>
      </c>
      <c r="F678" s="48">
        <v>28</v>
      </c>
      <c r="G678" s="48" t="s">
        <v>21</v>
      </c>
      <c r="H678" s="50">
        <f>VLOOKUP(D678,'Species List'!$A$2:$J$97,6,0)</f>
        <v>-4.4317000000000002</v>
      </c>
      <c r="I678" s="50">
        <f>VLOOKUP(D678,'Species List'!$A$2:$J$97,7,0)</f>
        <v>2.9051</v>
      </c>
      <c r="J678">
        <f t="shared" si="10"/>
        <v>475.92530495067058</v>
      </c>
      <c r="K678" s="50" t="str">
        <f>VLOOKUP(D678,'Species List'!$A$2:$J$97,4,0)</f>
        <v>Scaridae</v>
      </c>
    </row>
    <row r="679" spans="1:11">
      <c r="A679" s="47">
        <v>2011</v>
      </c>
      <c r="B679" s="48" t="s">
        <v>39</v>
      </c>
      <c r="C679" s="48">
        <v>2</v>
      </c>
      <c r="D679" t="s">
        <v>45</v>
      </c>
      <c r="E679" s="48" t="str">
        <f>VLOOKUP(D679,'Species List'!$A$2:$J$97,3,0)</f>
        <v>Sparisoma viride</v>
      </c>
      <c r="F679" s="48">
        <v>29</v>
      </c>
      <c r="G679" s="48" t="s">
        <v>21</v>
      </c>
      <c r="H679" s="50">
        <f>VLOOKUP(D679,'Species List'!$A$2:$J$97,6,0)</f>
        <v>-4.4317000000000002</v>
      </c>
      <c r="I679" s="50">
        <f>VLOOKUP(D679,'Species List'!$A$2:$J$97,7,0)</f>
        <v>2.9051</v>
      </c>
      <c r="J679">
        <f t="shared" si="10"/>
        <v>527.00219453145235</v>
      </c>
      <c r="K679" s="50" t="str">
        <f>VLOOKUP(D679,'Species List'!$A$2:$J$97,4,0)</f>
        <v>Scaridae</v>
      </c>
    </row>
    <row r="680" spans="1:11">
      <c r="A680" s="47">
        <v>2011</v>
      </c>
      <c r="B680" s="48" t="s">
        <v>39</v>
      </c>
      <c r="C680" s="48">
        <v>2</v>
      </c>
      <c r="D680" t="s">
        <v>45</v>
      </c>
      <c r="E680" s="48" t="str">
        <f>VLOOKUP(D680,'Species List'!$A$2:$J$97,3,0)</f>
        <v>Sparisoma viride</v>
      </c>
      <c r="F680" s="48">
        <v>29</v>
      </c>
      <c r="G680" s="48" t="s">
        <v>21</v>
      </c>
      <c r="H680" s="50">
        <f>VLOOKUP(D680,'Species List'!$A$2:$J$97,6,0)</f>
        <v>-4.4317000000000002</v>
      </c>
      <c r="I680" s="50">
        <f>VLOOKUP(D680,'Species List'!$A$2:$J$97,7,0)</f>
        <v>2.9051</v>
      </c>
      <c r="J680">
        <f t="shared" si="10"/>
        <v>527.00219453145235</v>
      </c>
      <c r="K680" s="50" t="str">
        <f>VLOOKUP(D680,'Species List'!$A$2:$J$97,4,0)</f>
        <v>Scaridae</v>
      </c>
    </row>
    <row r="681" spans="1:11">
      <c r="A681" s="47">
        <v>2011</v>
      </c>
      <c r="B681" s="48" t="s">
        <v>39</v>
      </c>
      <c r="C681" s="48">
        <v>2</v>
      </c>
      <c r="D681" t="s">
        <v>45</v>
      </c>
      <c r="E681" s="48" t="str">
        <f>VLOOKUP(D681,'Species List'!$A$2:$J$97,3,0)</f>
        <v>Sparisoma viride</v>
      </c>
      <c r="F681" s="48">
        <v>30</v>
      </c>
      <c r="G681" s="48" t="s">
        <v>21</v>
      </c>
      <c r="H681" s="50">
        <f>VLOOKUP(D681,'Species List'!$A$2:$J$97,6,0)</f>
        <v>-4.4317000000000002</v>
      </c>
      <c r="I681" s="50">
        <f>VLOOKUP(D681,'Species List'!$A$2:$J$97,7,0)</f>
        <v>2.9051</v>
      </c>
      <c r="J681">
        <f t="shared" si="10"/>
        <v>581.54718397712224</v>
      </c>
      <c r="K681" s="50" t="str">
        <f>VLOOKUP(D681,'Species List'!$A$2:$J$97,4,0)</f>
        <v>Scaridae</v>
      </c>
    </row>
    <row r="682" spans="1:11">
      <c r="A682" s="47">
        <v>2011</v>
      </c>
      <c r="B682" s="48" t="s">
        <v>39</v>
      </c>
      <c r="C682" s="48">
        <v>2</v>
      </c>
      <c r="D682" t="s">
        <v>45</v>
      </c>
      <c r="E682" s="48" t="str">
        <f>VLOOKUP(D682,'Species List'!$A$2:$J$97,3,0)</f>
        <v>Sparisoma viride</v>
      </c>
      <c r="F682" s="48">
        <v>30</v>
      </c>
      <c r="G682" s="48" t="s">
        <v>21</v>
      </c>
      <c r="H682" s="50">
        <f>VLOOKUP(D682,'Species List'!$A$2:$J$97,6,0)</f>
        <v>-4.4317000000000002</v>
      </c>
      <c r="I682" s="50">
        <f>VLOOKUP(D682,'Species List'!$A$2:$J$97,7,0)</f>
        <v>2.9051</v>
      </c>
      <c r="J682">
        <f t="shared" si="10"/>
        <v>581.54718397712224</v>
      </c>
      <c r="K682" s="50" t="str">
        <f>VLOOKUP(D682,'Species List'!$A$2:$J$97,4,0)</f>
        <v>Scaridae</v>
      </c>
    </row>
    <row r="683" spans="1:11">
      <c r="A683" s="47">
        <v>2011</v>
      </c>
      <c r="B683" s="48" t="s">
        <v>39</v>
      </c>
      <c r="C683" s="48">
        <v>2</v>
      </c>
      <c r="D683" t="s">
        <v>45</v>
      </c>
      <c r="E683" s="48" t="str">
        <f>VLOOKUP(D683,'Species List'!$A$2:$J$97,3,0)</f>
        <v>Sparisoma viride</v>
      </c>
      <c r="F683" s="48">
        <v>30</v>
      </c>
      <c r="G683" s="48" t="s">
        <v>21</v>
      </c>
      <c r="H683" s="50">
        <f>VLOOKUP(D683,'Species List'!$A$2:$J$97,6,0)</f>
        <v>-4.4317000000000002</v>
      </c>
      <c r="I683" s="50">
        <f>VLOOKUP(D683,'Species List'!$A$2:$J$97,7,0)</f>
        <v>2.9051</v>
      </c>
      <c r="J683">
        <f t="shared" si="10"/>
        <v>581.54718397712224</v>
      </c>
      <c r="K683" s="50" t="str">
        <f>VLOOKUP(D683,'Species List'!$A$2:$J$97,4,0)</f>
        <v>Scaridae</v>
      </c>
    </row>
    <row r="684" spans="1:11">
      <c r="A684" s="47">
        <v>2011</v>
      </c>
      <c r="B684" s="48" t="s">
        <v>39</v>
      </c>
      <c r="C684" s="48">
        <v>2</v>
      </c>
      <c r="D684" t="s">
        <v>45</v>
      </c>
      <c r="E684" s="48" t="str">
        <f>VLOOKUP(D684,'Species List'!$A$2:$J$97,3,0)</f>
        <v>Sparisoma viride</v>
      </c>
      <c r="F684" s="48">
        <v>30</v>
      </c>
      <c r="G684" s="48" t="s">
        <v>21</v>
      </c>
      <c r="H684" s="50">
        <f>VLOOKUP(D684,'Species List'!$A$2:$J$97,6,0)</f>
        <v>-4.4317000000000002</v>
      </c>
      <c r="I684" s="50">
        <f>VLOOKUP(D684,'Species List'!$A$2:$J$97,7,0)</f>
        <v>2.9051</v>
      </c>
      <c r="J684">
        <f t="shared" si="10"/>
        <v>581.54718397712224</v>
      </c>
      <c r="K684" s="50" t="str">
        <f>VLOOKUP(D684,'Species List'!$A$2:$J$97,4,0)</f>
        <v>Scaridae</v>
      </c>
    </row>
    <row r="685" spans="1:11">
      <c r="A685" s="47">
        <v>2011</v>
      </c>
      <c r="B685" s="48" t="s">
        <v>39</v>
      </c>
      <c r="C685" s="48">
        <v>2</v>
      </c>
      <c r="D685" t="s">
        <v>45</v>
      </c>
      <c r="E685" s="48" t="str">
        <f>VLOOKUP(D685,'Species List'!$A$2:$J$97,3,0)</f>
        <v>Sparisoma viride</v>
      </c>
      <c r="F685" s="48">
        <v>30</v>
      </c>
      <c r="G685" s="48" t="s">
        <v>21</v>
      </c>
      <c r="H685" s="50">
        <f>VLOOKUP(D685,'Species List'!$A$2:$J$97,6,0)</f>
        <v>-4.4317000000000002</v>
      </c>
      <c r="I685" s="50">
        <f>VLOOKUP(D685,'Species List'!$A$2:$J$97,7,0)</f>
        <v>2.9051</v>
      </c>
      <c r="J685">
        <f t="shared" si="10"/>
        <v>581.54718397712224</v>
      </c>
      <c r="K685" s="50" t="str">
        <f>VLOOKUP(D685,'Species List'!$A$2:$J$97,4,0)</f>
        <v>Scaridae</v>
      </c>
    </row>
    <row r="686" spans="1:11">
      <c r="A686" s="47">
        <v>2011</v>
      </c>
      <c r="B686" s="48" t="s">
        <v>39</v>
      </c>
      <c r="C686" s="48">
        <v>2</v>
      </c>
      <c r="D686" t="s">
        <v>45</v>
      </c>
      <c r="E686" s="48" t="str">
        <f>VLOOKUP(D686,'Species List'!$A$2:$J$97,3,0)</f>
        <v>Sparisoma viride</v>
      </c>
      <c r="F686" s="48">
        <v>30</v>
      </c>
      <c r="G686" s="48" t="s">
        <v>21</v>
      </c>
      <c r="H686" s="50">
        <f>VLOOKUP(D686,'Species List'!$A$2:$J$97,6,0)</f>
        <v>-4.4317000000000002</v>
      </c>
      <c r="I686" s="50">
        <f>VLOOKUP(D686,'Species List'!$A$2:$J$97,7,0)</f>
        <v>2.9051</v>
      </c>
      <c r="J686">
        <f t="shared" si="10"/>
        <v>581.54718397712224</v>
      </c>
      <c r="K686" s="50" t="str">
        <f>VLOOKUP(D686,'Species List'!$A$2:$J$97,4,0)</f>
        <v>Scaridae</v>
      </c>
    </row>
    <row r="687" spans="1:11">
      <c r="A687" s="47">
        <v>2011</v>
      </c>
      <c r="B687" s="48" t="s">
        <v>39</v>
      </c>
      <c r="C687" s="48">
        <v>2</v>
      </c>
      <c r="D687" t="s">
        <v>45</v>
      </c>
      <c r="E687" s="48" t="str">
        <f>VLOOKUP(D687,'Species List'!$A$2:$J$97,3,0)</f>
        <v>Sparisoma viride</v>
      </c>
      <c r="F687" s="48">
        <v>30</v>
      </c>
      <c r="G687" s="48" t="s">
        <v>21</v>
      </c>
      <c r="H687" s="50">
        <f>VLOOKUP(D687,'Species List'!$A$2:$J$97,6,0)</f>
        <v>-4.4317000000000002</v>
      </c>
      <c r="I687" s="50">
        <f>VLOOKUP(D687,'Species List'!$A$2:$J$97,7,0)</f>
        <v>2.9051</v>
      </c>
      <c r="J687">
        <f t="shared" si="10"/>
        <v>581.54718397712224</v>
      </c>
      <c r="K687" s="50" t="str">
        <f>VLOOKUP(D687,'Species List'!$A$2:$J$97,4,0)</f>
        <v>Scaridae</v>
      </c>
    </row>
    <row r="688" spans="1:11">
      <c r="A688" s="47">
        <v>2011</v>
      </c>
      <c r="B688" s="48" t="s">
        <v>39</v>
      </c>
      <c r="C688" s="48">
        <v>2</v>
      </c>
      <c r="D688" t="s">
        <v>45</v>
      </c>
      <c r="E688" s="48" t="str">
        <f>VLOOKUP(D688,'Species List'!$A$2:$J$97,3,0)</f>
        <v>Sparisoma viride</v>
      </c>
      <c r="F688" s="48">
        <v>30</v>
      </c>
      <c r="G688" s="48" t="s">
        <v>21</v>
      </c>
      <c r="H688" s="50">
        <f>VLOOKUP(D688,'Species List'!$A$2:$J$97,6,0)</f>
        <v>-4.4317000000000002</v>
      </c>
      <c r="I688" s="50">
        <f>VLOOKUP(D688,'Species List'!$A$2:$J$97,7,0)</f>
        <v>2.9051</v>
      </c>
      <c r="J688">
        <f t="shared" si="10"/>
        <v>581.54718397712224</v>
      </c>
      <c r="K688" s="50" t="str">
        <f>VLOOKUP(D688,'Species List'!$A$2:$J$97,4,0)</f>
        <v>Scaridae</v>
      </c>
    </row>
    <row r="689" spans="1:11">
      <c r="A689" s="47">
        <v>2011</v>
      </c>
      <c r="B689" s="48" t="s">
        <v>39</v>
      </c>
      <c r="C689" s="48">
        <v>2</v>
      </c>
      <c r="D689" t="s">
        <v>45</v>
      </c>
      <c r="E689" s="48" t="str">
        <f>VLOOKUP(D689,'Species List'!$A$2:$J$97,3,0)</f>
        <v>Sparisoma viride</v>
      </c>
      <c r="F689" s="48">
        <v>30</v>
      </c>
      <c r="G689" s="48" t="s">
        <v>21</v>
      </c>
      <c r="H689" s="50">
        <f>VLOOKUP(D689,'Species List'!$A$2:$J$97,6,0)</f>
        <v>-4.4317000000000002</v>
      </c>
      <c r="I689" s="50">
        <f>VLOOKUP(D689,'Species List'!$A$2:$J$97,7,0)</f>
        <v>2.9051</v>
      </c>
      <c r="J689">
        <f t="shared" si="10"/>
        <v>581.54718397712224</v>
      </c>
      <c r="K689" s="50" t="str">
        <f>VLOOKUP(D689,'Species List'!$A$2:$J$97,4,0)</f>
        <v>Scaridae</v>
      </c>
    </row>
    <row r="690" spans="1:11">
      <c r="A690" s="47">
        <v>2011</v>
      </c>
      <c r="B690" s="48" t="s">
        <v>39</v>
      </c>
      <c r="C690" s="48">
        <v>2</v>
      </c>
      <c r="D690" t="s">
        <v>45</v>
      </c>
      <c r="E690" s="48" t="str">
        <f>VLOOKUP(D690,'Species List'!$A$2:$J$97,3,0)</f>
        <v>Sparisoma viride</v>
      </c>
      <c r="F690" s="48">
        <v>31</v>
      </c>
      <c r="G690" s="48" t="s">
        <v>21</v>
      </c>
      <c r="H690" s="50">
        <f>VLOOKUP(D690,'Species List'!$A$2:$J$97,6,0)</f>
        <v>-4.4317000000000002</v>
      </c>
      <c r="I690" s="50">
        <f>VLOOKUP(D690,'Species List'!$A$2:$J$97,7,0)</f>
        <v>2.9051</v>
      </c>
      <c r="J690">
        <f t="shared" si="10"/>
        <v>639.66834096149489</v>
      </c>
      <c r="K690" s="50" t="str">
        <f>VLOOKUP(D690,'Species List'!$A$2:$J$97,4,0)</f>
        <v>Scaridae</v>
      </c>
    </row>
    <row r="691" spans="1:11">
      <c r="A691" s="47">
        <v>2011</v>
      </c>
      <c r="B691" s="48" t="s">
        <v>39</v>
      </c>
      <c r="C691" s="48">
        <v>2</v>
      </c>
      <c r="D691" t="s">
        <v>45</v>
      </c>
      <c r="E691" s="48" t="str">
        <f>VLOOKUP(D691,'Species List'!$A$2:$J$97,3,0)</f>
        <v>Sparisoma viride</v>
      </c>
      <c r="F691" s="48">
        <v>32</v>
      </c>
      <c r="G691" s="48" t="s">
        <v>21</v>
      </c>
      <c r="H691" s="50">
        <f>VLOOKUP(D691,'Species List'!$A$2:$J$97,6,0)</f>
        <v>-4.4317000000000002</v>
      </c>
      <c r="I691" s="50">
        <f>VLOOKUP(D691,'Species List'!$A$2:$J$97,7,0)</f>
        <v>2.9051</v>
      </c>
      <c r="J691">
        <f t="shared" si="10"/>
        <v>701.47339170910243</v>
      </c>
      <c r="K691" s="50" t="str">
        <f>VLOOKUP(D691,'Species List'!$A$2:$J$97,4,0)</f>
        <v>Scaridae</v>
      </c>
    </row>
    <row r="692" spans="1:11">
      <c r="A692" s="47">
        <v>2011</v>
      </c>
      <c r="B692" s="48" t="s">
        <v>39</v>
      </c>
      <c r="C692" s="48">
        <v>2</v>
      </c>
      <c r="D692" t="s">
        <v>45</v>
      </c>
      <c r="E692" s="48" t="str">
        <f>VLOOKUP(D692,'Species List'!$A$2:$J$97,3,0)</f>
        <v>Sparisoma viride</v>
      </c>
      <c r="F692" s="48">
        <v>32</v>
      </c>
      <c r="G692" s="48" t="s">
        <v>21</v>
      </c>
      <c r="H692" s="50">
        <f>VLOOKUP(D692,'Species List'!$A$2:$J$97,6,0)</f>
        <v>-4.4317000000000002</v>
      </c>
      <c r="I692" s="50">
        <f>VLOOKUP(D692,'Species List'!$A$2:$J$97,7,0)</f>
        <v>2.9051</v>
      </c>
      <c r="J692">
        <f t="shared" si="10"/>
        <v>701.47339170910243</v>
      </c>
      <c r="K692" s="50" t="str">
        <f>VLOOKUP(D692,'Species List'!$A$2:$J$97,4,0)</f>
        <v>Scaridae</v>
      </c>
    </row>
    <row r="693" spans="1:11">
      <c r="A693" s="47">
        <v>2011</v>
      </c>
      <c r="B693" s="48" t="s">
        <v>39</v>
      </c>
      <c r="C693" s="48">
        <v>2</v>
      </c>
      <c r="D693" t="s">
        <v>45</v>
      </c>
      <c r="E693" s="48" t="str">
        <f>VLOOKUP(D693,'Species List'!$A$2:$J$97,3,0)</f>
        <v>Sparisoma viride</v>
      </c>
      <c r="F693" s="48">
        <v>32</v>
      </c>
      <c r="G693" s="48" t="s">
        <v>21</v>
      </c>
      <c r="H693" s="50">
        <f>VLOOKUP(D693,'Species List'!$A$2:$J$97,6,0)</f>
        <v>-4.4317000000000002</v>
      </c>
      <c r="I693" s="50">
        <f>VLOOKUP(D693,'Species List'!$A$2:$J$97,7,0)</f>
        <v>2.9051</v>
      </c>
      <c r="J693">
        <f t="shared" si="10"/>
        <v>701.47339170910243</v>
      </c>
      <c r="K693" s="50" t="str">
        <f>VLOOKUP(D693,'Species List'!$A$2:$J$97,4,0)</f>
        <v>Scaridae</v>
      </c>
    </row>
    <row r="694" spans="1:11">
      <c r="A694" s="47">
        <v>2011</v>
      </c>
      <c r="B694" s="48" t="s">
        <v>39</v>
      </c>
      <c r="C694" s="48">
        <v>2</v>
      </c>
      <c r="D694" t="s">
        <v>45</v>
      </c>
      <c r="E694" s="48" t="str">
        <f>VLOOKUP(D694,'Species List'!$A$2:$J$97,3,0)</f>
        <v>Sparisoma viride</v>
      </c>
      <c r="F694" s="48">
        <v>32</v>
      </c>
      <c r="G694" s="48" t="s">
        <v>21</v>
      </c>
      <c r="H694" s="50">
        <f>VLOOKUP(D694,'Species List'!$A$2:$J$97,6,0)</f>
        <v>-4.4317000000000002</v>
      </c>
      <c r="I694" s="50">
        <f>VLOOKUP(D694,'Species List'!$A$2:$J$97,7,0)</f>
        <v>2.9051</v>
      </c>
      <c r="J694">
        <f t="shared" si="10"/>
        <v>701.47339170910243</v>
      </c>
      <c r="K694" s="50" t="str">
        <f>VLOOKUP(D694,'Species List'!$A$2:$J$97,4,0)</f>
        <v>Scaridae</v>
      </c>
    </row>
    <row r="695" spans="1:11">
      <c r="A695" s="47">
        <v>2011</v>
      </c>
      <c r="B695" s="48" t="s">
        <v>39</v>
      </c>
      <c r="C695" s="48">
        <v>2</v>
      </c>
      <c r="D695" t="s">
        <v>45</v>
      </c>
      <c r="E695" s="48" t="str">
        <f>VLOOKUP(D695,'Species List'!$A$2:$J$97,3,0)</f>
        <v>Sparisoma viride</v>
      </c>
      <c r="F695" s="48">
        <v>32</v>
      </c>
      <c r="G695" s="48" t="s">
        <v>21</v>
      </c>
      <c r="H695" s="50">
        <f>VLOOKUP(D695,'Species List'!$A$2:$J$97,6,0)</f>
        <v>-4.4317000000000002</v>
      </c>
      <c r="I695" s="50">
        <f>VLOOKUP(D695,'Species List'!$A$2:$J$97,7,0)</f>
        <v>2.9051</v>
      </c>
      <c r="J695">
        <f t="shared" si="10"/>
        <v>701.47339170910243</v>
      </c>
      <c r="K695" s="50" t="str">
        <f>VLOOKUP(D695,'Species List'!$A$2:$J$97,4,0)</f>
        <v>Scaridae</v>
      </c>
    </row>
    <row r="696" spans="1:11">
      <c r="A696" s="47">
        <v>2011</v>
      </c>
      <c r="B696" s="48" t="s">
        <v>39</v>
      </c>
      <c r="C696" s="48">
        <v>2</v>
      </c>
      <c r="D696" t="s">
        <v>45</v>
      </c>
      <c r="E696" s="48" t="str">
        <f>VLOOKUP(D696,'Species List'!$A$2:$J$97,3,0)</f>
        <v>Sparisoma viride</v>
      </c>
      <c r="F696" s="48">
        <v>32</v>
      </c>
      <c r="G696" s="48" t="s">
        <v>21</v>
      </c>
      <c r="H696" s="50">
        <f>VLOOKUP(D696,'Species List'!$A$2:$J$97,6,0)</f>
        <v>-4.4317000000000002</v>
      </c>
      <c r="I696" s="50">
        <f>VLOOKUP(D696,'Species List'!$A$2:$J$97,7,0)</f>
        <v>2.9051</v>
      </c>
      <c r="J696">
        <f t="shared" si="10"/>
        <v>701.47339170910243</v>
      </c>
      <c r="K696" s="50" t="str">
        <f>VLOOKUP(D696,'Species List'!$A$2:$J$97,4,0)</f>
        <v>Scaridae</v>
      </c>
    </row>
    <row r="697" spans="1:11">
      <c r="A697" s="47">
        <v>2011</v>
      </c>
      <c r="B697" s="48" t="s">
        <v>39</v>
      </c>
      <c r="C697" s="48">
        <v>2</v>
      </c>
      <c r="D697" t="s">
        <v>60</v>
      </c>
      <c r="E697" s="48" t="str">
        <f>VLOOKUP(D697,'Species List'!$A$2:$J$97,3,0)</f>
        <v>Sparisoma rubripinne</v>
      </c>
      <c r="F697" s="48">
        <v>32</v>
      </c>
      <c r="G697" s="48" t="s">
        <v>43</v>
      </c>
      <c r="H697" s="50">
        <f>VLOOKUP(D697,'Species List'!$A$2:$J$97,6,0)</f>
        <v>-4.8700999999999999</v>
      </c>
      <c r="I697" s="50">
        <f>VLOOKUP(D697,'Species List'!$A$2:$J$97,7,0)</f>
        <v>3.0640999999999998</v>
      </c>
      <c r="J697">
        <f t="shared" si="10"/>
        <v>639.63180225368683</v>
      </c>
      <c r="K697" s="50" t="str">
        <f>VLOOKUP(D697,'Species List'!$A$2:$J$97,4,0)</f>
        <v>Scaridae</v>
      </c>
    </row>
    <row r="698" spans="1:11">
      <c r="A698" s="47">
        <v>2011</v>
      </c>
      <c r="B698" s="48" t="s">
        <v>39</v>
      </c>
      <c r="C698" s="48">
        <v>3</v>
      </c>
      <c r="D698" s="48" t="s">
        <v>26</v>
      </c>
      <c r="E698" s="48" t="str">
        <f>VLOOKUP(D698,'Species List'!$A$2:$J$97,3,0)</f>
        <v>Acanthurus bahianus</v>
      </c>
      <c r="F698" s="48">
        <v>18</v>
      </c>
      <c r="G698" s="48"/>
      <c r="H698" s="50">
        <f>VLOOKUP(D698,'Species List'!$A$2:$J$97,6,0)</f>
        <v>-4.6005000000000003</v>
      </c>
      <c r="I698" s="50">
        <f>VLOOKUP(D698,'Species List'!$A$2:$J$97,7,0)</f>
        <v>2.9752000000000001</v>
      </c>
      <c r="J698">
        <f t="shared" si="10"/>
        <v>128.64317706372901</v>
      </c>
      <c r="K698" s="50" t="str">
        <f>VLOOKUP(D698,'Species List'!$A$2:$J$97,4,0)</f>
        <v>Acanthuridae</v>
      </c>
    </row>
    <row r="699" spans="1:11">
      <c r="A699" s="47">
        <v>2011</v>
      </c>
      <c r="B699" s="48" t="s">
        <v>39</v>
      </c>
      <c r="C699" s="48">
        <v>3</v>
      </c>
      <c r="D699" s="48" t="s">
        <v>26</v>
      </c>
      <c r="E699" s="48" t="str">
        <f>VLOOKUP(D699,'Species List'!$A$2:$J$97,3,0)</f>
        <v>Acanthurus bahianus</v>
      </c>
      <c r="F699" s="48">
        <v>18</v>
      </c>
      <c r="G699" s="48"/>
      <c r="H699" s="50">
        <f>VLOOKUP(D699,'Species List'!$A$2:$J$97,6,0)</f>
        <v>-4.6005000000000003</v>
      </c>
      <c r="I699" s="50">
        <f>VLOOKUP(D699,'Species List'!$A$2:$J$97,7,0)</f>
        <v>2.9752000000000001</v>
      </c>
      <c r="J699">
        <f t="shared" si="10"/>
        <v>128.64317706372901</v>
      </c>
      <c r="K699" s="50" t="str">
        <f>VLOOKUP(D699,'Species List'!$A$2:$J$97,4,0)</f>
        <v>Acanthuridae</v>
      </c>
    </row>
    <row r="700" spans="1:11">
      <c r="A700" s="47">
        <v>2011</v>
      </c>
      <c r="B700" s="48" t="s">
        <v>39</v>
      </c>
      <c r="C700" s="48">
        <v>3</v>
      </c>
      <c r="D700" t="s">
        <v>44</v>
      </c>
      <c r="E700" s="48" t="str">
        <f>VLOOKUP(D700,'Species List'!$A$2:$J$97,3,0)</f>
        <v>Scarus iseri</v>
      </c>
      <c r="F700" s="48">
        <v>32</v>
      </c>
      <c r="G700" s="48" t="s">
        <v>43</v>
      </c>
      <c r="H700" s="50">
        <f>VLOOKUP(D700,'Species List'!$A$2:$J$97,6,0)</f>
        <v>-4.8887</v>
      </c>
      <c r="I700" s="50">
        <f>VLOOKUP(D700,'Species List'!$A$2:$J$97,7,0)</f>
        <v>3.0548000000000002</v>
      </c>
      <c r="J700">
        <f t="shared" si="10"/>
        <v>580.80741704935394</v>
      </c>
      <c r="K700" s="50" t="str">
        <f>VLOOKUP(D700,'Species List'!$A$2:$J$97,4,0)</f>
        <v>Scaridae</v>
      </c>
    </row>
    <row r="701" spans="1:11">
      <c r="A701" s="47">
        <v>2011</v>
      </c>
      <c r="B701" s="48" t="s">
        <v>39</v>
      </c>
      <c r="C701" s="48">
        <v>3</v>
      </c>
      <c r="D701" t="s">
        <v>48</v>
      </c>
      <c r="E701" s="48" t="str">
        <f>VLOOKUP(D701,'Species List'!$A$2:$J$97,3,0)</f>
        <v>Scarus taeniopterus</v>
      </c>
      <c r="F701" s="48">
        <v>20</v>
      </c>
      <c r="G701" s="48" t="s">
        <v>21</v>
      </c>
      <c r="H701" s="50">
        <f>VLOOKUP(D701,'Species List'!$A$2:$J$97,6,0)</f>
        <v>-3.2256999999999998</v>
      </c>
      <c r="I701" s="50">
        <f>VLOOKUP(D701,'Species List'!$A$2:$J$97,7,0)</f>
        <v>2.3852000000000002</v>
      </c>
      <c r="J701">
        <f t="shared" si="10"/>
        <v>183.11197449783583</v>
      </c>
      <c r="K701" s="50" t="str">
        <f>VLOOKUP(D701,'Species List'!$A$2:$J$97,4,0)</f>
        <v>Scaridae</v>
      </c>
    </row>
    <row r="702" spans="1:11">
      <c r="A702" s="47">
        <v>2011</v>
      </c>
      <c r="B702" s="48" t="s">
        <v>39</v>
      </c>
      <c r="C702" s="48">
        <v>3</v>
      </c>
      <c r="D702" t="s">
        <v>48</v>
      </c>
      <c r="E702" s="48" t="str">
        <f>VLOOKUP(D702,'Species List'!$A$2:$J$97,3,0)</f>
        <v>Scarus taeniopterus</v>
      </c>
      <c r="F702" s="48">
        <v>13</v>
      </c>
      <c r="G702" s="48" t="s">
        <v>53</v>
      </c>
      <c r="H702" s="50">
        <f>VLOOKUP(D702,'Species List'!$A$2:$J$97,6,0)</f>
        <v>-3.2256999999999998</v>
      </c>
      <c r="I702" s="50">
        <f>VLOOKUP(D702,'Species List'!$A$2:$J$97,7,0)</f>
        <v>2.3852000000000002</v>
      </c>
      <c r="J702">
        <f t="shared" si="10"/>
        <v>65.535660968650873</v>
      </c>
      <c r="K702" s="50" t="str">
        <f>VLOOKUP(D702,'Species List'!$A$2:$J$97,4,0)</f>
        <v>Scaridae</v>
      </c>
    </row>
    <row r="703" spans="1:11">
      <c r="A703" s="47">
        <v>2011</v>
      </c>
      <c r="B703" s="48" t="s">
        <v>39</v>
      </c>
      <c r="C703" s="48">
        <v>3</v>
      </c>
      <c r="D703" t="s">
        <v>48</v>
      </c>
      <c r="E703" s="48" t="str">
        <f>VLOOKUP(D703,'Species List'!$A$2:$J$97,3,0)</f>
        <v>Scarus taeniopterus</v>
      </c>
      <c r="F703" s="48">
        <v>19</v>
      </c>
      <c r="G703" s="48" t="s">
        <v>53</v>
      </c>
      <c r="H703" s="50">
        <f>VLOOKUP(D703,'Species List'!$A$2:$J$97,6,0)</f>
        <v>-3.2256999999999998</v>
      </c>
      <c r="I703" s="50">
        <f>VLOOKUP(D703,'Species List'!$A$2:$J$97,7,0)</f>
        <v>2.3852000000000002</v>
      </c>
      <c r="J703">
        <f t="shared" si="10"/>
        <v>162.02539503890316</v>
      </c>
      <c r="K703" s="50" t="str">
        <f>VLOOKUP(D703,'Species List'!$A$2:$J$97,4,0)</f>
        <v>Scaridae</v>
      </c>
    </row>
    <row r="704" spans="1:11">
      <c r="A704" s="47">
        <v>2011</v>
      </c>
      <c r="B704" s="48" t="s">
        <v>39</v>
      </c>
      <c r="C704" s="48">
        <v>3</v>
      </c>
      <c r="D704" t="s">
        <v>48</v>
      </c>
      <c r="E704" s="48" t="str">
        <f>VLOOKUP(D704,'Species List'!$A$2:$J$97,3,0)</f>
        <v>Scarus taeniopterus</v>
      </c>
      <c r="F704" s="48">
        <v>23</v>
      </c>
      <c r="G704" s="48" t="s">
        <v>43</v>
      </c>
      <c r="H704" s="50">
        <f>VLOOKUP(D704,'Species List'!$A$2:$J$97,6,0)</f>
        <v>-3.2256999999999998</v>
      </c>
      <c r="I704" s="50">
        <f>VLOOKUP(D704,'Species List'!$A$2:$J$97,7,0)</f>
        <v>2.3852000000000002</v>
      </c>
      <c r="J704">
        <f t="shared" si="10"/>
        <v>255.56020890468707</v>
      </c>
      <c r="K704" s="50" t="str">
        <f>VLOOKUP(D704,'Species List'!$A$2:$J$97,4,0)</f>
        <v>Scaridae</v>
      </c>
    </row>
    <row r="705" spans="1:11">
      <c r="A705" s="47">
        <v>2011</v>
      </c>
      <c r="B705" s="48" t="s">
        <v>39</v>
      </c>
      <c r="C705" s="48">
        <v>3</v>
      </c>
      <c r="D705" s="48" t="s">
        <v>42</v>
      </c>
      <c r="E705" s="48" t="str">
        <f>VLOOKUP(D705,'Species List'!$A$2:$J$97,3,0)</f>
        <v>Scarus vetula</v>
      </c>
      <c r="F705" s="48">
        <v>30</v>
      </c>
      <c r="G705" s="48" t="s">
        <v>21</v>
      </c>
      <c r="H705" s="50">
        <f>VLOOKUP(D705,'Species List'!$A$2:$J$97,6,0)</f>
        <v>-5.0162000000000004</v>
      </c>
      <c r="I705" s="50">
        <f>VLOOKUP(D705,'Species List'!$A$2:$J$97,7,0)</f>
        <v>3.1109</v>
      </c>
      <c r="J705">
        <f t="shared" si="10"/>
        <v>489.6395738782121</v>
      </c>
      <c r="K705" s="50" t="str">
        <f>VLOOKUP(D705,'Species List'!$A$2:$J$97,4,0)</f>
        <v>Scaridae</v>
      </c>
    </row>
    <row r="706" spans="1:11">
      <c r="A706" s="47">
        <v>2011</v>
      </c>
      <c r="B706" s="48" t="s">
        <v>39</v>
      </c>
      <c r="C706" s="48">
        <v>3</v>
      </c>
      <c r="D706" s="48" t="s">
        <v>47</v>
      </c>
      <c r="E706" s="48" t="str">
        <f>VLOOKUP(D706,'Species List'!$A$2:$J$97,3,0)</f>
        <v>Sparisoma aurofrenatum</v>
      </c>
      <c r="F706" s="48">
        <v>18</v>
      </c>
      <c r="G706" s="48" t="s">
        <v>21</v>
      </c>
      <c r="H706" s="50">
        <f>VLOOKUP(D706,'Species List'!$A$2:$J$97,6,0)</f>
        <v>-4.0781000000000001</v>
      </c>
      <c r="I706" s="50">
        <f>VLOOKUP(D706,'Species List'!$A$2:$J$97,7,0)</f>
        <v>2.7437999999999998</v>
      </c>
      <c r="J706">
        <f t="shared" ref="J706:J769" si="11">10^(H706+(I706*LOG(F706*10)/LOG(10)))</f>
        <v>128.80024807719036</v>
      </c>
      <c r="K706" s="50" t="str">
        <f>VLOOKUP(D706,'Species List'!$A$2:$J$97,4,0)</f>
        <v>Scaridae</v>
      </c>
    </row>
    <row r="707" spans="1:11">
      <c r="A707" s="47">
        <v>2011</v>
      </c>
      <c r="B707" s="48" t="s">
        <v>39</v>
      </c>
      <c r="C707" s="48">
        <v>3</v>
      </c>
      <c r="D707" t="s">
        <v>45</v>
      </c>
      <c r="E707" s="48" t="str">
        <f>VLOOKUP(D707,'Species List'!$A$2:$J$97,3,0)</f>
        <v>Sparisoma viride</v>
      </c>
      <c r="F707" s="48">
        <v>22</v>
      </c>
      <c r="G707" s="48" t="s">
        <v>21</v>
      </c>
      <c r="H707" s="50">
        <f>VLOOKUP(D707,'Species List'!$A$2:$J$97,6,0)</f>
        <v>-4.4317000000000002</v>
      </c>
      <c r="I707" s="50">
        <f>VLOOKUP(D707,'Species List'!$A$2:$J$97,7,0)</f>
        <v>2.9051</v>
      </c>
      <c r="J707">
        <f t="shared" si="11"/>
        <v>236.19577785013334</v>
      </c>
      <c r="K707" s="50" t="str">
        <f>VLOOKUP(D707,'Species List'!$A$2:$J$97,4,0)</f>
        <v>Scaridae</v>
      </c>
    </row>
    <row r="708" spans="1:11">
      <c r="A708" s="47">
        <v>2011</v>
      </c>
      <c r="B708" s="48" t="s">
        <v>39</v>
      </c>
      <c r="C708" s="48">
        <v>3</v>
      </c>
      <c r="D708" t="s">
        <v>45</v>
      </c>
      <c r="E708" s="48" t="str">
        <f>VLOOKUP(D708,'Species List'!$A$2:$J$97,3,0)</f>
        <v>Sparisoma viride</v>
      </c>
      <c r="F708" s="48">
        <v>24</v>
      </c>
      <c r="G708" s="48" t="s">
        <v>21</v>
      </c>
      <c r="H708" s="50">
        <f>VLOOKUP(D708,'Species List'!$A$2:$J$97,6,0)</f>
        <v>-4.4317000000000002</v>
      </c>
      <c r="I708" s="50">
        <f>VLOOKUP(D708,'Species List'!$A$2:$J$97,7,0)</f>
        <v>2.9051</v>
      </c>
      <c r="J708">
        <f t="shared" si="11"/>
        <v>304.12468932899543</v>
      </c>
      <c r="K708" s="50" t="str">
        <f>VLOOKUP(D708,'Species List'!$A$2:$J$97,4,0)</f>
        <v>Scaridae</v>
      </c>
    </row>
    <row r="709" spans="1:11">
      <c r="A709" s="47">
        <v>2011</v>
      </c>
      <c r="B709" s="48" t="s">
        <v>39</v>
      </c>
      <c r="C709" s="48">
        <v>3</v>
      </c>
      <c r="D709" t="s">
        <v>45</v>
      </c>
      <c r="E709" s="48" t="str">
        <f>VLOOKUP(D709,'Species List'!$A$2:$J$97,3,0)</f>
        <v>Sparisoma viride</v>
      </c>
      <c r="F709" s="48">
        <v>25</v>
      </c>
      <c r="G709" s="48" t="s">
        <v>21</v>
      </c>
      <c r="H709" s="50">
        <f>VLOOKUP(D709,'Species List'!$A$2:$J$97,6,0)</f>
        <v>-4.4317000000000002</v>
      </c>
      <c r="I709" s="50">
        <f>VLOOKUP(D709,'Species List'!$A$2:$J$97,7,0)</f>
        <v>2.9051</v>
      </c>
      <c r="J709">
        <f t="shared" si="11"/>
        <v>342.41715863912742</v>
      </c>
      <c r="K709" s="50" t="str">
        <f>VLOOKUP(D709,'Species List'!$A$2:$J$97,4,0)</f>
        <v>Scaridae</v>
      </c>
    </row>
    <row r="710" spans="1:11">
      <c r="A710" s="47">
        <v>2011</v>
      </c>
      <c r="B710" s="48" t="s">
        <v>39</v>
      </c>
      <c r="C710" s="48">
        <v>3</v>
      </c>
      <c r="D710" t="s">
        <v>45</v>
      </c>
      <c r="E710" s="48" t="str">
        <f>VLOOKUP(D710,'Species List'!$A$2:$J$97,3,0)</f>
        <v>Sparisoma viride</v>
      </c>
      <c r="F710" s="48">
        <v>27</v>
      </c>
      <c r="G710" s="48" t="s">
        <v>21</v>
      </c>
      <c r="H710" s="50">
        <f>VLOOKUP(D710,'Species List'!$A$2:$J$97,6,0)</f>
        <v>-4.4317000000000002</v>
      </c>
      <c r="I710" s="50">
        <f>VLOOKUP(D710,'Species List'!$A$2:$J$97,7,0)</f>
        <v>2.9051</v>
      </c>
      <c r="J710">
        <f t="shared" si="11"/>
        <v>428.20809318874581</v>
      </c>
      <c r="K710" s="50" t="str">
        <f>VLOOKUP(D710,'Species List'!$A$2:$J$97,4,0)</f>
        <v>Scaridae</v>
      </c>
    </row>
    <row r="711" spans="1:11">
      <c r="A711" s="47">
        <v>2011</v>
      </c>
      <c r="B711" s="48" t="s">
        <v>39</v>
      </c>
      <c r="C711" s="48">
        <v>3</v>
      </c>
      <c r="D711" t="s">
        <v>45</v>
      </c>
      <c r="E711" s="48" t="str">
        <f>VLOOKUP(D711,'Species List'!$A$2:$J$97,3,0)</f>
        <v>Sparisoma viride</v>
      </c>
      <c r="F711" s="48">
        <v>28</v>
      </c>
      <c r="G711" s="48" t="s">
        <v>21</v>
      </c>
      <c r="H711" s="50">
        <f>VLOOKUP(D711,'Species List'!$A$2:$J$97,6,0)</f>
        <v>-4.4317000000000002</v>
      </c>
      <c r="I711" s="50">
        <f>VLOOKUP(D711,'Species List'!$A$2:$J$97,7,0)</f>
        <v>2.9051</v>
      </c>
      <c r="J711">
        <f t="shared" si="11"/>
        <v>475.92530495067058</v>
      </c>
      <c r="K711" s="50" t="str">
        <f>VLOOKUP(D711,'Species List'!$A$2:$J$97,4,0)</f>
        <v>Scaridae</v>
      </c>
    </row>
    <row r="712" spans="1:11">
      <c r="A712" s="47">
        <v>2011</v>
      </c>
      <c r="B712" s="48" t="s">
        <v>39</v>
      </c>
      <c r="C712" s="48">
        <v>3</v>
      </c>
      <c r="D712" t="s">
        <v>45</v>
      </c>
      <c r="E712" s="48" t="str">
        <f>VLOOKUP(D712,'Species List'!$A$2:$J$97,3,0)</f>
        <v>Sparisoma viride</v>
      </c>
      <c r="F712" s="48">
        <v>28</v>
      </c>
      <c r="G712" s="48" t="s">
        <v>21</v>
      </c>
      <c r="H712" s="50">
        <f>VLOOKUP(D712,'Species List'!$A$2:$J$97,6,0)</f>
        <v>-4.4317000000000002</v>
      </c>
      <c r="I712" s="50">
        <f>VLOOKUP(D712,'Species List'!$A$2:$J$97,7,0)</f>
        <v>2.9051</v>
      </c>
      <c r="J712">
        <f t="shared" si="11"/>
        <v>475.92530495067058</v>
      </c>
      <c r="K712" s="50" t="str">
        <f>VLOOKUP(D712,'Species List'!$A$2:$J$97,4,0)</f>
        <v>Scaridae</v>
      </c>
    </row>
    <row r="713" spans="1:11">
      <c r="A713" s="47">
        <v>2011</v>
      </c>
      <c r="B713" s="48" t="s">
        <v>39</v>
      </c>
      <c r="C713" s="48">
        <v>3</v>
      </c>
      <c r="D713" t="s">
        <v>45</v>
      </c>
      <c r="E713" s="48" t="str">
        <f>VLOOKUP(D713,'Species List'!$A$2:$J$97,3,0)</f>
        <v>Sparisoma viride</v>
      </c>
      <c r="F713" s="48">
        <v>28</v>
      </c>
      <c r="G713" s="48" t="s">
        <v>21</v>
      </c>
      <c r="H713" s="50">
        <f>VLOOKUP(D713,'Species List'!$A$2:$J$97,6,0)</f>
        <v>-4.4317000000000002</v>
      </c>
      <c r="I713" s="50">
        <f>VLOOKUP(D713,'Species List'!$A$2:$J$97,7,0)</f>
        <v>2.9051</v>
      </c>
      <c r="J713">
        <f t="shared" si="11"/>
        <v>475.92530495067058</v>
      </c>
      <c r="K713" s="50" t="str">
        <f>VLOOKUP(D713,'Species List'!$A$2:$J$97,4,0)</f>
        <v>Scaridae</v>
      </c>
    </row>
    <row r="714" spans="1:11">
      <c r="A714" s="47">
        <v>2011</v>
      </c>
      <c r="B714" s="48" t="s">
        <v>39</v>
      </c>
      <c r="C714" s="48">
        <v>3</v>
      </c>
      <c r="D714" t="s">
        <v>45</v>
      </c>
      <c r="E714" s="48" t="str">
        <f>VLOOKUP(D714,'Species List'!$A$2:$J$97,3,0)</f>
        <v>Sparisoma viride</v>
      </c>
      <c r="F714" s="48">
        <v>30</v>
      </c>
      <c r="G714" s="48" t="s">
        <v>21</v>
      </c>
      <c r="H714" s="50">
        <f>VLOOKUP(D714,'Species List'!$A$2:$J$97,6,0)</f>
        <v>-4.4317000000000002</v>
      </c>
      <c r="I714" s="50">
        <f>VLOOKUP(D714,'Species List'!$A$2:$J$97,7,0)</f>
        <v>2.9051</v>
      </c>
      <c r="J714">
        <f t="shared" si="11"/>
        <v>581.54718397712224</v>
      </c>
      <c r="K714" s="50" t="str">
        <f>VLOOKUP(D714,'Species List'!$A$2:$J$97,4,0)</f>
        <v>Scaridae</v>
      </c>
    </row>
    <row r="715" spans="1:11">
      <c r="A715" s="47">
        <v>2011</v>
      </c>
      <c r="B715" s="48" t="s">
        <v>39</v>
      </c>
      <c r="C715" s="48">
        <v>3</v>
      </c>
      <c r="D715" t="s">
        <v>45</v>
      </c>
      <c r="E715" s="48" t="str">
        <f>VLOOKUP(D715,'Species List'!$A$2:$J$97,3,0)</f>
        <v>Sparisoma viride</v>
      </c>
      <c r="F715" s="48">
        <v>30</v>
      </c>
      <c r="G715" s="48" t="s">
        <v>21</v>
      </c>
      <c r="H715" s="50">
        <f>VLOOKUP(D715,'Species List'!$A$2:$J$97,6,0)</f>
        <v>-4.4317000000000002</v>
      </c>
      <c r="I715" s="50">
        <f>VLOOKUP(D715,'Species List'!$A$2:$J$97,7,0)</f>
        <v>2.9051</v>
      </c>
      <c r="J715">
        <f t="shared" si="11"/>
        <v>581.54718397712224</v>
      </c>
      <c r="K715" s="50" t="str">
        <f>VLOOKUP(D715,'Species List'!$A$2:$J$97,4,0)</f>
        <v>Scaridae</v>
      </c>
    </row>
    <row r="716" spans="1:11">
      <c r="A716" s="47">
        <v>2011</v>
      </c>
      <c r="B716" s="48" t="s">
        <v>39</v>
      </c>
      <c r="C716" s="48">
        <v>3</v>
      </c>
      <c r="D716" t="s">
        <v>45</v>
      </c>
      <c r="E716" s="48" t="str">
        <f>VLOOKUP(D716,'Species List'!$A$2:$J$97,3,0)</f>
        <v>Sparisoma viride</v>
      </c>
      <c r="F716" s="48">
        <v>30</v>
      </c>
      <c r="G716" s="48" t="s">
        <v>21</v>
      </c>
      <c r="H716" s="50">
        <f>VLOOKUP(D716,'Species List'!$A$2:$J$97,6,0)</f>
        <v>-4.4317000000000002</v>
      </c>
      <c r="I716" s="50">
        <f>VLOOKUP(D716,'Species List'!$A$2:$J$97,7,0)</f>
        <v>2.9051</v>
      </c>
      <c r="J716">
        <f t="shared" si="11"/>
        <v>581.54718397712224</v>
      </c>
      <c r="K716" s="50" t="str">
        <f>VLOOKUP(D716,'Species List'!$A$2:$J$97,4,0)</f>
        <v>Scaridae</v>
      </c>
    </row>
    <row r="717" spans="1:11">
      <c r="A717" s="47">
        <v>2011</v>
      </c>
      <c r="B717" s="48" t="s">
        <v>39</v>
      </c>
      <c r="C717" s="48">
        <v>3</v>
      </c>
      <c r="D717" t="s">
        <v>45</v>
      </c>
      <c r="E717" s="48" t="str">
        <f>VLOOKUP(D717,'Species List'!$A$2:$J$97,3,0)</f>
        <v>Sparisoma viride</v>
      </c>
      <c r="F717" s="48">
        <v>30</v>
      </c>
      <c r="G717" s="48" t="s">
        <v>21</v>
      </c>
      <c r="H717" s="50">
        <f>VLOOKUP(D717,'Species List'!$A$2:$J$97,6,0)</f>
        <v>-4.4317000000000002</v>
      </c>
      <c r="I717" s="50">
        <f>VLOOKUP(D717,'Species List'!$A$2:$J$97,7,0)</f>
        <v>2.9051</v>
      </c>
      <c r="J717">
        <f t="shared" si="11"/>
        <v>581.54718397712224</v>
      </c>
      <c r="K717" s="50" t="str">
        <f>VLOOKUP(D717,'Species List'!$A$2:$J$97,4,0)</f>
        <v>Scaridae</v>
      </c>
    </row>
    <row r="718" spans="1:11">
      <c r="A718" s="47">
        <v>2011</v>
      </c>
      <c r="B718" s="48" t="s">
        <v>39</v>
      </c>
      <c r="C718" s="48">
        <v>3</v>
      </c>
      <c r="D718" t="s">
        <v>45</v>
      </c>
      <c r="E718" s="48" t="str">
        <f>VLOOKUP(D718,'Species List'!$A$2:$J$97,3,0)</f>
        <v>Sparisoma viride</v>
      </c>
      <c r="F718" s="48">
        <v>30</v>
      </c>
      <c r="G718" s="48" t="s">
        <v>21</v>
      </c>
      <c r="H718" s="50">
        <f>VLOOKUP(D718,'Species List'!$A$2:$J$97,6,0)</f>
        <v>-4.4317000000000002</v>
      </c>
      <c r="I718" s="50">
        <f>VLOOKUP(D718,'Species List'!$A$2:$J$97,7,0)</f>
        <v>2.9051</v>
      </c>
      <c r="J718">
        <f t="shared" si="11"/>
        <v>581.54718397712224</v>
      </c>
      <c r="K718" s="50" t="str">
        <f>VLOOKUP(D718,'Species List'!$A$2:$J$97,4,0)</f>
        <v>Scaridae</v>
      </c>
    </row>
    <row r="719" spans="1:11">
      <c r="A719" s="47">
        <v>2011</v>
      </c>
      <c r="B719" s="48" t="s">
        <v>39</v>
      </c>
      <c r="C719" s="48">
        <v>3</v>
      </c>
      <c r="D719" t="s">
        <v>45</v>
      </c>
      <c r="E719" s="48" t="str">
        <f>VLOOKUP(D719,'Species List'!$A$2:$J$97,3,0)</f>
        <v>Sparisoma viride</v>
      </c>
      <c r="F719" s="48">
        <v>30</v>
      </c>
      <c r="G719" s="48" t="s">
        <v>21</v>
      </c>
      <c r="H719" s="50">
        <f>VLOOKUP(D719,'Species List'!$A$2:$J$97,6,0)</f>
        <v>-4.4317000000000002</v>
      </c>
      <c r="I719" s="50">
        <f>VLOOKUP(D719,'Species List'!$A$2:$J$97,7,0)</f>
        <v>2.9051</v>
      </c>
      <c r="J719">
        <f t="shared" si="11"/>
        <v>581.54718397712224</v>
      </c>
      <c r="K719" s="50" t="str">
        <f>VLOOKUP(D719,'Species List'!$A$2:$J$97,4,0)</f>
        <v>Scaridae</v>
      </c>
    </row>
    <row r="720" spans="1:11">
      <c r="A720" s="47">
        <v>2011</v>
      </c>
      <c r="B720" s="48" t="s">
        <v>39</v>
      </c>
      <c r="C720" s="48">
        <v>3</v>
      </c>
      <c r="D720" t="s">
        <v>45</v>
      </c>
      <c r="E720" s="48" t="str">
        <f>VLOOKUP(D720,'Species List'!$A$2:$J$97,3,0)</f>
        <v>Sparisoma viride</v>
      </c>
      <c r="F720" s="48">
        <v>30</v>
      </c>
      <c r="G720" s="48" t="s">
        <v>21</v>
      </c>
      <c r="H720" s="50">
        <f>VLOOKUP(D720,'Species List'!$A$2:$J$97,6,0)</f>
        <v>-4.4317000000000002</v>
      </c>
      <c r="I720" s="50">
        <f>VLOOKUP(D720,'Species List'!$A$2:$J$97,7,0)</f>
        <v>2.9051</v>
      </c>
      <c r="J720">
        <f t="shared" si="11"/>
        <v>581.54718397712224</v>
      </c>
      <c r="K720" s="50" t="str">
        <f>VLOOKUP(D720,'Species List'!$A$2:$J$97,4,0)</f>
        <v>Scaridae</v>
      </c>
    </row>
    <row r="721" spans="1:11">
      <c r="A721" s="47">
        <v>2011</v>
      </c>
      <c r="B721" s="48" t="s">
        <v>39</v>
      </c>
      <c r="C721" s="48">
        <v>3</v>
      </c>
      <c r="D721" t="s">
        <v>45</v>
      </c>
      <c r="E721" s="48" t="str">
        <f>VLOOKUP(D721,'Species List'!$A$2:$J$97,3,0)</f>
        <v>Sparisoma viride</v>
      </c>
      <c r="F721" s="48">
        <v>30</v>
      </c>
      <c r="G721" s="48" t="s">
        <v>21</v>
      </c>
      <c r="H721" s="50">
        <f>VLOOKUP(D721,'Species List'!$A$2:$J$97,6,0)</f>
        <v>-4.4317000000000002</v>
      </c>
      <c r="I721" s="50">
        <f>VLOOKUP(D721,'Species List'!$A$2:$J$97,7,0)</f>
        <v>2.9051</v>
      </c>
      <c r="J721">
        <f t="shared" si="11"/>
        <v>581.54718397712224</v>
      </c>
      <c r="K721" s="50" t="str">
        <f>VLOOKUP(D721,'Species List'!$A$2:$J$97,4,0)</f>
        <v>Scaridae</v>
      </c>
    </row>
    <row r="722" spans="1:11">
      <c r="A722" s="47">
        <v>2011</v>
      </c>
      <c r="B722" s="48" t="s">
        <v>39</v>
      </c>
      <c r="C722" s="48">
        <v>3</v>
      </c>
      <c r="D722" t="s">
        <v>45</v>
      </c>
      <c r="E722" s="48" t="str">
        <f>VLOOKUP(D722,'Species List'!$A$2:$J$97,3,0)</f>
        <v>Sparisoma viride</v>
      </c>
      <c r="F722" s="48">
        <v>30</v>
      </c>
      <c r="G722" s="48" t="s">
        <v>21</v>
      </c>
      <c r="H722" s="50">
        <f>VLOOKUP(D722,'Species List'!$A$2:$J$97,6,0)</f>
        <v>-4.4317000000000002</v>
      </c>
      <c r="I722" s="50">
        <f>VLOOKUP(D722,'Species List'!$A$2:$J$97,7,0)</f>
        <v>2.9051</v>
      </c>
      <c r="J722">
        <f t="shared" si="11"/>
        <v>581.54718397712224</v>
      </c>
      <c r="K722" s="50" t="str">
        <f>VLOOKUP(D722,'Species List'!$A$2:$J$97,4,0)</f>
        <v>Scaridae</v>
      </c>
    </row>
    <row r="723" spans="1:11">
      <c r="A723" s="47">
        <v>2011</v>
      </c>
      <c r="B723" s="48" t="s">
        <v>39</v>
      </c>
      <c r="C723" s="48">
        <v>3</v>
      </c>
      <c r="D723" t="s">
        <v>45</v>
      </c>
      <c r="E723" s="48" t="str">
        <f>VLOOKUP(D723,'Species List'!$A$2:$J$97,3,0)</f>
        <v>Sparisoma viride</v>
      </c>
      <c r="F723" s="48">
        <v>30</v>
      </c>
      <c r="G723" s="48" t="s">
        <v>21</v>
      </c>
      <c r="H723" s="50">
        <f>VLOOKUP(D723,'Species List'!$A$2:$J$97,6,0)</f>
        <v>-4.4317000000000002</v>
      </c>
      <c r="I723" s="50">
        <f>VLOOKUP(D723,'Species List'!$A$2:$J$97,7,0)</f>
        <v>2.9051</v>
      </c>
      <c r="J723">
        <f t="shared" si="11"/>
        <v>581.54718397712224</v>
      </c>
      <c r="K723" s="50" t="str">
        <f>VLOOKUP(D723,'Species List'!$A$2:$J$97,4,0)</f>
        <v>Scaridae</v>
      </c>
    </row>
    <row r="724" spans="1:11">
      <c r="A724" s="47">
        <v>2011</v>
      </c>
      <c r="B724" s="48" t="s">
        <v>39</v>
      </c>
      <c r="C724" s="48">
        <v>3</v>
      </c>
      <c r="D724" t="s">
        <v>45</v>
      </c>
      <c r="E724" s="48" t="str">
        <f>VLOOKUP(D724,'Species List'!$A$2:$J$97,3,0)</f>
        <v>Sparisoma viride</v>
      </c>
      <c r="F724" s="48">
        <v>31</v>
      </c>
      <c r="G724" s="48" t="s">
        <v>21</v>
      </c>
      <c r="H724" s="50">
        <f>VLOOKUP(D724,'Species List'!$A$2:$J$97,6,0)</f>
        <v>-4.4317000000000002</v>
      </c>
      <c r="I724" s="50">
        <f>VLOOKUP(D724,'Species List'!$A$2:$J$97,7,0)</f>
        <v>2.9051</v>
      </c>
      <c r="J724">
        <f t="shared" si="11"/>
        <v>639.66834096149489</v>
      </c>
      <c r="K724" s="50" t="str">
        <f>VLOOKUP(D724,'Species List'!$A$2:$J$97,4,0)</f>
        <v>Scaridae</v>
      </c>
    </row>
    <row r="725" spans="1:11">
      <c r="A725" s="47">
        <v>2011</v>
      </c>
      <c r="B725" s="48" t="s">
        <v>39</v>
      </c>
      <c r="C725" s="48">
        <v>3</v>
      </c>
      <c r="D725" t="s">
        <v>45</v>
      </c>
      <c r="E725" s="48" t="str">
        <f>VLOOKUP(D725,'Species List'!$A$2:$J$97,3,0)</f>
        <v>Sparisoma viride</v>
      </c>
      <c r="F725" s="48">
        <v>32</v>
      </c>
      <c r="G725" s="48" t="s">
        <v>21</v>
      </c>
      <c r="H725" s="50">
        <f>VLOOKUP(D725,'Species List'!$A$2:$J$97,6,0)</f>
        <v>-4.4317000000000002</v>
      </c>
      <c r="I725" s="50">
        <f>VLOOKUP(D725,'Species List'!$A$2:$J$97,7,0)</f>
        <v>2.9051</v>
      </c>
      <c r="J725">
        <f t="shared" si="11"/>
        <v>701.47339170910243</v>
      </c>
      <c r="K725" s="50" t="str">
        <f>VLOOKUP(D725,'Species List'!$A$2:$J$97,4,0)</f>
        <v>Scaridae</v>
      </c>
    </row>
    <row r="726" spans="1:11">
      <c r="A726" s="47">
        <v>2011</v>
      </c>
      <c r="B726" s="48" t="s">
        <v>39</v>
      </c>
      <c r="C726" s="48">
        <v>3</v>
      </c>
      <c r="D726" t="s">
        <v>45</v>
      </c>
      <c r="E726" s="48" t="str">
        <f>VLOOKUP(D726,'Species List'!$A$2:$J$97,3,0)</f>
        <v>Sparisoma viride</v>
      </c>
      <c r="F726" s="48">
        <v>32</v>
      </c>
      <c r="G726" s="48" t="s">
        <v>21</v>
      </c>
      <c r="H726" s="50">
        <f>VLOOKUP(D726,'Species List'!$A$2:$J$97,6,0)</f>
        <v>-4.4317000000000002</v>
      </c>
      <c r="I726" s="50">
        <f>VLOOKUP(D726,'Species List'!$A$2:$J$97,7,0)</f>
        <v>2.9051</v>
      </c>
      <c r="J726">
        <f t="shared" si="11"/>
        <v>701.47339170910243</v>
      </c>
      <c r="K726" s="50" t="str">
        <f>VLOOKUP(D726,'Species List'!$A$2:$J$97,4,0)</f>
        <v>Scaridae</v>
      </c>
    </row>
    <row r="727" spans="1:11">
      <c r="A727" s="47">
        <v>2011</v>
      </c>
      <c r="B727" s="48" t="s">
        <v>39</v>
      </c>
      <c r="C727" s="48">
        <v>3</v>
      </c>
      <c r="D727" t="s">
        <v>45</v>
      </c>
      <c r="E727" s="48" t="str">
        <f>VLOOKUP(D727,'Species List'!$A$2:$J$97,3,0)</f>
        <v>Sparisoma viride</v>
      </c>
      <c r="F727" s="48">
        <v>32</v>
      </c>
      <c r="G727" s="48" t="s">
        <v>21</v>
      </c>
      <c r="H727" s="50">
        <f>VLOOKUP(D727,'Species List'!$A$2:$J$97,6,0)</f>
        <v>-4.4317000000000002</v>
      </c>
      <c r="I727" s="50">
        <f>VLOOKUP(D727,'Species List'!$A$2:$J$97,7,0)</f>
        <v>2.9051</v>
      </c>
      <c r="J727">
        <f t="shared" si="11"/>
        <v>701.47339170910243</v>
      </c>
      <c r="K727" s="50" t="str">
        <f>VLOOKUP(D727,'Species List'!$A$2:$J$97,4,0)</f>
        <v>Scaridae</v>
      </c>
    </row>
    <row r="728" spans="1:11">
      <c r="A728" s="47">
        <v>2011</v>
      </c>
      <c r="B728" s="48" t="s">
        <v>39</v>
      </c>
      <c r="C728" s="48">
        <v>3</v>
      </c>
      <c r="D728" t="s">
        <v>45</v>
      </c>
      <c r="E728" s="48" t="str">
        <f>VLOOKUP(D728,'Species List'!$A$2:$J$97,3,0)</f>
        <v>Sparisoma viride</v>
      </c>
      <c r="F728" s="48">
        <v>35</v>
      </c>
      <c r="G728" s="48" t="s">
        <v>21</v>
      </c>
      <c r="H728" s="50">
        <f>VLOOKUP(D728,'Species List'!$A$2:$J$97,6,0)</f>
        <v>-4.4317000000000002</v>
      </c>
      <c r="I728" s="50">
        <f>VLOOKUP(D728,'Species List'!$A$2:$J$97,7,0)</f>
        <v>2.9051</v>
      </c>
      <c r="J728">
        <f t="shared" si="11"/>
        <v>910.06429464234679</v>
      </c>
      <c r="K728" s="50" t="str">
        <f>VLOOKUP(D728,'Species List'!$A$2:$J$97,4,0)</f>
        <v>Scaridae</v>
      </c>
    </row>
    <row r="729" spans="1:11">
      <c r="A729" s="47">
        <v>2011</v>
      </c>
      <c r="B729" s="48" t="s">
        <v>39</v>
      </c>
      <c r="C729" s="48">
        <v>4</v>
      </c>
      <c r="D729" s="48" t="s">
        <v>26</v>
      </c>
      <c r="E729" s="48" t="str">
        <f>VLOOKUP(D729,'Species List'!$A$2:$J$97,3,0)</f>
        <v>Acanthurus bahianus</v>
      </c>
      <c r="F729" s="48">
        <v>25</v>
      </c>
      <c r="G729" s="48"/>
      <c r="H729" s="50">
        <f>VLOOKUP(D729,'Species List'!$A$2:$J$97,6,0)</f>
        <v>-4.6005000000000003</v>
      </c>
      <c r="I729" s="50">
        <f>VLOOKUP(D729,'Species List'!$A$2:$J$97,7,0)</f>
        <v>2.9752000000000001</v>
      </c>
      <c r="J729">
        <f t="shared" si="11"/>
        <v>341.86222414037064</v>
      </c>
      <c r="K729" s="50" t="str">
        <f>VLOOKUP(D729,'Species List'!$A$2:$J$97,4,0)</f>
        <v>Acanthuridae</v>
      </c>
    </row>
    <row r="730" spans="1:11">
      <c r="A730" s="47">
        <v>2011</v>
      </c>
      <c r="B730" s="48" t="s">
        <v>39</v>
      </c>
      <c r="C730" s="48">
        <v>4</v>
      </c>
      <c r="D730" t="s">
        <v>48</v>
      </c>
      <c r="E730" s="48" t="str">
        <f>VLOOKUP(D730,'Species List'!$A$2:$J$97,3,0)</f>
        <v>Scarus taeniopterus</v>
      </c>
      <c r="F730" s="48">
        <v>7</v>
      </c>
      <c r="G730" s="48" t="s">
        <v>53</v>
      </c>
      <c r="H730" s="50">
        <f>VLOOKUP(D730,'Species List'!$A$2:$J$97,6,0)</f>
        <v>-3.2256999999999998</v>
      </c>
      <c r="I730" s="50">
        <f>VLOOKUP(D730,'Species List'!$A$2:$J$97,7,0)</f>
        <v>2.3852000000000002</v>
      </c>
      <c r="J730">
        <f t="shared" si="11"/>
        <v>14.970208360402568</v>
      </c>
      <c r="K730" s="50" t="str">
        <f>VLOOKUP(D730,'Species List'!$A$2:$J$97,4,0)</f>
        <v>Scaridae</v>
      </c>
    </row>
    <row r="731" spans="1:11">
      <c r="A731" s="47">
        <v>2011</v>
      </c>
      <c r="B731" s="48" t="s">
        <v>39</v>
      </c>
      <c r="C731" s="48">
        <v>4</v>
      </c>
      <c r="D731" t="s">
        <v>48</v>
      </c>
      <c r="E731" s="48" t="str">
        <f>VLOOKUP(D731,'Species List'!$A$2:$J$97,3,0)</f>
        <v>Scarus taeniopterus</v>
      </c>
      <c r="F731" s="48">
        <v>11</v>
      </c>
      <c r="G731" s="48" t="s">
        <v>53</v>
      </c>
      <c r="H731" s="50">
        <f>VLOOKUP(D731,'Species List'!$A$2:$J$97,6,0)</f>
        <v>-3.2256999999999998</v>
      </c>
      <c r="I731" s="50">
        <f>VLOOKUP(D731,'Species List'!$A$2:$J$97,7,0)</f>
        <v>2.3852000000000002</v>
      </c>
      <c r="J731">
        <f t="shared" si="11"/>
        <v>43.997685665219798</v>
      </c>
      <c r="K731" s="50" t="str">
        <f>VLOOKUP(D731,'Species List'!$A$2:$J$97,4,0)</f>
        <v>Scaridae</v>
      </c>
    </row>
    <row r="732" spans="1:11">
      <c r="A732" s="47">
        <v>2011</v>
      </c>
      <c r="B732" s="48" t="s">
        <v>39</v>
      </c>
      <c r="C732" s="48">
        <v>4</v>
      </c>
      <c r="D732" t="s">
        <v>48</v>
      </c>
      <c r="E732" s="48" t="str">
        <f>VLOOKUP(D732,'Species List'!$A$2:$J$97,3,0)</f>
        <v>Scarus taeniopterus</v>
      </c>
      <c r="F732" s="48">
        <v>25</v>
      </c>
      <c r="G732" s="48" t="s">
        <v>43</v>
      </c>
      <c r="H732" s="50">
        <f>VLOOKUP(D732,'Species List'!$A$2:$J$97,6,0)</f>
        <v>-3.2256999999999998</v>
      </c>
      <c r="I732" s="50">
        <f>VLOOKUP(D732,'Species List'!$A$2:$J$97,7,0)</f>
        <v>2.3852000000000002</v>
      </c>
      <c r="J732">
        <f t="shared" si="11"/>
        <v>311.79310623759653</v>
      </c>
      <c r="K732" s="50" t="str">
        <f>VLOOKUP(D732,'Species List'!$A$2:$J$97,4,0)</f>
        <v>Scaridae</v>
      </c>
    </row>
    <row r="733" spans="1:11">
      <c r="A733" s="47">
        <v>2011</v>
      </c>
      <c r="B733" s="48" t="s">
        <v>39</v>
      </c>
      <c r="C733" s="48">
        <v>4</v>
      </c>
      <c r="D733" t="s">
        <v>48</v>
      </c>
      <c r="E733" s="48" t="str">
        <f>VLOOKUP(D733,'Species List'!$A$2:$J$97,3,0)</f>
        <v>Scarus taeniopterus</v>
      </c>
      <c r="F733" s="48">
        <v>25</v>
      </c>
      <c r="G733" s="48" t="s">
        <v>43</v>
      </c>
      <c r="H733" s="50">
        <f>VLOOKUP(D733,'Species List'!$A$2:$J$97,6,0)</f>
        <v>-3.2256999999999998</v>
      </c>
      <c r="I733" s="50">
        <f>VLOOKUP(D733,'Species List'!$A$2:$J$97,7,0)</f>
        <v>2.3852000000000002</v>
      </c>
      <c r="J733">
        <f t="shared" si="11"/>
        <v>311.79310623759653</v>
      </c>
      <c r="K733" s="50" t="str">
        <f>VLOOKUP(D733,'Species List'!$A$2:$J$97,4,0)</f>
        <v>Scaridae</v>
      </c>
    </row>
    <row r="734" spans="1:11">
      <c r="A734" s="47">
        <v>2011</v>
      </c>
      <c r="B734" s="48" t="s">
        <v>39</v>
      </c>
      <c r="C734" s="48">
        <v>4</v>
      </c>
      <c r="D734" s="48" t="s">
        <v>42</v>
      </c>
      <c r="E734" s="48" t="str">
        <f>VLOOKUP(D734,'Species List'!$A$2:$J$97,3,0)</f>
        <v>Scarus vetula</v>
      </c>
      <c r="F734" s="48">
        <v>33</v>
      </c>
      <c r="G734" s="48" t="s">
        <v>21</v>
      </c>
      <c r="H734" s="50">
        <f>VLOOKUP(D734,'Species List'!$A$2:$J$97,6,0)</f>
        <v>-5.0162000000000004</v>
      </c>
      <c r="I734" s="50">
        <f>VLOOKUP(D734,'Species List'!$A$2:$J$97,7,0)</f>
        <v>3.1109</v>
      </c>
      <c r="J734">
        <f t="shared" si="11"/>
        <v>658.63531859738646</v>
      </c>
      <c r="K734" s="50" t="str">
        <f>VLOOKUP(D734,'Species List'!$A$2:$J$97,4,0)</f>
        <v>Scaridae</v>
      </c>
    </row>
    <row r="735" spans="1:11">
      <c r="A735" s="47">
        <v>2011</v>
      </c>
      <c r="B735" s="48" t="s">
        <v>39</v>
      </c>
      <c r="C735" s="48">
        <v>4</v>
      </c>
      <c r="D735" s="48" t="s">
        <v>42</v>
      </c>
      <c r="E735" s="48" t="str">
        <f>VLOOKUP(D735,'Species List'!$A$2:$J$97,3,0)</f>
        <v>Scarus vetula</v>
      </c>
      <c r="F735" s="48">
        <v>35</v>
      </c>
      <c r="G735" s="48" t="s">
        <v>43</v>
      </c>
      <c r="H735" s="50">
        <f>VLOOKUP(D735,'Species List'!$A$2:$J$97,6,0)</f>
        <v>-5.0162000000000004</v>
      </c>
      <c r="I735" s="50">
        <f>VLOOKUP(D735,'Species List'!$A$2:$J$97,7,0)</f>
        <v>3.1109</v>
      </c>
      <c r="J735">
        <f t="shared" si="11"/>
        <v>790.93588337793562</v>
      </c>
      <c r="K735" s="50" t="str">
        <f>VLOOKUP(D735,'Species List'!$A$2:$J$97,4,0)</f>
        <v>Scaridae</v>
      </c>
    </row>
    <row r="736" spans="1:11">
      <c r="A736" s="47">
        <v>2011</v>
      </c>
      <c r="B736" s="48" t="s">
        <v>39</v>
      </c>
      <c r="C736" s="48">
        <v>4</v>
      </c>
      <c r="D736" s="48" t="s">
        <v>42</v>
      </c>
      <c r="E736" s="48" t="str">
        <f>VLOOKUP(D736,'Species List'!$A$2:$J$97,3,0)</f>
        <v>Scarus vetula</v>
      </c>
      <c r="F736" s="48">
        <v>38</v>
      </c>
      <c r="G736" s="48" t="s">
        <v>43</v>
      </c>
      <c r="H736" s="50">
        <f>VLOOKUP(D736,'Species List'!$A$2:$J$97,6,0)</f>
        <v>-5.0162000000000004</v>
      </c>
      <c r="I736" s="50">
        <f>VLOOKUP(D736,'Species List'!$A$2:$J$97,7,0)</f>
        <v>3.1109</v>
      </c>
      <c r="J736">
        <f t="shared" si="11"/>
        <v>1021.5245084831901</v>
      </c>
      <c r="K736" s="50" t="str">
        <f>VLOOKUP(D736,'Species List'!$A$2:$J$97,4,0)</f>
        <v>Scaridae</v>
      </c>
    </row>
    <row r="737" spans="1:11">
      <c r="A737" s="47">
        <v>2011</v>
      </c>
      <c r="B737" s="48" t="s">
        <v>39</v>
      </c>
      <c r="C737" s="48">
        <v>4</v>
      </c>
      <c r="D737" t="s">
        <v>45</v>
      </c>
      <c r="E737" s="48" t="str">
        <f>VLOOKUP(D737,'Species List'!$A$2:$J$97,3,0)</f>
        <v>Sparisoma viride</v>
      </c>
      <c r="F737" s="48">
        <v>25</v>
      </c>
      <c r="G737" s="48" t="s">
        <v>21</v>
      </c>
      <c r="H737" s="50">
        <f>VLOOKUP(D737,'Species List'!$A$2:$J$97,6,0)</f>
        <v>-4.4317000000000002</v>
      </c>
      <c r="I737" s="50">
        <f>VLOOKUP(D737,'Species List'!$A$2:$J$97,7,0)</f>
        <v>2.9051</v>
      </c>
      <c r="J737">
        <f t="shared" si="11"/>
        <v>342.41715863912742</v>
      </c>
      <c r="K737" s="50" t="str">
        <f>VLOOKUP(D737,'Species List'!$A$2:$J$97,4,0)</f>
        <v>Scaridae</v>
      </c>
    </row>
    <row r="738" spans="1:11">
      <c r="A738" s="47">
        <v>2011</v>
      </c>
      <c r="B738" s="48" t="s">
        <v>39</v>
      </c>
      <c r="C738" s="48">
        <v>4</v>
      </c>
      <c r="D738" t="s">
        <v>45</v>
      </c>
      <c r="E738" s="48" t="str">
        <f>VLOOKUP(D738,'Species List'!$A$2:$J$97,3,0)</f>
        <v>Sparisoma viride</v>
      </c>
      <c r="F738" s="48">
        <v>27</v>
      </c>
      <c r="G738" s="48" t="s">
        <v>21</v>
      </c>
      <c r="H738" s="50">
        <f>VLOOKUP(D738,'Species List'!$A$2:$J$97,6,0)</f>
        <v>-4.4317000000000002</v>
      </c>
      <c r="I738" s="50">
        <f>VLOOKUP(D738,'Species List'!$A$2:$J$97,7,0)</f>
        <v>2.9051</v>
      </c>
      <c r="J738">
        <f t="shared" si="11"/>
        <v>428.20809318874581</v>
      </c>
      <c r="K738" s="50" t="str">
        <f>VLOOKUP(D738,'Species List'!$A$2:$J$97,4,0)</f>
        <v>Scaridae</v>
      </c>
    </row>
    <row r="739" spans="1:11">
      <c r="A739" s="47">
        <v>2011</v>
      </c>
      <c r="B739" s="48" t="s">
        <v>39</v>
      </c>
      <c r="C739" s="48">
        <v>4</v>
      </c>
      <c r="D739" t="s">
        <v>45</v>
      </c>
      <c r="E739" s="48" t="str">
        <f>VLOOKUP(D739,'Species List'!$A$2:$J$97,3,0)</f>
        <v>Sparisoma viride</v>
      </c>
      <c r="F739" s="48">
        <v>27</v>
      </c>
      <c r="G739" s="48" t="s">
        <v>21</v>
      </c>
      <c r="H739" s="50">
        <f>VLOOKUP(D739,'Species List'!$A$2:$J$97,6,0)</f>
        <v>-4.4317000000000002</v>
      </c>
      <c r="I739" s="50">
        <f>VLOOKUP(D739,'Species List'!$A$2:$J$97,7,0)</f>
        <v>2.9051</v>
      </c>
      <c r="J739">
        <f t="shared" si="11"/>
        <v>428.20809318874581</v>
      </c>
      <c r="K739" s="50" t="str">
        <f>VLOOKUP(D739,'Species List'!$A$2:$J$97,4,0)</f>
        <v>Scaridae</v>
      </c>
    </row>
    <row r="740" spans="1:11">
      <c r="A740" s="47">
        <v>2011</v>
      </c>
      <c r="B740" s="48" t="s">
        <v>39</v>
      </c>
      <c r="C740" s="48">
        <v>4</v>
      </c>
      <c r="D740" t="s">
        <v>45</v>
      </c>
      <c r="E740" s="48" t="str">
        <f>VLOOKUP(D740,'Species List'!$A$2:$J$97,3,0)</f>
        <v>Sparisoma viride</v>
      </c>
      <c r="F740" s="48">
        <v>27</v>
      </c>
      <c r="G740" s="48" t="s">
        <v>21</v>
      </c>
      <c r="H740" s="50">
        <f>VLOOKUP(D740,'Species List'!$A$2:$J$97,6,0)</f>
        <v>-4.4317000000000002</v>
      </c>
      <c r="I740" s="50">
        <f>VLOOKUP(D740,'Species List'!$A$2:$J$97,7,0)</f>
        <v>2.9051</v>
      </c>
      <c r="J740">
        <f t="shared" si="11"/>
        <v>428.20809318874581</v>
      </c>
      <c r="K740" s="50" t="str">
        <f>VLOOKUP(D740,'Species List'!$A$2:$J$97,4,0)</f>
        <v>Scaridae</v>
      </c>
    </row>
    <row r="741" spans="1:11">
      <c r="A741" s="47">
        <v>2011</v>
      </c>
      <c r="B741" s="48" t="s">
        <v>39</v>
      </c>
      <c r="C741" s="48">
        <v>4</v>
      </c>
      <c r="D741" t="s">
        <v>45</v>
      </c>
      <c r="E741" s="48" t="str">
        <f>VLOOKUP(D741,'Species List'!$A$2:$J$97,3,0)</f>
        <v>Sparisoma viride</v>
      </c>
      <c r="F741" s="48">
        <v>27</v>
      </c>
      <c r="G741" s="48" t="s">
        <v>21</v>
      </c>
      <c r="H741" s="50">
        <f>VLOOKUP(D741,'Species List'!$A$2:$J$97,6,0)</f>
        <v>-4.4317000000000002</v>
      </c>
      <c r="I741" s="50">
        <f>VLOOKUP(D741,'Species List'!$A$2:$J$97,7,0)</f>
        <v>2.9051</v>
      </c>
      <c r="J741">
        <f t="shared" si="11"/>
        <v>428.20809318874581</v>
      </c>
      <c r="K741" s="50" t="str">
        <f>VLOOKUP(D741,'Species List'!$A$2:$J$97,4,0)</f>
        <v>Scaridae</v>
      </c>
    </row>
    <row r="742" spans="1:11">
      <c r="A742" s="47">
        <v>2011</v>
      </c>
      <c r="B742" s="48" t="s">
        <v>39</v>
      </c>
      <c r="C742" s="48">
        <v>4</v>
      </c>
      <c r="D742" t="s">
        <v>45</v>
      </c>
      <c r="E742" s="48" t="str">
        <f>VLOOKUP(D742,'Species List'!$A$2:$J$97,3,0)</f>
        <v>Sparisoma viride</v>
      </c>
      <c r="F742" s="48">
        <v>30</v>
      </c>
      <c r="G742" s="48" t="s">
        <v>21</v>
      </c>
      <c r="H742" s="50">
        <f>VLOOKUP(D742,'Species List'!$A$2:$J$97,6,0)</f>
        <v>-4.4317000000000002</v>
      </c>
      <c r="I742" s="50">
        <f>VLOOKUP(D742,'Species List'!$A$2:$J$97,7,0)</f>
        <v>2.9051</v>
      </c>
      <c r="J742">
        <f t="shared" si="11"/>
        <v>581.54718397712224</v>
      </c>
      <c r="K742" s="50" t="str">
        <f>VLOOKUP(D742,'Species List'!$A$2:$J$97,4,0)</f>
        <v>Scaridae</v>
      </c>
    </row>
    <row r="743" spans="1:11">
      <c r="A743" s="47">
        <v>2011</v>
      </c>
      <c r="B743" s="48" t="s">
        <v>39</v>
      </c>
      <c r="C743" s="48">
        <v>4</v>
      </c>
      <c r="D743" t="s">
        <v>45</v>
      </c>
      <c r="E743" s="48" t="str">
        <f>VLOOKUP(D743,'Species List'!$A$2:$J$97,3,0)</f>
        <v>Sparisoma viride</v>
      </c>
      <c r="F743" s="48">
        <v>30</v>
      </c>
      <c r="G743" s="48" t="s">
        <v>21</v>
      </c>
      <c r="H743" s="50">
        <f>VLOOKUP(D743,'Species List'!$A$2:$J$97,6,0)</f>
        <v>-4.4317000000000002</v>
      </c>
      <c r="I743" s="50">
        <f>VLOOKUP(D743,'Species List'!$A$2:$J$97,7,0)</f>
        <v>2.9051</v>
      </c>
      <c r="J743">
        <f t="shared" si="11"/>
        <v>581.54718397712224</v>
      </c>
      <c r="K743" s="50" t="str">
        <f>VLOOKUP(D743,'Species List'!$A$2:$J$97,4,0)</f>
        <v>Scaridae</v>
      </c>
    </row>
    <row r="744" spans="1:11">
      <c r="A744" s="47">
        <v>2011</v>
      </c>
      <c r="B744" s="48" t="s">
        <v>39</v>
      </c>
      <c r="C744" s="48">
        <v>4</v>
      </c>
      <c r="D744" t="s">
        <v>45</v>
      </c>
      <c r="E744" s="48" t="str">
        <f>VLOOKUP(D744,'Species List'!$A$2:$J$97,3,0)</f>
        <v>Sparisoma viride</v>
      </c>
      <c r="F744" s="48">
        <v>30</v>
      </c>
      <c r="G744" s="48" t="s">
        <v>21</v>
      </c>
      <c r="H744" s="50">
        <f>VLOOKUP(D744,'Species List'!$A$2:$J$97,6,0)</f>
        <v>-4.4317000000000002</v>
      </c>
      <c r="I744" s="50">
        <f>VLOOKUP(D744,'Species List'!$A$2:$J$97,7,0)</f>
        <v>2.9051</v>
      </c>
      <c r="J744">
        <f t="shared" si="11"/>
        <v>581.54718397712224</v>
      </c>
      <c r="K744" s="50" t="str">
        <f>VLOOKUP(D744,'Species List'!$A$2:$J$97,4,0)</f>
        <v>Scaridae</v>
      </c>
    </row>
    <row r="745" spans="1:11">
      <c r="A745" s="47">
        <v>2011</v>
      </c>
      <c r="B745" s="48" t="s">
        <v>39</v>
      </c>
      <c r="C745" s="48">
        <v>4</v>
      </c>
      <c r="D745" t="s">
        <v>45</v>
      </c>
      <c r="E745" s="48" t="str">
        <f>VLOOKUP(D745,'Species List'!$A$2:$J$97,3,0)</f>
        <v>Sparisoma viride</v>
      </c>
      <c r="F745" s="48">
        <v>31</v>
      </c>
      <c r="G745" s="48" t="s">
        <v>21</v>
      </c>
      <c r="H745" s="50">
        <f>VLOOKUP(D745,'Species List'!$A$2:$J$97,6,0)</f>
        <v>-4.4317000000000002</v>
      </c>
      <c r="I745" s="50">
        <f>VLOOKUP(D745,'Species List'!$A$2:$J$97,7,0)</f>
        <v>2.9051</v>
      </c>
      <c r="J745">
        <f t="shared" si="11"/>
        <v>639.66834096149489</v>
      </c>
      <c r="K745" s="50" t="str">
        <f>VLOOKUP(D745,'Species List'!$A$2:$J$97,4,0)</f>
        <v>Scaridae</v>
      </c>
    </row>
    <row r="746" spans="1:11">
      <c r="A746" s="47">
        <v>2011</v>
      </c>
      <c r="B746" s="48" t="s">
        <v>39</v>
      </c>
      <c r="C746" s="48">
        <v>4</v>
      </c>
      <c r="D746" t="s">
        <v>45</v>
      </c>
      <c r="E746" s="48" t="str">
        <f>VLOOKUP(D746,'Species List'!$A$2:$J$97,3,0)</f>
        <v>Sparisoma viride</v>
      </c>
      <c r="F746" s="48">
        <v>32</v>
      </c>
      <c r="G746" s="48" t="s">
        <v>21</v>
      </c>
      <c r="H746" s="50">
        <f>VLOOKUP(D746,'Species List'!$A$2:$J$97,6,0)</f>
        <v>-4.4317000000000002</v>
      </c>
      <c r="I746" s="50">
        <f>VLOOKUP(D746,'Species List'!$A$2:$J$97,7,0)</f>
        <v>2.9051</v>
      </c>
      <c r="J746">
        <f t="shared" si="11"/>
        <v>701.47339170910243</v>
      </c>
      <c r="K746" s="50" t="str">
        <f>VLOOKUP(D746,'Species List'!$A$2:$J$97,4,0)</f>
        <v>Scaridae</v>
      </c>
    </row>
    <row r="747" spans="1:11">
      <c r="A747" s="47">
        <v>2011</v>
      </c>
      <c r="B747" s="48" t="s">
        <v>39</v>
      </c>
      <c r="C747" s="48">
        <v>4</v>
      </c>
      <c r="D747" t="s">
        <v>45</v>
      </c>
      <c r="E747" s="48" t="str">
        <f>VLOOKUP(D747,'Species List'!$A$2:$J$97,3,0)</f>
        <v>Sparisoma viride</v>
      </c>
      <c r="F747" s="48">
        <v>32</v>
      </c>
      <c r="G747" s="48" t="s">
        <v>21</v>
      </c>
      <c r="H747" s="50">
        <f>VLOOKUP(D747,'Species List'!$A$2:$J$97,6,0)</f>
        <v>-4.4317000000000002</v>
      </c>
      <c r="I747" s="50">
        <f>VLOOKUP(D747,'Species List'!$A$2:$J$97,7,0)</f>
        <v>2.9051</v>
      </c>
      <c r="J747">
        <f t="shared" si="11"/>
        <v>701.47339170910243</v>
      </c>
      <c r="K747" s="50" t="str">
        <f>VLOOKUP(D747,'Species List'!$A$2:$J$97,4,0)</f>
        <v>Scaridae</v>
      </c>
    </row>
    <row r="748" spans="1:11">
      <c r="A748" s="47">
        <v>2011</v>
      </c>
      <c r="B748" s="48" t="s">
        <v>39</v>
      </c>
      <c r="C748" s="48">
        <v>4</v>
      </c>
      <c r="D748" t="s">
        <v>45</v>
      </c>
      <c r="E748" s="48" t="str">
        <f>VLOOKUP(D748,'Species List'!$A$2:$J$97,3,0)</f>
        <v>Sparisoma viride</v>
      </c>
      <c r="F748" s="48">
        <v>32</v>
      </c>
      <c r="G748" s="48" t="s">
        <v>21</v>
      </c>
      <c r="H748" s="50">
        <f>VLOOKUP(D748,'Species List'!$A$2:$J$97,6,0)</f>
        <v>-4.4317000000000002</v>
      </c>
      <c r="I748" s="50">
        <f>VLOOKUP(D748,'Species List'!$A$2:$J$97,7,0)</f>
        <v>2.9051</v>
      </c>
      <c r="J748">
        <f t="shared" si="11"/>
        <v>701.47339170910243</v>
      </c>
      <c r="K748" s="50" t="str">
        <f>VLOOKUP(D748,'Species List'!$A$2:$J$97,4,0)</f>
        <v>Scaridae</v>
      </c>
    </row>
    <row r="749" spans="1:11">
      <c r="A749" s="47">
        <v>2011</v>
      </c>
      <c r="B749" s="48" t="s">
        <v>39</v>
      </c>
      <c r="C749" s="48">
        <v>4</v>
      </c>
      <c r="D749" t="s">
        <v>45</v>
      </c>
      <c r="E749" s="48" t="str">
        <f>VLOOKUP(D749,'Species List'!$A$2:$J$97,3,0)</f>
        <v>Sparisoma viride</v>
      </c>
      <c r="F749" s="48">
        <v>32</v>
      </c>
      <c r="G749" s="48" t="s">
        <v>21</v>
      </c>
      <c r="H749" s="50">
        <f>VLOOKUP(D749,'Species List'!$A$2:$J$97,6,0)</f>
        <v>-4.4317000000000002</v>
      </c>
      <c r="I749" s="50">
        <f>VLOOKUP(D749,'Species List'!$A$2:$J$97,7,0)</f>
        <v>2.9051</v>
      </c>
      <c r="J749">
        <f t="shared" si="11"/>
        <v>701.47339170910243</v>
      </c>
      <c r="K749" s="50" t="str">
        <f>VLOOKUP(D749,'Species List'!$A$2:$J$97,4,0)</f>
        <v>Scaridae</v>
      </c>
    </row>
    <row r="750" spans="1:11">
      <c r="A750" s="47">
        <v>2011</v>
      </c>
      <c r="B750" s="48" t="s">
        <v>39</v>
      </c>
      <c r="C750" s="48">
        <v>4</v>
      </c>
      <c r="D750" t="s">
        <v>45</v>
      </c>
      <c r="E750" s="48" t="str">
        <f>VLOOKUP(D750,'Species List'!$A$2:$J$97,3,0)</f>
        <v>Sparisoma viride</v>
      </c>
      <c r="F750" s="48">
        <v>33</v>
      </c>
      <c r="G750" s="48" t="s">
        <v>43</v>
      </c>
      <c r="H750" s="50">
        <f>VLOOKUP(D750,'Species List'!$A$2:$J$97,6,0)</f>
        <v>-4.4317000000000002</v>
      </c>
      <c r="I750" s="50">
        <f>VLOOKUP(D750,'Species List'!$A$2:$J$97,7,0)</f>
        <v>2.9051</v>
      </c>
      <c r="J750">
        <f t="shared" si="11"/>
        <v>767.06973304521671</v>
      </c>
      <c r="K750" s="50" t="str">
        <f>VLOOKUP(D750,'Species List'!$A$2:$J$97,4,0)</f>
        <v>Scaridae</v>
      </c>
    </row>
    <row r="751" spans="1:11">
      <c r="A751" s="47">
        <v>2011</v>
      </c>
      <c r="B751" s="48" t="s">
        <v>39</v>
      </c>
      <c r="C751" s="48">
        <v>4</v>
      </c>
      <c r="D751" t="s">
        <v>60</v>
      </c>
      <c r="E751" s="48" t="str">
        <f>VLOOKUP(D751,'Species List'!$A$2:$J$97,3,0)</f>
        <v>Sparisoma rubripinne</v>
      </c>
      <c r="F751" s="48">
        <v>20</v>
      </c>
      <c r="G751" s="48" t="s">
        <v>21</v>
      </c>
      <c r="H751" s="50">
        <f>VLOOKUP(D751,'Species List'!$A$2:$J$97,6,0)</f>
        <v>-4.8700999999999999</v>
      </c>
      <c r="I751" s="50">
        <f>VLOOKUP(D751,'Species List'!$A$2:$J$97,7,0)</f>
        <v>3.0640999999999998</v>
      </c>
      <c r="J751">
        <f t="shared" si="11"/>
        <v>151.52559907227115</v>
      </c>
      <c r="K751" s="50" t="str">
        <f>VLOOKUP(D751,'Species List'!$A$2:$J$97,4,0)</f>
        <v>Scaridae</v>
      </c>
    </row>
    <row r="752" spans="1:11">
      <c r="A752" s="47">
        <v>2011</v>
      </c>
      <c r="B752" s="48" t="s">
        <v>39</v>
      </c>
      <c r="C752" s="48">
        <v>5</v>
      </c>
      <c r="D752" s="48" t="s">
        <v>46</v>
      </c>
      <c r="E752" s="48" t="str">
        <f>VLOOKUP(D752,'Species List'!$A$2:$J$97,3,0)</f>
        <v>Acanthurus chirurgus</v>
      </c>
      <c r="F752" s="48">
        <v>20</v>
      </c>
      <c r="G752" s="48"/>
      <c r="H752" s="50">
        <f>VLOOKUP(D752,'Species List'!$A$2:$J$97,6,0)</f>
        <v>-2.4262000000000001</v>
      </c>
      <c r="I752" s="50">
        <f>VLOOKUP(D752,'Species List'!$A$2:$J$97,7,0)</f>
        <v>2.0768</v>
      </c>
      <c r="J752">
        <f t="shared" si="11"/>
        <v>225.20555304089149</v>
      </c>
      <c r="K752" s="50" t="str">
        <f>VLOOKUP(D752,'Species List'!$A$2:$J$97,4,0)</f>
        <v>Acanthuridae</v>
      </c>
    </row>
    <row r="753" spans="1:11">
      <c r="A753" s="47">
        <v>2011</v>
      </c>
      <c r="B753" s="48" t="s">
        <v>39</v>
      </c>
      <c r="C753" s="48">
        <v>5</v>
      </c>
      <c r="D753" s="48" t="s">
        <v>54</v>
      </c>
      <c r="E753" s="48" t="str">
        <f>VLOOKUP(D753,'Species List'!$A$2:$J$97,3,0)</f>
        <v>Acanthurus coeruleus</v>
      </c>
      <c r="F753" s="48">
        <v>18</v>
      </c>
      <c r="G753" s="48"/>
      <c r="H753" s="50">
        <f>VLOOKUP(D753,'Species List'!$A$2:$J$97,6,0)</f>
        <v>-2.8241999999999998</v>
      </c>
      <c r="I753" s="50">
        <f>VLOOKUP(D753,'Species List'!$A$2:$J$97,7,0)</f>
        <v>2.2637999999999998</v>
      </c>
      <c r="J753">
        <f t="shared" si="11"/>
        <v>191.11109332634919</v>
      </c>
      <c r="K753" s="50" t="str">
        <f>VLOOKUP(D753,'Species List'!$A$2:$J$97,4,0)</f>
        <v>Acanthuridae</v>
      </c>
    </row>
    <row r="754" spans="1:11">
      <c r="A754" s="47">
        <v>2011</v>
      </c>
      <c r="B754" s="48" t="s">
        <v>39</v>
      </c>
      <c r="C754" s="48">
        <v>5</v>
      </c>
      <c r="D754" s="48" t="s">
        <v>54</v>
      </c>
      <c r="E754" s="48" t="str">
        <f>VLOOKUP(D754,'Species List'!$A$2:$J$97,3,0)</f>
        <v>Acanthurus coeruleus</v>
      </c>
      <c r="F754" s="48">
        <v>20</v>
      </c>
      <c r="G754" s="48"/>
      <c r="H754" s="50">
        <f>VLOOKUP(D754,'Species List'!$A$2:$J$97,6,0)</f>
        <v>-2.8241999999999998</v>
      </c>
      <c r="I754" s="50">
        <f>VLOOKUP(D754,'Species List'!$A$2:$J$97,7,0)</f>
        <v>2.2637999999999998</v>
      </c>
      <c r="J754">
        <f t="shared" si="11"/>
        <v>242.58933511332035</v>
      </c>
      <c r="K754" s="50" t="str">
        <f>VLOOKUP(D754,'Species List'!$A$2:$J$97,4,0)</f>
        <v>Acanthuridae</v>
      </c>
    </row>
    <row r="755" spans="1:11">
      <c r="A755" s="47">
        <v>2011</v>
      </c>
      <c r="B755" s="48" t="s">
        <v>39</v>
      </c>
      <c r="C755" s="48">
        <v>5</v>
      </c>
      <c r="D755" t="s">
        <v>48</v>
      </c>
      <c r="E755" s="48" t="str">
        <f>VLOOKUP(D755,'Species List'!$A$2:$J$97,3,0)</f>
        <v>Scarus taeniopterus</v>
      </c>
      <c r="F755" s="48">
        <v>25</v>
      </c>
      <c r="G755" s="48" t="s">
        <v>43</v>
      </c>
      <c r="H755" s="50">
        <f>VLOOKUP(D755,'Species List'!$A$2:$J$97,6,0)</f>
        <v>-3.2256999999999998</v>
      </c>
      <c r="I755" s="50">
        <f>VLOOKUP(D755,'Species List'!$A$2:$J$97,7,0)</f>
        <v>2.3852000000000002</v>
      </c>
      <c r="J755">
        <f t="shared" si="11"/>
        <v>311.79310623759653</v>
      </c>
      <c r="K755" s="50" t="str">
        <f>VLOOKUP(D755,'Species List'!$A$2:$J$97,4,0)</f>
        <v>Scaridae</v>
      </c>
    </row>
    <row r="756" spans="1:11">
      <c r="A756" s="47">
        <v>2011</v>
      </c>
      <c r="B756" s="48" t="s">
        <v>39</v>
      </c>
      <c r="C756" s="48">
        <v>5</v>
      </c>
      <c r="D756" t="s">
        <v>48</v>
      </c>
      <c r="E756" s="48" t="str">
        <f>VLOOKUP(D756,'Species List'!$A$2:$J$97,3,0)</f>
        <v>Scarus taeniopterus</v>
      </c>
      <c r="F756" s="48">
        <v>28</v>
      </c>
      <c r="G756" s="48" t="s">
        <v>43</v>
      </c>
      <c r="H756" s="50">
        <f>VLOOKUP(D756,'Species List'!$A$2:$J$97,6,0)</f>
        <v>-3.2256999999999998</v>
      </c>
      <c r="I756" s="50">
        <f>VLOOKUP(D756,'Species List'!$A$2:$J$97,7,0)</f>
        <v>2.3852000000000002</v>
      </c>
      <c r="J756">
        <f t="shared" si="11"/>
        <v>408.56516613863522</v>
      </c>
      <c r="K756" s="50" t="str">
        <f>VLOOKUP(D756,'Species List'!$A$2:$J$97,4,0)</f>
        <v>Scaridae</v>
      </c>
    </row>
    <row r="757" spans="1:11">
      <c r="A757" s="47">
        <v>2011</v>
      </c>
      <c r="B757" s="48" t="s">
        <v>39</v>
      </c>
      <c r="C757" s="48">
        <v>5</v>
      </c>
      <c r="D757" s="48" t="s">
        <v>42</v>
      </c>
      <c r="E757" s="48" t="str">
        <f>VLOOKUP(D757,'Species List'!$A$2:$J$97,3,0)</f>
        <v>Scarus vetula</v>
      </c>
      <c r="F757" s="48">
        <v>32</v>
      </c>
      <c r="G757" s="48" t="s">
        <v>21</v>
      </c>
      <c r="H757" s="50">
        <f>VLOOKUP(D757,'Species List'!$A$2:$J$97,6,0)</f>
        <v>-5.0162000000000004</v>
      </c>
      <c r="I757" s="50">
        <f>VLOOKUP(D757,'Species List'!$A$2:$J$97,7,0)</f>
        <v>3.1109</v>
      </c>
      <c r="J757">
        <f t="shared" si="11"/>
        <v>598.50952660385963</v>
      </c>
      <c r="K757" s="50" t="str">
        <f>VLOOKUP(D757,'Species List'!$A$2:$J$97,4,0)</f>
        <v>Scaridae</v>
      </c>
    </row>
    <row r="758" spans="1:11">
      <c r="A758" s="47">
        <v>2011</v>
      </c>
      <c r="B758" s="48" t="s">
        <v>39</v>
      </c>
      <c r="C758" s="48">
        <v>5</v>
      </c>
      <c r="D758" s="48" t="s">
        <v>47</v>
      </c>
      <c r="E758" s="48" t="str">
        <f>VLOOKUP(D758,'Species List'!$A$2:$J$97,3,0)</f>
        <v>Sparisoma aurofrenatum</v>
      </c>
      <c r="F758" s="48">
        <v>18</v>
      </c>
      <c r="G758" s="48" t="s">
        <v>21</v>
      </c>
      <c r="H758" s="50">
        <f>VLOOKUP(D758,'Species List'!$A$2:$J$97,6,0)</f>
        <v>-4.0781000000000001</v>
      </c>
      <c r="I758" s="50">
        <f>VLOOKUP(D758,'Species List'!$A$2:$J$97,7,0)</f>
        <v>2.7437999999999998</v>
      </c>
      <c r="J758">
        <f t="shared" si="11"/>
        <v>128.80024807719036</v>
      </c>
      <c r="K758" s="50" t="str">
        <f>VLOOKUP(D758,'Species List'!$A$2:$J$97,4,0)</f>
        <v>Scaridae</v>
      </c>
    </row>
    <row r="759" spans="1:11">
      <c r="A759" s="47">
        <v>2011</v>
      </c>
      <c r="B759" s="48" t="s">
        <v>39</v>
      </c>
      <c r="C759" s="48">
        <v>5</v>
      </c>
      <c r="D759" t="s">
        <v>45</v>
      </c>
      <c r="E759" s="48" t="str">
        <f>VLOOKUP(D759,'Species List'!$A$2:$J$97,3,0)</f>
        <v>Sparisoma viride</v>
      </c>
      <c r="F759" s="48">
        <v>15</v>
      </c>
      <c r="G759" s="48" t="s">
        <v>21</v>
      </c>
      <c r="H759" s="50">
        <f>VLOOKUP(D759,'Species List'!$A$2:$J$97,6,0)</f>
        <v>-4.4317000000000002</v>
      </c>
      <c r="I759" s="50">
        <f>VLOOKUP(D759,'Species List'!$A$2:$J$97,7,0)</f>
        <v>2.9051</v>
      </c>
      <c r="J759">
        <f t="shared" si="11"/>
        <v>77.635922295629129</v>
      </c>
      <c r="K759" s="50" t="str">
        <f>VLOOKUP(D759,'Species List'!$A$2:$J$97,4,0)</f>
        <v>Scaridae</v>
      </c>
    </row>
    <row r="760" spans="1:11">
      <c r="A760" s="47">
        <v>2011</v>
      </c>
      <c r="B760" s="48" t="s">
        <v>39</v>
      </c>
      <c r="C760" s="48">
        <v>5</v>
      </c>
      <c r="D760" t="s">
        <v>45</v>
      </c>
      <c r="E760" s="48" t="str">
        <f>VLOOKUP(D760,'Species List'!$A$2:$J$97,3,0)</f>
        <v>Sparisoma viride</v>
      </c>
      <c r="F760" s="48">
        <v>19</v>
      </c>
      <c r="G760" s="48" t="s">
        <v>21</v>
      </c>
      <c r="H760" s="50">
        <f>VLOOKUP(D760,'Species List'!$A$2:$J$97,6,0)</f>
        <v>-4.4317000000000002</v>
      </c>
      <c r="I760" s="50">
        <f>VLOOKUP(D760,'Species List'!$A$2:$J$97,7,0)</f>
        <v>2.9051</v>
      </c>
      <c r="J760">
        <f t="shared" si="11"/>
        <v>154.2790962414671</v>
      </c>
      <c r="K760" s="50" t="str">
        <f>VLOOKUP(D760,'Species List'!$A$2:$J$97,4,0)</f>
        <v>Scaridae</v>
      </c>
    </row>
    <row r="761" spans="1:11">
      <c r="A761" s="47">
        <v>2011</v>
      </c>
      <c r="B761" s="48" t="s">
        <v>39</v>
      </c>
      <c r="C761" s="48">
        <v>5</v>
      </c>
      <c r="D761" t="s">
        <v>45</v>
      </c>
      <c r="E761" s="48" t="str">
        <f>VLOOKUP(D761,'Species List'!$A$2:$J$97,3,0)</f>
        <v>Sparisoma viride</v>
      </c>
      <c r="F761" s="48">
        <v>21</v>
      </c>
      <c r="G761" s="48" t="s">
        <v>21</v>
      </c>
      <c r="H761" s="50">
        <f>VLOOKUP(D761,'Species List'!$A$2:$J$97,6,0)</f>
        <v>-4.4317000000000002</v>
      </c>
      <c r="I761" s="50">
        <f>VLOOKUP(D761,'Species List'!$A$2:$J$97,7,0)</f>
        <v>2.9051</v>
      </c>
      <c r="J761">
        <f t="shared" si="11"/>
        <v>206.33802681991546</v>
      </c>
      <c r="K761" s="50" t="str">
        <f>VLOOKUP(D761,'Species List'!$A$2:$J$97,4,0)</f>
        <v>Scaridae</v>
      </c>
    </row>
    <row r="762" spans="1:11">
      <c r="A762" s="47">
        <v>2011</v>
      </c>
      <c r="B762" s="48" t="s">
        <v>39</v>
      </c>
      <c r="C762" s="48">
        <v>5</v>
      </c>
      <c r="D762" t="s">
        <v>45</v>
      </c>
      <c r="E762" s="48" t="str">
        <f>VLOOKUP(D762,'Species List'!$A$2:$J$97,3,0)</f>
        <v>Sparisoma viride</v>
      </c>
      <c r="F762" s="48">
        <v>22</v>
      </c>
      <c r="G762" s="48" t="s">
        <v>21</v>
      </c>
      <c r="H762" s="50">
        <f>VLOOKUP(D762,'Species List'!$A$2:$J$97,6,0)</f>
        <v>-4.4317000000000002</v>
      </c>
      <c r="I762" s="50">
        <f>VLOOKUP(D762,'Species List'!$A$2:$J$97,7,0)</f>
        <v>2.9051</v>
      </c>
      <c r="J762">
        <f t="shared" si="11"/>
        <v>236.19577785013334</v>
      </c>
      <c r="K762" s="50" t="str">
        <f>VLOOKUP(D762,'Species List'!$A$2:$J$97,4,0)</f>
        <v>Scaridae</v>
      </c>
    </row>
    <row r="763" spans="1:11">
      <c r="A763" s="47">
        <v>2011</v>
      </c>
      <c r="B763" s="48" t="s">
        <v>39</v>
      </c>
      <c r="C763" s="48">
        <v>5</v>
      </c>
      <c r="D763" t="s">
        <v>45</v>
      </c>
      <c r="E763" s="48" t="str">
        <f>VLOOKUP(D763,'Species List'!$A$2:$J$97,3,0)</f>
        <v>Sparisoma viride</v>
      </c>
      <c r="F763" s="48">
        <v>22</v>
      </c>
      <c r="G763" s="48" t="s">
        <v>21</v>
      </c>
      <c r="H763" s="50">
        <f>VLOOKUP(D763,'Species List'!$A$2:$J$97,6,0)</f>
        <v>-4.4317000000000002</v>
      </c>
      <c r="I763" s="50">
        <f>VLOOKUP(D763,'Species List'!$A$2:$J$97,7,0)</f>
        <v>2.9051</v>
      </c>
      <c r="J763">
        <f t="shared" si="11"/>
        <v>236.19577785013334</v>
      </c>
      <c r="K763" s="50" t="str">
        <f>VLOOKUP(D763,'Species List'!$A$2:$J$97,4,0)</f>
        <v>Scaridae</v>
      </c>
    </row>
    <row r="764" spans="1:11">
      <c r="A764" s="47">
        <v>2011</v>
      </c>
      <c r="B764" s="48" t="s">
        <v>39</v>
      </c>
      <c r="C764" s="48">
        <v>5</v>
      </c>
      <c r="D764" t="s">
        <v>45</v>
      </c>
      <c r="E764" s="48" t="str">
        <f>VLOOKUP(D764,'Species List'!$A$2:$J$97,3,0)</f>
        <v>Sparisoma viride</v>
      </c>
      <c r="F764" s="48">
        <v>22</v>
      </c>
      <c r="G764" s="48" t="s">
        <v>21</v>
      </c>
      <c r="H764" s="50">
        <f>VLOOKUP(D764,'Species List'!$A$2:$J$97,6,0)</f>
        <v>-4.4317000000000002</v>
      </c>
      <c r="I764" s="50">
        <f>VLOOKUP(D764,'Species List'!$A$2:$J$97,7,0)</f>
        <v>2.9051</v>
      </c>
      <c r="J764">
        <f t="shared" si="11"/>
        <v>236.19577785013334</v>
      </c>
      <c r="K764" s="50" t="str">
        <f>VLOOKUP(D764,'Species List'!$A$2:$J$97,4,0)</f>
        <v>Scaridae</v>
      </c>
    </row>
    <row r="765" spans="1:11">
      <c r="A765" s="47">
        <v>2011</v>
      </c>
      <c r="B765" s="48" t="s">
        <v>39</v>
      </c>
      <c r="C765" s="48">
        <v>5</v>
      </c>
      <c r="D765" t="s">
        <v>45</v>
      </c>
      <c r="E765" s="48" t="str">
        <f>VLOOKUP(D765,'Species List'!$A$2:$J$97,3,0)</f>
        <v>Sparisoma viride</v>
      </c>
      <c r="F765" s="48">
        <v>22</v>
      </c>
      <c r="G765" s="48" t="s">
        <v>21</v>
      </c>
      <c r="H765" s="50">
        <f>VLOOKUP(D765,'Species List'!$A$2:$J$97,6,0)</f>
        <v>-4.4317000000000002</v>
      </c>
      <c r="I765" s="50">
        <f>VLOOKUP(D765,'Species List'!$A$2:$J$97,7,0)</f>
        <v>2.9051</v>
      </c>
      <c r="J765">
        <f t="shared" si="11"/>
        <v>236.19577785013334</v>
      </c>
      <c r="K765" s="50" t="str">
        <f>VLOOKUP(D765,'Species List'!$A$2:$J$97,4,0)</f>
        <v>Scaridae</v>
      </c>
    </row>
    <row r="766" spans="1:11">
      <c r="A766" s="47">
        <v>2011</v>
      </c>
      <c r="B766" s="48" t="s">
        <v>39</v>
      </c>
      <c r="C766" s="48">
        <v>5</v>
      </c>
      <c r="D766" t="s">
        <v>45</v>
      </c>
      <c r="E766" s="48" t="str">
        <f>VLOOKUP(D766,'Species List'!$A$2:$J$97,3,0)</f>
        <v>Sparisoma viride</v>
      </c>
      <c r="F766" s="48">
        <v>23</v>
      </c>
      <c r="G766" s="48" t="s">
        <v>21</v>
      </c>
      <c r="H766" s="50">
        <f>VLOOKUP(D766,'Species List'!$A$2:$J$97,6,0)</f>
        <v>-4.4317000000000002</v>
      </c>
      <c r="I766" s="50">
        <f>VLOOKUP(D766,'Species List'!$A$2:$J$97,7,0)</f>
        <v>2.9051</v>
      </c>
      <c r="J766">
        <f t="shared" si="11"/>
        <v>268.75437106326598</v>
      </c>
      <c r="K766" s="50" t="str">
        <f>VLOOKUP(D766,'Species List'!$A$2:$J$97,4,0)</f>
        <v>Scaridae</v>
      </c>
    </row>
    <row r="767" spans="1:11">
      <c r="A767" s="47">
        <v>2011</v>
      </c>
      <c r="B767" s="48" t="s">
        <v>39</v>
      </c>
      <c r="C767" s="48">
        <v>5</v>
      </c>
      <c r="D767" t="s">
        <v>45</v>
      </c>
      <c r="E767" s="48" t="str">
        <f>VLOOKUP(D767,'Species List'!$A$2:$J$97,3,0)</f>
        <v>Sparisoma viride</v>
      </c>
      <c r="F767" s="48">
        <v>25</v>
      </c>
      <c r="G767" s="48" t="s">
        <v>21</v>
      </c>
      <c r="H767" s="50">
        <f>VLOOKUP(D767,'Species List'!$A$2:$J$97,6,0)</f>
        <v>-4.4317000000000002</v>
      </c>
      <c r="I767" s="50">
        <f>VLOOKUP(D767,'Species List'!$A$2:$J$97,7,0)</f>
        <v>2.9051</v>
      </c>
      <c r="J767">
        <f t="shared" si="11"/>
        <v>342.41715863912742</v>
      </c>
      <c r="K767" s="50" t="str">
        <f>VLOOKUP(D767,'Species List'!$A$2:$J$97,4,0)</f>
        <v>Scaridae</v>
      </c>
    </row>
    <row r="768" spans="1:11">
      <c r="A768" s="47">
        <v>2011</v>
      </c>
      <c r="B768" s="48" t="s">
        <v>39</v>
      </c>
      <c r="C768" s="48">
        <v>5</v>
      </c>
      <c r="D768" t="s">
        <v>45</v>
      </c>
      <c r="E768" s="48" t="str">
        <f>VLOOKUP(D768,'Species List'!$A$2:$J$97,3,0)</f>
        <v>Sparisoma viride</v>
      </c>
      <c r="F768" s="48">
        <v>25</v>
      </c>
      <c r="G768" s="48" t="s">
        <v>21</v>
      </c>
      <c r="H768" s="50">
        <f>VLOOKUP(D768,'Species List'!$A$2:$J$97,6,0)</f>
        <v>-4.4317000000000002</v>
      </c>
      <c r="I768" s="50">
        <f>VLOOKUP(D768,'Species List'!$A$2:$J$97,7,0)</f>
        <v>2.9051</v>
      </c>
      <c r="J768">
        <f t="shared" si="11"/>
        <v>342.41715863912742</v>
      </c>
      <c r="K768" s="50" t="str">
        <f>VLOOKUP(D768,'Species List'!$A$2:$J$97,4,0)</f>
        <v>Scaridae</v>
      </c>
    </row>
    <row r="769" spans="1:11">
      <c r="A769" s="47">
        <v>2011</v>
      </c>
      <c r="B769" s="48" t="s">
        <v>39</v>
      </c>
      <c r="C769" s="48">
        <v>5</v>
      </c>
      <c r="D769" t="s">
        <v>45</v>
      </c>
      <c r="E769" s="48" t="str">
        <f>VLOOKUP(D769,'Species List'!$A$2:$J$97,3,0)</f>
        <v>Sparisoma viride</v>
      </c>
      <c r="F769" s="48">
        <v>26</v>
      </c>
      <c r="G769" s="48" t="s">
        <v>21</v>
      </c>
      <c r="H769" s="50">
        <f>VLOOKUP(D769,'Species List'!$A$2:$J$97,6,0)</f>
        <v>-4.4317000000000002</v>
      </c>
      <c r="I769" s="50">
        <f>VLOOKUP(D769,'Species List'!$A$2:$J$97,7,0)</f>
        <v>2.9051</v>
      </c>
      <c r="J769">
        <f t="shared" si="11"/>
        <v>383.741768934785</v>
      </c>
      <c r="K769" s="50" t="str">
        <f>VLOOKUP(D769,'Species List'!$A$2:$J$97,4,0)</f>
        <v>Scaridae</v>
      </c>
    </row>
    <row r="770" spans="1:11">
      <c r="A770" s="47">
        <v>2011</v>
      </c>
      <c r="B770" s="48" t="s">
        <v>39</v>
      </c>
      <c r="C770" s="48">
        <v>5</v>
      </c>
      <c r="D770" t="s">
        <v>45</v>
      </c>
      <c r="E770" s="48" t="str">
        <f>VLOOKUP(D770,'Species List'!$A$2:$J$97,3,0)</f>
        <v>Sparisoma viride</v>
      </c>
      <c r="F770" s="48">
        <v>30</v>
      </c>
      <c r="G770" s="48" t="s">
        <v>21</v>
      </c>
      <c r="H770" s="50">
        <f>VLOOKUP(D770,'Species List'!$A$2:$J$97,6,0)</f>
        <v>-4.4317000000000002</v>
      </c>
      <c r="I770" s="50">
        <f>VLOOKUP(D770,'Species List'!$A$2:$J$97,7,0)</f>
        <v>2.9051</v>
      </c>
      <c r="J770">
        <f t="shared" ref="J770:J833" si="12">10^(H770+(I770*LOG(F770*10)/LOG(10)))</f>
        <v>581.54718397712224</v>
      </c>
      <c r="K770" s="50" t="str">
        <f>VLOOKUP(D770,'Species List'!$A$2:$J$97,4,0)</f>
        <v>Scaridae</v>
      </c>
    </row>
    <row r="771" spans="1:11">
      <c r="A771" s="47">
        <v>2011</v>
      </c>
      <c r="B771" s="48" t="s">
        <v>39</v>
      </c>
      <c r="C771" s="48">
        <v>5</v>
      </c>
      <c r="D771" t="s">
        <v>45</v>
      </c>
      <c r="E771" s="48" t="str">
        <f>VLOOKUP(D771,'Species List'!$A$2:$J$97,3,0)</f>
        <v>Sparisoma viride</v>
      </c>
      <c r="F771" s="48">
        <v>30</v>
      </c>
      <c r="G771" s="48" t="s">
        <v>21</v>
      </c>
      <c r="H771" s="50">
        <f>VLOOKUP(D771,'Species List'!$A$2:$J$97,6,0)</f>
        <v>-4.4317000000000002</v>
      </c>
      <c r="I771" s="50">
        <f>VLOOKUP(D771,'Species List'!$A$2:$J$97,7,0)</f>
        <v>2.9051</v>
      </c>
      <c r="J771">
        <f t="shared" si="12"/>
        <v>581.54718397712224</v>
      </c>
      <c r="K771" s="50" t="str">
        <f>VLOOKUP(D771,'Species List'!$A$2:$J$97,4,0)</f>
        <v>Scaridae</v>
      </c>
    </row>
    <row r="772" spans="1:11">
      <c r="A772" s="47">
        <v>2011</v>
      </c>
      <c r="B772" s="48" t="s">
        <v>39</v>
      </c>
      <c r="C772" s="48">
        <v>5</v>
      </c>
      <c r="D772" t="s">
        <v>45</v>
      </c>
      <c r="E772" s="48" t="str">
        <f>VLOOKUP(D772,'Species List'!$A$2:$J$97,3,0)</f>
        <v>Sparisoma viride</v>
      </c>
      <c r="F772" s="48">
        <v>30</v>
      </c>
      <c r="G772" s="48" t="s">
        <v>21</v>
      </c>
      <c r="H772" s="50">
        <f>VLOOKUP(D772,'Species List'!$A$2:$J$97,6,0)</f>
        <v>-4.4317000000000002</v>
      </c>
      <c r="I772" s="50">
        <f>VLOOKUP(D772,'Species List'!$A$2:$J$97,7,0)</f>
        <v>2.9051</v>
      </c>
      <c r="J772">
        <f t="shared" si="12"/>
        <v>581.54718397712224</v>
      </c>
      <c r="K772" s="50" t="str">
        <f>VLOOKUP(D772,'Species List'!$A$2:$J$97,4,0)</f>
        <v>Scaridae</v>
      </c>
    </row>
    <row r="773" spans="1:11">
      <c r="A773" s="47">
        <v>2011</v>
      </c>
      <c r="B773" s="48" t="s">
        <v>39</v>
      </c>
      <c r="C773" s="48">
        <v>5</v>
      </c>
      <c r="D773" t="s">
        <v>45</v>
      </c>
      <c r="E773" s="48" t="str">
        <f>VLOOKUP(D773,'Species List'!$A$2:$J$97,3,0)</f>
        <v>Sparisoma viride</v>
      </c>
      <c r="F773" s="48">
        <v>32</v>
      </c>
      <c r="G773" s="48" t="s">
        <v>21</v>
      </c>
      <c r="H773" s="50">
        <f>VLOOKUP(D773,'Species List'!$A$2:$J$97,6,0)</f>
        <v>-4.4317000000000002</v>
      </c>
      <c r="I773" s="50">
        <f>VLOOKUP(D773,'Species List'!$A$2:$J$97,7,0)</f>
        <v>2.9051</v>
      </c>
      <c r="J773">
        <f t="shared" si="12"/>
        <v>701.47339170910243</v>
      </c>
      <c r="K773" s="50" t="str">
        <f>VLOOKUP(D773,'Species List'!$A$2:$J$97,4,0)</f>
        <v>Scaridae</v>
      </c>
    </row>
    <row r="774" spans="1:11">
      <c r="A774" s="47">
        <v>2011</v>
      </c>
      <c r="B774" s="48" t="s">
        <v>39</v>
      </c>
      <c r="C774" s="48">
        <v>5</v>
      </c>
      <c r="D774" t="s">
        <v>45</v>
      </c>
      <c r="E774" s="48" t="str">
        <f>VLOOKUP(D774,'Species List'!$A$2:$J$97,3,0)</f>
        <v>Sparisoma viride</v>
      </c>
      <c r="F774" s="48">
        <v>32</v>
      </c>
      <c r="G774" s="48" t="s">
        <v>21</v>
      </c>
      <c r="H774" s="50">
        <f>VLOOKUP(D774,'Species List'!$A$2:$J$97,6,0)</f>
        <v>-4.4317000000000002</v>
      </c>
      <c r="I774" s="50">
        <f>VLOOKUP(D774,'Species List'!$A$2:$J$97,7,0)</f>
        <v>2.9051</v>
      </c>
      <c r="J774">
        <f t="shared" si="12"/>
        <v>701.47339170910243</v>
      </c>
      <c r="K774" s="50" t="str">
        <f>VLOOKUP(D774,'Species List'!$A$2:$J$97,4,0)</f>
        <v>Scaridae</v>
      </c>
    </row>
    <row r="775" spans="1:11">
      <c r="A775" s="47">
        <v>2011</v>
      </c>
      <c r="B775" s="48" t="s">
        <v>39</v>
      </c>
      <c r="C775" s="48">
        <v>5</v>
      </c>
      <c r="D775" t="s">
        <v>45</v>
      </c>
      <c r="E775" s="48" t="str">
        <f>VLOOKUP(D775,'Species List'!$A$2:$J$97,3,0)</f>
        <v>Sparisoma viride</v>
      </c>
      <c r="F775" s="48">
        <v>25</v>
      </c>
      <c r="G775" s="48" t="s">
        <v>43</v>
      </c>
      <c r="H775" s="50">
        <f>VLOOKUP(D775,'Species List'!$A$2:$J$97,6,0)</f>
        <v>-4.4317000000000002</v>
      </c>
      <c r="I775" s="50">
        <f>VLOOKUP(D775,'Species List'!$A$2:$J$97,7,0)</f>
        <v>2.9051</v>
      </c>
      <c r="J775">
        <f t="shared" si="12"/>
        <v>342.41715863912742</v>
      </c>
      <c r="K775" s="50" t="str">
        <f>VLOOKUP(D775,'Species List'!$A$2:$J$97,4,0)</f>
        <v>Scaridae</v>
      </c>
    </row>
    <row r="776" spans="1:11">
      <c r="A776" s="47">
        <v>2011</v>
      </c>
      <c r="B776" s="48" t="s">
        <v>39</v>
      </c>
      <c r="C776" s="48">
        <v>5</v>
      </c>
      <c r="D776" t="s">
        <v>45</v>
      </c>
      <c r="E776" s="48" t="str">
        <f>VLOOKUP(D776,'Species List'!$A$2:$J$97,3,0)</f>
        <v>Sparisoma viride</v>
      </c>
      <c r="F776" s="48">
        <v>27</v>
      </c>
      <c r="G776" s="48" t="s">
        <v>43</v>
      </c>
      <c r="H776" s="50">
        <f>VLOOKUP(D776,'Species List'!$A$2:$J$97,6,0)</f>
        <v>-4.4317000000000002</v>
      </c>
      <c r="I776" s="50">
        <f>VLOOKUP(D776,'Species List'!$A$2:$J$97,7,0)</f>
        <v>2.9051</v>
      </c>
      <c r="J776">
        <f t="shared" si="12"/>
        <v>428.20809318874581</v>
      </c>
      <c r="K776" s="50" t="str">
        <f>VLOOKUP(D776,'Species List'!$A$2:$J$97,4,0)</f>
        <v>Scaridae</v>
      </c>
    </row>
    <row r="777" spans="1:11">
      <c r="A777" s="47">
        <v>2011</v>
      </c>
      <c r="B777" s="48" t="s">
        <v>39</v>
      </c>
      <c r="C777" s="48">
        <v>5</v>
      </c>
      <c r="D777" t="s">
        <v>45</v>
      </c>
      <c r="E777" s="48" t="str">
        <f>VLOOKUP(D777,'Species List'!$A$2:$J$97,3,0)</f>
        <v>Sparisoma viride</v>
      </c>
      <c r="F777" s="48">
        <v>28</v>
      </c>
      <c r="G777" s="48" t="s">
        <v>43</v>
      </c>
      <c r="H777" s="50">
        <f>VLOOKUP(D777,'Species List'!$A$2:$J$97,6,0)</f>
        <v>-4.4317000000000002</v>
      </c>
      <c r="I777" s="50">
        <f>VLOOKUP(D777,'Species List'!$A$2:$J$97,7,0)</f>
        <v>2.9051</v>
      </c>
      <c r="J777">
        <f t="shared" si="12"/>
        <v>475.92530495067058</v>
      </c>
      <c r="K777" s="50" t="str">
        <f>VLOOKUP(D777,'Species List'!$A$2:$J$97,4,0)</f>
        <v>Scaridae</v>
      </c>
    </row>
    <row r="778" spans="1:11">
      <c r="A778" s="47">
        <v>2011</v>
      </c>
      <c r="B778" s="48" t="s">
        <v>39</v>
      </c>
      <c r="C778" s="48">
        <v>5</v>
      </c>
      <c r="D778" t="s">
        <v>45</v>
      </c>
      <c r="E778" s="48" t="str">
        <f>VLOOKUP(D778,'Species List'!$A$2:$J$97,3,0)</f>
        <v>Sparisoma viride</v>
      </c>
      <c r="F778" s="48">
        <v>35</v>
      </c>
      <c r="G778" s="48" t="s">
        <v>43</v>
      </c>
      <c r="H778" s="50">
        <f>VLOOKUP(D778,'Species List'!$A$2:$J$97,6,0)</f>
        <v>-4.4317000000000002</v>
      </c>
      <c r="I778" s="50">
        <f>VLOOKUP(D778,'Species List'!$A$2:$J$97,7,0)</f>
        <v>2.9051</v>
      </c>
      <c r="J778">
        <f t="shared" si="12"/>
        <v>910.06429464234679</v>
      </c>
      <c r="K778" s="50" t="str">
        <f>VLOOKUP(D778,'Species List'!$A$2:$J$97,4,0)</f>
        <v>Scaridae</v>
      </c>
    </row>
    <row r="779" spans="1:11">
      <c r="A779" s="47">
        <v>2011</v>
      </c>
      <c r="B779" s="48" t="s">
        <v>39</v>
      </c>
      <c r="C779" s="48">
        <v>6</v>
      </c>
      <c r="D779" s="48" t="s">
        <v>54</v>
      </c>
      <c r="E779" s="48" t="str">
        <f>VLOOKUP(D779,'Species List'!$A$2:$J$97,3,0)</f>
        <v>Acanthurus coeruleus</v>
      </c>
      <c r="F779" s="48">
        <v>20</v>
      </c>
      <c r="G779" s="48"/>
      <c r="H779" s="50">
        <f>VLOOKUP(D779,'Species List'!$A$2:$J$97,6,0)</f>
        <v>-2.8241999999999998</v>
      </c>
      <c r="I779" s="50">
        <f>VLOOKUP(D779,'Species List'!$A$2:$J$97,7,0)</f>
        <v>2.2637999999999998</v>
      </c>
      <c r="J779">
        <f t="shared" si="12"/>
        <v>242.58933511332035</v>
      </c>
      <c r="K779" s="50" t="str">
        <f>VLOOKUP(D779,'Species List'!$A$2:$J$97,4,0)</f>
        <v>Acanthuridae</v>
      </c>
    </row>
    <row r="780" spans="1:11">
      <c r="A780" s="47">
        <v>2011</v>
      </c>
      <c r="B780" s="48" t="s">
        <v>39</v>
      </c>
      <c r="C780" s="48">
        <v>6</v>
      </c>
      <c r="D780" s="48" t="s">
        <v>54</v>
      </c>
      <c r="E780" s="48" t="str">
        <f>VLOOKUP(D780,'Species List'!$A$2:$J$97,3,0)</f>
        <v>Acanthurus coeruleus</v>
      </c>
      <c r="F780" s="48">
        <v>22</v>
      </c>
      <c r="G780" s="48"/>
      <c r="H780" s="50">
        <f>VLOOKUP(D780,'Species List'!$A$2:$J$97,6,0)</f>
        <v>-2.8241999999999998</v>
      </c>
      <c r="I780" s="50">
        <f>VLOOKUP(D780,'Species List'!$A$2:$J$97,7,0)</f>
        <v>2.2637999999999998</v>
      </c>
      <c r="J780">
        <f t="shared" si="12"/>
        <v>301.00690954929865</v>
      </c>
      <c r="K780" s="50" t="str">
        <f>VLOOKUP(D780,'Species List'!$A$2:$J$97,4,0)</f>
        <v>Acanthuridae</v>
      </c>
    </row>
    <row r="781" spans="1:11">
      <c r="A781" s="47">
        <v>2011</v>
      </c>
      <c r="B781" s="48" t="s">
        <v>39</v>
      </c>
      <c r="C781" s="48">
        <v>6</v>
      </c>
      <c r="D781" t="s">
        <v>48</v>
      </c>
      <c r="E781" s="48" t="str">
        <f>VLOOKUP(D781,'Species List'!$A$2:$J$97,3,0)</f>
        <v>Scarus taeniopterus</v>
      </c>
      <c r="F781" s="48">
        <v>32</v>
      </c>
      <c r="G781" s="48" t="s">
        <v>43</v>
      </c>
      <c r="H781" s="50">
        <f>VLOOKUP(D781,'Species List'!$A$2:$J$97,6,0)</f>
        <v>-3.2256999999999998</v>
      </c>
      <c r="I781" s="50">
        <f>VLOOKUP(D781,'Species List'!$A$2:$J$97,7,0)</f>
        <v>2.3852000000000002</v>
      </c>
      <c r="J781">
        <f t="shared" si="12"/>
        <v>561.80257868267722</v>
      </c>
      <c r="K781" s="50" t="str">
        <f>VLOOKUP(D781,'Species List'!$A$2:$J$97,4,0)</f>
        <v>Scaridae</v>
      </c>
    </row>
    <row r="782" spans="1:11">
      <c r="A782" s="47">
        <v>2011</v>
      </c>
      <c r="B782" s="48" t="s">
        <v>39</v>
      </c>
      <c r="C782" s="48">
        <v>6</v>
      </c>
      <c r="D782" s="48" t="s">
        <v>42</v>
      </c>
      <c r="E782" s="48" t="str">
        <f>VLOOKUP(D782,'Species List'!$A$2:$J$97,3,0)</f>
        <v>Scarus vetula</v>
      </c>
      <c r="F782" s="48">
        <v>30</v>
      </c>
      <c r="G782" s="48" t="s">
        <v>21</v>
      </c>
      <c r="H782" s="50">
        <f>VLOOKUP(D782,'Species List'!$A$2:$J$97,6,0)</f>
        <v>-5.0162000000000004</v>
      </c>
      <c r="I782" s="50">
        <f>VLOOKUP(D782,'Species List'!$A$2:$J$97,7,0)</f>
        <v>3.1109</v>
      </c>
      <c r="J782">
        <f t="shared" si="12"/>
        <v>489.6395738782121</v>
      </c>
      <c r="K782" s="50" t="str">
        <f>VLOOKUP(D782,'Species List'!$A$2:$J$97,4,0)</f>
        <v>Scaridae</v>
      </c>
    </row>
    <row r="783" spans="1:11">
      <c r="A783" s="47">
        <v>2011</v>
      </c>
      <c r="B783" s="48" t="s">
        <v>39</v>
      </c>
      <c r="C783" s="48">
        <v>6</v>
      </c>
      <c r="D783" s="48" t="s">
        <v>42</v>
      </c>
      <c r="E783" s="48" t="str">
        <f>VLOOKUP(D783,'Species List'!$A$2:$J$97,3,0)</f>
        <v>Scarus vetula</v>
      </c>
      <c r="F783" s="48">
        <v>32</v>
      </c>
      <c r="G783" s="48" t="s">
        <v>43</v>
      </c>
      <c r="H783" s="50">
        <f>VLOOKUP(D783,'Species List'!$A$2:$J$97,6,0)</f>
        <v>-5.0162000000000004</v>
      </c>
      <c r="I783" s="50">
        <f>VLOOKUP(D783,'Species List'!$A$2:$J$97,7,0)</f>
        <v>3.1109</v>
      </c>
      <c r="J783">
        <f t="shared" si="12"/>
        <v>598.50952660385963</v>
      </c>
      <c r="K783" s="50" t="str">
        <f>VLOOKUP(D783,'Species List'!$A$2:$J$97,4,0)</f>
        <v>Scaridae</v>
      </c>
    </row>
    <row r="784" spans="1:11">
      <c r="A784" s="47">
        <v>2011</v>
      </c>
      <c r="B784" s="48" t="s">
        <v>39</v>
      </c>
      <c r="C784" s="48">
        <v>6</v>
      </c>
      <c r="D784" t="s">
        <v>45</v>
      </c>
      <c r="E784" s="48" t="str">
        <f>VLOOKUP(D784,'Species List'!$A$2:$J$97,3,0)</f>
        <v>Sparisoma viride</v>
      </c>
      <c r="F784" s="48">
        <v>25</v>
      </c>
      <c r="G784" s="48" t="s">
        <v>21</v>
      </c>
      <c r="H784" s="50">
        <f>VLOOKUP(D784,'Species List'!$A$2:$J$97,6,0)</f>
        <v>-4.4317000000000002</v>
      </c>
      <c r="I784" s="50">
        <f>VLOOKUP(D784,'Species List'!$A$2:$J$97,7,0)</f>
        <v>2.9051</v>
      </c>
      <c r="J784">
        <f t="shared" si="12"/>
        <v>342.41715863912742</v>
      </c>
      <c r="K784" s="50" t="str">
        <f>VLOOKUP(D784,'Species List'!$A$2:$J$97,4,0)</f>
        <v>Scaridae</v>
      </c>
    </row>
    <row r="785" spans="1:11">
      <c r="A785" s="47">
        <v>2011</v>
      </c>
      <c r="B785" s="48" t="s">
        <v>39</v>
      </c>
      <c r="C785" s="48">
        <v>6</v>
      </c>
      <c r="D785" t="s">
        <v>45</v>
      </c>
      <c r="E785" s="48" t="str">
        <f>VLOOKUP(D785,'Species List'!$A$2:$J$97,3,0)</f>
        <v>Sparisoma viride</v>
      </c>
      <c r="F785" s="48">
        <v>26</v>
      </c>
      <c r="G785" s="48" t="s">
        <v>21</v>
      </c>
      <c r="H785" s="50">
        <f>VLOOKUP(D785,'Species List'!$A$2:$J$97,6,0)</f>
        <v>-4.4317000000000002</v>
      </c>
      <c r="I785" s="50">
        <f>VLOOKUP(D785,'Species List'!$A$2:$J$97,7,0)</f>
        <v>2.9051</v>
      </c>
      <c r="J785">
        <f t="shared" si="12"/>
        <v>383.741768934785</v>
      </c>
      <c r="K785" s="50" t="str">
        <f>VLOOKUP(D785,'Species List'!$A$2:$J$97,4,0)</f>
        <v>Scaridae</v>
      </c>
    </row>
    <row r="786" spans="1:11">
      <c r="A786" s="47">
        <v>2011</v>
      </c>
      <c r="B786" s="48" t="s">
        <v>39</v>
      </c>
      <c r="C786" s="48">
        <v>6</v>
      </c>
      <c r="D786" t="s">
        <v>45</v>
      </c>
      <c r="E786" s="48" t="str">
        <f>VLOOKUP(D786,'Species List'!$A$2:$J$97,3,0)</f>
        <v>Sparisoma viride</v>
      </c>
      <c r="F786" s="48">
        <v>26</v>
      </c>
      <c r="G786" s="48" t="s">
        <v>21</v>
      </c>
      <c r="H786" s="50">
        <f>VLOOKUP(D786,'Species List'!$A$2:$J$97,6,0)</f>
        <v>-4.4317000000000002</v>
      </c>
      <c r="I786" s="50">
        <f>VLOOKUP(D786,'Species List'!$A$2:$J$97,7,0)</f>
        <v>2.9051</v>
      </c>
      <c r="J786">
        <f t="shared" si="12"/>
        <v>383.741768934785</v>
      </c>
      <c r="K786" s="50" t="str">
        <f>VLOOKUP(D786,'Species List'!$A$2:$J$97,4,0)</f>
        <v>Scaridae</v>
      </c>
    </row>
    <row r="787" spans="1:11">
      <c r="A787" s="47">
        <v>2011</v>
      </c>
      <c r="B787" s="48" t="s">
        <v>39</v>
      </c>
      <c r="C787" s="48">
        <v>6</v>
      </c>
      <c r="D787" t="s">
        <v>45</v>
      </c>
      <c r="E787" s="48" t="str">
        <f>VLOOKUP(D787,'Species List'!$A$2:$J$97,3,0)</f>
        <v>Sparisoma viride</v>
      </c>
      <c r="F787" s="48">
        <v>27</v>
      </c>
      <c r="G787" s="48" t="s">
        <v>21</v>
      </c>
      <c r="H787" s="50">
        <f>VLOOKUP(D787,'Species List'!$A$2:$J$97,6,0)</f>
        <v>-4.4317000000000002</v>
      </c>
      <c r="I787" s="50">
        <f>VLOOKUP(D787,'Species List'!$A$2:$J$97,7,0)</f>
        <v>2.9051</v>
      </c>
      <c r="J787">
        <f t="shared" si="12"/>
        <v>428.20809318874581</v>
      </c>
      <c r="K787" s="50" t="str">
        <f>VLOOKUP(D787,'Species List'!$A$2:$J$97,4,0)</f>
        <v>Scaridae</v>
      </c>
    </row>
    <row r="788" spans="1:11">
      <c r="A788" s="47">
        <v>2011</v>
      </c>
      <c r="B788" s="48" t="s">
        <v>39</v>
      </c>
      <c r="C788" s="48">
        <v>6</v>
      </c>
      <c r="D788" t="s">
        <v>45</v>
      </c>
      <c r="E788" s="48" t="str">
        <f>VLOOKUP(D788,'Species List'!$A$2:$J$97,3,0)</f>
        <v>Sparisoma viride</v>
      </c>
      <c r="F788" s="48">
        <v>27</v>
      </c>
      <c r="G788" s="48" t="s">
        <v>21</v>
      </c>
      <c r="H788" s="50">
        <f>VLOOKUP(D788,'Species List'!$A$2:$J$97,6,0)</f>
        <v>-4.4317000000000002</v>
      </c>
      <c r="I788" s="50">
        <f>VLOOKUP(D788,'Species List'!$A$2:$J$97,7,0)</f>
        <v>2.9051</v>
      </c>
      <c r="J788">
        <f t="shared" si="12"/>
        <v>428.20809318874581</v>
      </c>
      <c r="K788" s="50" t="str">
        <f>VLOOKUP(D788,'Species List'!$A$2:$J$97,4,0)</f>
        <v>Scaridae</v>
      </c>
    </row>
    <row r="789" spans="1:11">
      <c r="A789" s="47">
        <v>2011</v>
      </c>
      <c r="B789" s="48" t="s">
        <v>39</v>
      </c>
      <c r="C789" s="48">
        <v>6</v>
      </c>
      <c r="D789" t="s">
        <v>45</v>
      </c>
      <c r="E789" s="48" t="str">
        <f>VLOOKUP(D789,'Species List'!$A$2:$J$97,3,0)</f>
        <v>Sparisoma viride</v>
      </c>
      <c r="F789" s="48">
        <v>27</v>
      </c>
      <c r="G789" s="48" t="s">
        <v>21</v>
      </c>
      <c r="H789" s="50">
        <f>VLOOKUP(D789,'Species List'!$A$2:$J$97,6,0)</f>
        <v>-4.4317000000000002</v>
      </c>
      <c r="I789" s="50">
        <f>VLOOKUP(D789,'Species List'!$A$2:$J$97,7,0)</f>
        <v>2.9051</v>
      </c>
      <c r="J789">
        <f t="shared" si="12"/>
        <v>428.20809318874581</v>
      </c>
      <c r="K789" s="50" t="str">
        <f>VLOOKUP(D789,'Species List'!$A$2:$J$97,4,0)</f>
        <v>Scaridae</v>
      </c>
    </row>
    <row r="790" spans="1:11">
      <c r="A790" s="47">
        <v>2011</v>
      </c>
      <c r="B790" s="48" t="s">
        <v>39</v>
      </c>
      <c r="C790" s="48">
        <v>6</v>
      </c>
      <c r="D790" t="s">
        <v>45</v>
      </c>
      <c r="E790" s="48" t="str">
        <f>VLOOKUP(D790,'Species List'!$A$2:$J$97,3,0)</f>
        <v>Sparisoma viride</v>
      </c>
      <c r="F790" s="48">
        <v>28</v>
      </c>
      <c r="G790" s="48" t="s">
        <v>21</v>
      </c>
      <c r="H790" s="50">
        <f>VLOOKUP(D790,'Species List'!$A$2:$J$97,6,0)</f>
        <v>-4.4317000000000002</v>
      </c>
      <c r="I790" s="50">
        <f>VLOOKUP(D790,'Species List'!$A$2:$J$97,7,0)</f>
        <v>2.9051</v>
      </c>
      <c r="J790">
        <f t="shared" si="12"/>
        <v>475.92530495067058</v>
      </c>
      <c r="K790" s="50" t="str">
        <f>VLOOKUP(D790,'Species List'!$A$2:$J$97,4,0)</f>
        <v>Scaridae</v>
      </c>
    </row>
    <row r="791" spans="1:11">
      <c r="A791" s="47">
        <v>2011</v>
      </c>
      <c r="B791" s="48" t="s">
        <v>39</v>
      </c>
      <c r="C791" s="48">
        <v>6</v>
      </c>
      <c r="D791" t="s">
        <v>45</v>
      </c>
      <c r="E791" s="48" t="str">
        <f>VLOOKUP(D791,'Species List'!$A$2:$J$97,3,0)</f>
        <v>Sparisoma viride</v>
      </c>
      <c r="F791" s="48">
        <v>28</v>
      </c>
      <c r="G791" s="48" t="s">
        <v>21</v>
      </c>
      <c r="H791" s="50">
        <f>VLOOKUP(D791,'Species List'!$A$2:$J$97,6,0)</f>
        <v>-4.4317000000000002</v>
      </c>
      <c r="I791" s="50">
        <f>VLOOKUP(D791,'Species List'!$A$2:$J$97,7,0)</f>
        <v>2.9051</v>
      </c>
      <c r="J791">
        <f t="shared" si="12"/>
        <v>475.92530495067058</v>
      </c>
      <c r="K791" s="50" t="str">
        <f>VLOOKUP(D791,'Species List'!$A$2:$J$97,4,0)</f>
        <v>Scaridae</v>
      </c>
    </row>
    <row r="792" spans="1:11">
      <c r="A792" s="47">
        <v>2011</v>
      </c>
      <c r="B792" s="48" t="s">
        <v>39</v>
      </c>
      <c r="C792" s="48">
        <v>6</v>
      </c>
      <c r="D792" t="s">
        <v>45</v>
      </c>
      <c r="E792" s="48" t="str">
        <f>VLOOKUP(D792,'Species List'!$A$2:$J$97,3,0)</f>
        <v>Sparisoma viride</v>
      </c>
      <c r="F792" s="48">
        <v>30</v>
      </c>
      <c r="G792" s="48" t="s">
        <v>21</v>
      </c>
      <c r="H792" s="50">
        <f>VLOOKUP(D792,'Species List'!$A$2:$J$97,6,0)</f>
        <v>-4.4317000000000002</v>
      </c>
      <c r="I792" s="50">
        <f>VLOOKUP(D792,'Species List'!$A$2:$J$97,7,0)</f>
        <v>2.9051</v>
      </c>
      <c r="J792">
        <f t="shared" si="12"/>
        <v>581.54718397712224</v>
      </c>
      <c r="K792" s="50" t="str">
        <f>VLOOKUP(D792,'Species List'!$A$2:$J$97,4,0)</f>
        <v>Scaridae</v>
      </c>
    </row>
    <row r="793" spans="1:11">
      <c r="A793" s="47">
        <v>2011</v>
      </c>
      <c r="B793" s="48" t="s">
        <v>39</v>
      </c>
      <c r="C793" s="48">
        <v>6</v>
      </c>
      <c r="D793" t="s">
        <v>45</v>
      </c>
      <c r="E793" s="48" t="str">
        <f>VLOOKUP(D793,'Species List'!$A$2:$J$97,3,0)</f>
        <v>Sparisoma viride</v>
      </c>
      <c r="F793" s="48">
        <v>30</v>
      </c>
      <c r="G793" s="48" t="s">
        <v>21</v>
      </c>
      <c r="H793" s="50">
        <f>VLOOKUP(D793,'Species List'!$A$2:$J$97,6,0)</f>
        <v>-4.4317000000000002</v>
      </c>
      <c r="I793" s="50">
        <f>VLOOKUP(D793,'Species List'!$A$2:$J$97,7,0)</f>
        <v>2.9051</v>
      </c>
      <c r="J793">
        <f t="shared" si="12"/>
        <v>581.54718397712224</v>
      </c>
      <c r="K793" s="50" t="str">
        <f>VLOOKUP(D793,'Species List'!$A$2:$J$97,4,0)</f>
        <v>Scaridae</v>
      </c>
    </row>
    <row r="794" spans="1:11">
      <c r="A794" s="47">
        <v>2011</v>
      </c>
      <c r="B794" s="48" t="s">
        <v>39</v>
      </c>
      <c r="C794" s="48">
        <v>6</v>
      </c>
      <c r="D794" t="s">
        <v>45</v>
      </c>
      <c r="E794" s="48" t="str">
        <f>VLOOKUP(D794,'Species List'!$A$2:$J$97,3,0)</f>
        <v>Sparisoma viride</v>
      </c>
      <c r="F794" s="48">
        <v>30</v>
      </c>
      <c r="G794" s="48" t="s">
        <v>21</v>
      </c>
      <c r="H794" s="50">
        <f>VLOOKUP(D794,'Species List'!$A$2:$J$97,6,0)</f>
        <v>-4.4317000000000002</v>
      </c>
      <c r="I794" s="50">
        <f>VLOOKUP(D794,'Species List'!$A$2:$J$97,7,0)</f>
        <v>2.9051</v>
      </c>
      <c r="J794">
        <f t="shared" si="12"/>
        <v>581.54718397712224</v>
      </c>
      <c r="K794" s="50" t="str">
        <f>VLOOKUP(D794,'Species List'!$A$2:$J$97,4,0)</f>
        <v>Scaridae</v>
      </c>
    </row>
    <row r="795" spans="1:11">
      <c r="A795" s="47">
        <v>2011</v>
      </c>
      <c r="B795" s="48" t="s">
        <v>39</v>
      </c>
      <c r="C795" s="48">
        <v>6</v>
      </c>
      <c r="D795" t="s">
        <v>45</v>
      </c>
      <c r="E795" s="48" t="str">
        <f>VLOOKUP(D795,'Species List'!$A$2:$J$97,3,0)</f>
        <v>Sparisoma viride</v>
      </c>
      <c r="F795" s="48">
        <v>30</v>
      </c>
      <c r="G795" s="48" t="s">
        <v>21</v>
      </c>
      <c r="H795" s="50">
        <f>VLOOKUP(D795,'Species List'!$A$2:$J$97,6,0)</f>
        <v>-4.4317000000000002</v>
      </c>
      <c r="I795" s="50">
        <f>VLOOKUP(D795,'Species List'!$A$2:$J$97,7,0)</f>
        <v>2.9051</v>
      </c>
      <c r="J795">
        <f t="shared" si="12"/>
        <v>581.54718397712224</v>
      </c>
      <c r="K795" s="50" t="str">
        <f>VLOOKUP(D795,'Species List'!$A$2:$J$97,4,0)</f>
        <v>Scaridae</v>
      </c>
    </row>
    <row r="796" spans="1:11">
      <c r="A796" s="47">
        <v>2011</v>
      </c>
      <c r="B796" s="48" t="s">
        <v>39</v>
      </c>
      <c r="C796" s="48">
        <v>6</v>
      </c>
      <c r="D796" t="s">
        <v>45</v>
      </c>
      <c r="E796" s="48" t="str">
        <f>VLOOKUP(D796,'Species List'!$A$2:$J$97,3,0)</f>
        <v>Sparisoma viride</v>
      </c>
      <c r="F796" s="48">
        <v>30</v>
      </c>
      <c r="G796" s="48" t="s">
        <v>21</v>
      </c>
      <c r="H796" s="50">
        <f>VLOOKUP(D796,'Species List'!$A$2:$J$97,6,0)</f>
        <v>-4.4317000000000002</v>
      </c>
      <c r="I796" s="50">
        <f>VLOOKUP(D796,'Species List'!$A$2:$J$97,7,0)</f>
        <v>2.9051</v>
      </c>
      <c r="J796">
        <f t="shared" si="12"/>
        <v>581.54718397712224</v>
      </c>
      <c r="K796" s="50" t="str">
        <f>VLOOKUP(D796,'Species List'!$A$2:$J$97,4,0)</f>
        <v>Scaridae</v>
      </c>
    </row>
    <row r="797" spans="1:11">
      <c r="A797" s="47">
        <v>2011</v>
      </c>
      <c r="B797" s="48" t="s">
        <v>39</v>
      </c>
      <c r="C797" s="48">
        <v>6</v>
      </c>
      <c r="D797" t="s">
        <v>45</v>
      </c>
      <c r="E797" s="48" t="str">
        <f>VLOOKUP(D797,'Species List'!$A$2:$J$97,3,0)</f>
        <v>Sparisoma viride</v>
      </c>
      <c r="F797" s="48">
        <v>30</v>
      </c>
      <c r="G797" s="48" t="s">
        <v>21</v>
      </c>
      <c r="H797" s="50">
        <f>VLOOKUP(D797,'Species List'!$A$2:$J$97,6,0)</f>
        <v>-4.4317000000000002</v>
      </c>
      <c r="I797" s="50">
        <f>VLOOKUP(D797,'Species List'!$A$2:$J$97,7,0)</f>
        <v>2.9051</v>
      </c>
      <c r="J797">
        <f t="shared" si="12"/>
        <v>581.54718397712224</v>
      </c>
      <c r="K797" s="50" t="str">
        <f>VLOOKUP(D797,'Species List'!$A$2:$J$97,4,0)</f>
        <v>Scaridae</v>
      </c>
    </row>
    <row r="798" spans="1:11">
      <c r="A798" s="47">
        <v>2011</v>
      </c>
      <c r="B798" s="48" t="s">
        <v>39</v>
      </c>
      <c r="C798" s="48">
        <v>6</v>
      </c>
      <c r="D798" t="s">
        <v>45</v>
      </c>
      <c r="E798" s="48" t="str">
        <f>VLOOKUP(D798,'Species List'!$A$2:$J$97,3,0)</f>
        <v>Sparisoma viride</v>
      </c>
      <c r="F798" s="48">
        <v>30</v>
      </c>
      <c r="G798" s="48" t="s">
        <v>21</v>
      </c>
      <c r="H798" s="50">
        <f>VLOOKUP(D798,'Species List'!$A$2:$J$97,6,0)</f>
        <v>-4.4317000000000002</v>
      </c>
      <c r="I798" s="50">
        <f>VLOOKUP(D798,'Species List'!$A$2:$J$97,7,0)</f>
        <v>2.9051</v>
      </c>
      <c r="J798">
        <f t="shared" si="12"/>
        <v>581.54718397712224</v>
      </c>
      <c r="K798" s="50" t="str">
        <f>VLOOKUP(D798,'Species List'!$A$2:$J$97,4,0)</f>
        <v>Scaridae</v>
      </c>
    </row>
    <row r="799" spans="1:11">
      <c r="A799" s="47">
        <v>2011</v>
      </c>
      <c r="B799" s="48" t="s">
        <v>39</v>
      </c>
      <c r="C799" s="48">
        <v>6</v>
      </c>
      <c r="D799" t="s">
        <v>45</v>
      </c>
      <c r="E799" s="48" t="str">
        <f>VLOOKUP(D799,'Species List'!$A$2:$J$97,3,0)</f>
        <v>Sparisoma viride</v>
      </c>
      <c r="F799" s="48">
        <v>30</v>
      </c>
      <c r="G799" s="48" t="s">
        <v>21</v>
      </c>
      <c r="H799" s="50">
        <f>VLOOKUP(D799,'Species List'!$A$2:$J$97,6,0)</f>
        <v>-4.4317000000000002</v>
      </c>
      <c r="I799" s="50">
        <f>VLOOKUP(D799,'Species List'!$A$2:$J$97,7,0)</f>
        <v>2.9051</v>
      </c>
      <c r="J799">
        <f t="shared" si="12"/>
        <v>581.54718397712224</v>
      </c>
      <c r="K799" s="50" t="str">
        <f>VLOOKUP(D799,'Species List'!$A$2:$J$97,4,0)</f>
        <v>Scaridae</v>
      </c>
    </row>
    <row r="800" spans="1:11">
      <c r="A800" s="47">
        <v>2011</v>
      </c>
      <c r="B800" s="48" t="s">
        <v>39</v>
      </c>
      <c r="C800" s="48">
        <v>6</v>
      </c>
      <c r="D800" t="s">
        <v>45</v>
      </c>
      <c r="E800" s="48" t="str">
        <f>VLOOKUP(D800,'Species List'!$A$2:$J$97,3,0)</f>
        <v>Sparisoma viride</v>
      </c>
      <c r="F800" s="48">
        <v>30</v>
      </c>
      <c r="G800" s="48" t="s">
        <v>21</v>
      </c>
      <c r="H800" s="50">
        <f>VLOOKUP(D800,'Species List'!$A$2:$J$97,6,0)</f>
        <v>-4.4317000000000002</v>
      </c>
      <c r="I800" s="50">
        <f>VLOOKUP(D800,'Species List'!$A$2:$J$97,7,0)</f>
        <v>2.9051</v>
      </c>
      <c r="J800">
        <f t="shared" si="12"/>
        <v>581.54718397712224</v>
      </c>
      <c r="K800" s="50" t="str">
        <f>VLOOKUP(D800,'Species List'!$A$2:$J$97,4,0)</f>
        <v>Scaridae</v>
      </c>
    </row>
    <row r="801" spans="1:11">
      <c r="A801" s="47">
        <v>2011</v>
      </c>
      <c r="B801" s="48" t="s">
        <v>39</v>
      </c>
      <c r="C801" s="48">
        <v>6</v>
      </c>
      <c r="D801" t="s">
        <v>45</v>
      </c>
      <c r="E801" s="48" t="str">
        <f>VLOOKUP(D801,'Species List'!$A$2:$J$97,3,0)</f>
        <v>Sparisoma viride</v>
      </c>
      <c r="F801" s="48">
        <v>32</v>
      </c>
      <c r="G801" s="48" t="s">
        <v>21</v>
      </c>
      <c r="H801" s="50">
        <f>VLOOKUP(D801,'Species List'!$A$2:$J$97,6,0)</f>
        <v>-4.4317000000000002</v>
      </c>
      <c r="I801" s="50">
        <f>VLOOKUP(D801,'Species List'!$A$2:$J$97,7,0)</f>
        <v>2.9051</v>
      </c>
      <c r="J801">
        <f t="shared" si="12"/>
        <v>701.47339170910243</v>
      </c>
      <c r="K801" s="50" t="str">
        <f>VLOOKUP(D801,'Species List'!$A$2:$J$97,4,0)</f>
        <v>Scaridae</v>
      </c>
    </row>
    <row r="802" spans="1:11">
      <c r="A802" s="47">
        <v>2011</v>
      </c>
      <c r="B802" s="48" t="s">
        <v>39</v>
      </c>
      <c r="C802" s="48">
        <v>6</v>
      </c>
      <c r="D802" t="s">
        <v>45</v>
      </c>
      <c r="E802" s="48" t="str">
        <f>VLOOKUP(D802,'Species List'!$A$2:$J$97,3,0)</f>
        <v>Sparisoma viride</v>
      </c>
      <c r="F802" s="48">
        <v>32</v>
      </c>
      <c r="G802" s="48" t="s">
        <v>21</v>
      </c>
      <c r="H802" s="50">
        <f>VLOOKUP(D802,'Species List'!$A$2:$J$97,6,0)</f>
        <v>-4.4317000000000002</v>
      </c>
      <c r="I802" s="50">
        <f>VLOOKUP(D802,'Species List'!$A$2:$J$97,7,0)</f>
        <v>2.9051</v>
      </c>
      <c r="J802">
        <f t="shared" si="12"/>
        <v>701.47339170910243</v>
      </c>
      <c r="K802" s="50" t="str">
        <f>VLOOKUP(D802,'Species List'!$A$2:$J$97,4,0)</f>
        <v>Scaridae</v>
      </c>
    </row>
    <row r="803" spans="1:11">
      <c r="A803" s="47">
        <v>2011</v>
      </c>
      <c r="B803" s="48" t="s">
        <v>39</v>
      </c>
      <c r="C803" s="48">
        <v>6</v>
      </c>
      <c r="D803" t="s">
        <v>45</v>
      </c>
      <c r="E803" s="48" t="str">
        <f>VLOOKUP(D803,'Species List'!$A$2:$J$97,3,0)</f>
        <v>Sparisoma viride</v>
      </c>
      <c r="F803" s="48">
        <v>32</v>
      </c>
      <c r="G803" s="48" t="s">
        <v>21</v>
      </c>
      <c r="H803" s="50">
        <f>VLOOKUP(D803,'Species List'!$A$2:$J$97,6,0)</f>
        <v>-4.4317000000000002</v>
      </c>
      <c r="I803" s="50">
        <f>VLOOKUP(D803,'Species List'!$A$2:$J$97,7,0)</f>
        <v>2.9051</v>
      </c>
      <c r="J803">
        <f t="shared" si="12"/>
        <v>701.47339170910243</v>
      </c>
      <c r="K803" s="50" t="str">
        <f>VLOOKUP(D803,'Species List'!$A$2:$J$97,4,0)</f>
        <v>Scaridae</v>
      </c>
    </row>
    <row r="804" spans="1:11">
      <c r="A804" s="47">
        <v>2011</v>
      </c>
      <c r="B804" s="48" t="s">
        <v>39</v>
      </c>
      <c r="C804" s="48">
        <v>6</v>
      </c>
      <c r="D804" t="s">
        <v>45</v>
      </c>
      <c r="E804" s="48" t="str">
        <f>VLOOKUP(D804,'Species List'!$A$2:$J$97,3,0)</f>
        <v>Sparisoma viride</v>
      </c>
      <c r="F804" s="48">
        <v>32</v>
      </c>
      <c r="G804" s="48" t="s">
        <v>21</v>
      </c>
      <c r="H804" s="50">
        <f>VLOOKUP(D804,'Species List'!$A$2:$J$97,6,0)</f>
        <v>-4.4317000000000002</v>
      </c>
      <c r="I804" s="50">
        <f>VLOOKUP(D804,'Species List'!$A$2:$J$97,7,0)</f>
        <v>2.9051</v>
      </c>
      <c r="J804">
        <f t="shared" si="12"/>
        <v>701.47339170910243</v>
      </c>
      <c r="K804" s="50" t="str">
        <f>VLOOKUP(D804,'Species List'!$A$2:$J$97,4,0)</f>
        <v>Scaridae</v>
      </c>
    </row>
    <row r="805" spans="1:11">
      <c r="A805" s="47">
        <v>2011</v>
      </c>
      <c r="B805" s="48" t="s">
        <v>39</v>
      </c>
      <c r="C805" s="48">
        <v>6</v>
      </c>
      <c r="D805" t="s">
        <v>45</v>
      </c>
      <c r="E805" s="48" t="str">
        <f>VLOOKUP(D805,'Species List'!$A$2:$J$97,3,0)</f>
        <v>Sparisoma viride</v>
      </c>
      <c r="F805" s="48">
        <v>32</v>
      </c>
      <c r="G805" s="48" t="s">
        <v>43</v>
      </c>
      <c r="H805" s="50">
        <f>VLOOKUP(D805,'Species List'!$A$2:$J$97,6,0)</f>
        <v>-4.4317000000000002</v>
      </c>
      <c r="I805" s="50">
        <f>VLOOKUP(D805,'Species List'!$A$2:$J$97,7,0)</f>
        <v>2.9051</v>
      </c>
      <c r="J805">
        <f t="shared" si="12"/>
        <v>701.47339170910243</v>
      </c>
      <c r="K805" s="50" t="str">
        <f>VLOOKUP(D805,'Species List'!$A$2:$J$97,4,0)</f>
        <v>Scaridae</v>
      </c>
    </row>
    <row r="806" spans="1:11">
      <c r="A806" s="47">
        <v>2011</v>
      </c>
      <c r="B806" s="48" t="s">
        <v>39</v>
      </c>
      <c r="C806" s="48">
        <v>6</v>
      </c>
      <c r="D806" t="s">
        <v>45</v>
      </c>
      <c r="E806" s="48" t="str">
        <f>VLOOKUP(D806,'Species List'!$A$2:$J$97,3,0)</f>
        <v>Sparisoma viride</v>
      </c>
      <c r="F806" s="48">
        <v>32</v>
      </c>
      <c r="G806" s="48" t="s">
        <v>43</v>
      </c>
      <c r="H806" s="50">
        <f>VLOOKUP(D806,'Species List'!$A$2:$J$97,6,0)</f>
        <v>-4.4317000000000002</v>
      </c>
      <c r="I806" s="50">
        <f>VLOOKUP(D806,'Species List'!$A$2:$J$97,7,0)</f>
        <v>2.9051</v>
      </c>
      <c r="J806">
        <f t="shared" si="12"/>
        <v>701.47339170910243</v>
      </c>
      <c r="K806" s="50" t="str">
        <f>VLOOKUP(D806,'Species List'!$A$2:$J$97,4,0)</f>
        <v>Scaridae</v>
      </c>
    </row>
    <row r="807" spans="1:11">
      <c r="A807" s="47">
        <v>2011</v>
      </c>
      <c r="B807" s="48" t="s">
        <v>39</v>
      </c>
      <c r="C807" s="48">
        <v>7</v>
      </c>
      <c r="D807" s="48" t="s">
        <v>26</v>
      </c>
      <c r="E807" s="48" t="str">
        <f>VLOOKUP(D807,'Species List'!$A$2:$J$97,3,0)</f>
        <v>Acanthurus bahianus</v>
      </c>
      <c r="F807" s="48">
        <v>19</v>
      </c>
      <c r="G807" s="48"/>
      <c r="H807" s="50">
        <f>VLOOKUP(D807,'Species List'!$A$2:$J$97,6,0)</f>
        <v>-4.6005000000000003</v>
      </c>
      <c r="I807" s="50">
        <f>VLOOKUP(D807,'Species List'!$A$2:$J$97,7,0)</f>
        <v>2.9752000000000001</v>
      </c>
      <c r="J807">
        <f t="shared" si="12"/>
        <v>151.09417216938573</v>
      </c>
      <c r="K807" s="50" t="str">
        <f>VLOOKUP(D807,'Species List'!$A$2:$J$97,4,0)</f>
        <v>Acanthuridae</v>
      </c>
    </row>
    <row r="808" spans="1:11">
      <c r="A808" s="47">
        <v>2011</v>
      </c>
      <c r="B808" s="48" t="s">
        <v>39</v>
      </c>
      <c r="C808" s="48">
        <v>7</v>
      </c>
      <c r="D808" s="48" t="s">
        <v>26</v>
      </c>
      <c r="E808" s="48" t="str">
        <f>VLOOKUP(D808,'Species List'!$A$2:$J$97,3,0)</f>
        <v>Acanthurus bahianus</v>
      </c>
      <c r="F808" s="48">
        <v>20</v>
      </c>
      <c r="G808" s="48"/>
      <c r="H808" s="50">
        <f>VLOOKUP(D808,'Species List'!$A$2:$J$97,6,0)</f>
        <v>-4.6005000000000003</v>
      </c>
      <c r="I808" s="50">
        <f>VLOOKUP(D808,'Species List'!$A$2:$J$97,7,0)</f>
        <v>2.9752000000000001</v>
      </c>
      <c r="J808">
        <f t="shared" si="12"/>
        <v>176.00477205767049</v>
      </c>
      <c r="K808" s="50" t="str">
        <f>VLOOKUP(D808,'Species List'!$A$2:$J$97,4,0)</f>
        <v>Acanthuridae</v>
      </c>
    </row>
    <row r="809" spans="1:11">
      <c r="A809" s="47">
        <v>2011</v>
      </c>
      <c r="B809" s="48" t="s">
        <v>39</v>
      </c>
      <c r="C809" s="48">
        <v>7</v>
      </c>
      <c r="D809" s="48" t="s">
        <v>26</v>
      </c>
      <c r="E809" s="48" t="str">
        <f>VLOOKUP(D809,'Species List'!$A$2:$J$97,3,0)</f>
        <v>Acanthurus bahianus</v>
      </c>
      <c r="F809" s="48">
        <v>20</v>
      </c>
      <c r="G809" s="48"/>
      <c r="H809" s="50">
        <f>VLOOKUP(D809,'Species List'!$A$2:$J$97,6,0)</f>
        <v>-4.6005000000000003</v>
      </c>
      <c r="I809" s="50">
        <f>VLOOKUP(D809,'Species List'!$A$2:$J$97,7,0)</f>
        <v>2.9752000000000001</v>
      </c>
      <c r="J809">
        <f t="shared" si="12"/>
        <v>176.00477205767049</v>
      </c>
      <c r="K809" s="50" t="str">
        <f>VLOOKUP(D809,'Species List'!$A$2:$J$97,4,0)</f>
        <v>Acanthuridae</v>
      </c>
    </row>
    <row r="810" spans="1:11">
      <c r="A810" s="47">
        <v>2011</v>
      </c>
      <c r="B810" s="48" t="s">
        <v>39</v>
      </c>
      <c r="C810" s="48">
        <v>7</v>
      </c>
      <c r="D810" s="48" t="s">
        <v>46</v>
      </c>
      <c r="E810" s="48" t="str">
        <f>VLOOKUP(D810,'Species List'!$A$2:$J$97,3,0)</f>
        <v>Acanthurus chirurgus</v>
      </c>
      <c r="F810" s="48">
        <v>20</v>
      </c>
      <c r="G810" s="48"/>
      <c r="H810" s="50">
        <f>VLOOKUP(D810,'Species List'!$A$2:$J$97,6,0)</f>
        <v>-2.4262000000000001</v>
      </c>
      <c r="I810" s="50">
        <f>VLOOKUP(D810,'Species List'!$A$2:$J$97,7,0)</f>
        <v>2.0768</v>
      </c>
      <c r="J810">
        <f t="shared" si="12"/>
        <v>225.20555304089149</v>
      </c>
      <c r="K810" s="50" t="str">
        <f>VLOOKUP(D810,'Species List'!$A$2:$J$97,4,0)</f>
        <v>Acanthuridae</v>
      </c>
    </row>
    <row r="811" spans="1:11">
      <c r="A811" s="47">
        <v>2011</v>
      </c>
      <c r="B811" s="48" t="s">
        <v>39</v>
      </c>
      <c r="C811" s="48">
        <v>7</v>
      </c>
      <c r="D811" s="48" t="s">
        <v>46</v>
      </c>
      <c r="E811" s="48" t="str">
        <f>VLOOKUP(D811,'Species List'!$A$2:$J$97,3,0)</f>
        <v>Acanthurus chirurgus</v>
      </c>
      <c r="F811" s="48">
        <v>25</v>
      </c>
      <c r="G811" s="48"/>
      <c r="H811" s="50">
        <f>VLOOKUP(D811,'Species List'!$A$2:$J$97,6,0)</f>
        <v>-2.4262000000000001</v>
      </c>
      <c r="I811" s="50">
        <f>VLOOKUP(D811,'Species List'!$A$2:$J$97,7,0)</f>
        <v>2.0768</v>
      </c>
      <c r="J811">
        <f t="shared" si="12"/>
        <v>357.96602569144653</v>
      </c>
      <c r="K811" s="50" t="str">
        <f>VLOOKUP(D811,'Species List'!$A$2:$J$97,4,0)</f>
        <v>Acanthuridae</v>
      </c>
    </row>
    <row r="812" spans="1:11">
      <c r="A812" s="47">
        <v>2011</v>
      </c>
      <c r="B812" s="48" t="s">
        <v>39</v>
      </c>
      <c r="C812" s="48">
        <v>7</v>
      </c>
      <c r="D812" s="48" t="s">
        <v>54</v>
      </c>
      <c r="E812" s="48" t="str">
        <f>VLOOKUP(D812,'Species List'!$A$2:$J$97,3,0)</f>
        <v>Acanthurus coeruleus</v>
      </c>
      <c r="F812" s="48">
        <v>18</v>
      </c>
      <c r="G812" s="48"/>
      <c r="H812" s="50">
        <f>VLOOKUP(D812,'Species List'!$A$2:$J$97,6,0)</f>
        <v>-2.8241999999999998</v>
      </c>
      <c r="I812" s="50">
        <f>VLOOKUP(D812,'Species List'!$A$2:$J$97,7,0)</f>
        <v>2.2637999999999998</v>
      </c>
      <c r="J812">
        <f t="shared" si="12"/>
        <v>191.11109332634919</v>
      </c>
      <c r="K812" s="50" t="str">
        <f>VLOOKUP(D812,'Species List'!$A$2:$J$97,4,0)</f>
        <v>Acanthuridae</v>
      </c>
    </row>
    <row r="813" spans="1:11">
      <c r="A813" s="47">
        <v>2011</v>
      </c>
      <c r="B813" s="48" t="s">
        <v>39</v>
      </c>
      <c r="C813" s="48">
        <v>7</v>
      </c>
      <c r="D813" t="s">
        <v>44</v>
      </c>
      <c r="E813" s="48" t="str">
        <f>VLOOKUP(D813,'Species List'!$A$2:$J$97,3,0)</f>
        <v>Scarus iseri</v>
      </c>
      <c r="F813" s="48">
        <v>20</v>
      </c>
      <c r="G813" s="48" t="s">
        <v>43</v>
      </c>
      <c r="H813" s="50">
        <f>VLOOKUP(D813,'Species List'!$A$2:$J$97,6,0)</f>
        <v>-4.8887</v>
      </c>
      <c r="I813" s="50">
        <f>VLOOKUP(D813,'Species List'!$A$2:$J$97,7,0)</f>
        <v>3.0548000000000002</v>
      </c>
      <c r="J813">
        <f t="shared" si="12"/>
        <v>138.19312276937541</v>
      </c>
      <c r="K813" s="50" t="str">
        <f>VLOOKUP(D813,'Species List'!$A$2:$J$97,4,0)</f>
        <v>Scaridae</v>
      </c>
    </row>
    <row r="814" spans="1:11">
      <c r="A814" s="47">
        <v>2011</v>
      </c>
      <c r="B814" s="48" t="s">
        <v>39</v>
      </c>
      <c r="C814" s="48">
        <v>7</v>
      </c>
      <c r="D814" t="s">
        <v>48</v>
      </c>
      <c r="E814" s="48" t="str">
        <f>VLOOKUP(D814,'Species List'!$A$2:$J$97,3,0)</f>
        <v>Scarus taeniopterus</v>
      </c>
      <c r="F814" s="48">
        <v>20</v>
      </c>
      <c r="G814" s="48" t="s">
        <v>21</v>
      </c>
      <c r="H814" s="50">
        <f>VLOOKUP(D814,'Species List'!$A$2:$J$97,6,0)</f>
        <v>-3.2256999999999998</v>
      </c>
      <c r="I814" s="50">
        <f>VLOOKUP(D814,'Species List'!$A$2:$J$97,7,0)</f>
        <v>2.3852000000000002</v>
      </c>
      <c r="J814">
        <f t="shared" si="12"/>
        <v>183.11197449783583</v>
      </c>
      <c r="K814" s="50" t="str">
        <f>VLOOKUP(D814,'Species List'!$A$2:$J$97,4,0)</f>
        <v>Scaridae</v>
      </c>
    </row>
    <row r="815" spans="1:11">
      <c r="A815" s="47">
        <v>2011</v>
      </c>
      <c r="B815" s="48" t="s">
        <v>39</v>
      </c>
      <c r="C815" s="48">
        <v>7</v>
      </c>
      <c r="D815" t="s">
        <v>48</v>
      </c>
      <c r="E815" s="48" t="str">
        <f>VLOOKUP(D815,'Species List'!$A$2:$J$97,3,0)</f>
        <v>Scarus taeniopterus</v>
      </c>
      <c r="F815" s="48">
        <v>20</v>
      </c>
      <c r="G815" s="48" t="s">
        <v>43</v>
      </c>
      <c r="H815" s="50">
        <f>VLOOKUP(D815,'Species List'!$A$2:$J$97,6,0)</f>
        <v>-3.2256999999999998</v>
      </c>
      <c r="I815" s="50">
        <f>VLOOKUP(D815,'Species List'!$A$2:$J$97,7,0)</f>
        <v>2.3852000000000002</v>
      </c>
      <c r="J815">
        <f t="shared" si="12"/>
        <v>183.11197449783583</v>
      </c>
      <c r="K815" s="50" t="str">
        <f>VLOOKUP(D815,'Species List'!$A$2:$J$97,4,0)</f>
        <v>Scaridae</v>
      </c>
    </row>
    <row r="816" spans="1:11">
      <c r="A816" s="47">
        <v>2011</v>
      </c>
      <c r="B816" s="48" t="s">
        <v>39</v>
      </c>
      <c r="C816" s="48">
        <v>7</v>
      </c>
      <c r="D816" s="48" t="s">
        <v>47</v>
      </c>
      <c r="E816" s="48" t="str">
        <f>VLOOKUP(D816,'Species List'!$A$2:$J$97,3,0)</f>
        <v>Sparisoma aurofrenatum</v>
      </c>
      <c r="F816" s="48">
        <v>20</v>
      </c>
      <c r="G816" s="48" t="s">
        <v>21</v>
      </c>
      <c r="H816" s="50">
        <f>VLOOKUP(D816,'Species List'!$A$2:$J$97,6,0)</f>
        <v>-4.0781000000000001</v>
      </c>
      <c r="I816" s="50">
        <f>VLOOKUP(D816,'Species List'!$A$2:$J$97,7,0)</f>
        <v>2.7437999999999998</v>
      </c>
      <c r="J816">
        <f t="shared" si="12"/>
        <v>171.97531044669645</v>
      </c>
      <c r="K816" s="50" t="str">
        <f>VLOOKUP(D816,'Species List'!$A$2:$J$97,4,0)</f>
        <v>Scaridae</v>
      </c>
    </row>
    <row r="817" spans="1:11">
      <c r="A817" s="47">
        <v>2011</v>
      </c>
      <c r="B817" s="48" t="s">
        <v>39</v>
      </c>
      <c r="C817" s="48">
        <v>7</v>
      </c>
      <c r="D817" s="48" t="s">
        <v>47</v>
      </c>
      <c r="E817" s="48" t="str">
        <f>VLOOKUP(D817,'Species List'!$A$2:$J$97,3,0)</f>
        <v>Sparisoma aurofrenatum</v>
      </c>
      <c r="F817" s="48">
        <v>20</v>
      </c>
      <c r="G817" s="48" t="s">
        <v>43</v>
      </c>
      <c r="H817" s="50">
        <f>VLOOKUP(D817,'Species List'!$A$2:$J$97,6,0)</f>
        <v>-4.0781000000000001</v>
      </c>
      <c r="I817" s="50">
        <f>VLOOKUP(D817,'Species List'!$A$2:$J$97,7,0)</f>
        <v>2.7437999999999998</v>
      </c>
      <c r="J817">
        <f t="shared" si="12"/>
        <v>171.97531044669645</v>
      </c>
      <c r="K817" s="50" t="str">
        <f>VLOOKUP(D817,'Species List'!$A$2:$J$97,4,0)</f>
        <v>Scaridae</v>
      </c>
    </row>
    <row r="818" spans="1:11">
      <c r="A818" s="47">
        <v>2011</v>
      </c>
      <c r="B818" s="48" t="s">
        <v>39</v>
      </c>
      <c r="C818" s="48">
        <v>7</v>
      </c>
      <c r="D818" t="s">
        <v>45</v>
      </c>
      <c r="E818" s="48" t="str">
        <f>VLOOKUP(D818,'Species List'!$A$2:$J$97,3,0)</f>
        <v>Sparisoma viride</v>
      </c>
      <c r="F818" s="48">
        <v>21</v>
      </c>
      <c r="G818" s="48" t="s">
        <v>21</v>
      </c>
      <c r="H818" s="50">
        <f>VLOOKUP(D818,'Species List'!$A$2:$J$97,6,0)</f>
        <v>-4.4317000000000002</v>
      </c>
      <c r="I818" s="50">
        <f>VLOOKUP(D818,'Species List'!$A$2:$J$97,7,0)</f>
        <v>2.9051</v>
      </c>
      <c r="J818">
        <f t="shared" si="12"/>
        <v>206.33802681991546</v>
      </c>
      <c r="K818" s="50" t="str">
        <f>VLOOKUP(D818,'Species List'!$A$2:$J$97,4,0)</f>
        <v>Scaridae</v>
      </c>
    </row>
    <row r="819" spans="1:11">
      <c r="A819" s="47">
        <v>2011</v>
      </c>
      <c r="B819" s="48" t="s">
        <v>39</v>
      </c>
      <c r="C819" s="48">
        <v>7</v>
      </c>
      <c r="D819" t="s">
        <v>45</v>
      </c>
      <c r="E819" s="48" t="str">
        <f>VLOOKUP(D819,'Species List'!$A$2:$J$97,3,0)</f>
        <v>Sparisoma viride</v>
      </c>
      <c r="F819" s="48">
        <v>22</v>
      </c>
      <c r="G819" s="48" t="s">
        <v>21</v>
      </c>
      <c r="H819" s="50">
        <f>VLOOKUP(D819,'Species List'!$A$2:$J$97,6,0)</f>
        <v>-4.4317000000000002</v>
      </c>
      <c r="I819" s="50">
        <f>VLOOKUP(D819,'Species List'!$A$2:$J$97,7,0)</f>
        <v>2.9051</v>
      </c>
      <c r="J819">
        <f t="shared" si="12"/>
        <v>236.19577785013334</v>
      </c>
      <c r="K819" s="50" t="str">
        <f>VLOOKUP(D819,'Species List'!$A$2:$J$97,4,0)</f>
        <v>Scaridae</v>
      </c>
    </row>
    <row r="820" spans="1:11">
      <c r="A820" s="47">
        <v>2011</v>
      </c>
      <c r="B820" s="48" t="s">
        <v>39</v>
      </c>
      <c r="C820" s="48">
        <v>7</v>
      </c>
      <c r="D820" t="s">
        <v>45</v>
      </c>
      <c r="E820" s="48" t="str">
        <f>VLOOKUP(D820,'Species List'!$A$2:$J$97,3,0)</f>
        <v>Sparisoma viride</v>
      </c>
      <c r="F820" s="48">
        <v>22</v>
      </c>
      <c r="G820" s="48" t="s">
        <v>21</v>
      </c>
      <c r="H820" s="50">
        <f>VLOOKUP(D820,'Species List'!$A$2:$J$97,6,0)</f>
        <v>-4.4317000000000002</v>
      </c>
      <c r="I820" s="50">
        <f>VLOOKUP(D820,'Species List'!$A$2:$J$97,7,0)</f>
        <v>2.9051</v>
      </c>
      <c r="J820">
        <f t="shared" si="12"/>
        <v>236.19577785013334</v>
      </c>
      <c r="K820" s="50" t="str">
        <f>VLOOKUP(D820,'Species List'!$A$2:$J$97,4,0)</f>
        <v>Scaridae</v>
      </c>
    </row>
    <row r="821" spans="1:11">
      <c r="A821" s="47">
        <v>2011</v>
      </c>
      <c r="B821" s="48" t="s">
        <v>39</v>
      </c>
      <c r="C821" s="48">
        <v>7</v>
      </c>
      <c r="D821" t="s">
        <v>45</v>
      </c>
      <c r="E821" s="48" t="str">
        <f>VLOOKUP(D821,'Species List'!$A$2:$J$97,3,0)</f>
        <v>Sparisoma viride</v>
      </c>
      <c r="F821" s="48">
        <v>22</v>
      </c>
      <c r="G821" s="48" t="s">
        <v>21</v>
      </c>
      <c r="H821" s="50">
        <f>VLOOKUP(D821,'Species List'!$A$2:$J$97,6,0)</f>
        <v>-4.4317000000000002</v>
      </c>
      <c r="I821" s="50">
        <f>VLOOKUP(D821,'Species List'!$A$2:$J$97,7,0)</f>
        <v>2.9051</v>
      </c>
      <c r="J821">
        <f t="shared" si="12"/>
        <v>236.19577785013334</v>
      </c>
      <c r="K821" s="50" t="str">
        <f>VLOOKUP(D821,'Species List'!$A$2:$J$97,4,0)</f>
        <v>Scaridae</v>
      </c>
    </row>
    <row r="822" spans="1:11">
      <c r="A822" s="47">
        <v>2011</v>
      </c>
      <c r="B822" s="48" t="s">
        <v>39</v>
      </c>
      <c r="C822" s="48">
        <v>7</v>
      </c>
      <c r="D822" t="s">
        <v>45</v>
      </c>
      <c r="E822" s="48" t="str">
        <f>VLOOKUP(D822,'Species List'!$A$2:$J$97,3,0)</f>
        <v>Sparisoma viride</v>
      </c>
      <c r="F822" s="48">
        <v>23</v>
      </c>
      <c r="G822" s="48" t="s">
        <v>21</v>
      </c>
      <c r="H822" s="50">
        <f>VLOOKUP(D822,'Species List'!$A$2:$J$97,6,0)</f>
        <v>-4.4317000000000002</v>
      </c>
      <c r="I822" s="50">
        <f>VLOOKUP(D822,'Species List'!$A$2:$J$97,7,0)</f>
        <v>2.9051</v>
      </c>
      <c r="J822">
        <f t="shared" si="12"/>
        <v>268.75437106326598</v>
      </c>
      <c r="K822" s="50" t="str">
        <f>VLOOKUP(D822,'Species List'!$A$2:$J$97,4,0)</f>
        <v>Scaridae</v>
      </c>
    </row>
    <row r="823" spans="1:11">
      <c r="A823" s="47">
        <v>2011</v>
      </c>
      <c r="B823" s="48" t="s">
        <v>39</v>
      </c>
      <c r="C823" s="48">
        <v>7</v>
      </c>
      <c r="D823" t="s">
        <v>45</v>
      </c>
      <c r="E823" s="48" t="str">
        <f>VLOOKUP(D823,'Species List'!$A$2:$J$97,3,0)</f>
        <v>Sparisoma viride</v>
      </c>
      <c r="F823" s="48">
        <v>27</v>
      </c>
      <c r="G823" s="48" t="s">
        <v>21</v>
      </c>
      <c r="H823" s="50">
        <f>VLOOKUP(D823,'Species List'!$A$2:$J$97,6,0)</f>
        <v>-4.4317000000000002</v>
      </c>
      <c r="I823" s="50">
        <f>VLOOKUP(D823,'Species List'!$A$2:$J$97,7,0)</f>
        <v>2.9051</v>
      </c>
      <c r="J823">
        <f t="shared" si="12"/>
        <v>428.20809318874581</v>
      </c>
      <c r="K823" s="50" t="str">
        <f>VLOOKUP(D823,'Species List'!$A$2:$J$97,4,0)</f>
        <v>Scaridae</v>
      </c>
    </row>
    <row r="824" spans="1:11">
      <c r="A824" s="47">
        <v>2011</v>
      </c>
      <c r="B824" s="48" t="s">
        <v>39</v>
      </c>
      <c r="C824" s="48">
        <v>7</v>
      </c>
      <c r="D824" t="s">
        <v>45</v>
      </c>
      <c r="E824" s="48" t="str">
        <f>VLOOKUP(D824,'Species List'!$A$2:$J$97,3,0)</f>
        <v>Sparisoma viride</v>
      </c>
      <c r="F824" s="48">
        <v>27</v>
      </c>
      <c r="G824" s="48" t="s">
        <v>21</v>
      </c>
      <c r="H824" s="50">
        <f>VLOOKUP(D824,'Species List'!$A$2:$J$97,6,0)</f>
        <v>-4.4317000000000002</v>
      </c>
      <c r="I824" s="50">
        <f>VLOOKUP(D824,'Species List'!$A$2:$J$97,7,0)</f>
        <v>2.9051</v>
      </c>
      <c r="J824">
        <f t="shared" si="12"/>
        <v>428.20809318874581</v>
      </c>
      <c r="K824" s="50" t="str">
        <f>VLOOKUP(D824,'Species List'!$A$2:$J$97,4,0)</f>
        <v>Scaridae</v>
      </c>
    </row>
    <row r="825" spans="1:11">
      <c r="A825" s="47">
        <v>2011</v>
      </c>
      <c r="B825" s="48" t="s">
        <v>39</v>
      </c>
      <c r="C825" s="48">
        <v>7</v>
      </c>
      <c r="D825" t="s">
        <v>45</v>
      </c>
      <c r="E825" s="48" t="str">
        <f>VLOOKUP(D825,'Species List'!$A$2:$J$97,3,0)</f>
        <v>Sparisoma viride</v>
      </c>
      <c r="F825" s="48">
        <v>27</v>
      </c>
      <c r="G825" s="48" t="s">
        <v>21</v>
      </c>
      <c r="H825" s="50">
        <f>VLOOKUP(D825,'Species List'!$A$2:$J$97,6,0)</f>
        <v>-4.4317000000000002</v>
      </c>
      <c r="I825" s="50">
        <f>VLOOKUP(D825,'Species List'!$A$2:$J$97,7,0)</f>
        <v>2.9051</v>
      </c>
      <c r="J825">
        <f t="shared" si="12"/>
        <v>428.20809318874581</v>
      </c>
      <c r="K825" s="50" t="str">
        <f>VLOOKUP(D825,'Species List'!$A$2:$J$97,4,0)</f>
        <v>Scaridae</v>
      </c>
    </row>
    <row r="826" spans="1:11">
      <c r="A826" s="47">
        <v>2011</v>
      </c>
      <c r="B826" s="48" t="s">
        <v>39</v>
      </c>
      <c r="C826" s="48">
        <v>7</v>
      </c>
      <c r="D826" t="s">
        <v>45</v>
      </c>
      <c r="E826" s="48" t="str">
        <f>VLOOKUP(D826,'Species List'!$A$2:$J$97,3,0)</f>
        <v>Sparisoma viride</v>
      </c>
      <c r="F826" s="48">
        <v>27</v>
      </c>
      <c r="G826" s="48" t="s">
        <v>21</v>
      </c>
      <c r="H826" s="50">
        <f>VLOOKUP(D826,'Species List'!$A$2:$J$97,6,0)</f>
        <v>-4.4317000000000002</v>
      </c>
      <c r="I826" s="50">
        <f>VLOOKUP(D826,'Species List'!$A$2:$J$97,7,0)</f>
        <v>2.9051</v>
      </c>
      <c r="J826">
        <f t="shared" si="12"/>
        <v>428.20809318874581</v>
      </c>
      <c r="K826" s="50" t="str">
        <f>VLOOKUP(D826,'Species List'!$A$2:$J$97,4,0)</f>
        <v>Scaridae</v>
      </c>
    </row>
    <row r="827" spans="1:11">
      <c r="A827" s="47">
        <v>2011</v>
      </c>
      <c r="B827" s="48" t="s">
        <v>39</v>
      </c>
      <c r="C827" s="48">
        <v>7</v>
      </c>
      <c r="D827" t="s">
        <v>45</v>
      </c>
      <c r="E827" s="48" t="str">
        <f>VLOOKUP(D827,'Species List'!$A$2:$J$97,3,0)</f>
        <v>Sparisoma viride</v>
      </c>
      <c r="F827" s="48">
        <v>27</v>
      </c>
      <c r="G827" s="48" t="s">
        <v>21</v>
      </c>
      <c r="H827" s="50">
        <f>VLOOKUP(D827,'Species List'!$A$2:$J$97,6,0)</f>
        <v>-4.4317000000000002</v>
      </c>
      <c r="I827" s="50">
        <f>VLOOKUP(D827,'Species List'!$A$2:$J$97,7,0)</f>
        <v>2.9051</v>
      </c>
      <c r="J827">
        <f t="shared" si="12"/>
        <v>428.20809318874581</v>
      </c>
      <c r="K827" s="50" t="str">
        <f>VLOOKUP(D827,'Species List'!$A$2:$J$97,4,0)</f>
        <v>Scaridae</v>
      </c>
    </row>
    <row r="828" spans="1:11">
      <c r="A828" s="47">
        <v>2011</v>
      </c>
      <c r="B828" s="48" t="s">
        <v>39</v>
      </c>
      <c r="C828" s="48">
        <v>7</v>
      </c>
      <c r="D828" t="s">
        <v>45</v>
      </c>
      <c r="E828" s="48" t="str">
        <f>VLOOKUP(D828,'Species List'!$A$2:$J$97,3,0)</f>
        <v>Sparisoma viride</v>
      </c>
      <c r="F828" s="48">
        <v>27</v>
      </c>
      <c r="G828" s="48" t="s">
        <v>21</v>
      </c>
      <c r="H828" s="50">
        <f>VLOOKUP(D828,'Species List'!$A$2:$J$97,6,0)</f>
        <v>-4.4317000000000002</v>
      </c>
      <c r="I828" s="50">
        <f>VLOOKUP(D828,'Species List'!$A$2:$J$97,7,0)</f>
        <v>2.9051</v>
      </c>
      <c r="J828">
        <f t="shared" si="12"/>
        <v>428.20809318874581</v>
      </c>
      <c r="K828" s="50" t="str">
        <f>VLOOKUP(D828,'Species List'!$A$2:$J$97,4,0)</f>
        <v>Scaridae</v>
      </c>
    </row>
    <row r="829" spans="1:11">
      <c r="A829" s="47">
        <v>2011</v>
      </c>
      <c r="B829" s="48" t="s">
        <v>39</v>
      </c>
      <c r="C829" s="48">
        <v>7</v>
      </c>
      <c r="D829" t="s">
        <v>45</v>
      </c>
      <c r="E829" s="48" t="str">
        <f>VLOOKUP(D829,'Species List'!$A$2:$J$97,3,0)</f>
        <v>Sparisoma viride</v>
      </c>
      <c r="F829" s="48">
        <v>28</v>
      </c>
      <c r="G829" s="48" t="s">
        <v>21</v>
      </c>
      <c r="H829" s="50">
        <f>VLOOKUP(D829,'Species List'!$A$2:$J$97,6,0)</f>
        <v>-4.4317000000000002</v>
      </c>
      <c r="I829" s="50">
        <f>VLOOKUP(D829,'Species List'!$A$2:$J$97,7,0)</f>
        <v>2.9051</v>
      </c>
      <c r="J829">
        <f t="shared" si="12"/>
        <v>475.92530495067058</v>
      </c>
      <c r="K829" s="50" t="str">
        <f>VLOOKUP(D829,'Species List'!$A$2:$J$97,4,0)</f>
        <v>Scaridae</v>
      </c>
    </row>
    <row r="830" spans="1:11">
      <c r="A830" s="47">
        <v>2011</v>
      </c>
      <c r="B830" s="48" t="s">
        <v>39</v>
      </c>
      <c r="C830" s="48">
        <v>7</v>
      </c>
      <c r="D830" t="s">
        <v>45</v>
      </c>
      <c r="E830" s="48" t="str">
        <f>VLOOKUP(D830,'Species List'!$A$2:$J$97,3,0)</f>
        <v>Sparisoma viride</v>
      </c>
      <c r="F830" s="48">
        <v>28</v>
      </c>
      <c r="G830" s="48" t="s">
        <v>21</v>
      </c>
      <c r="H830" s="50">
        <f>VLOOKUP(D830,'Species List'!$A$2:$J$97,6,0)</f>
        <v>-4.4317000000000002</v>
      </c>
      <c r="I830" s="50">
        <f>VLOOKUP(D830,'Species List'!$A$2:$J$97,7,0)</f>
        <v>2.9051</v>
      </c>
      <c r="J830">
        <f t="shared" si="12"/>
        <v>475.92530495067058</v>
      </c>
      <c r="K830" s="50" t="str">
        <f>VLOOKUP(D830,'Species List'!$A$2:$J$97,4,0)</f>
        <v>Scaridae</v>
      </c>
    </row>
    <row r="831" spans="1:11">
      <c r="A831" s="47">
        <v>2011</v>
      </c>
      <c r="B831" s="48" t="s">
        <v>39</v>
      </c>
      <c r="C831" s="48">
        <v>7</v>
      </c>
      <c r="D831" t="s">
        <v>45</v>
      </c>
      <c r="E831" s="48" t="str">
        <f>VLOOKUP(D831,'Species List'!$A$2:$J$97,3,0)</f>
        <v>Sparisoma viride</v>
      </c>
      <c r="F831" s="48">
        <v>28</v>
      </c>
      <c r="G831" s="48" t="s">
        <v>21</v>
      </c>
      <c r="H831" s="50">
        <f>VLOOKUP(D831,'Species List'!$A$2:$J$97,6,0)</f>
        <v>-4.4317000000000002</v>
      </c>
      <c r="I831" s="50">
        <f>VLOOKUP(D831,'Species List'!$A$2:$J$97,7,0)</f>
        <v>2.9051</v>
      </c>
      <c r="J831">
        <f t="shared" si="12"/>
        <v>475.92530495067058</v>
      </c>
      <c r="K831" s="50" t="str">
        <f>VLOOKUP(D831,'Species List'!$A$2:$J$97,4,0)</f>
        <v>Scaridae</v>
      </c>
    </row>
    <row r="832" spans="1:11">
      <c r="A832" s="47">
        <v>2011</v>
      </c>
      <c r="B832" s="48" t="s">
        <v>39</v>
      </c>
      <c r="C832" s="48">
        <v>7</v>
      </c>
      <c r="D832" t="s">
        <v>45</v>
      </c>
      <c r="E832" s="48" t="str">
        <f>VLOOKUP(D832,'Species List'!$A$2:$J$97,3,0)</f>
        <v>Sparisoma viride</v>
      </c>
      <c r="F832" s="48">
        <v>28</v>
      </c>
      <c r="G832" s="48" t="s">
        <v>21</v>
      </c>
      <c r="H832" s="50">
        <f>VLOOKUP(D832,'Species List'!$A$2:$J$97,6,0)</f>
        <v>-4.4317000000000002</v>
      </c>
      <c r="I832" s="50">
        <f>VLOOKUP(D832,'Species List'!$A$2:$J$97,7,0)</f>
        <v>2.9051</v>
      </c>
      <c r="J832">
        <f t="shared" si="12"/>
        <v>475.92530495067058</v>
      </c>
      <c r="K832" s="50" t="str">
        <f>VLOOKUP(D832,'Species List'!$A$2:$J$97,4,0)</f>
        <v>Scaridae</v>
      </c>
    </row>
    <row r="833" spans="1:11">
      <c r="A833" s="47">
        <v>2011</v>
      </c>
      <c r="B833" s="48" t="s">
        <v>39</v>
      </c>
      <c r="C833" s="48">
        <v>7</v>
      </c>
      <c r="D833" t="s">
        <v>45</v>
      </c>
      <c r="E833" s="48" t="str">
        <f>VLOOKUP(D833,'Species List'!$A$2:$J$97,3,0)</f>
        <v>Sparisoma viride</v>
      </c>
      <c r="F833" s="48">
        <v>28</v>
      </c>
      <c r="G833" s="48" t="s">
        <v>21</v>
      </c>
      <c r="H833" s="50">
        <f>VLOOKUP(D833,'Species List'!$A$2:$J$97,6,0)</f>
        <v>-4.4317000000000002</v>
      </c>
      <c r="I833" s="50">
        <f>VLOOKUP(D833,'Species List'!$A$2:$J$97,7,0)</f>
        <v>2.9051</v>
      </c>
      <c r="J833">
        <f t="shared" si="12"/>
        <v>475.92530495067058</v>
      </c>
      <c r="K833" s="50" t="str">
        <f>VLOOKUP(D833,'Species List'!$A$2:$J$97,4,0)</f>
        <v>Scaridae</v>
      </c>
    </row>
    <row r="834" spans="1:11">
      <c r="A834" s="47">
        <v>2011</v>
      </c>
      <c r="B834" s="48" t="s">
        <v>39</v>
      </c>
      <c r="C834" s="48">
        <v>7</v>
      </c>
      <c r="D834" t="s">
        <v>45</v>
      </c>
      <c r="E834" s="48" t="str">
        <f>VLOOKUP(D834,'Species List'!$A$2:$J$97,3,0)</f>
        <v>Sparisoma viride</v>
      </c>
      <c r="F834" s="48">
        <v>28</v>
      </c>
      <c r="G834" s="48" t="s">
        <v>21</v>
      </c>
      <c r="H834" s="50">
        <f>VLOOKUP(D834,'Species List'!$A$2:$J$97,6,0)</f>
        <v>-4.4317000000000002</v>
      </c>
      <c r="I834" s="50">
        <f>VLOOKUP(D834,'Species List'!$A$2:$J$97,7,0)</f>
        <v>2.9051</v>
      </c>
      <c r="J834">
        <f t="shared" ref="J834:J897" si="13">10^(H834+(I834*LOG(F834*10)/LOG(10)))</f>
        <v>475.92530495067058</v>
      </c>
      <c r="K834" s="50" t="str">
        <f>VLOOKUP(D834,'Species List'!$A$2:$J$97,4,0)</f>
        <v>Scaridae</v>
      </c>
    </row>
    <row r="835" spans="1:11">
      <c r="A835" s="47">
        <v>2011</v>
      </c>
      <c r="B835" s="48" t="s">
        <v>39</v>
      </c>
      <c r="C835" s="48">
        <v>7</v>
      </c>
      <c r="D835" t="s">
        <v>45</v>
      </c>
      <c r="E835" s="48" t="str">
        <f>VLOOKUP(D835,'Species List'!$A$2:$J$97,3,0)</f>
        <v>Sparisoma viride</v>
      </c>
      <c r="F835" s="48">
        <v>30</v>
      </c>
      <c r="G835" s="48" t="s">
        <v>21</v>
      </c>
      <c r="H835" s="50">
        <f>VLOOKUP(D835,'Species List'!$A$2:$J$97,6,0)</f>
        <v>-4.4317000000000002</v>
      </c>
      <c r="I835" s="50">
        <f>VLOOKUP(D835,'Species List'!$A$2:$J$97,7,0)</f>
        <v>2.9051</v>
      </c>
      <c r="J835">
        <f t="shared" si="13"/>
        <v>581.54718397712224</v>
      </c>
      <c r="K835" s="50" t="str">
        <f>VLOOKUP(D835,'Species List'!$A$2:$J$97,4,0)</f>
        <v>Scaridae</v>
      </c>
    </row>
    <row r="836" spans="1:11">
      <c r="A836" s="47">
        <v>2011</v>
      </c>
      <c r="B836" s="48" t="s">
        <v>39</v>
      </c>
      <c r="C836" s="48">
        <v>7</v>
      </c>
      <c r="D836" t="s">
        <v>45</v>
      </c>
      <c r="E836" s="48" t="str">
        <f>VLOOKUP(D836,'Species List'!$A$2:$J$97,3,0)</f>
        <v>Sparisoma viride</v>
      </c>
      <c r="F836" s="48">
        <v>30</v>
      </c>
      <c r="G836" s="48" t="s">
        <v>21</v>
      </c>
      <c r="H836" s="50">
        <f>VLOOKUP(D836,'Species List'!$A$2:$J$97,6,0)</f>
        <v>-4.4317000000000002</v>
      </c>
      <c r="I836" s="50">
        <f>VLOOKUP(D836,'Species List'!$A$2:$J$97,7,0)</f>
        <v>2.9051</v>
      </c>
      <c r="J836">
        <f t="shared" si="13"/>
        <v>581.54718397712224</v>
      </c>
      <c r="K836" s="50" t="str">
        <f>VLOOKUP(D836,'Species List'!$A$2:$J$97,4,0)</f>
        <v>Scaridae</v>
      </c>
    </row>
    <row r="837" spans="1:11">
      <c r="A837" s="47">
        <v>2011</v>
      </c>
      <c r="B837" s="48" t="s">
        <v>39</v>
      </c>
      <c r="C837" s="48">
        <v>7</v>
      </c>
      <c r="D837" t="s">
        <v>45</v>
      </c>
      <c r="E837" s="48" t="str">
        <f>VLOOKUP(D837,'Species List'!$A$2:$J$97,3,0)</f>
        <v>Sparisoma viride</v>
      </c>
      <c r="F837" s="48">
        <v>30</v>
      </c>
      <c r="G837" s="48" t="s">
        <v>21</v>
      </c>
      <c r="H837" s="50">
        <f>VLOOKUP(D837,'Species List'!$A$2:$J$97,6,0)</f>
        <v>-4.4317000000000002</v>
      </c>
      <c r="I837" s="50">
        <f>VLOOKUP(D837,'Species List'!$A$2:$J$97,7,0)</f>
        <v>2.9051</v>
      </c>
      <c r="J837">
        <f t="shared" si="13"/>
        <v>581.54718397712224</v>
      </c>
      <c r="K837" s="50" t="str">
        <f>VLOOKUP(D837,'Species List'!$A$2:$J$97,4,0)</f>
        <v>Scaridae</v>
      </c>
    </row>
    <row r="838" spans="1:11">
      <c r="A838" s="47">
        <v>2011</v>
      </c>
      <c r="B838" s="48" t="s">
        <v>39</v>
      </c>
      <c r="C838" s="48">
        <v>7</v>
      </c>
      <c r="D838" t="s">
        <v>45</v>
      </c>
      <c r="E838" s="48" t="str">
        <f>VLOOKUP(D838,'Species List'!$A$2:$J$97,3,0)</f>
        <v>Sparisoma viride</v>
      </c>
      <c r="F838" s="48">
        <v>30</v>
      </c>
      <c r="G838" s="48" t="s">
        <v>43</v>
      </c>
      <c r="H838" s="50">
        <f>VLOOKUP(D838,'Species List'!$A$2:$J$97,6,0)</f>
        <v>-4.4317000000000002</v>
      </c>
      <c r="I838" s="50">
        <f>VLOOKUP(D838,'Species List'!$A$2:$J$97,7,0)</f>
        <v>2.9051</v>
      </c>
      <c r="J838">
        <f t="shared" si="13"/>
        <v>581.54718397712224</v>
      </c>
      <c r="K838" s="50" t="str">
        <f>VLOOKUP(D838,'Species List'!$A$2:$J$97,4,0)</f>
        <v>Scaridae</v>
      </c>
    </row>
    <row r="839" spans="1:11">
      <c r="A839" s="47">
        <v>2011</v>
      </c>
      <c r="B839" s="48" t="s">
        <v>39</v>
      </c>
      <c r="C839" s="48">
        <v>7</v>
      </c>
      <c r="D839" t="s">
        <v>45</v>
      </c>
      <c r="E839" s="48" t="str">
        <f>VLOOKUP(D839,'Species List'!$A$2:$J$97,3,0)</f>
        <v>Sparisoma viride</v>
      </c>
      <c r="F839" s="48">
        <v>30</v>
      </c>
      <c r="G839" s="48" t="s">
        <v>43</v>
      </c>
      <c r="H839" s="50">
        <f>VLOOKUP(D839,'Species List'!$A$2:$J$97,6,0)</f>
        <v>-4.4317000000000002</v>
      </c>
      <c r="I839" s="50">
        <f>VLOOKUP(D839,'Species List'!$A$2:$J$97,7,0)</f>
        <v>2.9051</v>
      </c>
      <c r="J839">
        <f t="shared" si="13"/>
        <v>581.54718397712224</v>
      </c>
      <c r="K839" s="50" t="str">
        <f>VLOOKUP(D839,'Species List'!$A$2:$J$97,4,0)</f>
        <v>Scaridae</v>
      </c>
    </row>
    <row r="840" spans="1:11">
      <c r="A840" s="47">
        <v>2011</v>
      </c>
      <c r="B840" s="48" t="s">
        <v>39</v>
      </c>
      <c r="C840" s="48">
        <v>7</v>
      </c>
      <c r="D840" t="s">
        <v>45</v>
      </c>
      <c r="E840" s="48" t="str">
        <f>VLOOKUP(D840,'Species List'!$A$2:$J$97,3,0)</f>
        <v>Sparisoma viride</v>
      </c>
      <c r="F840" s="48">
        <v>32</v>
      </c>
      <c r="G840" s="48" t="s">
        <v>43</v>
      </c>
      <c r="H840" s="50">
        <f>VLOOKUP(D840,'Species List'!$A$2:$J$97,6,0)</f>
        <v>-4.4317000000000002</v>
      </c>
      <c r="I840" s="50">
        <f>VLOOKUP(D840,'Species List'!$A$2:$J$97,7,0)</f>
        <v>2.9051</v>
      </c>
      <c r="J840">
        <f t="shared" si="13"/>
        <v>701.47339170910243</v>
      </c>
      <c r="K840" s="50" t="str">
        <f>VLOOKUP(D840,'Species List'!$A$2:$J$97,4,0)</f>
        <v>Scaridae</v>
      </c>
    </row>
    <row r="841" spans="1:11">
      <c r="A841" s="47">
        <v>2011</v>
      </c>
      <c r="B841" s="48" t="s">
        <v>39</v>
      </c>
      <c r="C841" s="48">
        <v>7</v>
      </c>
      <c r="D841" t="s">
        <v>45</v>
      </c>
      <c r="E841" s="48" t="str">
        <f>VLOOKUP(D841,'Species List'!$A$2:$J$97,3,0)</f>
        <v>Sparisoma viride</v>
      </c>
      <c r="F841" s="48">
        <v>32</v>
      </c>
      <c r="G841" s="48" t="s">
        <v>43</v>
      </c>
      <c r="H841" s="50">
        <f>VLOOKUP(D841,'Species List'!$A$2:$J$97,6,0)</f>
        <v>-4.4317000000000002</v>
      </c>
      <c r="I841" s="50">
        <f>VLOOKUP(D841,'Species List'!$A$2:$J$97,7,0)</f>
        <v>2.9051</v>
      </c>
      <c r="J841">
        <f t="shared" si="13"/>
        <v>701.47339170910243</v>
      </c>
      <c r="K841" s="50" t="str">
        <f>VLOOKUP(D841,'Species List'!$A$2:$J$97,4,0)</f>
        <v>Scaridae</v>
      </c>
    </row>
    <row r="842" spans="1:11">
      <c r="A842" s="47">
        <v>2011</v>
      </c>
      <c r="B842" s="48" t="s">
        <v>39</v>
      </c>
      <c r="C842" s="48">
        <v>8</v>
      </c>
      <c r="D842" s="48" t="s">
        <v>26</v>
      </c>
      <c r="E842" s="48" t="str">
        <f>VLOOKUP(D842,'Species List'!$A$2:$J$97,3,0)</f>
        <v>Acanthurus bahianus</v>
      </c>
      <c r="F842" s="48">
        <v>18</v>
      </c>
      <c r="G842" s="48"/>
      <c r="H842" s="50">
        <f>VLOOKUP(D842,'Species List'!$A$2:$J$97,6,0)</f>
        <v>-4.6005000000000003</v>
      </c>
      <c r="I842" s="50">
        <f>VLOOKUP(D842,'Species List'!$A$2:$J$97,7,0)</f>
        <v>2.9752000000000001</v>
      </c>
      <c r="J842">
        <f t="shared" si="13"/>
        <v>128.64317706372901</v>
      </c>
      <c r="K842" s="50" t="str">
        <f>VLOOKUP(D842,'Species List'!$A$2:$J$97,4,0)</f>
        <v>Acanthuridae</v>
      </c>
    </row>
    <row r="843" spans="1:11">
      <c r="A843" s="47">
        <v>2011</v>
      </c>
      <c r="B843" s="48" t="s">
        <v>39</v>
      </c>
      <c r="C843" s="48">
        <v>8</v>
      </c>
      <c r="D843" t="s">
        <v>48</v>
      </c>
      <c r="E843" s="48" t="str">
        <f>VLOOKUP(D843,'Species List'!$A$2:$J$97,3,0)</f>
        <v>Scarus taeniopterus</v>
      </c>
      <c r="F843" s="48">
        <v>20</v>
      </c>
      <c r="G843" s="48" t="s">
        <v>21</v>
      </c>
      <c r="H843" s="50">
        <f>VLOOKUP(D843,'Species List'!$A$2:$J$97,6,0)</f>
        <v>-3.2256999999999998</v>
      </c>
      <c r="I843" s="50">
        <f>VLOOKUP(D843,'Species List'!$A$2:$J$97,7,0)</f>
        <v>2.3852000000000002</v>
      </c>
      <c r="J843">
        <f t="shared" si="13"/>
        <v>183.11197449783583</v>
      </c>
      <c r="K843" s="50" t="str">
        <f>VLOOKUP(D843,'Species List'!$A$2:$J$97,4,0)</f>
        <v>Scaridae</v>
      </c>
    </row>
    <row r="844" spans="1:11">
      <c r="A844" s="47">
        <v>2011</v>
      </c>
      <c r="B844" s="48" t="s">
        <v>39</v>
      </c>
      <c r="C844" s="48">
        <v>8</v>
      </c>
      <c r="D844" t="s">
        <v>48</v>
      </c>
      <c r="E844" s="48" t="str">
        <f>VLOOKUP(D844,'Species List'!$A$2:$J$97,3,0)</f>
        <v>Scarus taeniopterus</v>
      </c>
      <c r="F844" s="48">
        <v>22</v>
      </c>
      <c r="G844" s="48" t="s">
        <v>21</v>
      </c>
      <c r="H844" s="50">
        <f>VLOOKUP(D844,'Species List'!$A$2:$J$97,6,0)</f>
        <v>-3.2256999999999998</v>
      </c>
      <c r="I844" s="50">
        <f>VLOOKUP(D844,'Species List'!$A$2:$J$97,7,0)</f>
        <v>2.3852000000000002</v>
      </c>
      <c r="J844">
        <f t="shared" si="13"/>
        <v>229.85109565998633</v>
      </c>
      <c r="K844" s="50" t="str">
        <f>VLOOKUP(D844,'Species List'!$A$2:$J$97,4,0)</f>
        <v>Scaridae</v>
      </c>
    </row>
    <row r="845" spans="1:11">
      <c r="A845" s="47">
        <v>2011</v>
      </c>
      <c r="B845" s="48" t="s">
        <v>39</v>
      </c>
      <c r="C845" s="48">
        <v>8</v>
      </c>
      <c r="D845" t="s">
        <v>48</v>
      </c>
      <c r="E845" s="48" t="str">
        <f>VLOOKUP(D845,'Species List'!$A$2:$J$97,3,0)</f>
        <v>Scarus taeniopterus</v>
      </c>
      <c r="F845" s="48">
        <v>23</v>
      </c>
      <c r="G845" s="48" t="s">
        <v>43</v>
      </c>
      <c r="H845" s="50">
        <f>VLOOKUP(D845,'Species List'!$A$2:$J$97,6,0)</f>
        <v>-3.2256999999999998</v>
      </c>
      <c r="I845" s="50">
        <f>VLOOKUP(D845,'Species List'!$A$2:$J$97,7,0)</f>
        <v>2.3852000000000002</v>
      </c>
      <c r="J845">
        <f t="shared" si="13"/>
        <v>255.56020890468707</v>
      </c>
      <c r="K845" s="50" t="str">
        <f>VLOOKUP(D845,'Species List'!$A$2:$J$97,4,0)</f>
        <v>Scaridae</v>
      </c>
    </row>
    <row r="846" spans="1:11">
      <c r="A846" s="47">
        <v>2011</v>
      </c>
      <c r="B846" s="48" t="s">
        <v>39</v>
      </c>
      <c r="C846" s="48">
        <v>8</v>
      </c>
      <c r="D846" t="s">
        <v>48</v>
      </c>
      <c r="E846" s="48" t="str">
        <f>VLOOKUP(D846,'Species List'!$A$2:$J$97,3,0)</f>
        <v>Scarus taeniopterus</v>
      </c>
      <c r="F846" s="48">
        <v>23</v>
      </c>
      <c r="G846" s="48" t="s">
        <v>43</v>
      </c>
      <c r="H846" s="50">
        <f>VLOOKUP(D846,'Species List'!$A$2:$J$97,6,0)</f>
        <v>-3.2256999999999998</v>
      </c>
      <c r="I846" s="50">
        <f>VLOOKUP(D846,'Species List'!$A$2:$J$97,7,0)</f>
        <v>2.3852000000000002</v>
      </c>
      <c r="J846">
        <f t="shared" si="13"/>
        <v>255.56020890468707</v>
      </c>
      <c r="K846" s="50" t="str">
        <f>VLOOKUP(D846,'Species List'!$A$2:$J$97,4,0)</f>
        <v>Scaridae</v>
      </c>
    </row>
    <row r="847" spans="1:11">
      <c r="A847" s="47">
        <v>2011</v>
      </c>
      <c r="B847" s="48" t="s">
        <v>39</v>
      </c>
      <c r="C847" s="48">
        <v>8</v>
      </c>
      <c r="D847" s="48" t="s">
        <v>42</v>
      </c>
      <c r="E847" s="48" t="str">
        <f>VLOOKUP(D847,'Species List'!$A$2:$J$97,3,0)</f>
        <v>Scarus vetula</v>
      </c>
      <c r="F847" s="48">
        <v>40</v>
      </c>
      <c r="G847" s="48" t="s">
        <v>43</v>
      </c>
      <c r="H847" s="50">
        <f>VLOOKUP(D847,'Species List'!$A$2:$J$97,6,0)</f>
        <v>-5.0162000000000004</v>
      </c>
      <c r="I847" s="50">
        <f>VLOOKUP(D847,'Species List'!$A$2:$J$97,7,0)</f>
        <v>3.1109</v>
      </c>
      <c r="J847">
        <f t="shared" si="13"/>
        <v>1198.2527297145662</v>
      </c>
      <c r="K847" s="50" t="str">
        <f>VLOOKUP(D847,'Species List'!$A$2:$J$97,4,0)</f>
        <v>Scaridae</v>
      </c>
    </row>
    <row r="848" spans="1:11">
      <c r="A848" s="47">
        <v>2011</v>
      </c>
      <c r="B848" s="48" t="s">
        <v>39</v>
      </c>
      <c r="C848" s="48">
        <v>8</v>
      </c>
      <c r="D848" s="48" t="s">
        <v>47</v>
      </c>
      <c r="E848" s="48" t="str">
        <f>VLOOKUP(D848,'Species List'!$A$2:$J$97,3,0)</f>
        <v>Sparisoma aurofrenatum</v>
      </c>
      <c r="F848" s="48">
        <v>18</v>
      </c>
      <c r="G848" s="48" t="s">
        <v>21</v>
      </c>
      <c r="H848" s="50">
        <f>VLOOKUP(D848,'Species List'!$A$2:$J$97,6,0)</f>
        <v>-4.0781000000000001</v>
      </c>
      <c r="I848" s="50">
        <f>VLOOKUP(D848,'Species List'!$A$2:$J$97,7,0)</f>
        <v>2.7437999999999998</v>
      </c>
      <c r="J848">
        <f t="shared" si="13"/>
        <v>128.80024807719036</v>
      </c>
      <c r="K848" s="50" t="str">
        <f>VLOOKUP(D848,'Species List'!$A$2:$J$97,4,0)</f>
        <v>Scaridae</v>
      </c>
    </row>
    <row r="849" spans="1:11">
      <c r="A849" s="47">
        <v>2011</v>
      </c>
      <c r="B849" s="48" t="s">
        <v>39</v>
      </c>
      <c r="C849" s="48">
        <v>8</v>
      </c>
      <c r="D849" s="48" t="s">
        <v>47</v>
      </c>
      <c r="E849" s="48" t="str">
        <f>VLOOKUP(D849,'Species List'!$A$2:$J$97,3,0)</f>
        <v>Sparisoma aurofrenatum</v>
      </c>
      <c r="F849" s="48">
        <v>23</v>
      </c>
      <c r="G849" s="48" t="s">
        <v>21</v>
      </c>
      <c r="H849" s="50">
        <f>VLOOKUP(D849,'Species List'!$A$2:$J$97,6,0)</f>
        <v>-4.0781000000000001</v>
      </c>
      <c r="I849" s="50">
        <f>VLOOKUP(D849,'Species List'!$A$2:$J$97,7,0)</f>
        <v>2.7437999999999998</v>
      </c>
      <c r="J849">
        <f t="shared" si="13"/>
        <v>252.35321175413256</v>
      </c>
      <c r="K849" s="50" t="str">
        <f>VLOOKUP(D849,'Species List'!$A$2:$J$97,4,0)</f>
        <v>Scaridae</v>
      </c>
    </row>
    <row r="850" spans="1:11">
      <c r="A850" s="47">
        <v>2011</v>
      </c>
      <c r="B850" s="48" t="s">
        <v>39</v>
      </c>
      <c r="C850" s="48">
        <v>8</v>
      </c>
      <c r="D850" s="48" t="s">
        <v>47</v>
      </c>
      <c r="E850" s="48" t="str">
        <f>VLOOKUP(D850,'Species List'!$A$2:$J$97,3,0)</f>
        <v>Sparisoma aurofrenatum</v>
      </c>
      <c r="F850" s="48">
        <v>25</v>
      </c>
      <c r="G850" s="48" t="s">
        <v>43</v>
      </c>
      <c r="H850" s="50">
        <f>VLOOKUP(D850,'Species List'!$A$2:$J$97,6,0)</f>
        <v>-4.0781000000000001</v>
      </c>
      <c r="I850" s="50">
        <f>VLOOKUP(D850,'Species List'!$A$2:$J$97,7,0)</f>
        <v>2.7437999999999998</v>
      </c>
      <c r="J850">
        <f t="shared" si="13"/>
        <v>317.22528468051854</v>
      </c>
      <c r="K850" s="50" t="str">
        <f>VLOOKUP(D850,'Species List'!$A$2:$J$97,4,0)</f>
        <v>Scaridae</v>
      </c>
    </row>
    <row r="851" spans="1:11">
      <c r="A851" s="47">
        <v>2011</v>
      </c>
      <c r="B851" s="48" t="s">
        <v>39</v>
      </c>
      <c r="C851" s="48">
        <v>8</v>
      </c>
      <c r="D851" t="s">
        <v>45</v>
      </c>
      <c r="E851" s="48" t="str">
        <f>VLOOKUP(D851,'Species List'!$A$2:$J$97,3,0)</f>
        <v>Sparisoma viride</v>
      </c>
      <c r="F851" s="48">
        <v>21</v>
      </c>
      <c r="G851" s="48" t="s">
        <v>21</v>
      </c>
      <c r="H851" s="50">
        <f>VLOOKUP(D851,'Species List'!$A$2:$J$97,6,0)</f>
        <v>-4.4317000000000002</v>
      </c>
      <c r="I851" s="50">
        <f>VLOOKUP(D851,'Species List'!$A$2:$J$97,7,0)</f>
        <v>2.9051</v>
      </c>
      <c r="J851">
        <f t="shared" si="13"/>
        <v>206.33802681991546</v>
      </c>
      <c r="K851" s="50" t="str">
        <f>VLOOKUP(D851,'Species List'!$A$2:$J$97,4,0)</f>
        <v>Scaridae</v>
      </c>
    </row>
    <row r="852" spans="1:11">
      <c r="A852" s="47">
        <v>2011</v>
      </c>
      <c r="B852" s="48" t="s">
        <v>39</v>
      </c>
      <c r="C852" s="48">
        <v>8</v>
      </c>
      <c r="D852" t="s">
        <v>45</v>
      </c>
      <c r="E852" s="48" t="str">
        <f>VLOOKUP(D852,'Species List'!$A$2:$J$97,3,0)</f>
        <v>Sparisoma viride</v>
      </c>
      <c r="F852" s="48">
        <v>22</v>
      </c>
      <c r="G852" s="48" t="s">
        <v>21</v>
      </c>
      <c r="H852" s="50">
        <f>VLOOKUP(D852,'Species List'!$A$2:$J$97,6,0)</f>
        <v>-4.4317000000000002</v>
      </c>
      <c r="I852" s="50">
        <f>VLOOKUP(D852,'Species List'!$A$2:$J$97,7,0)</f>
        <v>2.9051</v>
      </c>
      <c r="J852">
        <f t="shared" si="13"/>
        <v>236.19577785013334</v>
      </c>
      <c r="K852" s="50" t="str">
        <f>VLOOKUP(D852,'Species List'!$A$2:$J$97,4,0)</f>
        <v>Scaridae</v>
      </c>
    </row>
    <row r="853" spans="1:11">
      <c r="A853" s="47">
        <v>2011</v>
      </c>
      <c r="B853" s="48" t="s">
        <v>39</v>
      </c>
      <c r="C853" s="48">
        <v>8</v>
      </c>
      <c r="D853" t="s">
        <v>45</v>
      </c>
      <c r="E853" s="48" t="str">
        <f>VLOOKUP(D853,'Species List'!$A$2:$J$97,3,0)</f>
        <v>Sparisoma viride</v>
      </c>
      <c r="F853" s="48">
        <v>23</v>
      </c>
      <c r="G853" s="48" t="s">
        <v>21</v>
      </c>
      <c r="H853" s="50">
        <f>VLOOKUP(D853,'Species List'!$A$2:$J$97,6,0)</f>
        <v>-4.4317000000000002</v>
      </c>
      <c r="I853" s="50">
        <f>VLOOKUP(D853,'Species List'!$A$2:$J$97,7,0)</f>
        <v>2.9051</v>
      </c>
      <c r="J853">
        <f t="shared" si="13"/>
        <v>268.75437106326598</v>
      </c>
      <c r="K853" s="50" t="str">
        <f>VLOOKUP(D853,'Species List'!$A$2:$J$97,4,0)</f>
        <v>Scaridae</v>
      </c>
    </row>
    <row r="854" spans="1:11">
      <c r="A854" s="47">
        <v>2011</v>
      </c>
      <c r="B854" s="48" t="s">
        <v>39</v>
      </c>
      <c r="C854" s="48">
        <v>8</v>
      </c>
      <c r="D854" t="s">
        <v>45</v>
      </c>
      <c r="E854" s="48" t="str">
        <f>VLOOKUP(D854,'Species List'!$A$2:$J$97,3,0)</f>
        <v>Sparisoma viride</v>
      </c>
      <c r="F854" s="48">
        <v>23</v>
      </c>
      <c r="G854" s="48" t="s">
        <v>21</v>
      </c>
      <c r="H854" s="50">
        <f>VLOOKUP(D854,'Species List'!$A$2:$J$97,6,0)</f>
        <v>-4.4317000000000002</v>
      </c>
      <c r="I854" s="50">
        <f>VLOOKUP(D854,'Species List'!$A$2:$J$97,7,0)</f>
        <v>2.9051</v>
      </c>
      <c r="J854">
        <f t="shared" si="13"/>
        <v>268.75437106326598</v>
      </c>
      <c r="K854" s="50" t="str">
        <f>VLOOKUP(D854,'Species List'!$A$2:$J$97,4,0)</f>
        <v>Scaridae</v>
      </c>
    </row>
    <row r="855" spans="1:11">
      <c r="A855" s="47">
        <v>2011</v>
      </c>
      <c r="B855" s="48" t="s">
        <v>39</v>
      </c>
      <c r="C855" s="48">
        <v>8</v>
      </c>
      <c r="D855" t="s">
        <v>45</v>
      </c>
      <c r="E855" s="48" t="str">
        <f>VLOOKUP(D855,'Species List'!$A$2:$J$97,3,0)</f>
        <v>Sparisoma viride</v>
      </c>
      <c r="F855" s="48">
        <v>23</v>
      </c>
      <c r="G855" s="48" t="s">
        <v>21</v>
      </c>
      <c r="H855" s="50">
        <f>VLOOKUP(D855,'Species List'!$A$2:$J$97,6,0)</f>
        <v>-4.4317000000000002</v>
      </c>
      <c r="I855" s="50">
        <f>VLOOKUP(D855,'Species List'!$A$2:$J$97,7,0)</f>
        <v>2.9051</v>
      </c>
      <c r="J855">
        <f t="shared" si="13"/>
        <v>268.75437106326598</v>
      </c>
      <c r="K855" s="50" t="str">
        <f>VLOOKUP(D855,'Species List'!$A$2:$J$97,4,0)</f>
        <v>Scaridae</v>
      </c>
    </row>
    <row r="856" spans="1:11">
      <c r="A856" s="47">
        <v>2011</v>
      </c>
      <c r="B856" s="48" t="s">
        <v>39</v>
      </c>
      <c r="C856" s="48">
        <v>8</v>
      </c>
      <c r="D856" t="s">
        <v>45</v>
      </c>
      <c r="E856" s="48" t="str">
        <f>VLOOKUP(D856,'Species List'!$A$2:$J$97,3,0)</f>
        <v>Sparisoma viride</v>
      </c>
      <c r="F856" s="48">
        <v>24</v>
      </c>
      <c r="G856" s="48" t="s">
        <v>21</v>
      </c>
      <c r="H856" s="50">
        <f>VLOOKUP(D856,'Species List'!$A$2:$J$97,6,0)</f>
        <v>-4.4317000000000002</v>
      </c>
      <c r="I856" s="50">
        <f>VLOOKUP(D856,'Species List'!$A$2:$J$97,7,0)</f>
        <v>2.9051</v>
      </c>
      <c r="J856">
        <f t="shared" si="13"/>
        <v>304.12468932899543</v>
      </c>
      <c r="K856" s="50" t="str">
        <f>VLOOKUP(D856,'Species List'!$A$2:$J$97,4,0)</f>
        <v>Scaridae</v>
      </c>
    </row>
    <row r="857" spans="1:11">
      <c r="A857" s="47">
        <v>2011</v>
      </c>
      <c r="B857" s="48" t="s">
        <v>39</v>
      </c>
      <c r="C857" s="48">
        <v>8</v>
      </c>
      <c r="D857" t="s">
        <v>45</v>
      </c>
      <c r="E857" s="48" t="str">
        <f>VLOOKUP(D857,'Species List'!$A$2:$J$97,3,0)</f>
        <v>Sparisoma viride</v>
      </c>
      <c r="F857" s="48">
        <v>25</v>
      </c>
      <c r="G857" s="48" t="s">
        <v>21</v>
      </c>
      <c r="H857" s="50">
        <f>VLOOKUP(D857,'Species List'!$A$2:$J$97,6,0)</f>
        <v>-4.4317000000000002</v>
      </c>
      <c r="I857" s="50">
        <f>VLOOKUP(D857,'Species List'!$A$2:$J$97,7,0)</f>
        <v>2.9051</v>
      </c>
      <c r="J857">
        <f t="shared" si="13"/>
        <v>342.41715863912742</v>
      </c>
      <c r="K857" s="50" t="str">
        <f>VLOOKUP(D857,'Species List'!$A$2:$J$97,4,0)</f>
        <v>Scaridae</v>
      </c>
    </row>
    <row r="858" spans="1:11">
      <c r="A858" s="47">
        <v>2011</v>
      </c>
      <c r="B858" s="48" t="s">
        <v>39</v>
      </c>
      <c r="C858" s="48">
        <v>8</v>
      </c>
      <c r="D858" t="s">
        <v>45</v>
      </c>
      <c r="E858" s="48" t="str">
        <f>VLOOKUP(D858,'Species List'!$A$2:$J$97,3,0)</f>
        <v>Sparisoma viride</v>
      </c>
      <c r="F858" s="48">
        <v>25</v>
      </c>
      <c r="G858" s="48" t="s">
        <v>21</v>
      </c>
      <c r="H858" s="50">
        <f>VLOOKUP(D858,'Species List'!$A$2:$J$97,6,0)</f>
        <v>-4.4317000000000002</v>
      </c>
      <c r="I858" s="50">
        <f>VLOOKUP(D858,'Species List'!$A$2:$J$97,7,0)</f>
        <v>2.9051</v>
      </c>
      <c r="J858">
        <f t="shared" si="13"/>
        <v>342.41715863912742</v>
      </c>
      <c r="K858" s="50" t="str">
        <f>VLOOKUP(D858,'Species List'!$A$2:$J$97,4,0)</f>
        <v>Scaridae</v>
      </c>
    </row>
    <row r="859" spans="1:11">
      <c r="A859" s="47">
        <v>2011</v>
      </c>
      <c r="B859" s="48" t="s">
        <v>39</v>
      </c>
      <c r="C859" s="48">
        <v>8</v>
      </c>
      <c r="D859" t="s">
        <v>45</v>
      </c>
      <c r="E859" s="48" t="str">
        <f>VLOOKUP(D859,'Species List'!$A$2:$J$97,3,0)</f>
        <v>Sparisoma viride</v>
      </c>
      <c r="F859" s="48">
        <v>28</v>
      </c>
      <c r="G859" s="48" t="s">
        <v>21</v>
      </c>
      <c r="H859" s="50">
        <f>VLOOKUP(D859,'Species List'!$A$2:$J$97,6,0)</f>
        <v>-4.4317000000000002</v>
      </c>
      <c r="I859" s="50">
        <f>VLOOKUP(D859,'Species List'!$A$2:$J$97,7,0)</f>
        <v>2.9051</v>
      </c>
      <c r="J859">
        <f t="shared" si="13"/>
        <v>475.92530495067058</v>
      </c>
      <c r="K859" s="50" t="str">
        <f>VLOOKUP(D859,'Species List'!$A$2:$J$97,4,0)</f>
        <v>Scaridae</v>
      </c>
    </row>
    <row r="860" spans="1:11">
      <c r="A860" s="47">
        <v>2011</v>
      </c>
      <c r="B860" s="48" t="s">
        <v>39</v>
      </c>
      <c r="C860" s="48">
        <v>8</v>
      </c>
      <c r="D860" t="s">
        <v>45</v>
      </c>
      <c r="E860" s="48" t="str">
        <f>VLOOKUP(D860,'Species List'!$A$2:$J$97,3,0)</f>
        <v>Sparisoma viride</v>
      </c>
      <c r="F860" s="48">
        <v>28</v>
      </c>
      <c r="G860" s="48" t="s">
        <v>21</v>
      </c>
      <c r="H860" s="50">
        <f>VLOOKUP(D860,'Species List'!$A$2:$J$97,6,0)</f>
        <v>-4.4317000000000002</v>
      </c>
      <c r="I860" s="50">
        <f>VLOOKUP(D860,'Species List'!$A$2:$J$97,7,0)</f>
        <v>2.9051</v>
      </c>
      <c r="J860">
        <f t="shared" si="13"/>
        <v>475.92530495067058</v>
      </c>
      <c r="K860" s="50" t="str">
        <f>VLOOKUP(D860,'Species List'!$A$2:$J$97,4,0)</f>
        <v>Scaridae</v>
      </c>
    </row>
    <row r="861" spans="1:11">
      <c r="A861" s="47">
        <v>2011</v>
      </c>
      <c r="B861" s="48" t="s">
        <v>39</v>
      </c>
      <c r="C861" s="48">
        <v>8</v>
      </c>
      <c r="D861" t="s">
        <v>45</v>
      </c>
      <c r="E861" s="48" t="str">
        <f>VLOOKUP(D861,'Species List'!$A$2:$J$97,3,0)</f>
        <v>Sparisoma viride</v>
      </c>
      <c r="F861" s="48">
        <v>28</v>
      </c>
      <c r="G861" s="48" t="s">
        <v>21</v>
      </c>
      <c r="H861" s="50">
        <f>VLOOKUP(D861,'Species List'!$A$2:$J$97,6,0)</f>
        <v>-4.4317000000000002</v>
      </c>
      <c r="I861" s="50">
        <f>VLOOKUP(D861,'Species List'!$A$2:$J$97,7,0)</f>
        <v>2.9051</v>
      </c>
      <c r="J861">
        <f t="shared" si="13"/>
        <v>475.92530495067058</v>
      </c>
      <c r="K861" s="50" t="str">
        <f>VLOOKUP(D861,'Species List'!$A$2:$J$97,4,0)</f>
        <v>Scaridae</v>
      </c>
    </row>
    <row r="862" spans="1:11">
      <c r="A862" s="47">
        <v>2011</v>
      </c>
      <c r="B862" s="48" t="s">
        <v>39</v>
      </c>
      <c r="C862" s="48">
        <v>8</v>
      </c>
      <c r="D862" t="s">
        <v>45</v>
      </c>
      <c r="E862" s="48" t="str">
        <f>VLOOKUP(D862,'Species List'!$A$2:$J$97,3,0)</f>
        <v>Sparisoma viride</v>
      </c>
      <c r="F862" s="48">
        <v>28</v>
      </c>
      <c r="G862" s="48" t="s">
        <v>21</v>
      </c>
      <c r="H862" s="50">
        <f>VLOOKUP(D862,'Species List'!$A$2:$J$97,6,0)</f>
        <v>-4.4317000000000002</v>
      </c>
      <c r="I862" s="50">
        <f>VLOOKUP(D862,'Species List'!$A$2:$J$97,7,0)</f>
        <v>2.9051</v>
      </c>
      <c r="J862">
        <f t="shared" si="13"/>
        <v>475.92530495067058</v>
      </c>
      <c r="K862" s="50" t="str">
        <f>VLOOKUP(D862,'Species List'!$A$2:$J$97,4,0)</f>
        <v>Scaridae</v>
      </c>
    </row>
    <row r="863" spans="1:11">
      <c r="A863" s="47">
        <v>2011</v>
      </c>
      <c r="B863" s="48" t="s">
        <v>39</v>
      </c>
      <c r="C863" s="48">
        <v>8</v>
      </c>
      <c r="D863" t="s">
        <v>45</v>
      </c>
      <c r="E863" s="48" t="str">
        <f>VLOOKUP(D863,'Species List'!$A$2:$J$97,3,0)</f>
        <v>Sparisoma viride</v>
      </c>
      <c r="F863" s="48">
        <v>28</v>
      </c>
      <c r="G863" s="48" t="s">
        <v>21</v>
      </c>
      <c r="H863" s="50">
        <f>VLOOKUP(D863,'Species List'!$A$2:$J$97,6,0)</f>
        <v>-4.4317000000000002</v>
      </c>
      <c r="I863" s="50">
        <f>VLOOKUP(D863,'Species List'!$A$2:$J$97,7,0)</f>
        <v>2.9051</v>
      </c>
      <c r="J863">
        <f t="shared" si="13"/>
        <v>475.92530495067058</v>
      </c>
      <c r="K863" s="50" t="str">
        <f>VLOOKUP(D863,'Species List'!$A$2:$J$97,4,0)</f>
        <v>Scaridae</v>
      </c>
    </row>
    <row r="864" spans="1:11">
      <c r="A864" s="47">
        <v>2011</v>
      </c>
      <c r="B864" s="48" t="s">
        <v>39</v>
      </c>
      <c r="C864" s="48">
        <v>8</v>
      </c>
      <c r="D864" t="s">
        <v>45</v>
      </c>
      <c r="E864" s="48" t="str">
        <f>VLOOKUP(D864,'Species List'!$A$2:$J$97,3,0)</f>
        <v>Sparisoma viride</v>
      </c>
      <c r="F864" s="48">
        <v>30</v>
      </c>
      <c r="G864" s="48" t="s">
        <v>21</v>
      </c>
      <c r="H864" s="50">
        <f>VLOOKUP(D864,'Species List'!$A$2:$J$97,6,0)</f>
        <v>-4.4317000000000002</v>
      </c>
      <c r="I864" s="50">
        <f>VLOOKUP(D864,'Species List'!$A$2:$J$97,7,0)</f>
        <v>2.9051</v>
      </c>
      <c r="J864">
        <f t="shared" si="13"/>
        <v>581.54718397712224</v>
      </c>
      <c r="K864" s="50" t="str">
        <f>VLOOKUP(D864,'Species List'!$A$2:$J$97,4,0)</f>
        <v>Scaridae</v>
      </c>
    </row>
    <row r="865" spans="1:11">
      <c r="A865" s="47">
        <v>2011</v>
      </c>
      <c r="B865" s="48" t="s">
        <v>39</v>
      </c>
      <c r="C865" s="48">
        <v>8</v>
      </c>
      <c r="D865" t="s">
        <v>45</v>
      </c>
      <c r="E865" s="48" t="str">
        <f>VLOOKUP(D865,'Species List'!$A$2:$J$97,3,0)</f>
        <v>Sparisoma viride</v>
      </c>
      <c r="F865" s="48">
        <v>35</v>
      </c>
      <c r="G865" s="48" t="s">
        <v>43</v>
      </c>
      <c r="H865" s="50">
        <f>VLOOKUP(D865,'Species List'!$A$2:$J$97,6,0)</f>
        <v>-4.4317000000000002</v>
      </c>
      <c r="I865" s="50">
        <f>VLOOKUP(D865,'Species List'!$A$2:$J$97,7,0)</f>
        <v>2.9051</v>
      </c>
      <c r="J865">
        <f t="shared" si="13"/>
        <v>910.06429464234679</v>
      </c>
      <c r="K865" s="50" t="str">
        <f>VLOOKUP(D865,'Species List'!$A$2:$J$97,4,0)</f>
        <v>Scaridae</v>
      </c>
    </row>
    <row r="866" spans="1:11">
      <c r="A866" s="47">
        <v>2011</v>
      </c>
      <c r="B866" s="48" t="s">
        <v>65</v>
      </c>
      <c r="C866" s="48">
        <v>1</v>
      </c>
      <c r="D866" s="48" t="s">
        <v>49</v>
      </c>
      <c r="E866" s="48" t="str">
        <f>VLOOKUP(D866,'Species List'!$A$2:$J$97,3,0)</f>
        <v>Microspathodon chrysurus</v>
      </c>
      <c r="F866" s="48">
        <v>15</v>
      </c>
      <c r="G866" s="48"/>
      <c r="H866" s="50">
        <f>VLOOKUP(D866,'Species List'!$A$2:$J$97,6,0)</f>
        <v>-4.7032999999999996</v>
      </c>
      <c r="I866" s="50">
        <f>VLOOKUP(D866,'Species List'!$A$2:$J$97,7,0)</f>
        <v>3.0825</v>
      </c>
      <c r="J866">
        <f t="shared" si="13"/>
        <v>101.04185391212167</v>
      </c>
      <c r="K866" s="50" t="str">
        <f>VLOOKUP(D866,'Species List'!$A$2:$J$97,4,0)</f>
        <v>Pomacentridae</v>
      </c>
    </row>
    <row r="867" spans="1:11">
      <c r="A867" s="47">
        <v>2011</v>
      </c>
      <c r="B867" s="48" t="s">
        <v>65</v>
      </c>
      <c r="C867" s="48">
        <v>1</v>
      </c>
      <c r="D867" t="s">
        <v>48</v>
      </c>
      <c r="E867" s="48" t="str">
        <f>VLOOKUP(D867,'Species List'!$A$2:$J$97,3,0)</f>
        <v>Scarus taeniopterus</v>
      </c>
      <c r="F867" s="48">
        <v>22</v>
      </c>
      <c r="G867" s="48" t="s">
        <v>21</v>
      </c>
      <c r="H867" s="50">
        <f>VLOOKUP(D867,'Species List'!$A$2:$J$97,6,0)</f>
        <v>-3.2256999999999998</v>
      </c>
      <c r="I867" s="50">
        <f>VLOOKUP(D867,'Species List'!$A$2:$J$97,7,0)</f>
        <v>2.3852000000000002</v>
      </c>
      <c r="J867">
        <f t="shared" si="13"/>
        <v>229.85109565998633</v>
      </c>
      <c r="K867" s="50" t="str">
        <f>VLOOKUP(D867,'Species List'!$A$2:$J$97,4,0)</f>
        <v>Scaridae</v>
      </c>
    </row>
    <row r="868" spans="1:11">
      <c r="A868" s="47">
        <v>2011</v>
      </c>
      <c r="B868" s="48" t="s">
        <v>65</v>
      </c>
      <c r="C868" s="48">
        <v>1</v>
      </c>
      <c r="D868" s="48" t="s">
        <v>42</v>
      </c>
      <c r="E868" s="48" t="str">
        <f>VLOOKUP(D868,'Species List'!$A$2:$J$97,3,0)</f>
        <v>Scarus vetula</v>
      </c>
      <c r="F868" s="48">
        <v>22</v>
      </c>
      <c r="G868" s="48" t="s">
        <v>21</v>
      </c>
      <c r="H868" s="50">
        <f>VLOOKUP(D868,'Species List'!$A$2:$J$97,6,0)</f>
        <v>-5.0162000000000004</v>
      </c>
      <c r="I868" s="50">
        <f>VLOOKUP(D868,'Species List'!$A$2:$J$97,7,0)</f>
        <v>3.1109</v>
      </c>
      <c r="J868">
        <f t="shared" si="13"/>
        <v>186.5703893135852</v>
      </c>
      <c r="K868" s="50" t="str">
        <f>VLOOKUP(D868,'Species List'!$A$2:$J$97,4,0)</f>
        <v>Scaridae</v>
      </c>
    </row>
    <row r="869" spans="1:11">
      <c r="A869" s="47">
        <v>2011</v>
      </c>
      <c r="B869" s="48" t="s">
        <v>65</v>
      </c>
      <c r="C869" s="48">
        <v>1</v>
      </c>
      <c r="D869" s="48" t="s">
        <v>47</v>
      </c>
      <c r="E869" s="48" t="str">
        <f>VLOOKUP(D869,'Species List'!$A$2:$J$97,3,0)</f>
        <v>Sparisoma aurofrenatum</v>
      </c>
      <c r="F869" s="48">
        <v>20</v>
      </c>
      <c r="G869" s="48" t="s">
        <v>21</v>
      </c>
      <c r="H869" s="50">
        <f>VLOOKUP(D869,'Species List'!$A$2:$J$97,6,0)</f>
        <v>-4.0781000000000001</v>
      </c>
      <c r="I869" s="50">
        <f>VLOOKUP(D869,'Species List'!$A$2:$J$97,7,0)</f>
        <v>2.7437999999999998</v>
      </c>
      <c r="J869">
        <f t="shared" si="13"/>
        <v>171.97531044669645</v>
      </c>
      <c r="K869" s="50" t="str">
        <f>VLOOKUP(D869,'Species List'!$A$2:$J$97,4,0)</f>
        <v>Scaridae</v>
      </c>
    </row>
    <row r="870" spans="1:11">
      <c r="A870" s="47">
        <v>2011</v>
      </c>
      <c r="B870" s="48" t="s">
        <v>65</v>
      </c>
      <c r="C870" s="48">
        <v>1</v>
      </c>
      <c r="D870" t="s">
        <v>45</v>
      </c>
      <c r="E870" s="48" t="str">
        <f>VLOOKUP(D870,'Species List'!$A$2:$J$97,3,0)</f>
        <v>Sparisoma viride</v>
      </c>
      <c r="F870" s="48">
        <v>31</v>
      </c>
      <c r="G870" s="48" t="s">
        <v>21</v>
      </c>
      <c r="H870" s="50">
        <f>VLOOKUP(D870,'Species List'!$A$2:$J$97,6,0)</f>
        <v>-4.4317000000000002</v>
      </c>
      <c r="I870" s="50">
        <f>VLOOKUP(D870,'Species List'!$A$2:$J$97,7,0)</f>
        <v>2.9051</v>
      </c>
      <c r="J870">
        <f t="shared" si="13"/>
        <v>639.66834096149489</v>
      </c>
      <c r="K870" s="50" t="str">
        <f>VLOOKUP(D870,'Species List'!$A$2:$J$97,4,0)</f>
        <v>Scaridae</v>
      </c>
    </row>
    <row r="871" spans="1:11">
      <c r="A871" s="47">
        <v>2011</v>
      </c>
      <c r="B871" s="48" t="s">
        <v>65</v>
      </c>
      <c r="C871" s="48">
        <v>1</v>
      </c>
      <c r="D871" t="s">
        <v>45</v>
      </c>
      <c r="E871" s="48" t="str">
        <f>VLOOKUP(D871,'Species List'!$A$2:$J$97,3,0)</f>
        <v>Sparisoma viride</v>
      </c>
      <c r="F871" s="48">
        <v>32</v>
      </c>
      <c r="G871" s="48" t="s">
        <v>43</v>
      </c>
      <c r="H871" s="50">
        <f>VLOOKUP(D871,'Species List'!$A$2:$J$97,6,0)</f>
        <v>-4.4317000000000002</v>
      </c>
      <c r="I871" s="50">
        <f>VLOOKUP(D871,'Species List'!$A$2:$J$97,7,0)</f>
        <v>2.9051</v>
      </c>
      <c r="J871">
        <f t="shared" si="13"/>
        <v>701.47339170910243</v>
      </c>
      <c r="K871" s="50" t="str">
        <f>VLOOKUP(D871,'Species List'!$A$2:$J$97,4,0)</f>
        <v>Scaridae</v>
      </c>
    </row>
    <row r="872" spans="1:11">
      <c r="A872" s="47">
        <v>2011</v>
      </c>
      <c r="B872" s="48" t="s">
        <v>65</v>
      </c>
      <c r="C872" s="48">
        <v>1</v>
      </c>
      <c r="D872" t="s">
        <v>45</v>
      </c>
      <c r="E872" s="48" t="str">
        <f>VLOOKUP(D872,'Species List'!$A$2:$J$97,3,0)</f>
        <v>Sparisoma viride</v>
      </c>
      <c r="F872" s="48">
        <v>32</v>
      </c>
      <c r="G872" s="48" t="s">
        <v>43</v>
      </c>
      <c r="H872" s="50">
        <f>VLOOKUP(D872,'Species List'!$A$2:$J$97,6,0)</f>
        <v>-4.4317000000000002</v>
      </c>
      <c r="I872" s="50">
        <f>VLOOKUP(D872,'Species List'!$A$2:$J$97,7,0)</f>
        <v>2.9051</v>
      </c>
      <c r="J872">
        <f t="shared" si="13"/>
        <v>701.47339170910243</v>
      </c>
      <c r="K872" s="50" t="str">
        <f>VLOOKUP(D872,'Species List'!$A$2:$J$97,4,0)</f>
        <v>Scaridae</v>
      </c>
    </row>
    <row r="873" spans="1:11">
      <c r="A873" s="47">
        <v>2011</v>
      </c>
      <c r="B873" s="48" t="s">
        <v>65</v>
      </c>
      <c r="C873" s="48">
        <v>1</v>
      </c>
      <c r="D873" t="s">
        <v>45</v>
      </c>
      <c r="E873" s="48" t="str">
        <f>VLOOKUP(D873,'Species List'!$A$2:$J$97,3,0)</f>
        <v>Sparisoma viride</v>
      </c>
      <c r="F873" s="48">
        <v>32</v>
      </c>
      <c r="G873" s="48" t="s">
        <v>43</v>
      </c>
      <c r="H873" s="50">
        <f>VLOOKUP(D873,'Species List'!$A$2:$J$97,6,0)</f>
        <v>-4.4317000000000002</v>
      </c>
      <c r="I873" s="50">
        <f>VLOOKUP(D873,'Species List'!$A$2:$J$97,7,0)</f>
        <v>2.9051</v>
      </c>
      <c r="J873">
        <f t="shared" si="13"/>
        <v>701.47339170910243</v>
      </c>
      <c r="K873" s="50" t="str">
        <f>VLOOKUP(D873,'Species List'!$A$2:$J$97,4,0)</f>
        <v>Scaridae</v>
      </c>
    </row>
    <row r="874" spans="1:11">
      <c r="A874" s="47">
        <v>2011</v>
      </c>
      <c r="B874" s="48" t="s">
        <v>65</v>
      </c>
      <c r="C874" s="48">
        <v>2</v>
      </c>
      <c r="D874" s="48" t="s">
        <v>54</v>
      </c>
      <c r="E874" s="48" t="str">
        <f>VLOOKUP(D874,'Species List'!$A$2:$J$97,3,0)</f>
        <v>Acanthurus coeruleus</v>
      </c>
      <c r="F874" s="48">
        <v>18</v>
      </c>
      <c r="G874" s="48"/>
      <c r="H874" s="50">
        <f>VLOOKUP(D874,'Species List'!$A$2:$J$97,6,0)</f>
        <v>-2.8241999999999998</v>
      </c>
      <c r="I874" s="50">
        <f>VLOOKUP(D874,'Species List'!$A$2:$J$97,7,0)</f>
        <v>2.2637999999999998</v>
      </c>
      <c r="J874">
        <f t="shared" si="13"/>
        <v>191.11109332634919</v>
      </c>
      <c r="K874" s="50" t="str">
        <f>VLOOKUP(D874,'Species List'!$A$2:$J$97,4,0)</f>
        <v>Acanthuridae</v>
      </c>
    </row>
    <row r="875" spans="1:11">
      <c r="A875" s="47">
        <v>2011</v>
      </c>
      <c r="B875" s="48" t="s">
        <v>65</v>
      </c>
      <c r="C875" s="48">
        <v>2</v>
      </c>
      <c r="D875" s="48" t="s">
        <v>49</v>
      </c>
      <c r="E875" s="48" t="str">
        <f>VLOOKUP(D875,'Species List'!$A$2:$J$97,3,0)</f>
        <v>Microspathodon chrysurus</v>
      </c>
      <c r="F875" s="48">
        <v>30</v>
      </c>
      <c r="G875" s="48"/>
      <c r="H875" s="50">
        <f>VLOOKUP(D875,'Species List'!$A$2:$J$97,6,0)</f>
        <v>-4.7032999999999996</v>
      </c>
      <c r="I875" s="50">
        <f>VLOOKUP(D875,'Species List'!$A$2:$J$97,7,0)</f>
        <v>3.0825</v>
      </c>
      <c r="J875">
        <f t="shared" si="13"/>
        <v>855.90638791475988</v>
      </c>
      <c r="K875" s="50" t="str">
        <f>VLOOKUP(D875,'Species List'!$A$2:$J$97,4,0)</f>
        <v>Pomacentridae</v>
      </c>
    </row>
    <row r="876" spans="1:11">
      <c r="A876" s="47">
        <v>2011</v>
      </c>
      <c r="B876" s="48" t="s">
        <v>65</v>
      </c>
      <c r="C876" s="48">
        <v>2</v>
      </c>
      <c r="D876" t="s">
        <v>48</v>
      </c>
      <c r="E876" s="48" t="str">
        <f>VLOOKUP(D876,'Species List'!$A$2:$J$97,3,0)</f>
        <v>Scarus taeniopterus</v>
      </c>
      <c r="F876" s="48">
        <v>18</v>
      </c>
      <c r="G876" s="48" t="s">
        <v>21</v>
      </c>
      <c r="H876" s="50">
        <f>VLOOKUP(D876,'Species List'!$A$2:$J$97,6,0)</f>
        <v>-3.2256999999999998</v>
      </c>
      <c r="I876" s="50">
        <f>VLOOKUP(D876,'Species List'!$A$2:$J$97,7,0)</f>
        <v>2.3852000000000002</v>
      </c>
      <c r="J876">
        <f t="shared" si="13"/>
        <v>142.42163893869329</v>
      </c>
      <c r="K876" s="50" t="str">
        <f>VLOOKUP(D876,'Species List'!$A$2:$J$97,4,0)</f>
        <v>Scaridae</v>
      </c>
    </row>
    <row r="877" spans="1:11">
      <c r="A877" s="47">
        <v>2011</v>
      </c>
      <c r="B877" s="48" t="s">
        <v>65</v>
      </c>
      <c r="C877" s="48">
        <v>2</v>
      </c>
      <c r="D877" t="s">
        <v>48</v>
      </c>
      <c r="E877" s="48" t="str">
        <f>VLOOKUP(D877,'Species List'!$A$2:$J$97,3,0)</f>
        <v>Scarus taeniopterus</v>
      </c>
      <c r="F877" s="48">
        <v>18</v>
      </c>
      <c r="G877" s="48" t="s">
        <v>21</v>
      </c>
      <c r="H877" s="50">
        <f>VLOOKUP(D877,'Species List'!$A$2:$J$97,6,0)</f>
        <v>-3.2256999999999998</v>
      </c>
      <c r="I877" s="50">
        <f>VLOOKUP(D877,'Species List'!$A$2:$J$97,7,0)</f>
        <v>2.3852000000000002</v>
      </c>
      <c r="J877">
        <f t="shared" si="13"/>
        <v>142.42163893869329</v>
      </c>
      <c r="K877" s="50" t="str">
        <f>VLOOKUP(D877,'Species List'!$A$2:$J$97,4,0)</f>
        <v>Scaridae</v>
      </c>
    </row>
    <row r="878" spans="1:11">
      <c r="A878" s="47">
        <v>2011</v>
      </c>
      <c r="B878" s="48" t="s">
        <v>65</v>
      </c>
      <c r="C878" s="48">
        <v>2</v>
      </c>
      <c r="D878" t="s">
        <v>48</v>
      </c>
      <c r="E878" s="48" t="str">
        <f>VLOOKUP(D878,'Species List'!$A$2:$J$97,3,0)</f>
        <v>Scarus taeniopterus</v>
      </c>
      <c r="F878" s="48">
        <v>22</v>
      </c>
      <c r="G878" s="48" t="s">
        <v>21</v>
      </c>
      <c r="H878" s="50">
        <f>VLOOKUP(D878,'Species List'!$A$2:$J$97,6,0)</f>
        <v>-3.2256999999999998</v>
      </c>
      <c r="I878" s="50">
        <f>VLOOKUP(D878,'Species List'!$A$2:$J$97,7,0)</f>
        <v>2.3852000000000002</v>
      </c>
      <c r="J878">
        <f t="shared" si="13"/>
        <v>229.85109565998633</v>
      </c>
      <c r="K878" s="50" t="str">
        <f>VLOOKUP(D878,'Species List'!$A$2:$J$97,4,0)</f>
        <v>Scaridae</v>
      </c>
    </row>
    <row r="879" spans="1:11">
      <c r="A879" s="47">
        <v>2011</v>
      </c>
      <c r="B879" s="48" t="s">
        <v>65</v>
      </c>
      <c r="C879" s="48">
        <v>2</v>
      </c>
      <c r="D879" t="s">
        <v>48</v>
      </c>
      <c r="E879" s="48" t="str">
        <f>VLOOKUP(D879,'Species List'!$A$2:$J$97,3,0)</f>
        <v>Scarus taeniopterus</v>
      </c>
      <c r="F879" s="48">
        <v>6</v>
      </c>
      <c r="G879" s="48" t="s">
        <v>53</v>
      </c>
      <c r="H879" s="50">
        <f>VLOOKUP(D879,'Species List'!$A$2:$J$97,6,0)</f>
        <v>-3.2256999999999998</v>
      </c>
      <c r="I879" s="50">
        <f>VLOOKUP(D879,'Species List'!$A$2:$J$97,7,0)</f>
        <v>2.3852000000000002</v>
      </c>
      <c r="J879">
        <f t="shared" si="13"/>
        <v>10.364452425850182</v>
      </c>
      <c r="K879" s="50" t="str">
        <f>VLOOKUP(D879,'Species List'!$A$2:$J$97,4,0)</f>
        <v>Scaridae</v>
      </c>
    </row>
    <row r="880" spans="1:11">
      <c r="A880" s="47">
        <v>2011</v>
      </c>
      <c r="B880" s="48" t="s">
        <v>65</v>
      </c>
      <c r="C880" s="48">
        <v>2</v>
      </c>
      <c r="D880" t="s">
        <v>48</v>
      </c>
      <c r="E880" s="48" t="str">
        <f>VLOOKUP(D880,'Species List'!$A$2:$J$97,3,0)</f>
        <v>Scarus taeniopterus</v>
      </c>
      <c r="F880" s="48">
        <v>23</v>
      </c>
      <c r="G880" s="48" t="s">
        <v>43</v>
      </c>
      <c r="H880" s="50">
        <f>VLOOKUP(D880,'Species List'!$A$2:$J$97,6,0)</f>
        <v>-3.2256999999999998</v>
      </c>
      <c r="I880" s="50">
        <f>VLOOKUP(D880,'Species List'!$A$2:$J$97,7,0)</f>
        <v>2.3852000000000002</v>
      </c>
      <c r="J880">
        <f t="shared" si="13"/>
        <v>255.56020890468707</v>
      </c>
      <c r="K880" s="50" t="str">
        <f>VLOOKUP(D880,'Species List'!$A$2:$J$97,4,0)</f>
        <v>Scaridae</v>
      </c>
    </row>
    <row r="881" spans="1:11">
      <c r="A881" s="47">
        <v>2011</v>
      </c>
      <c r="B881" s="48" t="s">
        <v>65</v>
      </c>
      <c r="C881" s="48">
        <v>2</v>
      </c>
      <c r="D881" s="48" t="s">
        <v>42</v>
      </c>
      <c r="E881" s="48" t="str">
        <f>VLOOKUP(D881,'Species List'!$A$2:$J$97,3,0)</f>
        <v>Scarus vetula</v>
      </c>
      <c r="F881" s="48">
        <v>32</v>
      </c>
      <c r="G881" s="48" t="s">
        <v>21</v>
      </c>
      <c r="H881" s="50">
        <f>VLOOKUP(D881,'Species List'!$A$2:$J$97,6,0)</f>
        <v>-5.0162000000000004</v>
      </c>
      <c r="I881" s="50">
        <f>VLOOKUP(D881,'Species List'!$A$2:$J$97,7,0)</f>
        <v>3.1109</v>
      </c>
      <c r="J881">
        <f t="shared" si="13"/>
        <v>598.50952660385963</v>
      </c>
      <c r="K881" s="50" t="str">
        <f>VLOOKUP(D881,'Species List'!$A$2:$J$97,4,0)</f>
        <v>Scaridae</v>
      </c>
    </row>
    <row r="882" spans="1:11">
      <c r="A882" s="47">
        <v>2011</v>
      </c>
      <c r="B882" s="48" t="s">
        <v>65</v>
      </c>
      <c r="C882" s="48">
        <v>2</v>
      </c>
      <c r="D882" s="48" t="s">
        <v>42</v>
      </c>
      <c r="E882" s="48" t="str">
        <f>VLOOKUP(D882,'Species List'!$A$2:$J$97,3,0)</f>
        <v>Scarus vetula</v>
      </c>
      <c r="F882" s="48">
        <v>32</v>
      </c>
      <c r="G882" s="48" t="s">
        <v>43</v>
      </c>
      <c r="H882" s="50">
        <f>VLOOKUP(D882,'Species List'!$A$2:$J$97,6,0)</f>
        <v>-5.0162000000000004</v>
      </c>
      <c r="I882" s="50">
        <f>VLOOKUP(D882,'Species List'!$A$2:$J$97,7,0)</f>
        <v>3.1109</v>
      </c>
      <c r="J882">
        <f t="shared" si="13"/>
        <v>598.50952660385963</v>
      </c>
      <c r="K882" s="50" t="str">
        <f>VLOOKUP(D882,'Species List'!$A$2:$J$97,4,0)</f>
        <v>Scaridae</v>
      </c>
    </row>
    <row r="883" spans="1:11">
      <c r="A883" s="47">
        <v>2011</v>
      </c>
      <c r="B883" s="48" t="s">
        <v>65</v>
      </c>
      <c r="C883" s="48">
        <v>2</v>
      </c>
      <c r="D883" t="s">
        <v>45</v>
      </c>
      <c r="E883" s="48" t="str">
        <f>VLOOKUP(D883,'Species List'!$A$2:$J$97,3,0)</f>
        <v>Sparisoma viride</v>
      </c>
      <c r="F883" s="48">
        <v>31</v>
      </c>
      <c r="G883" s="48" t="s">
        <v>43</v>
      </c>
      <c r="H883" s="50">
        <f>VLOOKUP(D883,'Species List'!$A$2:$J$97,6,0)</f>
        <v>-4.4317000000000002</v>
      </c>
      <c r="I883" s="50">
        <f>VLOOKUP(D883,'Species List'!$A$2:$J$97,7,0)</f>
        <v>2.9051</v>
      </c>
      <c r="J883">
        <f t="shared" si="13"/>
        <v>639.66834096149489</v>
      </c>
      <c r="K883" s="50" t="str">
        <f>VLOOKUP(D883,'Species List'!$A$2:$J$97,4,0)</f>
        <v>Scaridae</v>
      </c>
    </row>
    <row r="884" spans="1:11">
      <c r="A884" s="47">
        <v>2011</v>
      </c>
      <c r="B884" s="48" t="s">
        <v>65</v>
      </c>
      <c r="C884" s="48">
        <v>2</v>
      </c>
      <c r="D884" t="s">
        <v>45</v>
      </c>
      <c r="E884" s="48" t="str">
        <f>VLOOKUP(D884,'Species List'!$A$2:$J$97,3,0)</f>
        <v>Sparisoma viride</v>
      </c>
      <c r="F884" s="48">
        <v>31</v>
      </c>
      <c r="G884" s="48" t="s">
        <v>43</v>
      </c>
      <c r="H884" s="50">
        <f>VLOOKUP(D884,'Species List'!$A$2:$J$97,6,0)</f>
        <v>-4.4317000000000002</v>
      </c>
      <c r="I884" s="50">
        <f>VLOOKUP(D884,'Species List'!$A$2:$J$97,7,0)</f>
        <v>2.9051</v>
      </c>
      <c r="J884">
        <f t="shared" si="13"/>
        <v>639.66834096149489</v>
      </c>
      <c r="K884" s="50" t="str">
        <f>VLOOKUP(D884,'Species List'!$A$2:$J$97,4,0)</f>
        <v>Scaridae</v>
      </c>
    </row>
    <row r="885" spans="1:11">
      <c r="A885" s="47">
        <v>2011</v>
      </c>
      <c r="B885" s="48" t="s">
        <v>65</v>
      </c>
      <c r="C885" s="48">
        <v>3</v>
      </c>
      <c r="D885" s="48" t="s">
        <v>54</v>
      </c>
      <c r="E885" s="48" t="str">
        <f>VLOOKUP(D885,'Species List'!$A$2:$J$97,3,0)</f>
        <v>Acanthurus coeruleus</v>
      </c>
      <c r="F885" s="48">
        <v>20</v>
      </c>
      <c r="G885" s="48"/>
      <c r="H885" s="50">
        <f>VLOOKUP(D885,'Species List'!$A$2:$J$97,6,0)</f>
        <v>-2.8241999999999998</v>
      </c>
      <c r="I885" s="50">
        <f>VLOOKUP(D885,'Species List'!$A$2:$J$97,7,0)</f>
        <v>2.2637999999999998</v>
      </c>
      <c r="J885">
        <f t="shared" si="13"/>
        <v>242.58933511332035</v>
      </c>
      <c r="K885" s="50" t="str">
        <f>VLOOKUP(D885,'Species List'!$A$2:$J$97,4,0)</f>
        <v>Acanthuridae</v>
      </c>
    </row>
    <row r="886" spans="1:11">
      <c r="A886" s="47">
        <v>2011</v>
      </c>
      <c r="B886" s="48" t="s">
        <v>65</v>
      </c>
      <c r="C886" s="48">
        <v>3</v>
      </c>
      <c r="D886" s="48" t="s">
        <v>54</v>
      </c>
      <c r="E886" s="48" t="str">
        <f>VLOOKUP(D886,'Species List'!$A$2:$J$97,3,0)</f>
        <v>Acanthurus coeruleus</v>
      </c>
      <c r="F886" s="48">
        <v>20</v>
      </c>
      <c r="G886" s="48"/>
      <c r="H886" s="50">
        <f>VLOOKUP(D886,'Species List'!$A$2:$J$97,6,0)</f>
        <v>-2.8241999999999998</v>
      </c>
      <c r="I886" s="50">
        <f>VLOOKUP(D886,'Species List'!$A$2:$J$97,7,0)</f>
        <v>2.2637999999999998</v>
      </c>
      <c r="J886">
        <f t="shared" si="13"/>
        <v>242.58933511332035</v>
      </c>
      <c r="K886" s="50" t="str">
        <f>VLOOKUP(D886,'Species List'!$A$2:$J$97,4,0)</f>
        <v>Acanthuridae</v>
      </c>
    </row>
    <row r="887" spans="1:11">
      <c r="A887" s="47">
        <v>2011</v>
      </c>
      <c r="B887" s="48" t="s">
        <v>65</v>
      </c>
      <c r="C887" s="48">
        <v>3</v>
      </c>
      <c r="D887" s="48" t="s">
        <v>49</v>
      </c>
      <c r="E887" s="48" t="str">
        <f>VLOOKUP(D887,'Species List'!$A$2:$J$97,3,0)</f>
        <v>Microspathodon chrysurus</v>
      </c>
      <c r="F887" s="48">
        <v>14</v>
      </c>
      <c r="G887" s="48"/>
      <c r="H887" s="50">
        <f>VLOOKUP(D887,'Species List'!$A$2:$J$97,6,0)</f>
        <v>-4.7032999999999996</v>
      </c>
      <c r="I887" s="50">
        <f>VLOOKUP(D887,'Species List'!$A$2:$J$97,7,0)</f>
        <v>3.0825</v>
      </c>
      <c r="J887">
        <f t="shared" si="13"/>
        <v>81.684502812349265</v>
      </c>
      <c r="K887" s="50" t="str">
        <f>VLOOKUP(D887,'Species List'!$A$2:$J$97,4,0)</f>
        <v>Pomacentridae</v>
      </c>
    </row>
    <row r="888" spans="1:11">
      <c r="A888" s="47">
        <v>2011</v>
      </c>
      <c r="B888" s="48" t="s">
        <v>65</v>
      </c>
      <c r="C888" s="48">
        <v>3</v>
      </c>
      <c r="D888" t="s">
        <v>48</v>
      </c>
      <c r="E888" s="48" t="str">
        <f>VLOOKUP(D888,'Species List'!$A$2:$J$97,3,0)</f>
        <v>Scarus taeniopterus</v>
      </c>
      <c r="F888" s="48">
        <v>18</v>
      </c>
      <c r="G888" s="48" t="s">
        <v>21</v>
      </c>
      <c r="H888" s="50">
        <f>VLOOKUP(D888,'Species List'!$A$2:$J$97,6,0)</f>
        <v>-3.2256999999999998</v>
      </c>
      <c r="I888" s="50">
        <f>VLOOKUP(D888,'Species List'!$A$2:$J$97,7,0)</f>
        <v>2.3852000000000002</v>
      </c>
      <c r="J888">
        <f t="shared" si="13"/>
        <v>142.42163893869329</v>
      </c>
      <c r="K888" s="50" t="str">
        <f>VLOOKUP(D888,'Species List'!$A$2:$J$97,4,0)</f>
        <v>Scaridae</v>
      </c>
    </row>
    <row r="889" spans="1:11">
      <c r="A889" s="47">
        <v>2011</v>
      </c>
      <c r="B889" s="48" t="s">
        <v>65</v>
      </c>
      <c r="C889" s="48">
        <v>3</v>
      </c>
      <c r="D889" t="s">
        <v>48</v>
      </c>
      <c r="E889" s="48" t="str">
        <f>VLOOKUP(D889,'Species List'!$A$2:$J$97,3,0)</f>
        <v>Scarus taeniopterus</v>
      </c>
      <c r="F889" s="48">
        <v>18</v>
      </c>
      <c r="G889" s="48" t="s">
        <v>21</v>
      </c>
      <c r="H889" s="50">
        <f>VLOOKUP(D889,'Species List'!$A$2:$J$97,6,0)</f>
        <v>-3.2256999999999998</v>
      </c>
      <c r="I889" s="50">
        <f>VLOOKUP(D889,'Species List'!$A$2:$J$97,7,0)</f>
        <v>2.3852000000000002</v>
      </c>
      <c r="J889">
        <f t="shared" si="13"/>
        <v>142.42163893869329</v>
      </c>
      <c r="K889" s="50" t="str">
        <f>VLOOKUP(D889,'Species List'!$A$2:$J$97,4,0)</f>
        <v>Scaridae</v>
      </c>
    </row>
    <row r="890" spans="1:11">
      <c r="A890" s="47">
        <v>2011</v>
      </c>
      <c r="B890" s="48" t="s">
        <v>65</v>
      </c>
      <c r="C890" s="48">
        <v>3</v>
      </c>
      <c r="D890" t="s">
        <v>48</v>
      </c>
      <c r="E890" s="48" t="str">
        <f>VLOOKUP(D890,'Species List'!$A$2:$J$97,3,0)</f>
        <v>Scarus taeniopterus</v>
      </c>
      <c r="F890" s="48">
        <v>20</v>
      </c>
      <c r="G890" s="48" t="s">
        <v>21</v>
      </c>
      <c r="H890" s="50">
        <f>VLOOKUP(D890,'Species List'!$A$2:$J$97,6,0)</f>
        <v>-3.2256999999999998</v>
      </c>
      <c r="I890" s="50">
        <f>VLOOKUP(D890,'Species List'!$A$2:$J$97,7,0)</f>
        <v>2.3852000000000002</v>
      </c>
      <c r="J890">
        <f t="shared" si="13"/>
        <v>183.11197449783583</v>
      </c>
      <c r="K890" s="50" t="str">
        <f>VLOOKUP(D890,'Species List'!$A$2:$J$97,4,0)</f>
        <v>Scaridae</v>
      </c>
    </row>
    <row r="891" spans="1:11">
      <c r="A891" s="47">
        <v>2011</v>
      </c>
      <c r="B891" s="48" t="s">
        <v>65</v>
      </c>
      <c r="C891" s="48">
        <v>3</v>
      </c>
      <c r="D891" t="s">
        <v>48</v>
      </c>
      <c r="E891" s="48" t="str">
        <f>VLOOKUP(D891,'Species List'!$A$2:$J$97,3,0)</f>
        <v>Scarus taeniopterus</v>
      </c>
      <c r="F891" s="48">
        <v>8</v>
      </c>
      <c r="G891" s="48" t="s">
        <v>53</v>
      </c>
      <c r="H891" s="50">
        <f>VLOOKUP(D891,'Species List'!$A$2:$J$97,6,0)</f>
        <v>-3.2256999999999998</v>
      </c>
      <c r="I891" s="50">
        <f>VLOOKUP(D891,'Species List'!$A$2:$J$97,7,0)</f>
        <v>2.3852000000000002</v>
      </c>
      <c r="J891">
        <f t="shared" si="13"/>
        <v>20.584969932158472</v>
      </c>
      <c r="K891" s="50" t="str">
        <f>VLOOKUP(D891,'Species List'!$A$2:$J$97,4,0)</f>
        <v>Scaridae</v>
      </c>
    </row>
    <row r="892" spans="1:11">
      <c r="A892" s="47">
        <v>2011</v>
      </c>
      <c r="B892" s="48" t="s">
        <v>65</v>
      </c>
      <c r="C892" s="48">
        <v>3</v>
      </c>
      <c r="D892" t="s">
        <v>48</v>
      </c>
      <c r="E892" s="48" t="str">
        <f>VLOOKUP(D892,'Species List'!$A$2:$J$97,3,0)</f>
        <v>Scarus taeniopterus</v>
      </c>
      <c r="F892" s="48">
        <v>10</v>
      </c>
      <c r="G892" s="48" t="s">
        <v>53</v>
      </c>
      <c r="H892" s="50">
        <f>VLOOKUP(D892,'Species List'!$A$2:$J$97,6,0)</f>
        <v>-3.2256999999999998</v>
      </c>
      <c r="I892" s="50">
        <f>VLOOKUP(D892,'Species List'!$A$2:$J$97,7,0)</f>
        <v>2.3852000000000002</v>
      </c>
      <c r="J892">
        <f t="shared" si="13"/>
        <v>35.050966680669347</v>
      </c>
      <c r="K892" s="50" t="str">
        <f>VLOOKUP(D892,'Species List'!$A$2:$J$97,4,0)</f>
        <v>Scaridae</v>
      </c>
    </row>
    <row r="893" spans="1:11">
      <c r="A893" s="47">
        <v>2011</v>
      </c>
      <c r="B893" s="48" t="s">
        <v>65</v>
      </c>
      <c r="C893" s="48">
        <v>3</v>
      </c>
      <c r="D893" t="s">
        <v>48</v>
      </c>
      <c r="E893" s="48" t="str">
        <f>VLOOKUP(D893,'Species List'!$A$2:$J$97,3,0)</f>
        <v>Scarus taeniopterus</v>
      </c>
      <c r="F893" s="48">
        <v>23</v>
      </c>
      <c r="G893" s="48" t="s">
        <v>43</v>
      </c>
      <c r="H893" s="50">
        <f>VLOOKUP(D893,'Species List'!$A$2:$J$97,6,0)</f>
        <v>-3.2256999999999998</v>
      </c>
      <c r="I893" s="50">
        <f>VLOOKUP(D893,'Species List'!$A$2:$J$97,7,0)</f>
        <v>2.3852000000000002</v>
      </c>
      <c r="J893">
        <f t="shared" si="13"/>
        <v>255.56020890468707</v>
      </c>
      <c r="K893" s="50" t="str">
        <f>VLOOKUP(D893,'Species List'!$A$2:$J$97,4,0)</f>
        <v>Scaridae</v>
      </c>
    </row>
    <row r="894" spans="1:11">
      <c r="A894" s="47">
        <v>2011</v>
      </c>
      <c r="B894" s="48" t="s">
        <v>65</v>
      </c>
      <c r="C894" s="48">
        <v>3</v>
      </c>
      <c r="D894" s="48" t="s">
        <v>42</v>
      </c>
      <c r="E894" s="48" t="str">
        <f>VLOOKUP(D894,'Species List'!$A$2:$J$97,3,0)</f>
        <v>Scarus vetula</v>
      </c>
      <c r="F894" s="48">
        <v>32</v>
      </c>
      <c r="G894" s="48" t="s">
        <v>21</v>
      </c>
      <c r="H894" s="50">
        <f>VLOOKUP(D894,'Species List'!$A$2:$J$97,6,0)</f>
        <v>-5.0162000000000004</v>
      </c>
      <c r="I894" s="50">
        <f>VLOOKUP(D894,'Species List'!$A$2:$J$97,7,0)</f>
        <v>3.1109</v>
      </c>
      <c r="J894">
        <f t="shared" si="13"/>
        <v>598.50952660385963</v>
      </c>
      <c r="K894" s="50" t="str">
        <f>VLOOKUP(D894,'Species List'!$A$2:$J$97,4,0)</f>
        <v>Scaridae</v>
      </c>
    </row>
    <row r="895" spans="1:11">
      <c r="A895" s="47">
        <v>2011</v>
      </c>
      <c r="B895" s="48" t="s">
        <v>65</v>
      </c>
      <c r="C895" s="48">
        <v>3</v>
      </c>
      <c r="D895" s="48" t="s">
        <v>42</v>
      </c>
      <c r="E895" s="48" t="str">
        <f>VLOOKUP(D895,'Species List'!$A$2:$J$97,3,0)</f>
        <v>Scarus vetula</v>
      </c>
      <c r="F895" s="48">
        <v>32</v>
      </c>
      <c r="G895" s="48" t="s">
        <v>43</v>
      </c>
      <c r="H895" s="50">
        <f>VLOOKUP(D895,'Species List'!$A$2:$J$97,6,0)</f>
        <v>-5.0162000000000004</v>
      </c>
      <c r="I895" s="50">
        <f>VLOOKUP(D895,'Species List'!$A$2:$J$97,7,0)</f>
        <v>3.1109</v>
      </c>
      <c r="J895">
        <f t="shared" si="13"/>
        <v>598.50952660385963</v>
      </c>
      <c r="K895" s="50" t="str">
        <f>VLOOKUP(D895,'Species List'!$A$2:$J$97,4,0)</f>
        <v>Scaridae</v>
      </c>
    </row>
    <row r="896" spans="1:11">
      <c r="A896" s="47">
        <v>2011</v>
      </c>
      <c r="B896" s="48" t="s">
        <v>65</v>
      </c>
      <c r="C896" s="48">
        <v>3</v>
      </c>
      <c r="D896" t="s">
        <v>45</v>
      </c>
      <c r="E896" s="48" t="str">
        <f>VLOOKUP(D896,'Species List'!$A$2:$J$97,3,0)</f>
        <v>Sparisoma viride</v>
      </c>
      <c r="F896" s="48">
        <v>18</v>
      </c>
      <c r="G896" s="48" t="s">
        <v>21</v>
      </c>
      <c r="H896" s="50">
        <f>VLOOKUP(D896,'Species List'!$A$2:$J$97,6,0)</f>
        <v>-4.4317000000000002</v>
      </c>
      <c r="I896" s="50">
        <f>VLOOKUP(D896,'Species List'!$A$2:$J$97,7,0)</f>
        <v>2.9051</v>
      </c>
      <c r="J896">
        <f t="shared" si="13"/>
        <v>131.85364940800787</v>
      </c>
      <c r="K896" s="50" t="str">
        <f>VLOOKUP(D896,'Species List'!$A$2:$J$97,4,0)</f>
        <v>Scaridae</v>
      </c>
    </row>
    <row r="897" spans="1:11">
      <c r="A897" s="47">
        <v>2011</v>
      </c>
      <c r="B897" s="48" t="s">
        <v>65</v>
      </c>
      <c r="C897" s="48">
        <v>3</v>
      </c>
      <c r="D897" t="s">
        <v>45</v>
      </c>
      <c r="E897" s="48" t="str">
        <f>VLOOKUP(D897,'Species List'!$A$2:$J$97,3,0)</f>
        <v>Sparisoma viride</v>
      </c>
      <c r="F897" s="48">
        <v>32</v>
      </c>
      <c r="G897" s="48" t="s">
        <v>43</v>
      </c>
      <c r="H897" s="50">
        <f>VLOOKUP(D897,'Species List'!$A$2:$J$97,6,0)</f>
        <v>-4.4317000000000002</v>
      </c>
      <c r="I897" s="50">
        <f>VLOOKUP(D897,'Species List'!$A$2:$J$97,7,0)</f>
        <v>2.9051</v>
      </c>
      <c r="J897">
        <f t="shared" si="13"/>
        <v>701.47339170910243</v>
      </c>
      <c r="K897" s="50" t="str">
        <f>VLOOKUP(D897,'Species List'!$A$2:$J$97,4,0)</f>
        <v>Scaridae</v>
      </c>
    </row>
    <row r="898" spans="1:11">
      <c r="A898" s="47">
        <v>2011</v>
      </c>
      <c r="B898" s="48" t="s">
        <v>65</v>
      </c>
      <c r="C898" s="48">
        <v>3</v>
      </c>
      <c r="D898" t="s">
        <v>45</v>
      </c>
      <c r="E898" s="48" t="str">
        <f>VLOOKUP(D898,'Species List'!$A$2:$J$97,3,0)</f>
        <v>Sparisoma viride</v>
      </c>
      <c r="F898" s="48">
        <v>32</v>
      </c>
      <c r="G898" s="48" t="s">
        <v>43</v>
      </c>
      <c r="H898" s="50">
        <f>VLOOKUP(D898,'Species List'!$A$2:$J$97,6,0)</f>
        <v>-4.4317000000000002</v>
      </c>
      <c r="I898" s="50">
        <f>VLOOKUP(D898,'Species List'!$A$2:$J$97,7,0)</f>
        <v>2.9051</v>
      </c>
      <c r="J898">
        <f t="shared" ref="J898:J961" si="14">10^(H898+(I898*LOG(F898*10)/LOG(10)))</f>
        <v>701.47339170910243</v>
      </c>
      <c r="K898" s="50" t="str">
        <f>VLOOKUP(D898,'Species List'!$A$2:$J$97,4,0)</f>
        <v>Scaridae</v>
      </c>
    </row>
    <row r="899" spans="1:11">
      <c r="A899" s="47">
        <v>2011</v>
      </c>
      <c r="B899" s="48" t="s">
        <v>65</v>
      </c>
      <c r="C899" s="48">
        <v>4</v>
      </c>
      <c r="D899" s="48" t="s">
        <v>54</v>
      </c>
      <c r="E899" s="48" t="str">
        <f>VLOOKUP(D899,'Species List'!$A$2:$J$97,3,0)</f>
        <v>Acanthurus coeruleus</v>
      </c>
      <c r="F899" s="48">
        <v>18</v>
      </c>
      <c r="G899" s="48"/>
      <c r="H899" s="50">
        <f>VLOOKUP(D899,'Species List'!$A$2:$J$97,6,0)</f>
        <v>-2.8241999999999998</v>
      </c>
      <c r="I899" s="50">
        <f>VLOOKUP(D899,'Species List'!$A$2:$J$97,7,0)</f>
        <v>2.2637999999999998</v>
      </c>
      <c r="J899">
        <f t="shared" si="14"/>
        <v>191.11109332634919</v>
      </c>
      <c r="K899" s="50" t="str">
        <f>VLOOKUP(D899,'Species List'!$A$2:$J$97,4,0)</f>
        <v>Acanthuridae</v>
      </c>
    </row>
    <row r="900" spans="1:11">
      <c r="A900" s="47">
        <v>2011</v>
      </c>
      <c r="B900" s="48" t="s">
        <v>65</v>
      </c>
      <c r="C900" s="48">
        <v>4</v>
      </c>
      <c r="D900" s="48" t="s">
        <v>49</v>
      </c>
      <c r="E900" s="48" t="str">
        <f>VLOOKUP(D900,'Species List'!$A$2:$J$97,3,0)</f>
        <v>Microspathodon chrysurus</v>
      </c>
      <c r="F900" s="48">
        <v>17</v>
      </c>
      <c r="G900" s="48"/>
      <c r="H900" s="50">
        <f>VLOOKUP(D900,'Species List'!$A$2:$J$97,6,0)</f>
        <v>-4.7032999999999996</v>
      </c>
      <c r="I900" s="50">
        <f>VLOOKUP(D900,'Species List'!$A$2:$J$97,7,0)</f>
        <v>3.0825</v>
      </c>
      <c r="J900">
        <f t="shared" si="14"/>
        <v>148.61368402188594</v>
      </c>
      <c r="K900" s="50" t="str">
        <f>VLOOKUP(D900,'Species List'!$A$2:$J$97,4,0)</f>
        <v>Pomacentridae</v>
      </c>
    </row>
    <row r="901" spans="1:11">
      <c r="A901" s="47">
        <v>2011</v>
      </c>
      <c r="B901" s="48" t="s">
        <v>65</v>
      </c>
      <c r="C901" s="48">
        <v>4</v>
      </c>
      <c r="D901" t="s">
        <v>48</v>
      </c>
      <c r="E901" s="48" t="str">
        <f>VLOOKUP(D901,'Species List'!$A$2:$J$97,3,0)</f>
        <v>Scarus taeniopterus</v>
      </c>
      <c r="F901" s="48">
        <v>18</v>
      </c>
      <c r="G901" s="48" t="s">
        <v>21</v>
      </c>
      <c r="H901" s="50">
        <f>VLOOKUP(D901,'Species List'!$A$2:$J$97,6,0)</f>
        <v>-3.2256999999999998</v>
      </c>
      <c r="I901" s="50">
        <f>VLOOKUP(D901,'Species List'!$A$2:$J$97,7,0)</f>
        <v>2.3852000000000002</v>
      </c>
      <c r="J901">
        <f t="shared" si="14"/>
        <v>142.42163893869329</v>
      </c>
      <c r="K901" s="50" t="str">
        <f>VLOOKUP(D901,'Species List'!$A$2:$J$97,4,0)</f>
        <v>Scaridae</v>
      </c>
    </row>
    <row r="902" spans="1:11">
      <c r="A902" s="47">
        <v>2011</v>
      </c>
      <c r="B902" s="48" t="s">
        <v>65</v>
      </c>
      <c r="C902" s="48">
        <v>4</v>
      </c>
      <c r="D902" t="s">
        <v>48</v>
      </c>
      <c r="E902" s="48" t="str">
        <f>VLOOKUP(D902,'Species List'!$A$2:$J$97,3,0)</f>
        <v>Scarus taeniopterus</v>
      </c>
      <c r="F902" s="48">
        <v>10</v>
      </c>
      <c r="G902" s="48" t="s">
        <v>53</v>
      </c>
      <c r="H902" s="50">
        <f>VLOOKUP(D902,'Species List'!$A$2:$J$97,6,0)</f>
        <v>-3.2256999999999998</v>
      </c>
      <c r="I902" s="50">
        <f>VLOOKUP(D902,'Species List'!$A$2:$J$97,7,0)</f>
        <v>2.3852000000000002</v>
      </c>
      <c r="J902">
        <f t="shared" si="14"/>
        <v>35.050966680669347</v>
      </c>
      <c r="K902" s="50" t="str">
        <f>VLOOKUP(D902,'Species List'!$A$2:$J$97,4,0)</f>
        <v>Scaridae</v>
      </c>
    </row>
    <row r="903" spans="1:11">
      <c r="A903" s="47">
        <v>2011</v>
      </c>
      <c r="B903" s="48" t="s">
        <v>65</v>
      </c>
      <c r="C903" s="48">
        <v>4</v>
      </c>
      <c r="D903" t="s">
        <v>48</v>
      </c>
      <c r="E903" s="48" t="str">
        <f>VLOOKUP(D903,'Species List'!$A$2:$J$97,3,0)</f>
        <v>Scarus taeniopterus</v>
      </c>
      <c r="F903" s="48">
        <v>12</v>
      </c>
      <c r="G903" s="48" t="s">
        <v>53</v>
      </c>
      <c r="H903" s="50">
        <f>VLOOKUP(D903,'Species List'!$A$2:$J$97,6,0)</f>
        <v>-3.2256999999999998</v>
      </c>
      <c r="I903" s="50">
        <f>VLOOKUP(D903,'Species List'!$A$2:$J$97,7,0)</f>
        <v>2.3852000000000002</v>
      </c>
      <c r="J903">
        <f t="shared" si="14"/>
        <v>54.145592205106873</v>
      </c>
      <c r="K903" s="50" t="str">
        <f>VLOOKUP(D903,'Species List'!$A$2:$J$97,4,0)</f>
        <v>Scaridae</v>
      </c>
    </row>
    <row r="904" spans="1:11">
      <c r="A904" s="47">
        <v>2011</v>
      </c>
      <c r="B904" s="48" t="s">
        <v>65</v>
      </c>
      <c r="C904" s="48">
        <v>4</v>
      </c>
      <c r="D904" s="48" t="s">
        <v>42</v>
      </c>
      <c r="E904" s="48" t="str">
        <f>VLOOKUP(D904,'Species List'!$A$2:$J$97,3,0)</f>
        <v>Scarus vetula</v>
      </c>
      <c r="F904" s="48">
        <v>17</v>
      </c>
      <c r="G904" s="48" t="s">
        <v>21</v>
      </c>
      <c r="H904" s="50">
        <f>VLOOKUP(D904,'Species List'!$A$2:$J$97,6,0)</f>
        <v>-5.0162000000000004</v>
      </c>
      <c r="I904" s="50">
        <f>VLOOKUP(D904,'Species List'!$A$2:$J$97,7,0)</f>
        <v>3.1109</v>
      </c>
      <c r="J904">
        <f t="shared" si="14"/>
        <v>83.657243308612806</v>
      </c>
      <c r="K904" s="50" t="str">
        <f>VLOOKUP(D904,'Species List'!$A$2:$J$97,4,0)</f>
        <v>Scaridae</v>
      </c>
    </row>
    <row r="905" spans="1:11">
      <c r="A905" s="47">
        <v>2011</v>
      </c>
      <c r="B905" s="48" t="s">
        <v>65</v>
      </c>
      <c r="C905" s="48">
        <v>4</v>
      </c>
      <c r="D905" s="48" t="s">
        <v>42</v>
      </c>
      <c r="E905" s="48" t="str">
        <f>VLOOKUP(D905,'Species List'!$A$2:$J$97,3,0)</f>
        <v>Scarus vetula</v>
      </c>
      <c r="F905" s="48">
        <v>25</v>
      </c>
      <c r="G905" s="48" t="s">
        <v>21</v>
      </c>
      <c r="H905" s="50">
        <f>VLOOKUP(D905,'Species List'!$A$2:$J$97,6,0)</f>
        <v>-5.0162000000000004</v>
      </c>
      <c r="I905" s="50">
        <f>VLOOKUP(D905,'Species List'!$A$2:$J$97,7,0)</f>
        <v>3.1109</v>
      </c>
      <c r="J905">
        <f t="shared" si="14"/>
        <v>277.684458006971</v>
      </c>
      <c r="K905" s="50" t="str">
        <f>VLOOKUP(D905,'Species List'!$A$2:$J$97,4,0)</f>
        <v>Scaridae</v>
      </c>
    </row>
    <row r="906" spans="1:11">
      <c r="A906" s="47">
        <v>2011</v>
      </c>
      <c r="B906" s="48" t="s">
        <v>65</v>
      </c>
      <c r="C906" s="48">
        <v>4</v>
      </c>
      <c r="D906" s="48" t="s">
        <v>42</v>
      </c>
      <c r="E906" s="48" t="str">
        <f>VLOOKUP(D906,'Species List'!$A$2:$J$97,3,0)</f>
        <v>Scarus vetula</v>
      </c>
      <c r="F906" s="48">
        <v>30</v>
      </c>
      <c r="G906" s="48" t="s">
        <v>21</v>
      </c>
      <c r="H906" s="50">
        <f>VLOOKUP(D906,'Species List'!$A$2:$J$97,6,0)</f>
        <v>-5.0162000000000004</v>
      </c>
      <c r="I906" s="50">
        <f>VLOOKUP(D906,'Species List'!$A$2:$J$97,7,0)</f>
        <v>3.1109</v>
      </c>
      <c r="J906">
        <f t="shared" si="14"/>
        <v>489.6395738782121</v>
      </c>
      <c r="K906" s="50" t="str">
        <f>VLOOKUP(D906,'Species List'!$A$2:$J$97,4,0)</f>
        <v>Scaridae</v>
      </c>
    </row>
    <row r="907" spans="1:11">
      <c r="A907" s="47">
        <v>2011</v>
      </c>
      <c r="B907" s="48" t="s">
        <v>65</v>
      </c>
      <c r="C907" s="48">
        <v>4</v>
      </c>
      <c r="D907" t="s">
        <v>45</v>
      </c>
      <c r="E907" s="48" t="str">
        <f>VLOOKUP(D907,'Species List'!$A$2:$J$97,3,0)</f>
        <v>Sparisoma viride</v>
      </c>
      <c r="F907" s="48">
        <v>15</v>
      </c>
      <c r="G907" s="48" t="s">
        <v>21</v>
      </c>
      <c r="H907" s="50">
        <f>VLOOKUP(D907,'Species List'!$A$2:$J$97,6,0)</f>
        <v>-4.4317000000000002</v>
      </c>
      <c r="I907" s="50">
        <f>VLOOKUP(D907,'Species List'!$A$2:$J$97,7,0)</f>
        <v>2.9051</v>
      </c>
      <c r="J907">
        <f t="shared" si="14"/>
        <v>77.635922295629129</v>
      </c>
      <c r="K907" s="50" t="str">
        <f>VLOOKUP(D907,'Species List'!$A$2:$J$97,4,0)</f>
        <v>Scaridae</v>
      </c>
    </row>
    <row r="908" spans="1:11">
      <c r="A908" s="47">
        <v>2011</v>
      </c>
      <c r="B908" s="48" t="s">
        <v>65</v>
      </c>
      <c r="C908" s="48">
        <v>4</v>
      </c>
      <c r="D908" t="s">
        <v>45</v>
      </c>
      <c r="E908" s="48" t="str">
        <f>VLOOKUP(D908,'Species List'!$A$2:$J$97,3,0)</f>
        <v>Sparisoma viride</v>
      </c>
      <c r="F908" s="48">
        <v>35</v>
      </c>
      <c r="G908" s="48" t="s">
        <v>43</v>
      </c>
      <c r="H908" s="50">
        <f>VLOOKUP(D908,'Species List'!$A$2:$J$97,6,0)</f>
        <v>-4.4317000000000002</v>
      </c>
      <c r="I908" s="50">
        <f>VLOOKUP(D908,'Species List'!$A$2:$J$97,7,0)</f>
        <v>2.9051</v>
      </c>
      <c r="J908">
        <f t="shared" si="14"/>
        <v>910.06429464234679</v>
      </c>
      <c r="K908" s="50" t="str">
        <f>VLOOKUP(D908,'Species List'!$A$2:$J$97,4,0)</f>
        <v>Scaridae</v>
      </c>
    </row>
    <row r="909" spans="1:11">
      <c r="A909" s="47">
        <v>2011</v>
      </c>
      <c r="B909" s="48" t="s">
        <v>65</v>
      </c>
      <c r="C909" s="48">
        <v>5</v>
      </c>
      <c r="D909" s="48" t="s">
        <v>49</v>
      </c>
      <c r="E909" s="48" t="str">
        <f>VLOOKUP(D909,'Species List'!$A$2:$J$97,3,0)</f>
        <v>Microspathodon chrysurus</v>
      </c>
      <c r="F909" s="48">
        <v>13</v>
      </c>
      <c r="G909" s="48"/>
      <c r="H909" s="50">
        <f>VLOOKUP(D909,'Species List'!$A$2:$J$97,6,0)</f>
        <v>-4.7032999999999996</v>
      </c>
      <c r="I909" s="50">
        <f>VLOOKUP(D909,'Species List'!$A$2:$J$97,7,0)</f>
        <v>3.0825</v>
      </c>
      <c r="J909">
        <f t="shared" si="14"/>
        <v>65.002548424018272</v>
      </c>
      <c r="K909" s="50" t="str">
        <f>VLOOKUP(D909,'Species List'!$A$2:$J$97,4,0)</f>
        <v>Pomacentridae</v>
      </c>
    </row>
    <row r="910" spans="1:11">
      <c r="A910" s="47">
        <v>2011</v>
      </c>
      <c r="B910" s="48" t="s">
        <v>65</v>
      </c>
      <c r="C910" s="48">
        <v>5</v>
      </c>
      <c r="D910" s="48" t="s">
        <v>49</v>
      </c>
      <c r="E910" s="48" t="str">
        <f>VLOOKUP(D910,'Species List'!$A$2:$J$97,3,0)</f>
        <v>Microspathodon chrysurus</v>
      </c>
      <c r="F910" s="48">
        <v>14</v>
      </c>
      <c r="G910" s="48"/>
      <c r="H910" s="50">
        <f>VLOOKUP(D910,'Species List'!$A$2:$J$97,6,0)</f>
        <v>-4.7032999999999996</v>
      </c>
      <c r="I910" s="50">
        <f>VLOOKUP(D910,'Species List'!$A$2:$J$97,7,0)</f>
        <v>3.0825</v>
      </c>
      <c r="J910">
        <f t="shared" si="14"/>
        <v>81.684502812349265</v>
      </c>
      <c r="K910" s="50" t="str">
        <f>VLOOKUP(D910,'Species List'!$A$2:$J$97,4,0)</f>
        <v>Pomacentridae</v>
      </c>
    </row>
    <row r="911" spans="1:11">
      <c r="A911" s="47">
        <v>2011</v>
      </c>
      <c r="B911" s="48" t="s">
        <v>65</v>
      </c>
      <c r="C911" s="48">
        <v>5</v>
      </c>
      <c r="D911" s="48" t="s">
        <v>49</v>
      </c>
      <c r="E911" s="48" t="str">
        <f>VLOOKUP(D911,'Species List'!$A$2:$J$97,3,0)</f>
        <v>Microspathodon chrysurus</v>
      </c>
      <c r="F911" s="48">
        <v>15</v>
      </c>
      <c r="G911" s="48"/>
      <c r="H911" s="50">
        <f>VLOOKUP(D911,'Species List'!$A$2:$J$97,6,0)</f>
        <v>-4.7032999999999996</v>
      </c>
      <c r="I911" s="50">
        <f>VLOOKUP(D911,'Species List'!$A$2:$J$97,7,0)</f>
        <v>3.0825</v>
      </c>
      <c r="J911">
        <f t="shared" si="14"/>
        <v>101.04185391212167</v>
      </c>
      <c r="K911" s="50" t="str">
        <f>VLOOKUP(D911,'Species List'!$A$2:$J$97,4,0)</f>
        <v>Pomacentridae</v>
      </c>
    </row>
    <row r="912" spans="1:11">
      <c r="A912" s="47">
        <v>2011</v>
      </c>
      <c r="B912" s="48" t="s">
        <v>65</v>
      </c>
      <c r="C912" s="48">
        <v>5</v>
      </c>
      <c r="D912" s="48" t="s">
        <v>49</v>
      </c>
      <c r="E912" s="48" t="str">
        <f>VLOOKUP(D912,'Species List'!$A$2:$J$97,3,0)</f>
        <v>Microspathodon chrysurus</v>
      </c>
      <c r="F912" s="48">
        <v>19</v>
      </c>
      <c r="G912" s="48"/>
      <c r="H912" s="50">
        <f>VLOOKUP(D912,'Species List'!$A$2:$J$97,6,0)</f>
        <v>-4.7032999999999996</v>
      </c>
      <c r="I912" s="50">
        <f>VLOOKUP(D912,'Species List'!$A$2:$J$97,7,0)</f>
        <v>3.0825</v>
      </c>
      <c r="J912">
        <f t="shared" si="14"/>
        <v>209.39098261755876</v>
      </c>
      <c r="K912" s="50" t="str">
        <f>VLOOKUP(D912,'Species List'!$A$2:$J$97,4,0)</f>
        <v>Pomacentridae</v>
      </c>
    </row>
    <row r="913" spans="1:11">
      <c r="A913" s="47">
        <v>2011</v>
      </c>
      <c r="B913" s="48" t="s">
        <v>65</v>
      </c>
      <c r="C913" s="48">
        <v>5</v>
      </c>
      <c r="D913" t="s">
        <v>48</v>
      </c>
      <c r="E913" s="48" t="str">
        <f>VLOOKUP(D913,'Species List'!$A$2:$J$97,3,0)</f>
        <v>Scarus taeniopterus</v>
      </c>
      <c r="F913" s="48">
        <v>19</v>
      </c>
      <c r="G913" s="48" t="s">
        <v>21</v>
      </c>
      <c r="H913" s="50">
        <f>VLOOKUP(D913,'Species List'!$A$2:$J$97,6,0)</f>
        <v>-3.2256999999999998</v>
      </c>
      <c r="I913" s="50">
        <f>VLOOKUP(D913,'Species List'!$A$2:$J$97,7,0)</f>
        <v>2.3852000000000002</v>
      </c>
      <c r="J913">
        <f t="shared" si="14"/>
        <v>162.02539503890316</v>
      </c>
      <c r="K913" s="50" t="str">
        <f>VLOOKUP(D913,'Species List'!$A$2:$J$97,4,0)</f>
        <v>Scaridae</v>
      </c>
    </row>
    <row r="914" spans="1:11">
      <c r="A914" s="47">
        <v>2011</v>
      </c>
      <c r="B914" s="48" t="s">
        <v>65</v>
      </c>
      <c r="C914" s="48">
        <v>5</v>
      </c>
      <c r="D914" s="48" t="s">
        <v>42</v>
      </c>
      <c r="E914" s="48" t="str">
        <f>VLOOKUP(D914,'Species List'!$A$2:$J$97,3,0)</f>
        <v>Scarus vetula</v>
      </c>
      <c r="F914" s="48">
        <v>19</v>
      </c>
      <c r="G914" s="48" t="s">
        <v>21</v>
      </c>
      <c r="H914" s="50">
        <f>VLOOKUP(D914,'Species List'!$A$2:$J$97,6,0)</f>
        <v>-5.0162000000000004</v>
      </c>
      <c r="I914" s="50">
        <f>VLOOKUP(D914,'Species List'!$A$2:$J$97,7,0)</f>
        <v>3.1109</v>
      </c>
      <c r="J914">
        <f t="shared" si="14"/>
        <v>118.24276512290622</v>
      </c>
      <c r="K914" s="50" t="str">
        <f>VLOOKUP(D914,'Species List'!$A$2:$J$97,4,0)</f>
        <v>Scaridae</v>
      </c>
    </row>
    <row r="915" spans="1:11">
      <c r="A915" s="47">
        <v>2011</v>
      </c>
      <c r="B915" s="48" t="s">
        <v>65</v>
      </c>
      <c r="C915" s="48">
        <v>5</v>
      </c>
      <c r="D915" s="48" t="s">
        <v>42</v>
      </c>
      <c r="E915" s="48" t="str">
        <f>VLOOKUP(D915,'Species List'!$A$2:$J$97,3,0)</f>
        <v>Scarus vetula</v>
      </c>
      <c r="F915" s="48">
        <v>35</v>
      </c>
      <c r="G915" s="48" t="s">
        <v>43</v>
      </c>
      <c r="H915" s="50">
        <f>VLOOKUP(D915,'Species List'!$A$2:$J$97,6,0)</f>
        <v>-5.0162000000000004</v>
      </c>
      <c r="I915" s="50">
        <f>VLOOKUP(D915,'Species List'!$A$2:$J$97,7,0)</f>
        <v>3.1109</v>
      </c>
      <c r="J915">
        <f t="shared" si="14"/>
        <v>790.93588337793562</v>
      </c>
      <c r="K915" s="50" t="str">
        <f>VLOOKUP(D915,'Species List'!$A$2:$J$97,4,0)</f>
        <v>Scaridae</v>
      </c>
    </row>
    <row r="916" spans="1:11">
      <c r="A916" s="47">
        <v>2011</v>
      </c>
      <c r="B916" s="48" t="s">
        <v>65</v>
      </c>
      <c r="C916" s="48">
        <v>5</v>
      </c>
      <c r="D916" s="48" t="s">
        <v>47</v>
      </c>
      <c r="E916" s="48" t="str">
        <f>VLOOKUP(D916,'Species List'!$A$2:$J$97,3,0)</f>
        <v>Sparisoma aurofrenatum</v>
      </c>
      <c r="F916" s="48">
        <v>19</v>
      </c>
      <c r="G916" s="48" t="s">
        <v>43</v>
      </c>
      <c r="H916" s="50">
        <f>VLOOKUP(D916,'Species List'!$A$2:$J$97,6,0)</f>
        <v>-4.0781000000000001</v>
      </c>
      <c r="I916" s="50">
        <f>VLOOKUP(D916,'Species List'!$A$2:$J$97,7,0)</f>
        <v>2.7437999999999998</v>
      </c>
      <c r="J916">
        <f t="shared" si="14"/>
        <v>149.3977752647418</v>
      </c>
      <c r="K916" s="50" t="str">
        <f>VLOOKUP(D916,'Species List'!$A$2:$J$97,4,0)</f>
        <v>Scaridae</v>
      </c>
    </row>
    <row r="917" spans="1:11">
      <c r="A917" s="47">
        <v>2011</v>
      </c>
      <c r="B917" s="48" t="s">
        <v>65</v>
      </c>
      <c r="C917" s="48">
        <v>5</v>
      </c>
      <c r="D917" t="s">
        <v>45</v>
      </c>
      <c r="E917" s="48" t="str">
        <f>VLOOKUP(D917,'Species List'!$A$2:$J$97,3,0)</f>
        <v>Sparisoma viride</v>
      </c>
      <c r="F917" s="48">
        <v>22</v>
      </c>
      <c r="G917" s="48" t="s">
        <v>21</v>
      </c>
      <c r="H917" s="50">
        <f>VLOOKUP(D917,'Species List'!$A$2:$J$97,6,0)</f>
        <v>-4.4317000000000002</v>
      </c>
      <c r="I917" s="50">
        <f>VLOOKUP(D917,'Species List'!$A$2:$J$97,7,0)</f>
        <v>2.9051</v>
      </c>
      <c r="J917">
        <f t="shared" si="14"/>
        <v>236.19577785013334</v>
      </c>
      <c r="K917" s="50" t="str">
        <f>VLOOKUP(D917,'Species List'!$A$2:$J$97,4,0)</f>
        <v>Scaridae</v>
      </c>
    </row>
    <row r="918" spans="1:11">
      <c r="A918" s="47">
        <v>2011</v>
      </c>
      <c r="B918" s="48" t="s">
        <v>65</v>
      </c>
      <c r="C918" s="48">
        <v>5</v>
      </c>
      <c r="D918" t="s">
        <v>45</v>
      </c>
      <c r="E918" s="48" t="str">
        <f>VLOOKUP(D918,'Species List'!$A$2:$J$97,3,0)</f>
        <v>Sparisoma viride</v>
      </c>
      <c r="F918" s="48">
        <v>23</v>
      </c>
      <c r="G918" s="48" t="s">
        <v>21</v>
      </c>
      <c r="H918" s="50">
        <f>VLOOKUP(D918,'Species List'!$A$2:$J$97,6,0)</f>
        <v>-4.4317000000000002</v>
      </c>
      <c r="I918" s="50">
        <f>VLOOKUP(D918,'Species List'!$A$2:$J$97,7,0)</f>
        <v>2.9051</v>
      </c>
      <c r="J918">
        <f t="shared" si="14"/>
        <v>268.75437106326598</v>
      </c>
      <c r="K918" s="50" t="str">
        <f>VLOOKUP(D918,'Species List'!$A$2:$J$97,4,0)</f>
        <v>Scaridae</v>
      </c>
    </row>
    <row r="919" spans="1:11">
      <c r="A919" s="47">
        <v>2011</v>
      </c>
      <c r="B919" s="48" t="s">
        <v>65</v>
      </c>
      <c r="C919" s="48">
        <v>5</v>
      </c>
      <c r="D919" t="s">
        <v>45</v>
      </c>
      <c r="E919" s="48" t="str">
        <f>VLOOKUP(D919,'Species List'!$A$2:$J$97,3,0)</f>
        <v>Sparisoma viride</v>
      </c>
      <c r="F919" s="48">
        <v>25</v>
      </c>
      <c r="G919" s="48" t="s">
        <v>21</v>
      </c>
      <c r="H919" s="50">
        <f>VLOOKUP(D919,'Species List'!$A$2:$J$97,6,0)</f>
        <v>-4.4317000000000002</v>
      </c>
      <c r="I919" s="50">
        <f>VLOOKUP(D919,'Species List'!$A$2:$J$97,7,0)</f>
        <v>2.9051</v>
      </c>
      <c r="J919">
        <f t="shared" si="14"/>
        <v>342.41715863912742</v>
      </c>
      <c r="K919" s="50" t="str">
        <f>VLOOKUP(D919,'Species List'!$A$2:$J$97,4,0)</f>
        <v>Scaridae</v>
      </c>
    </row>
    <row r="920" spans="1:11">
      <c r="A920" s="47">
        <v>2011</v>
      </c>
      <c r="B920" s="48" t="s">
        <v>65</v>
      </c>
      <c r="C920" s="48">
        <v>5</v>
      </c>
      <c r="D920" t="s">
        <v>45</v>
      </c>
      <c r="E920" s="48" t="str">
        <f>VLOOKUP(D920,'Species List'!$A$2:$J$97,3,0)</f>
        <v>Sparisoma viride</v>
      </c>
      <c r="F920" s="48">
        <v>32</v>
      </c>
      <c r="G920" s="48" t="s">
        <v>43</v>
      </c>
      <c r="H920" s="50">
        <f>VLOOKUP(D920,'Species List'!$A$2:$J$97,6,0)</f>
        <v>-4.4317000000000002</v>
      </c>
      <c r="I920" s="50">
        <f>VLOOKUP(D920,'Species List'!$A$2:$J$97,7,0)</f>
        <v>2.9051</v>
      </c>
      <c r="J920">
        <f t="shared" si="14"/>
        <v>701.47339170910243</v>
      </c>
      <c r="K920" s="50" t="str">
        <f>VLOOKUP(D920,'Species List'!$A$2:$J$97,4,0)</f>
        <v>Scaridae</v>
      </c>
    </row>
    <row r="921" spans="1:11">
      <c r="A921" s="47">
        <v>2011</v>
      </c>
      <c r="B921" s="48" t="s">
        <v>65</v>
      </c>
      <c r="C921" s="48">
        <v>5</v>
      </c>
      <c r="D921" t="s">
        <v>45</v>
      </c>
      <c r="E921" s="48" t="str">
        <f>VLOOKUP(D921,'Species List'!$A$2:$J$97,3,0)</f>
        <v>Sparisoma viride</v>
      </c>
      <c r="F921" s="48">
        <v>33</v>
      </c>
      <c r="G921" s="48" t="s">
        <v>43</v>
      </c>
      <c r="H921" s="50">
        <f>VLOOKUP(D921,'Species List'!$A$2:$J$97,6,0)</f>
        <v>-4.4317000000000002</v>
      </c>
      <c r="I921" s="50">
        <f>VLOOKUP(D921,'Species List'!$A$2:$J$97,7,0)</f>
        <v>2.9051</v>
      </c>
      <c r="J921">
        <f t="shared" si="14"/>
        <v>767.06973304521671</v>
      </c>
      <c r="K921" s="50" t="str">
        <f>VLOOKUP(D921,'Species List'!$A$2:$J$97,4,0)</f>
        <v>Scaridae</v>
      </c>
    </row>
    <row r="922" spans="1:11">
      <c r="A922" s="47">
        <v>2011</v>
      </c>
      <c r="B922" s="48" t="s">
        <v>65</v>
      </c>
      <c r="C922" s="48">
        <v>6</v>
      </c>
      <c r="D922" s="48" t="s">
        <v>49</v>
      </c>
      <c r="E922" s="48" t="str">
        <f>VLOOKUP(D922,'Species List'!$A$2:$J$97,3,0)</f>
        <v>Microspathodon chrysurus</v>
      </c>
      <c r="F922" s="48">
        <v>17</v>
      </c>
      <c r="G922" s="48"/>
      <c r="H922" s="50">
        <f>VLOOKUP(D922,'Species List'!$A$2:$J$97,6,0)</f>
        <v>-4.7032999999999996</v>
      </c>
      <c r="I922" s="50">
        <f>VLOOKUP(D922,'Species List'!$A$2:$J$97,7,0)</f>
        <v>3.0825</v>
      </c>
      <c r="J922">
        <f t="shared" si="14"/>
        <v>148.61368402188594</v>
      </c>
      <c r="K922" s="50" t="str">
        <f>VLOOKUP(D922,'Species List'!$A$2:$J$97,4,0)</f>
        <v>Pomacentridae</v>
      </c>
    </row>
    <row r="923" spans="1:11">
      <c r="A923" s="47">
        <v>2011</v>
      </c>
      <c r="B923" s="48" t="s">
        <v>65</v>
      </c>
      <c r="C923" s="48">
        <v>6</v>
      </c>
      <c r="D923" t="s">
        <v>48</v>
      </c>
      <c r="E923" s="48" t="str">
        <f>VLOOKUP(D923,'Species List'!$A$2:$J$97,3,0)</f>
        <v>Scarus taeniopterus</v>
      </c>
      <c r="F923" s="48">
        <v>20</v>
      </c>
      <c r="G923" s="48" t="s">
        <v>21</v>
      </c>
      <c r="H923" s="50">
        <f>VLOOKUP(D923,'Species List'!$A$2:$J$97,6,0)</f>
        <v>-3.2256999999999998</v>
      </c>
      <c r="I923" s="50">
        <f>VLOOKUP(D923,'Species List'!$A$2:$J$97,7,0)</f>
        <v>2.3852000000000002</v>
      </c>
      <c r="J923">
        <f t="shared" si="14"/>
        <v>183.11197449783583</v>
      </c>
      <c r="K923" s="50" t="str">
        <f>VLOOKUP(D923,'Species List'!$A$2:$J$97,4,0)</f>
        <v>Scaridae</v>
      </c>
    </row>
    <row r="924" spans="1:11">
      <c r="A924" s="47">
        <v>2011</v>
      </c>
      <c r="B924" s="48" t="s">
        <v>65</v>
      </c>
      <c r="C924" s="48">
        <v>6</v>
      </c>
      <c r="D924" t="s">
        <v>48</v>
      </c>
      <c r="E924" s="48" t="str">
        <f>VLOOKUP(D924,'Species List'!$A$2:$J$97,3,0)</f>
        <v>Scarus taeniopterus</v>
      </c>
      <c r="F924" s="48">
        <v>23</v>
      </c>
      <c r="G924" s="48" t="s">
        <v>21</v>
      </c>
      <c r="H924" s="50">
        <f>VLOOKUP(D924,'Species List'!$A$2:$J$97,6,0)</f>
        <v>-3.2256999999999998</v>
      </c>
      <c r="I924" s="50">
        <f>VLOOKUP(D924,'Species List'!$A$2:$J$97,7,0)</f>
        <v>2.3852000000000002</v>
      </c>
      <c r="J924">
        <f t="shared" si="14"/>
        <v>255.56020890468707</v>
      </c>
      <c r="K924" s="50" t="str">
        <f>VLOOKUP(D924,'Species List'!$A$2:$J$97,4,0)</f>
        <v>Scaridae</v>
      </c>
    </row>
    <row r="925" spans="1:11">
      <c r="A925" s="47">
        <v>2011</v>
      </c>
      <c r="B925" s="48" t="s">
        <v>65</v>
      </c>
      <c r="C925" s="48">
        <v>6</v>
      </c>
      <c r="D925" t="s">
        <v>48</v>
      </c>
      <c r="E925" s="48" t="str">
        <f>VLOOKUP(D925,'Species List'!$A$2:$J$97,3,0)</f>
        <v>Scarus taeniopterus</v>
      </c>
      <c r="F925" s="48">
        <v>18</v>
      </c>
      <c r="G925" s="48" t="s">
        <v>43</v>
      </c>
      <c r="H925" s="50">
        <f>VLOOKUP(D925,'Species List'!$A$2:$J$97,6,0)</f>
        <v>-3.2256999999999998</v>
      </c>
      <c r="I925" s="50">
        <f>VLOOKUP(D925,'Species List'!$A$2:$J$97,7,0)</f>
        <v>2.3852000000000002</v>
      </c>
      <c r="J925">
        <f t="shared" si="14"/>
        <v>142.42163893869329</v>
      </c>
      <c r="K925" s="50" t="str">
        <f>VLOOKUP(D925,'Species List'!$A$2:$J$97,4,0)</f>
        <v>Scaridae</v>
      </c>
    </row>
    <row r="926" spans="1:11">
      <c r="A926" s="47">
        <v>2011</v>
      </c>
      <c r="B926" s="48" t="s">
        <v>65</v>
      </c>
      <c r="C926" s="48">
        <v>6</v>
      </c>
      <c r="D926" t="s">
        <v>48</v>
      </c>
      <c r="E926" s="48" t="str">
        <f>VLOOKUP(D926,'Species List'!$A$2:$J$97,3,0)</f>
        <v>Scarus taeniopterus</v>
      </c>
      <c r="F926" s="48">
        <v>23</v>
      </c>
      <c r="G926" s="48" t="s">
        <v>43</v>
      </c>
      <c r="H926" s="50">
        <f>VLOOKUP(D926,'Species List'!$A$2:$J$97,6,0)</f>
        <v>-3.2256999999999998</v>
      </c>
      <c r="I926" s="50">
        <f>VLOOKUP(D926,'Species List'!$A$2:$J$97,7,0)</f>
        <v>2.3852000000000002</v>
      </c>
      <c r="J926">
        <f t="shared" si="14"/>
        <v>255.56020890468707</v>
      </c>
      <c r="K926" s="50" t="str">
        <f>VLOOKUP(D926,'Species List'!$A$2:$J$97,4,0)</f>
        <v>Scaridae</v>
      </c>
    </row>
    <row r="927" spans="1:11">
      <c r="A927" s="47">
        <v>2011</v>
      </c>
      <c r="B927" s="48" t="s">
        <v>65</v>
      </c>
      <c r="C927" s="48">
        <v>6</v>
      </c>
      <c r="D927" t="s">
        <v>48</v>
      </c>
      <c r="E927" s="48" t="str">
        <f>VLOOKUP(D927,'Species List'!$A$2:$J$97,3,0)</f>
        <v>Scarus taeniopterus</v>
      </c>
      <c r="F927" s="48">
        <v>24</v>
      </c>
      <c r="G927" s="48" t="s">
        <v>43</v>
      </c>
      <c r="H927" s="50">
        <f>VLOOKUP(D927,'Species List'!$A$2:$J$97,6,0)</f>
        <v>-3.2256999999999998</v>
      </c>
      <c r="I927" s="50">
        <f>VLOOKUP(D927,'Species List'!$A$2:$J$97,7,0)</f>
        <v>2.3852000000000002</v>
      </c>
      <c r="J927">
        <f t="shared" si="14"/>
        <v>282.86541679033706</v>
      </c>
      <c r="K927" s="50" t="str">
        <f>VLOOKUP(D927,'Species List'!$A$2:$J$97,4,0)</f>
        <v>Scaridae</v>
      </c>
    </row>
    <row r="928" spans="1:11">
      <c r="A928" s="47">
        <v>2011</v>
      </c>
      <c r="B928" s="48" t="s">
        <v>65</v>
      </c>
      <c r="C928" s="48">
        <v>6</v>
      </c>
      <c r="D928" s="48" t="s">
        <v>42</v>
      </c>
      <c r="E928" s="48" t="str">
        <f>VLOOKUP(D928,'Species List'!$A$2:$J$97,3,0)</f>
        <v>Scarus vetula</v>
      </c>
      <c r="F928" s="48">
        <v>22</v>
      </c>
      <c r="G928" s="48" t="s">
        <v>21</v>
      </c>
      <c r="H928" s="50">
        <f>VLOOKUP(D928,'Species List'!$A$2:$J$97,6,0)</f>
        <v>-5.0162000000000004</v>
      </c>
      <c r="I928" s="50">
        <f>VLOOKUP(D928,'Species List'!$A$2:$J$97,7,0)</f>
        <v>3.1109</v>
      </c>
      <c r="J928">
        <f t="shared" si="14"/>
        <v>186.5703893135852</v>
      </c>
      <c r="K928" s="50" t="str">
        <f>VLOOKUP(D928,'Species List'!$A$2:$J$97,4,0)</f>
        <v>Scaridae</v>
      </c>
    </row>
    <row r="929" spans="1:11">
      <c r="A929" s="47">
        <v>2011</v>
      </c>
      <c r="B929" s="48" t="s">
        <v>65</v>
      </c>
      <c r="C929" s="48">
        <v>6</v>
      </c>
      <c r="D929" s="48" t="s">
        <v>42</v>
      </c>
      <c r="E929" s="48" t="str">
        <f>VLOOKUP(D929,'Species List'!$A$2:$J$97,3,0)</f>
        <v>Scarus vetula</v>
      </c>
      <c r="F929" s="48">
        <v>32</v>
      </c>
      <c r="G929" s="48" t="s">
        <v>43</v>
      </c>
      <c r="H929" s="50">
        <f>VLOOKUP(D929,'Species List'!$A$2:$J$97,6,0)</f>
        <v>-5.0162000000000004</v>
      </c>
      <c r="I929" s="50">
        <f>VLOOKUP(D929,'Species List'!$A$2:$J$97,7,0)</f>
        <v>3.1109</v>
      </c>
      <c r="J929">
        <f t="shared" si="14"/>
        <v>598.50952660385963</v>
      </c>
      <c r="K929" s="50" t="str">
        <f>VLOOKUP(D929,'Species List'!$A$2:$J$97,4,0)</f>
        <v>Scaridae</v>
      </c>
    </row>
    <row r="930" spans="1:11">
      <c r="A930" s="47">
        <v>2011</v>
      </c>
      <c r="B930" s="48" t="s">
        <v>65</v>
      </c>
      <c r="C930" s="48">
        <v>6</v>
      </c>
      <c r="D930" s="48" t="s">
        <v>42</v>
      </c>
      <c r="E930" s="48" t="str">
        <f>VLOOKUP(D930,'Species List'!$A$2:$J$97,3,0)</f>
        <v>Scarus vetula</v>
      </c>
      <c r="F930" s="48">
        <v>34</v>
      </c>
      <c r="G930" s="48" t="s">
        <v>43</v>
      </c>
      <c r="H930" s="50">
        <f>VLOOKUP(D930,'Species List'!$A$2:$J$97,6,0)</f>
        <v>-5.0162000000000004</v>
      </c>
      <c r="I930" s="50">
        <f>VLOOKUP(D930,'Species List'!$A$2:$J$97,7,0)</f>
        <v>3.1109</v>
      </c>
      <c r="J930">
        <f t="shared" si="14"/>
        <v>722.73279691201913</v>
      </c>
      <c r="K930" s="50" t="str">
        <f>VLOOKUP(D930,'Species List'!$A$2:$J$97,4,0)</f>
        <v>Scaridae</v>
      </c>
    </row>
    <row r="931" spans="1:11">
      <c r="A931" s="47">
        <v>2011</v>
      </c>
      <c r="B931" s="48" t="s">
        <v>65</v>
      </c>
      <c r="C931" s="48">
        <v>6</v>
      </c>
      <c r="D931" t="s">
        <v>45</v>
      </c>
      <c r="E931" s="48" t="str">
        <f>VLOOKUP(D931,'Species List'!$A$2:$J$97,3,0)</f>
        <v>Sparisoma viride</v>
      </c>
      <c r="F931" s="48">
        <v>30</v>
      </c>
      <c r="G931" s="48" t="s">
        <v>21</v>
      </c>
      <c r="H931" s="50">
        <f>VLOOKUP(D931,'Species List'!$A$2:$J$97,6,0)</f>
        <v>-4.4317000000000002</v>
      </c>
      <c r="I931" s="50">
        <f>VLOOKUP(D931,'Species List'!$A$2:$J$97,7,0)</f>
        <v>2.9051</v>
      </c>
      <c r="J931">
        <f t="shared" si="14"/>
        <v>581.54718397712224</v>
      </c>
      <c r="K931" s="50" t="str">
        <f>VLOOKUP(D931,'Species List'!$A$2:$J$97,4,0)</f>
        <v>Scaridae</v>
      </c>
    </row>
    <row r="932" spans="1:11">
      <c r="A932" s="47">
        <v>2011</v>
      </c>
      <c r="B932" s="48" t="s">
        <v>65</v>
      </c>
      <c r="C932" s="48">
        <v>7</v>
      </c>
      <c r="D932" s="48" t="s">
        <v>54</v>
      </c>
      <c r="E932" s="48" t="str">
        <f>VLOOKUP(D932,'Species List'!$A$2:$J$97,3,0)</f>
        <v>Acanthurus coeruleus</v>
      </c>
      <c r="F932" s="48">
        <v>12</v>
      </c>
      <c r="G932" s="48"/>
      <c r="H932" s="50">
        <f>VLOOKUP(D932,'Species List'!$A$2:$J$97,6,0)</f>
        <v>-2.8241999999999998</v>
      </c>
      <c r="I932" s="50">
        <f>VLOOKUP(D932,'Species List'!$A$2:$J$97,7,0)</f>
        <v>2.2637999999999998</v>
      </c>
      <c r="J932">
        <f t="shared" si="14"/>
        <v>76.322133977954692</v>
      </c>
      <c r="K932" s="50" t="str">
        <f>VLOOKUP(D932,'Species List'!$A$2:$J$97,4,0)</f>
        <v>Acanthuridae</v>
      </c>
    </row>
    <row r="933" spans="1:11">
      <c r="A933" s="47">
        <v>2011</v>
      </c>
      <c r="B933" s="48" t="s">
        <v>65</v>
      </c>
      <c r="C933" s="48">
        <v>7</v>
      </c>
      <c r="D933" s="48" t="s">
        <v>54</v>
      </c>
      <c r="E933" s="48" t="str">
        <f>VLOOKUP(D933,'Species List'!$A$2:$J$97,3,0)</f>
        <v>Acanthurus coeruleus</v>
      </c>
      <c r="F933" s="48">
        <v>13</v>
      </c>
      <c r="G933" s="48"/>
      <c r="H933" s="50">
        <f>VLOOKUP(D933,'Species List'!$A$2:$J$97,6,0)</f>
        <v>-2.8241999999999998</v>
      </c>
      <c r="I933" s="50">
        <f>VLOOKUP(D933,'Species List'!$A$2:$J$97,7,0)</f>
        <v>2.2637999999999998</v>
      </c>
      <c r="J933">
        <f t="shared" si="14"/>
        <v>91.483961183754317</v>
      </c>
      <c r="K933" s="50" t="str">
        <f>VLOOKUP(D933,'Species List'!$A$2:$J$97,4,0)</f>
        <v>Acanthuridae</v>
      </c>
    </row>
    <row r="934" spans="1:11">
      <c r="A934" s="47">
        <v>2011</v>
      </c>
      <c r="B934" s="48" t="s">
        <v>65</v>
      </c>
      <c r="C934" s="48">
        <v>7</v>
      </c>
      <c r="D934" s="48" t="s">
        <v>54</v>
      </c>
      <c r="E934" s="48" t="str">
        <f>VLOOKUP(D934,'Species List'!$A$2:$J$97,3,0)</f>
        <v>Acanthurus coeruleus</v>
      </c>
      <c r="F934" s="48">
        <v>18</v>
      </c>
      <c r="G934" s="48"/>
      <c r="H934" s="50">
        <f>VLOOKUP(D934,'Species List'!$A$2:$J$97,6,0)</f>
        <v>-2.8241999999999998</v>
      </c>
      <c r="I934" s="50">
        <f>VLOOKUP(D934,'Species List'!$A$2:$J$97,7,0)</f>
        <v>2.2637999999999998</v>
      </c>
      <c r="J934">
        <f t="shared" si="14"/>
        <v>191.11109332634919</v>
      </c>
      <c r="K934" s="50" t="str">
        <f>VLOOKUP(D934,'Species List'!$A$2:$J$97,4,0)</f>
        <v>Acanthuridae</v>
      </c>
    </row>
    <row r="935" spans="1:11">
      <c r="A935" s="47">
        <v>2011</v>
      </c>
      <c r="B935" s="48" t="s">
        <v>65</v>
      </c>
      <c r="C935" s="48">
        <v>7</v>
      </c>
      <c r="D935" t="s">
        <v>48</v>
      </c>
      <c r="E935" s="48" t="str">
        <f>VLOOKUP(D935,'Species List'!$A$2:$J$97,3,0)</f>
        <v>Scarus taeniopterus</v>
      </c>
      <c r="F935" s="48">
        <v>13</v>
      </c>
      <c r="G935" s="48" t="s">
        <v>21</v>
      </c>
      <c r="H935" s="50">
        <f>VLOOKUP(D935,'Species List'!$A$2:$J$97,6,0)</f>
        <v>-3.2256999999999998</v>
      </c>
      <c r="I935" s="50">
        <f>VLOOKUP(D935,'Species List'!$A$2:$J$97,7,0)</f>
        <v>2.3852000000000002</v>
      </c>
      <c r="J935">
        <f t="shared" si="14"/>
        <v>65.535660968650873</v>
      </c>
      <c r="K935" s="50" t="str">
        <f>VLOOKUP(D935,'Species List'!$A$2:$J$97,4,0)</f>
        <v>Scaridae</v>
      </c>
    </row>
    <row r="936" spans="1:11">
      <c r="A936" s="47">
        <v>2011</v>
      </c>
      <c r="B936" s="48" t="s">
        <v>65</v>
      </c>
      <c r="C936" s="48">
        <v>7</v>
      </c>
      <c r="D936" t="s">
        <v>48</v>
      </c>
      <c r="E936" s="48" t="str">
        <f>VLOOKUP(D936,'Species List'!$A$2:$J$97,3,0)</f>
        <v>Scarus taeniopterus</v>
      </c>
      <c r="F936" s="48">
        <v>17</v>
      </c>
      <c r="G936" s="48" t="s">
        <v>21</v>
      </c>
      <c r="H936" s="50">
        <f>VLOOKUP(D936,'Species List'!$A$2:$J$97,6,0)</f>
        <v>-3.2256999999999998</v>
      </c>
      <c r="I936" s="50">
        <f>VLOOKUP(D936,'Species List'!$A$2:$J$97,7,0)</f>
        <v>2.3852000000000002</v>
      </c>
      <c r="J936">
        <f t="shared" si="14"/>
        <v>124.27013418228138</v>
      </c>
      <c r="K936" s="50" t="str">
        <f>VLOOKUP(D936,'Species List'!$A$2:$J$97,4,0)</f>
        <v>Scaridae</v>
      </c>
    </row>
    <row r="937" spans="1:11">
      <c r="A937" s="47">
        <v>2011</v>
      </c>
      <c r="B937" s="48" t="s">
        <v>65</v>
      </c>
      <c r="C937" s="48">
        <v>7</v>
      </c>
      <c r="D937" t="s">
        <v>48</v>
      </c>
      <c r="E937" s="48" t="str">
        <f>VLOOKUP(D937,'Species List'!$A$2:$J$97,3,0)</f>
        <v>Scarus taeniopterus</v>
      </c>
      <c r="F937" s="48">
        <v>18</v>
      </c>
      <c r="G937" s="48" t="s">
        <v>21</v>
      </c>
      <c r="H937" s="50">
        <f>VLOOKUP(D937,'Species List'!$A$2:$J$97,6,0)</f>
        <v>-3.2256999999999998</v>
      </c>
      <c r="I937" s="50">
        <f>VLOOKUP(D937,'Species List'!$A$2:$J$97,7,0)</f>
        <v>2.3852000000000002</v>
      </c>
      <c r="J937">
        <f t="shared" si="14"/>
        <v>142.42163893869329</v>
      </c>
      <c r="K937" s="50" t="str">
        <f>VLOOKUP(D937,'Species List'!$A$2:$J$97,4,0)</f>
        <v>Scaridae</v>
      </c>
    </row>
    <row r="938" spans="1:11">
      <c r="A938" s="47">
        <v>2011</v>
      </c>
      <c r="B938" s="48" t="s">
        <v>65</v>
      </c>
      <c r="C938" s="48">
        <v>7</v>
      </c>
      <c r="D938" t="s">
        <v>48</v>
      </c>
      <c r="E938" s="48" t="str">
        <f>VLOOKUP(D938,'Species List'!$A$2:$J$97,3,0)</f>
        <v>Scarus taeniopterus</v>
      </c>
      <c r="F938" s="48">
        <v>20</v>
      </c>
      <c r="G938" s="48" t="s">
        <v>21</v>
      </c>
      <c r="H938" s="50">
        <f>VLOOKUP(D938,'Species List'!$A$2:$J$97,6,0)</f>
        <v>-3.2256999999999998</v>
      </c>
      <c r="I938" s="50">
        <f>VLOOKUP(D938,'Species List'!$A$2:$J$97,7,0)</f>
        <v>2.3852000000000002</v>
      </c>
      <c r="J938">
        <f t="shared" si="14"/>
        <v>183.11197449783583</v>
      </c>
      <c r="K938" s="50" t="str">
        <f>VLOOKUP(D938,'Species List'!$A$2:$J$97,4,0)</f>
        <v>Scaridae</v>
      </c>
    </row>
    <row r="939" spans="1:11">
      <c r="A939" s="47">
        <v>2011</v>
      </c>
      <c r="B939" s="48" t="s">
        <v>65</v>
      </c>
      <c r="C939" s="48">
        <v>7</v>
      </c>
      <c r="D939" s="48" t="s">
        <v>42</v>
      </c>
      <c r="E939" s="48" t="str">
        <f>VLOOKUP(D939,'Species List'!$A$2:$J$97,3,0)</f>
        <v>Scarus vetula</v>
      </c>
      <c r="F939" s="48">
        <v>25</v>
      </c>
      <c r="G939" s="48" t="s">
        <v>21</v>
      </c>
      <c r="H939" s="50">
        <f>VLOOKUP(D939,'Species List'!$A$2:$J$97,6,0)</f>
        <v>-5.0162000000000004</v>
      </c>
      <c r="I939" s="50">
        <f>VLOOKUP(D939,'Species List'!$A$2:$J$97,7,0)</f>
        <v>3.1109</v>
      </c>
      <c r="J939">
        <f t="shared" si="14"/>
        <v>277.684458006971</v>
      </c>
      <c r="K939" s="50" t="str">
        <f>VLOOKUP(D939,'Species List'!$A$2:$J$97,4,0)</f>
        <v>Scaridae</v>
      </c>
    </row>
    <row r="940" spans="1:11">
      <c r="A940" s="47">
        <v>2011</v>
      </c>
      <c r="B940" s="48" t="s">
        <v>65</v>
      </c>
      <c r="C940" s="48">
        <v>7</v>
      </c>
      <c r="D940" s="48" t="s">
        <v>47</v>
      </c>
      <c r="E940" s="48" t="str">
        <f>VLOOKUP(D940,'Species List'!$A$2:$J$97,3,0)</f>
        <v>Sparisoma aurofrenatum</v>
      </c>
      <c r="F940" s="48">
        <v>12</v>
      </c>
      <c r="G940" s="48" t="s">
        <v>53</v>
      </c>
      <c r="H940" s="50">
        <f>VLOOKUP(D940,'Species List'!$A$2:$J$97,6,0)</f>
        <v>-4.0781000000000001</v>
      </c>
      <c r="I940" s="50">
        <f>VLOOKUP(D940,'Species List'!$A$2:$J$97,7,0)</f>
        <v>2.7437999999999998</v>
      </c>
      <c r="J940">
        <f t="shared" si="14"/>
        <v>42.340648247283212</v>
      </c>
      <c r="K940" s="50" t="str">
        <f>VLOOKUP(D940,'Species List'!$A$2:$J$97,4,0)</f>
        <v>Scaridae</v>
      </c>
    </row>
    <row r="941" spans="1:11">
      <c r="A941" s="47">
        <v>2011</v>
      </c>
      <c r="B941" s="48" t="s">
        <v>65</v>
      </c>
      <c r="C941" s="48">
        <v>7</v>
      </c>
      <c r="D941" t="s">
        <v>45</v>
      </c>
      <c r="E941" s="48" t="str">
        <f>VLOOKUP(D941,'Species List'!$A$2:$J$97,3,0)</f>
        <v>Sparisoma viride</v>
      </c>
      <c r="F941" s="48">
        <v>11</v>
      </c>
      <c r="G941" s="48" t="s">
        <v>53</v>
      </c>
      <c r="H941" s="50">
        <f>VLOOKUP(D941,'Species List'!$A$2:$J$97,6,0)</f>
        <v>-4.4317000000000002</v>
      </c>
      <c r="I941" s="50">
        <f>VLOOKUP(D941,'Species List'!$A$2:$J$97,7,0)</f>
        <v>2.9051</v>
      </c>
      <c r="J941">
        <f t="shared" si="14"/>
        <v>31.531881781840099</v>
      </c>
      <c r="K941" s="50" t="str">
        <f>VLOOKUP(D941,'Species List'!$A$2:$J$97,4,0)</f>
        <v>Scaridae</v>
      </c>
    </row>
    <row r="942" spans="1:11">
      <c r="A942" s="47">
        <v>2011</v>
      </c>
      <c r="B942" s="48" t="s">
        <v>65</v>
      </c>
      <c r="C942" s="48">
        <v>7</v>
      </c>
      <c r="D942" t="s">
        <v>45</v>
      </c>
      <c r="E942" s="48" t="str">
        <f>VLOOKUP(D942,'Species List'!$A$2:$J$97,3,0)</f>
        <v>Sparisoma viride</v>
      </c>
      <c r="F942" s="48">
        <v>32</v>
      </c>
      <c r="G942" s="48" t="s">
        <v>43</v>
      </c>
      <c r="H942" s="50">
        <f>VLOOKUP(D942,'Species List'!$A$2:$J$97,6,0)</f>
        <v>-4.4317000000000002</v>
      </c>
      <c r="I942" s="50">
        <f>VLOOKUP(D942,'Species List'!$A$2:$J$97,7,0)</f>
        <v>2.9051</v>
      </c>
      <c r="J942">
        <f t="shared" si="14"/>
        <v>701.47339170910243</v>
      </c>
      <c r="K942" s="50" t="str">
        <f>VLOOKUP(D942,'Species List'!$A$2:$J$97,4,0)</f>
        <v>Scaridae</v>
      </c>
    </row>
    <row r="943" spans="1:11">
      <c r="A943" s="47">
        <v>2011</v>
      </c>
      <c r="B943" s="48" t="s">
        <v>65</v>
      </c>
      <c r="C943" s="48">
        <v>7</v>
      </c>
      <c r="D943" t="s">
        <v>45</v>
      </c>
      <c r="E943" s="48" t="str">
        <f>VLOOKUP(D943,'Species List'!$A$2:$J$97,3,0)</f>
        <v>Sparisoma viride</v>
      </c>
      <c r="F943" s="48">
        <v>32</v>
      </c>
      <c r="G943" s="48" t="s">
        <v>43</v>
      </c>
      <c r="H943" s="50">
        <f>VLOOKUP(D943,'Species List'!$A$2:$J$97,6,0)</f>
        <v>-4.4317000000000002</v>
      </c>
      <c r="I943" s="50">
        <f>VLOOKUP(D943,'Species List'!$A$2:$J$97,7,0)</f>
        <v>2.9051</v>
      </c>
      <c r="J943">
        <f t="shared" si="14"/>
        <v>701.47339170910243</v>
      </c>
      <c r="K943" s="50" t="str">
        <f>VLOOKUP(D943,'Species List'!$A$2:$J$97,4,0)</f>
        <v>Scaridae</v>
      </c>
    </row>
    <row r="944" spans="1:11">
      <c r="A944" s="47">
        <v>2011</v>
      </c>
      <c r="B944" s="48" t="s">
        <v>65</v>
      </c>
      <c r="C944" s="48">
        <v>8</v>
      </c>
      <c r="D944" s="48" t="s">
        <v>54</v>
      </c>
      <c r="E944" s="48" t="str">
        <f>VLOOKUP(D944,'Species List'!$A$2:$J$97,3,0)</f>
        <v>Acanthurus coeruleus</v>
      </c>
      <c r="F944" s="48">
        <v>20</v>
      </c>
      <c r="G944" s="48"/>
      <c r="H944" s="50">
        <f>VLOOKUP(D944,'Species List'!$A$2:$J$97,6,0)</f>
        <v>-2.8241999999999998</v>
      </c>
      <c r="I944" s="50">
        <f>VLOOKUP(D944,'Species List'!$A$2:$J$97,7,0)</f>
        <v>2.2637999999999998</v>
      </c>
      <c r="J944">
        <f t="shared" si="14"/>
        <v>242.58933511332035</v>
      </c>
      <c r="K944" s="50" t="str">
        <f>VLOOKUP(D944,'Species List'!$A$2:$J$97,4,0)</f>
        <v>Acanthuridae</v>
      </c>
    </row>
    <row r="945" spans="1:11">
      <c r="A945" s="47">
        <v>2011</v>
      </c>
      <c r="B945" s="48" t="s">
        <v>65</v>
      </c>
      <c r="C945" s="48">
        <v>8</v>
      </c>
      <c r="D945" s="48" t="s">
        <v>49</v>
      </c>
      <c r="E945" s="48" t="str">
        <f>VLOOKUP(D945,'Species List'!$A$2:$J$97,3,0)</f>
        <v>Microspathodon chrysurus</v>
      </c>
      <c r="F945" s="48">
        <v>18</v>
      </c>
      <c r="G945" s="48"/>
      <c r="H945" s="50">
        <f>VLOOKUP(D945,'Species List'!$A$2:$J$97,6,0)</f>
        <v>-4.7032999999999996</v>
      </c>
      <c r="I945" s="50">
        <f>VLOOKUP(D945,'Species List'!$A$2:$J$97,7,0)</f>
        <v>3.0825</v>
      </c>
      <c r="J945">
        <f t="shared" si="14"/>
        <v>177.24643014613946</v>
      </c>
      <c r="K945" s="50" t="str">
        <f>VLOOKUP(D945,'Species List'!$A$2:$J$97,4,0)</f>
        <v>Pomacentridae</v>
      </c>
    </row>
    <row r="946" spans="1:11">
      <c r="A946" s="47">
        <v>2011</v>
      </c>
      <c r="B946" s="48" t="s">
        <v>65</v>
      </c>
      <c r="C946" s="48">
        <v>8</v>
      </c>
      <c r="D946" t="s">
        <v>48</v>
      </c>
      <c r="E946" s="48" t="str">
        <f>VLOOKUP(D946,'Species List'!$A$2:$J$97,3,0)</f>
        <v>Scarus taeniopterus</v>
      </c>
      <c r="F946" s="48">
        <v>18</v>
      </c>
      <c r="G946" s="48" t="s">
        <v>21</v>
      </c>
      <c r="H946" s="50">
        <f>VLOOKUP(D946,'Species List'!$A$2:$J$97,6,0)</f>
        <v>-3.2256999999999998</v>
      </c>
      <c r="I946" s="50">
        <f>VLOOKUP(D946,'Species List'!$A$2:$J$97,7,0)</f>
        <v>2.3852000000000002</v>
      </c>
      <c r="J946">
        <f t="shared" si="14"/>
        <v>142.42163893869329</v>
      </c>
      <c r="K946" s="50" t="str">
        <f>VLOOKUP(D946,'Species List'!$A$2:$J$97,4,0)</f>
        <v>Scaridae</v>
      </c>
    </row>
    <row r="947" spans="1:11">
      <c r="A947" s="47">
        <v>2011</v>
      </c>
      <c r="B947" s="48" t="s">
        <v>65</v>
      </c>
      <c r="C947" s="48">
        <v>8</v>
      </c>
      <c r="D947" t="s">
        <v>48</v>
      </c>
      <c r="E947" s="48" t="str">
        <f>VLOOKUP(D947,'Species List'!$A$2:$J$97,3,0)</f>
        <v>Scarus taeniopterus</v>
      </c>
      <c r="F947" s="48">
        <v>23</v>
      </c>
      <c r="G947" s="48" t="s">
        <v>43</v>
      </c>
      <c r="H947" s="50">
        <f>VLOOKUP(D947,'Species List'!$A$2:$J$97,6,0)</f>
        <v>-3.2256999999999998</v>
      </c>
      <c r="I947" s="50">
        <f>VLOOKUP(D947,'Species List'!$A$2:$J$97,7,0)</f>
        <v>2.3852000000000002</v>
      </c>
      <c r="J947">
        <f t="shared" si="14"/>
        <v>255.56020890468707</v>
      </c>
      <c r="K947" s="50" t="str">
        <f>VLOOKUP(D947,'Species List'!$A$2:$J$97,4,0)</f>
        <v>Scaridae</v>
      </c>
    </row>
    <row r="948" spans="1:11">
      <c r="A948" s="47">
        <v>2011</v>
      </c>
      <c r="B948" s="48" t="s">
        <v>65</v>
      </c>
      <c r="C948" s="48">
        <v>8</v>
      </c>
      <c r="D948" s="48" t="s">
        <v>42</v>
      </c>
      <c r="E948" s="48" t="str">
        <f>VLOOKUP(D948,'Species List'!$A$2:$J$97,3,0)</f>
        <v>Scarus vetula</v>
      </c>
      <c r="F948" s="48">
        <v>23</v>
      </c>
      <c r="G948" s="48" t="s">
        <v>21</v>
      </c>
      <c r="H948" s="50">
        <f>VLOOKUP(D948,'Species List'!$A$2:$J$97,6,0)</f>
        <v>-5.0162000000000004</v>
      </c>
      <c r="I948" s="50">
        <f>VLOOKUP(D948,'Species List'!$A$2:$J$97,7,0)</f>
        <v>3.1109</v>
      </c>
      <c r="J948">
        <f t="shared" si="14"/>
        <v>214.23929230422809</v>
      </c>
      <c r="K948" s="50" t="str">
        <f>VLOOKUP(D948,'Species List'!$A$2:$J$97,4,0)</f>
        <v>Scaridae</v>
      </c>
    </row>
    <row r="949" spans="1:11">
      <c r="A949" s="47">
        <v>2011</v>
      </c>
      <c r="B949" s="48" t="s">
        <v>65</v>
      </c>
      <c r="C949" s="48">
        <v>8</v>
      </c>
      <c r="D949" s="48" t="s">
        <v>42</v>
      </c>
      <c r="E949" s="48" t="str">
        <f>VLOOKUP(D949,'Species List'!$A$2:$J$97,3,0)</f>
        <v>Scarus vetula</v>
      </c>
      <c r="F949" s="48">
        <v>24</v>
      </c>
      <c r="G949" s="48" t="s">
        <v>21</v>
      </c>
      <c r="H949" s="50">
        <f>VLOOKUP(D949,'Species List'!$A$2:$J$97,6,0)</f>
        <v>-5.0162000000000004</v>
      </c>
      <c r="I949" s="50">
        <f>VLOOKUP(D949,'Species List'!$A$2:$J$97,7,0)</f>
        <v>3.1109</v>
      </c>
      <c r="J949">
        <f t="shared" si="14"/>
        <v>244.56772957919503</v>
      </c>
      <c r="K949" s="50" t="str">
        <f>VLOOKUP(D949,'Species List'!$A$2:$J$97,4,0)</f>
        <v>Scaridae</v>
      </c>
    </row>
    <row r="950" spans="1:11">
      <c r="A950" s="47">
        <v>2011</v>
      </c>
      <c r="B950" s="48" t="s">
        <v>65</v>
      </c>
      <c r="C950" s="48">
        <v>8</v>
      </c>
      <c r="D950" s="48" t="s">
        <v>42</v>
      </c>
      <c r="E950" s="48" t="str">
        <f>VLOOKUP(D950,'Species List'!$A$2:$J$97,3,0)</f>
        <v>Scarus vetula</v>
      </c>
      <c r="F950" s="48">
        <v>35</v>
      </c>
      <c r="G950" s="48" t="s">
        <v>43</v>
      </c>
      <c r="H950" s="50">
        <f>VLOOKUP(D950,'Species List'!$A$2:$J$97,6,0)</f>
        <v>-5.0162000000000004</v>
      </c>
      <c r="I950" s="50">
        <f>VLOOKUP(D950,'Species List'!$A$2:$J$97,7,0)</f>
        <v>3.1109</v>
      </c>
      <c r="J950">
        <f t="shared" si="14"/>
        <v>790.93588337793562</v>
      </c>
      <c r="K950" s="50" t="str">
        <f>VLOOKUP(D950,'Species List'!$A$2:$J$97,4,0)</f>
        <v>Scaridae</v>
      </c>
    </row>
    <row r="951" spans="1:11">
      <c r="A951" s="47">
        <v>2011</v>
      </c>
      <c r="B951" s="48" t="s">
        <v>65</v>
      </c>
      <c r="C951" s="48">
        <v>8</v>
      </c>
      <c r="D951" s="48" t="s">
        <v>47</v>
      </c>
      <c r="E951" s="48" t="str">
        <f>VLOOKUP(D951,'Species List'!$A$2:$J$97,3,0)</f>
        <v>Sparisoma aurofrenatum</v>
      </c>
      <c r="F951" s="48">
        <v>23</v>
      </c>
      <c r="G951" s="48" t="s">
        <v>43</v>
      </c>
      <c r="H951" s="50">
        <f>VLOOKUP(D951,'Species List'!$A$2:$J$97,6,0)</f>
        <v>-4.0781000000000001</v>
      </c>
      <c r="I951" s="50">
        <f>VLOOKUP(D951,'Species List'!$A$2:$J$97,7,0)</f>
        <v>2.7437999999999998</v>
      </c>
      <c r="J951">
        <f t="shared" si="14"/>
        <v>252.35321175413256</v>
      </c>
      <c r="K951" s="50" t="str">
        <f>VLOOKUP(D951,'Species List'!$A$2:$J$97,4,0)</f>
        <v>Scaridae</v>
      </c>
    </row>
    <row r="952" spans="1:11">
      <c r="A952" s="47">
        <v>2011</v>
      </c>
      <c r="B952" s="48" t="s">
        <v>65</v>
      </c>
      <c r="C952" s="48">
        <v>8</v>
      </c>
      <c r="D952" t="s">
        <v>45</v>
      </c>
      <c r="E952" s="48" t="str">
        <f>VLOOKUP(D952,'Species List'!$A$2:$J$97,3,0)</f>
        <v>Sparisoma viride</v>
      </c>
      <c r="F952" s="48">
        <v>30</v>
      </c>
      <c r="G952" s="48" t="s">
        <v>21</v>
      </c>
      <c r="H952" s="50">
        <f>VLOOKUP(D952,'Species List'!$A$2:$J$97,6,0)</f>
        <v>-4.4317000000000002</v>
      </c>
      <c r="I952" s="50">
        <f>VLOOKUP(D952,'Species List'!$A$2:$J$97,7,0)</f>
        <v>2.9051</v>
      </c>
      <c r="J952">
        <f t="shared" si="14"/>
        <v>581.54718397712224</v>
      </c>
      <c r="K952" s="50" t="str">
        <f>VLOOKUP(D952,'Species List'!$A$2:$J$97,4,0)</f>
        <v>Scaridae</v>
      </c>
    </row>
    <row r="953" spans="1:11">
      <c r="A953" s="47">
        <v>2011</v>
      </c>
      <c r="B953" s="48" t="s">
        <v>65</v>
      </c>
      <c r="C953" s="48">
        <v>8</v>
      </c>
      <c r="D953" t="s">
        <v>45</v>
      </c>
      <c r="E953" s="48" t="str">
        <f>VLOOKUP(D953,'Species List'!$A$2:$J$97,3,0)</f>
        <v>Sparisoma viride</v>
      </c>
      <c r="F953" s="48">
        <v>32</v>
      </c>
      <c r="G953" s="48" t="s">
        <v>43</v>
      </c>
      <c r="H953" s="50">
        <f>VLOOKUP(D953,'Species List'!$A$2:$J$97,6,0)</f>
        <v>-4.4317000000000002</v>
      </c>
      <c r="I953" s="50">
        <f>VLOOKUP(D953,'Species List'!$A$2:$J$97,7,0)</f>
        <v>2.9051</v>
      </c>
      <c r="J953">
        <f t="shared" si="14"/>
        <v>701.47339170910243</v>
      </c>
      <c r="K953" s="50" t="str">
        <f>VLOOKUP(D953,'Species List'!$A$2:$J$97,4,0)</f>
        <v>Scaridae</v>
      </c>
    </row>
    <row r="954" spans="1:11">
      <c r="A954" s="47">
        <v>2011</v>
      </c>
      <c r="B954" s="48" t="s">
        <v>380</v>
      </c>
      <c r="C954" s="48">
        <v>1</v>
      </c>
      <c r="D954" s="48" t="s">
        <v>54</v>
      </c>
      <c r="E954" s="48" t="str">
        <f>VLOOKUP(D954,'Species List'!$A$2:$J$97,3,0)</f>
        <v>Acanthurus coeruleus</v>
      </c>
      <c r="F954" s="48">
        <v>18</v>
      </c>
      <c r="G954" s="48"/>
      <c r="H954" s="50">
        <f>VLOOKUP(D954,'Species List'!$A$2:$J$97,6,0)</f>
        <v>-2.8241999999999998</v>
      </c>
      <c r="I954" s="50">
        <f>VLOOKUP(D954,'Species List'!$A$2:$J$97,7,0)</f>
        <v>2.2637999999999998</v>
      </c>
      <c r="J954">
        <f t="shared" si="14"/>
        <v>191.11109332634919</v>
      </c>
      <c r="K954" s="50" t="str">
        <f>VLOOKUP(D954,'Species List'!$A$2:$J$97,4,0)</f>
        <v>Acanthuridae</v>
      </c>
    </row>
    <row r="955" spans="1:11">
      <c r="A955" s="47">
        <v>2011</v>
      </c>
      <c r="B955" s="48" t="s">
        <v>380</v>
      </c>
      <c r="C955" s="48">
        <v>1</v>
      </c>
      <c r="D955" s="48" t="s">
        <v>49</v>
      </c>
      <c r="E955" s="48" t="str">
        <f>VLOOKUP(D955,'Species List'!$A$2:$J$97,3,0)</f>
        <v>Microspathodon chrysurus</v>
      </c>
      <c r="F955" s="48">
        <v>13</v>
      </c>
      <c r="G955" s="48"/>
      <c r="H955" s="50">
        <f>VLOOKUP(D955,'Species List'!$A$2:$J$97,6,0)</f>
        <v>-4.7032999999999996</v>
      </c>
      <c r="I955" s="50">
        <f>VLOOKUP(D955,'Species List'!$A$2:$J$97,7,0)</f>
        <v>3.0825</v>
      </c>
      <c r="J955">
        <f t="shared" si="14"/>
        <v>65.002548424018272</v>
      </c>
      <c r="K955" s="50" t="str">
        <f>VLOOKUP(D955,'Species List'!$A$2:$J$97,4,0)</f>
        <v>Pomacentridae</v>
      </c>
    </row>
    <row r="956" spans="1:11">
      <c r="A956" s="47">
        <v>2011</v>
      </c>
      <c r="B956" s="48" t="s">
        <v>380</v>
      </c>
      <c r="C956" s="48">
        <v>1</v>
      </c>
      <c r="D956" s="48" t="s">
        <v>49</v>
      </c>
      <c r="E956" s="48" t="str">
        <f>VLOOKUP(D956,'Species List'!$A$2:$J$97,3,0)</f>
        <v>Microspathodon chrysurus</v>
      </c>
      <c r="F956" s="48">
        <v>13</v>
      </c>
      <c r="G956" s="48"/>
      <c r="H956" s="50">
        <f>VLOOKUP(D956,'Species List'!$A$2:$J$97,6,0)</f>
        <v>-4.7032999999999996</v>
      </c>
      <c r="I956" s="50">
        <f>VLOOKUP(D956,'Species List'!$A$2:$J$97,7,0)</f>
        <v>3.0825</v>
      </c>
      <c r="J956">
        <f t="shared" si="14"/>
        <v>65.002548424018272</v>
      </c>
      <c r="K956" s="50" t="str">
        <f>VLOOKUP(D956,'Species List'!$A$2:$J$97,4,0)</f>
        <v>Pomacentridae</v>
      </c>
    </row>
    <row r="957" spans="1:11">
      <c r="A957" s="47">
        <v>2011</v>
      </c>
      <c r="B957" s="48" t="s">
        <v>380</v>
      </c>
      <c r="C957" s="48">
        <v>1</v>
      </c>
      <c r="D957" t="s">
        <v>48</v>
      </c>
      <c r="E957" s="48" t="str">
        <f>VLOOKUP(D957,'Species List'!$A$2:$J$97,3,0)</f>
        <v>Scarus taeniopterus</v>
      </c>
      <c r="F957" s="48">
        <v>20</v>
      </c>
      <c r="G957" s="48" t="s">
        <v>21</v>
      </c>
      <c r="H957" s="50">
        <f>VLOOKUP(D957,'Species List'!$A$2:$J$97,6,0)</f>
        <v>-3.2256999999999998</v>
      </c>
      <c r="I957" s="50">
        <f>VLOOKUP(D957,'Species List'!$A$2:$J$97,7,0)</f>
        <v>2.3852000000000002</v>
      </c>
      <c r="J957">
        <f t="shared" si="14"/>
        <v>183.11197449783583</v>
      </c>
      <c r="K957" s="50" t="str">
        <f>VLOOKUP(D957,'Species List'!$A$2:$J$97,4,0)</f>
        <v>Scaridae</v>
      </c>
    </row>
    <row r="958" spans="1:11">
      <c r="A958" s="47">
        <v>2011</v>
      </c>
      <c r="B958" s="48" t="s">
        <v>380</v>
      </c>
      <c r="C958" s="48">
        <v>1</v>
      </c>
      <c r="D958" t="s">
        <v>48</v>
      </c>
      <c r="E958" s="48" t="str">
        <f>VLOOKUP(D958,'Species List'!$A$2:$J$97,3,0)</f>
        <v>Scarus taeniopterus</v>
      </c>
      <c r="F958" s="48">
        <v>22</v>
      </c>
      <c r="G958" s="48" t="s">
        <v>21</v>
      </c>
      <c r="H958" s="50">
        <f>VLOOKUP(D958,'Species List'!$A$2:$J$97,6,0)</f>
        <v>-3.2256999999999998</v>
      </c>
      <c r="I958" s="50">
        <f>VLOOKUP(D958,'Species List'!$A$2:$J$97,7,0)</f>
        <v>2.3852000000000002</v>
      </c>
      <c r="J958">
        <f t="shared" si="14"/>
        <v>229.85109565998633</v>
      </c>
      <c r="K958" s="50" t="str">
        <f>VLOOKUP(D958,'Species List'!$A$2:$J$97,4,0)</f>
        <v>Scaridae</v>
      </c>
    </row>
    <row r="959" spans="1:11">
      <c r="A959" s="47">
        <v>2011</v>
      </c>
      <c r="B959" s="48" t="s">
        <v>380</v>
      </c>
      <c r="C959" s="48">
        <v>1</v>
      </c>
      <c r="D959" t="s">
        <v>48</v>
      </c>
      <c r="E959" s="48" t="str">
        <f>VLOOKUP(D959,'Species List'!$A$2:$J$97,3,0)</f>
        <v>Scarus taeniopterus</v>
      </c>
      <c r="F959" s="48">
        <v>5</v>
      </c>
      <c r="G959" s="48" t="s">
        <v>53</v>
      </c>
      <c r="H959" s="50">
        <f>VLOOKUP(D959,'Species List'!$A$2:$J$97,6,0)</f>
        <v>-3.2256999999999998</v>
      </c>
      <c r="I959" s="50">
        <f>VLOOKUP(D959,'Species List'!$A$2:$J$97,7,0)</f>
        <v>2.3852000000000002</v>
      </c>
      <c r="J959">
        <f t="shared" si="14"/>
        <v>6.7093933568168316</v>
      </c>
      <c r="K959" s="50" t="str">
        <f>VLOOKUP(D959,'Species List'!$A$2:$J$97,4,0)</f>
        <v>Scaridae</v>
      </c>
    </row>
    <row r="960" spans="1:11">
      <c r="A960" s="47">
        <v>2011</v>
      </c>
      <c r="B960" s="48" t="s">
        <v>380</v>
      </c>
      <c r="C960" s="48">
        <v>1</v>
      </c>
      <c r="D960" t="s">
        <v>48</v>
      </c>
      <c r="E960" s="48" t="str">
        <f>VLOOKUP(D960,'Species List'!$A$2:$J$97,3,0)</f>
        <v>Scarus taeniopterus</v>
      </c>
      <c r="F960" s="48">
        <v>7</v>
      </c>
      <c r="G960" s="48" t="s">
        <v>53</v>
      </c>
      <c r="H960" s="50">
        <f>VLOOKUP(D960,'Species List'!$A$2:$J$97,6,0)</f>
        <v>-3.2256999999999998</v>
      </c>
      <c r="I960" s="50">
        <f>VLOOKUP(D960,'Species List'!$A$2:$J$97,7,0)</f>
        <v>2.3852000000000002</v>
      </c>
      <c r="J960">
        <f t="shared" si="14"/>
        <v>14.970208360402568</v>
      </c>
      <c r="K960" s="50" t="str">
        <f>VLOOKUP(D960,'Species List'!$A$2:$J$97,4,0)</f>
        <v>Scaridae</v>
      </c>
    </row>
    <row r="961" spans="1:11">
      <c r="A961" s="47">
        <v>2011</v>
      </c>
      <c r="B961" s="48" t="s">
        <v>380</v>
      </c>
      <c r="C961" s="48">
        <v>1</v>
      </c>
      <c r="D961" t="s">
        <v>48</v>
      </c>
      <c r="E961" s="48" t="str">
        <f>VLOOKUP(D961,'Species List'!$A$2:$J$97,3,0)</f>
        <v>Scarus taeniopterus</v>
      </c>
      <c r="F961" s="48">
        <v>7</v>
      </c>
      <c r="G961" s="48" t="s">
        <v>53</v>
      </c>
      <c r="H961" s="50">
        <f>VLOOKUP(D961,'Species List'!$A$2:$J$97,6,0)</f>
        <v>-3.2256999999999998</v>
      </c>
      <c r="I961" s="50">
        <f>VLOOKUP(D961,'Species List'!$A$2:$J$97,7,0)</f>
        <v>2.3852000000000002</v>
      </c>
      <c r="J961">
        <f t="shared" si="14"/>
        <v>14.970208360402568</v>
      </c>
      <c r="K961" s="50" t="str">
        <f>VLOOKUP(D961,'Species List'!$A$2:$J$97,4,0)</f>
        <v>Scaridae</v>
      </c>
    </row>
    <row r="962" spans="1:11">
      <c r="A962" s="47">
        <v>2011</v>
      </c>
      <c r="B962" s="48" t="s">
        <v>380</v>
      </c>
      <c r="C962" s="48">
        <v>1</v>
      </c>
      <c r="D962" t="s">
        <v>48</v>
      </c>
      <c r="E962" s="48" t="str">
        <f>VLOOKUP(D962,'Species List'!$A$2:$J$97,3,0)</f>
        <v>Scarus taeniopterus</v>
      </c>
      <c r="F962" s="48">
        <v>9</v>
      </c>
      <c r="G962" s="48" t="s">
        <v>53</v>
      </c>
      <c r="H962" s="50">
        <f>VLOOKUP(D962,'Species List'!$A$2:$J$97,6,0)</f>
        <v>-3.2256999999999998</v>
      </c>
      <c r="I962" s="50">
        <f>VLOOKUP(D962,'Species List'!$A$2:$J$97,7,0)</f>
        <v>2.3852000000000002</v>
      </c>
      <c r="J962">
        <f t="shared" ref="J962:J1025" si="15">10^(H962+(I962*LOG(F962*10)/LOG(10)))</f>
        <v>27.262095418590206</v>
      </c>
      <c r="K962" s="50" t="str">
        <f>VLOOKUP(D962,'Species List'!$A$2:$J$97,4,0)</f>
        <v>Scaridae</v>
      </c>
    </row>
    <row r="963" spans="1:11">
      <c r="A963" s="47">
        <v>2011</v>
      </c>
      <c r="B963" s="48" t="s">
        <v>380</v>
      </c>
      <c r="C963" s="48">
        <v>1</v>
      </c>
      <c r="D963" t="s">
        <v>48</v>
      </c>
      <c r="E963" s="48" t="str">
        <f>VLOOKUP(D963,'Species List'!$A$2:$J$97,3,0)</f>
        <v>Scarus taeniopterus</v>
      </c>
      <c r="F963" s="48">
        <v>9</v>
      </c>
      <c r="G963" s="48" t="s">
        <v>53</v>
      </c>
      <c r="H963" s="50">
        <f>VLOOKUP(D963,'Species List'!$A$2:$J$97,6,0)</f>
        <v>-3.2256999999999998</v>
      </c>
      <c r="I963" s="50">
        <f>VLOOKUP(D963,'Species List'!$A$2:$J$97,7,0)</f>
        <v>2.3852000000000002</v>
      </c>
      <c r="J963">
        <f t="shared" si="15"/>
        <v>27.262095418590206</v>
      </c>
      <c r="K963" s="50" t="str">
        <f>VLOOKUP(D963,'Species List'!$A$2:$J$97,4,0)</f>
        <v>Scaridae</v>
      </c>
    </row>
    <row r="964" spans="1:11">
      <c r="A964" s="47">
        <v>2011</v>
      </c>
      <c r="B964" s="48" t="s">
        <v>380</v>
      </c>
      <c r="C964" s="48">
        <v>1</v>
      </c>
      <c r="D964" t="s">
        <v>48</v>
      </c>
      <c r="E964" s="48" t="str">
        <f>VLOOKUP(D964,'Species List'!$A$2:$J$97,3,0)</f>
        <v>Scarus taeniopterus</v>
      </c>
      <c r="F964" s="48">
        <v>10</v>
      </c>
      <c r="G964" s="48" t="s">
        <v>53</v>
      </c>
      <c r="H964" s="50">
        <f>VLOOKUP(D964,'Species List'!$A$2:$J$97,6,0)</f>
        <v>-3.2256999999999998</v>
      </c>
      <c r="I964" s="50">
        <f>VLOOKUP(D964,'Species List'!$A$2:$J$97,7,0)</f>
        <v>2.3852000000000002</v>
      </c>
      <c r="J964">
        <f t="shared" si="15"/>
        <v>35.050966680669347</v>
      </c>
      <c r="K964" s="50" t="str">
        <f>VLOOKUP(D964,'Species List'!$A$2:$J$97,4,0)</f>
        <v>Scaridae</v>
      </c>
    </row>
    <row r="965" spans="1:11">
      <c r="A965" s="47">
        <v>2011</v>
      </c>
      <c r="B965" s="48" t="s">
        <v>380</v>
      </c>
      <c r="C965" s="48">
        <v>1</v>
      </c>
      <c r="D965" t="s">
        <v>48</v>
      </c>
      <c r="E965" s="48" t="str">
        <f>VLOOKUP(D965,'Species List'!$A$2:$J$97,3,0)</f>
        <v>Scarus taeniopterus</v>
      </c>
      <c r="F965" s="48">
        <v>12</v>
      </c>
      <c r="G965" s="48" t="s">
        <v>53</v>
      </c>
      <c r="H965" s="50">
        <f>VLOOKUP(D965,'Species List'!$A$2:$J$97,6,0)</f>
        <v>-3.2256999999999998</v>
      </c>
      <c r="I965" s="50">
        <f>VLOOKUP(D965,'Species List'!$A$2:$J$97,7,0)</f>
        <v>2.3852000000000002</v>
      </c>
      <c r="J965">
        <f t="shared" si="15"/>
        <v>54.145592205106873</v>
      </c>
      <c r="K965" s="50" t="str">
        <f>VLOOKUP(D965,'Species List'!$A$2:$J$97,4,0)</f>
        <v>Scaridae</v>
      </c>
    </row>
    <row r="966" spans="1:11">
      <c r="A966" s="47">
        <v>2011</v>
      </c>
      <c r="B966" s="48" t="s">
        <v>380</v>
      </c>
      <c r="C966" s="48">
        <v>1</v>
      </c>
      <c r="D966" s="48" t="s">
        <v>42</v>
      </c>
      <c r="E966" s="48" t="str">
        <f>VLOOKUP(D966,'Species List'!$A$2:$J$97,3,0)</f>
        <v>Scarus vetula</v>
      </c>
      <c r="F966" s="48">
        <v>35</v>
      </c>
      <c r="G966" s="48" t="s">
        <v>43</v>
      </c>
      <c r="H966" s="50">
        <f>VLOOKUP(D966,'Species List'!$A$2:$J$97,6,0)</f>
        <v>-5.0162000000000004</v>
      </c>
      <c r="I966" s="50">
        <f>VLOOKUP(D966,'Species List'!$A$2:$J$97,7,0)</f>
        <v>3.1109</v>
      </c>
      <c r="J966">
        <f t="shared" si="15"/>
        <v>790.93588337793562</v>
      </c>
      <c r="K966" s="50" t="str">
        <f>VLOOKUP(D966,'Species List'!$A$2:$J$97,4,0)</f>
        <v>Scaridae</v>
      </c>
    </row>
    <row r="967" spans="1:11">
      <c r="A967" s="47">
        <v>2011</v>
      </c>
      <c r="B967" s="48" t="s">
        <v>380</v>
      </c>
      <c r="C967" s="48">
        <v>1</v>
      </c>
      <c r="D967" t="s">
        <v>45</v>
      </c>
      <c r="E967" s="48" t="str">
        <f>VLOOKUP(D967,'Species List'!$A$2:$J$97,3,0)</f>
        <v>Sparisoma viride</v>
      </c>
      <c r="F967" s="48">
        <v>13</v>
      </c>
      <c r="G967" s="48" t="s">
        <v>21</v>
      </c>
      <c r="H967" s="50">
        <f>VLOOKUP(D967,'Species List'!$A$2:$J$97,6,0)</f>
        <v>-4.4317000000000002</v>
      </c>
      <c r="I967" s="50">
        <f>VLOOKUP(D967,'Species List'!$A$2:$J$97,7,0)</f>
        <v>2.9051</v>
      </c>
      <c r="J967">
        <f t="shared" si="15"/>
        <v>51.229112573228946</v>
      </c>
      <c r="K967" s="50" t="str">
        <f>VLOOKUP(D967,'Species List'!$A$2:$J$97,4,0)</f>
        <v>Scaridae</v>
      </c>
    </row>
    <row r="968" spans="1:11">
      <c r="A968" s="47">
        <v>2011</v>
      </c>
      <c r="B968" s="48" t="s">
        <v>380</v>
      </c>
      <c r="C968" s="48">
        <v>1</v>
      </c>
      <c r="D968" t="s">
        <v>45</v>
      </c>
      <c r="E968" s="48" t="str">
        <f>VLOOKUP(D968,'Species List'!$A$2:$J$97,3,0)</f>
        <v>Sparisoma viride</v>
      </c>
      <c r="F968" s="48">
        <v>16</v>
      </c>
      <c r="G968" s="48" t="s">
        <v>21</v>
      </c>
      <c r="H968" s="50">
        <f>VLOOKUP(D968,'Species List'!$A$2:$J$97,6,0)</f>
        <v>-4.4317000000000002</v>
      </c>
      <c r="I968" s="50">
        <f>VLOOKUP(D968,'Species List'!$A$2:$J$97,7,0)</f>
        <v>2.9051</v>
      </c>
      <c r="J968">
        <f t="shared" si="15"/>
        <v>93.645941776792625</v>
      </c>
      <c r="K968" s="50" t="str">
        <f>VLOOKUP(D968,'Species List'!$A$2:$J$97,4,0)</f>
        <v>Scaridae</v>
      </c>
    </row>
    <row r="969" spans="1:11">
      <c r="A969" s="47">
        <v>2011</v>
      </c>
      <c r="B969" s="48" t="s">
        <v>380</v>
      </c>
      <c r="C969" s="48">
        <v>2</v>
      </c>
      <c r="D969" t="s">
        <v>48</v>
      </c>
      <c r="E969" s="48" t="str">
        <f>VLOOKUP(D969,'Species List'!$A$2:$J$97,3,0)</f>
        <v>Scarus taeniopterus</v>
      </c>
      <c r="F969" s="48">
        <v>15</v>
      </c>
      <c r="G969" s="48" t="s">
        <v>21</v>
      </c>
      <c r="H969" s="50">
        <f>VLOOKUP(D969,'Species List'!$A$2:$J$97,6,0)</f>
        <v>-3.2256999999999998</v>
      </c>
      <c r="I969" s="50">
        <f>VLOOKUP(D969,'Species List'!$A$2:$J$97,7,0)</f>
        <v>2.3852000000000002</v>
      </c>
      <c r="J969">
        <f t="shared" si="15"/>
        <v>92.19616810425471</v>
      </c>
      <c r="K969" s="50" t="str">
        <f>VLOOKUP(D969,'Species List'!$A$2:$J$97,4,0)</f>
        <v>Scaridae</v>
      </c>
    </row>
    <row r="970" spans="1:11">
      <c r="A970" s="47">
        <v>2011</v>
      </c>
      <c r="B970" s="48" t="s">
        <v>380</v>
      </c>
      <c r="C970" s="48">
        <v>2</v>
      </c>
      <c r="D970" t="s">
        <v>48</v>
      </c>
      <c r="E970" s="48" t="str">
        <f>VLOOKUP(D970,'Species List'!$A$2:$J$97,3,0)</f>
        <v>Scarus taeniopterus</v>
      </c>
      <c r="F970" s="48">
        <v>18</v>
      </c>
      <c r="G970" s="48" t="s">
        <v>21</v>
      </c>
      <c r="H970" s="50">
        <f>VLOOKUP(D970,'Species List'!$A$2:$J$97,6,0)</f>
        <v>-3.2256999999999998</v>
      </c>
      <c r="I970" s="50">
        <f>VLOOKUP(D970,'Species List'!$A$2:$J$97,7,0)</f>
        <v>2.3852000000000002</v>
      </c>
      <c r="J970">
        <f t="shared" si="15"/>
        <v>142.42163893869329</v>
      </c>
      <c r="K970" s="50" t="str">
        <f>VLOOKUP(D970,'Species List'!$A$2:$J$97,4,0)</f>
        <v>Scaridae</v>
      </c>
    </row>
    <row r="971" spans="1:11">
      <c r="A971" s="47">
        <v>2011</v>
      </c>
      <c r="B971" s="48" t="s">
        <v>380</v>
      </c>
      <c r="C971" s="48">
        <v>2</v>
      </c>
      <c r="D971" t="s">
        <v>48</v>
      </c>
      <c r="E971" s="48" t="str">
        <f>VLOOKUP(D971,'Species List'!$A$2:$J$97,3,0)</f>
        <v>Scarus taeniopterus</v>
      </c>
      <c r="F971" s="48">
        <v>18</v>
      </c>
      <c r="G971" s="48" t="s">
        <v>21</v>
      </c>
      <c r="H971" s="50">
        <f>VLOOKUP(D971,'Species List'!$A$2:$J$97,6,0)</f>
        <v>-3.2256999999999998</v>
      </c>
      <c r="I971" s="50">
        <f>VLOOKUP(D971,'Species List'!$A$2:$J$97,7,0)</f>
        <v>2.3852000000000002</v>
      </c>
      <c r="J971">
        <f t="shared" si="15"/>
        <v>142.42163893869329</v>
      </c>
      <c r="K971" s="50" t="str">
        <f>VLOOKUP(D971,'Species List'!$A$2:$J$97,4,0)</f>
        <v>Scaridae</v>
      </c>
    </row>
    <row r="972" spans="1:11">
      <c r="A972" s="47">
        <v>2011</v>
      </c>
      <c r="B972" s="48" t="s">
        <v>380</v>
      </c>
      <c r="C972" s="48">
        <v>2</v>
      </c>
      <c r="D972" t="s">
        <v>48</v>
      </c>
      <c r="E972" s="48" t="str">
        <f>VLOOKUP(D972,'Species List'!$A$2:$J$97,3,0)</f>
        <v>Scarus taeniopterus</v>
      </c>
      <c r="F972" s="48">
        <v>20</v>
      </c>
      <c r="G972" s="48" t="s">
        <v>21</v>
      </c>
      <c r="H972" s="50">
        <f>VLOOKUP(D972,'Species List'!$A$2:$J$97,6,0)</f>
        <v>-3.2256999999999998</v>
      </c>
      <c r="I972" s="50">
        <f>VLOOKUP(D972,'Species List'!$A$2:$J$97,7,0)</f>
        <v>2.3852000000000002</v>
      </c>
      <c r="J972">
        <f t="shared" si="15"/>
        <v>183.11197449783583</v>
      </c>
      <c r="K972" s="50" t="str">
        <f>VLOOKUP(D972,'Species List'!$A$2:$J$97,4,0)</f>
        <v>Scaridae</v>
      </c>
    </row>
    <row r="973" spans="1:11">
      <c r="A973" s="47">
        <v>2011</v>
      </c>
      <c r="B973" s="48" t="s">
        <v>380</v>
      </c>
      <c r="C973" s="48">
        <v>2</v>
      </c>
      <c r="D973" t="s">
        <v>48</v>
      </c>
      <c r="E973" s="48" t="str">
        <f>VLOOKUP(D973,'Species List'!$A$2:$J$97,3,0)</f>
        <v>Scarus taeniopterus</v>
      </c>
      <c r="F973" s="48">
        <v>23</v>
      </c>
      <c r="G973" s="48" t="s">
        <v>21</v>
      </c>
      <c r="H973" s="50">
        <f>VLOOKUP(D973,'Species List'!$A$2:$J$97,6,0)</f>
        <v>-3.2256999999999998</v>
      </c>
      <c r="I973" s="50">
        <f>VLOOKUP(D973,'Species List'!$A$2:$J$97,7,0)</f>
        <v>2.3852000000000002</v>
      </c>
      <c r="J973">
        <f t="shared" si="15"/>
        <v>255.56020890468707</v>
      </c>
      <c r="K973" s="50" t="str">
        <f>VLOOKUP(D973,'Species List'!$A$2:$J$97,4,0)</f>
        <v>Scaridae</v>
      </c>
    </row>
    <row r="974" spans="1:11">
      <c r="A974" s="47">
        <v>2011</v>
      </c>
      <c r="B974" s="48" t="s">
        <v>380</v>
      </c>
      <c r="C974" s="48">
        <v>2</v>
      </c>
      <c r="D974" t="s">
        <v>48</v>
      </c>
      <c r="E974" s="48" t="str">
        <f>VLOOKUP(D974,'Species List'!$A$2:$J$97,3,0)</f>
        <v>Scarus taeniopterus</v>
      </c>
      <c r="F974" s="48">
        <v>23</v>
      </c>
      <c r="G974" s="48" t="s">
        <v>43</v>
      </c>
      <c r="H974" s="50">
        <f>VLOOKUP(D974,'Species List'!$A$2:$J$97,6,0)</f>
        <v>-3.2256999999999998</v>
      </c>
      <c r="I974" s="50">
        <f>VLOOKUP(D974,'Species List'!$A$2:$J$97,7,0)</f>
        <v>2.3852000000000002</v>
      </c>
      <c r="J974">
        <f t="shared" si="15"/>
        <v>255.56020890468707</v>
      </c>
      <c r="K974" s="50" t="str">
        <f>VLOOKUP(D974,'Species List'!$A$2:$J$97,4,0)</f>
        <v>Scaridae</v>
      </c>
    </row>
    <row r="975" spans="1:11">
      <c r="A975" s="47">
        <v>2011</v>
      </c>
      <c r="B975" s="48" t="s">
        <v>380</v>
      </c>
      <c r="C975" s="48">
        <v>2</v>
      </c>
      <c r="D975" t="s">
        <v>48</v>
      </c>
      <c r="E975" s="48" t="str">
        <f>VLOOKUP(D975,'Species List'!$A$2:$J$97,3,0)</f>
        <v>Scarus taeniopterus</v>
      </c>
      <c r="F975" s="48">
        <v>23</v>
      </c>
      <c r="G975" s="48" t="s">
        <v>43</v>
      </c>
      <c r="H975" s="50">
        <f>VLOOKUP(D975,'Species List'!$A$2:$J$97,6,0)</f>
        <v>-3.2256999999999998</v>
      </c>
      <c r="I975" s="50">
        <f>VLOOKUP(D975,'Species List'!$A$2:$J$97,7,0)</f>
        <v>2.3852000000000002</v>
      </c>
      <c r="J975">
        <f t="shared" si="15"/>
        <v>255.56020890468707</v>
      </c>
      <c r="K975" s="50" t="str">
        <f>VLOOKUP(D975,'Species List'!$A$2:$J$97,4,0)</f>
        <v>Scaridae</v>
      </c>
    </row>
    <row r="976" spans="1:11">
      <c r="A976" s="47">
        <v>2011</v>
      </c>
      <c r="B976" s="48" t="s">
        <v>380</v>
      </c>
      <c r="C976" s="48">
        <v>2</v>
      </c>
      <c r="D976" s="48" t="s">
        <v>42</v>
      </c>
      <c r="E976" s="48" t="str">
        <f>VLOOKUP(D976,'Species List'!$A$2:$J$97,3,0)</f>
        <v>Scarus vetula</v>
      </c>
      <c r="F976" s="48">
        <v>20</v>
      </c>
      <c r="G976" s="48" t="s">
        <v>21</v>
      </c>
      <c r="H976" s="50">
        <f>VLOOKUP(D976,'Species List'!$A$2:$J$97,6,0)</f>
        <v>-5.0162000000000004</v>
      </c>
      <c r="I976" s="50">
        <f>VLOOKUP(D976,'Species List'!$A$2:$J$97,7,0)</f>
        <v>3.1109</v>
      </c>
      <c r="J976">
        <f t="shared" si="15"/>
        <v>138.69928220116935</v>
      </c>
      <c r="K976" s="50" t="str">
        <f>VLOOKUP(D976,'Species List'!$A$2:$J$97,4,0)</f>
        <v>Scaridae</v>
      </c>
    </row>
    <row r="977" spans="1:11">
      <c r="A977" s="47">
        <v>2011</v>
      </c>
      <c r="B977" s="48" t="s">
        <v>380</v>
      </c>
      <c r="C977" s="48">
        <v>2</v>
      </c>
      <c r="D977" s="48" t="s">
        <v>42</v>
      </c>
      <c r="E977" s="48" t="str">
        <f>VLOOKUP(D977,'Species List'!$A$2:$J$97,3,0)</f>
        <v>Scarus vetula</v>
      </c>
      <c r="F977" s="48">
        <v>25</v>
      </c>
      <c r="G977" s="48" t="s">
        <v>21</v>
      </c>
      <c r="H977" s="50">
        <f>VLOOKUP(D977,'Species List'!$A$2:$J$97,6,0)</f>
        <v>-5.0162000000000004</v>
      </c>
      <c r="I977" s="50">
        <f>VLOOKUP(D977,'Species List'!$A$2:$J$97,7,0)</f>
        <v>3.1109</v>
      </c>
      <c r="J977">
        <f t="shared" si="15"/>
        <v>277.684458006971</v>
      </c>
      <c r="K977" s="50" t="str">
        <f>VLOOKUP(D977,'Species List'!$A$2:$J$97,4,0)</f>
        <v>Scaridae</v>
      </c>
    </row>
    <row r="978" spans="1:11">
      <c r="A978" s="47">
        <v>2011</v>
      </c>
      <c r="B978" s="48" t="s">
        <v>380</v>
      </c>
      <c r="C978" s="48">
        <v>2</v>
      </c>
      <c r="D978" s="48" t="s">
        <v>47</v>
      </c>
      <c r="E978" s="48" t="str">
        <f>VLOOKUP(D978,'Species List'!$A$2:$J$97,3,0)</f>
        <v>Sparisoma aurofrenatum</v>
      </c>
      <c r="F978" s="48">
        <v>20</v>
      </c>
      <c r="G978" s="48" t="s">
        <v>21</v>
      </c>
      <c r="H978" s="50">
        <f>VLOOKUP(D978,'Species List'!$A$2:$J$97,6,0)</f>
        <v>-4.0781000000000001</v>
      </c>
      <c r="I978" s="50">
        <f>VLOOKUP(D978,'Species List'!$A$2:$J$97,7,0)</f>
        <v>2.7437999999999998</v>
      </c>
      <c r="J978">
        <f t="shared" si="15"/>
        <v>171.97531044669645</v>
      </c>
      <c r="K978" s="50" t="str">
        <f>VLOOKUP(D978,'Species List'!$A$2:$J$97,4,0)</f>
        <v>Scaridae</v>
      </c>
    </row>
    <row r="979" spans="1:11">
      <c r="A979" s="47">
        <v>2011</v>
      </c>
      <c r="B979" s="48" t="s">
        <v>380</v>
      </c>
      <c r="C979" s="48">
        <v>2</v>
      </c>
      <c r="D979" s="48" t="s">
        <v>47</v>
      </c>
      <c r="E979" s="48" t="str">
        <f>VLOOKUP(D979,'Species List'!$A$2:$J$97,3,0)</f>
        <v>Sparisoma aurofrenatum</v>
      </c>
      <c r="F979" s="48">
        <v>23</v>
      </c>
      <c r="G979" s="48" t="s">
        <v>21</v>
      </c>
      <c r="H979" s="50">
        <f>VLOOKUP(D979,'Species List'!$A$2:$J$97,6,0)</f>
        <v>-4.0781000000000001</v>
      </c>
      <c r="I979" s="50">
        <f>VLOOKUP(D979,'Species List'!$A$2:$J$97,7,0)</f>
        <v>2.7437999999999998</v>
      </c>
      <c r="J979">
        <f t="shared" si="15"/>
        <v>252.35321175413256</v>
      </c>
      <c r="K979" s="50" t="str">
        <f>VLOOKUP(D979,'Species List'!$A$2:$J$97,4,0)</f>
        <v>Scaridae</v>
      </c>
    </row>
    <row r="980" spans="1:11">
      <c r="A980" s="47">
        <v>2011</v>
      </c>
      <c r="B980" s="48" t="s">
        <v>380</v>
      </c>
      <c r="C980" s="48">
        <v>2</v>
      </c>
      <c r="D980" t="s">
        <v>45</v>
      </c>
      <c r="E980" s="48" t="str">
        <f>VLOOKUP(D980,'Species List'!$A$2:$J$97,3,0)</f>
        <v>Sparisoma viride</v>
      </c>
      <c r="F980" s="48">
        <v>12</v>
      </c>
      <c r="G980" s="48" t="s">
        <v>21</v>
      </c>
      <c r="H980" s="50">
        <f>VLOOKUP(D980,'Species List'!$A$2:$J$97,6,0)</f>
        <v>-4.4317000000000002</v>
      </c>
      <c r="I980" s="50">
        <f>VLOOKUP(D980,'Species List'!$A$2:$J$97,7,0)</f>
        <v>2.9051</v>
      </c>
      <c r="J980">
        <f t="shared" si="15"/>
        <v>40.600318253552281</v>
      </c>
      <c r="K980" s="50" t="str">
        <f>VLOOKUP(D980,'Species List'!$A$2:$J$97,4,0)</f>
        <v>Scaridae</v>
      </c>
    </row>
    <row r="981" spans="1:11">
      <c r="A981" s="47">
        <v>2011</v>
      </c>
      <c r="B981" s="48" t="s">
        <v>380</v>
      </c>
      <c r="C981" s="48">
        <v>2</v>
      </c>
      <c r="D981" t="s">
        <v>45</v>
      </c>
      <c r="E981" s="48" t="str">
        <f>VLOOKUP(D981,'Species List'!$A$2:$J$97,3,0)</f>
        <v>Sparisoma viride</v>
      </c>
      <c r="F981" s="48">
        <v>20</v>
      </c>
      <c r="G981" s="48" t="s">
        <v>21</v>
      </c>
      <c r="H981" s="50">
        <f>VLOOKUP(D981,'Species List'!$A$2:$J$97,6,0)</f>
        <v>-4.4317000000000002</v>
      </c>
      <c r="I981" s="50">
        <f>VLOOKUP(D981,'Species List'!$A$2:$J$97,7,0)</f>
        <v>2.9051</v>
      </c>
      <c r="J981">
        <f t="shared" si="15"/>
        <v>179.06975540636282</v>
      </c>
      <c r="K981" s="50" t="str">
        <f>VLOOKUP(D981,'Species List'!$A$2:$J$97,4,0)</f>
        <v>Scaridae</v>
      </c>
    </row>
    <row r="982" spans="1:11">
      <c r="A982" s="47">
        <v>2011</v>
      </c>
      <c r="B982" s="48" t="s">
        <v>380</v>
      </c>
      <c r="C982" s="48">
        <v>2</v>
      </c>
      <c r="D982" t="s">
        <v>45</v>
      </c>
      <c r="E982" s="48" t="str">
        <f>VLOOKUP(D982,'Species List'!$A$2:$J$97,3,0)</f>
        <v>Sparisoma viride</v>
      </c>
      <c r="F982" s="48">
        <v>23</v>
      </c>
      <c r="G982" s="48" t="s">
        <v>21</v>
      </c>
      <c r="H982" s="50">
        <f>VLOOKUP(D982,'Species List'!$A$2:$J$97,6,0)</f>
        <v>-4.4317000000000002</v>
      </c>
      <c r="I982" s="50">
        <f>VLOOKUP(D982,'Species List'!$A$2:$J$97,7,0)</f>
        <v>2.9051</v>
      </c>
      <c r="J982">
        <f t="shared" si="15"/>
        <v>268.75437106326598</v>
      </c>
      <c r="K982" s="50" t="str">
        <f>VLOOKUP(D982,'Species List'!$A$2:$J$97,4,0)</f>
        <v>Scaridae</v>
      </c>
    </row>
    <row r="983" spans="1:11">
      <c r="A983" s="47">
        <v>2011</v>
      </c>
      <c r="B983" s="48" t="s">
        <v>380</v>
      </c>
      <c r="C983" s="48">
        <v>2</v>
      </c>
      <c r="D983" t="s">
        <v>45</v>
      </c>
      <c r="E983" s="48" t="str">
        <f>VLOOKUP(D983,'Species List'!$A$2:$J$97,3,0)</f>
        <v>Sparisoma viride</v>
      </c>
      <c r="F983" s="48">
        <v>25</v>
      </c>
      <c r="G983" s="48" t="s">
        <v>21</v>
      </c>
      <c r="H983" s="50">
        <f>VLOOKUP(D983,'Species List'!$A$2:$J$97,6,0)</f>
        <v>-4.4317000000000002</v>
      </c>
      <c r="I983" s="50">
        <f>VLOOKUP(D983,'Species List'!$A$2:$J$97,7,0)</f>
        <v>2.9051</v>
      </c>
      <c r="J983">
        <f t="shared" si="15"/>
        <v>342.41715863912742</v>
      </c>
      <c r="K983" s="50" t="str">
        <f>VLOOKUP(D983,'Species List'!$A$2:$J$97,4,0)</f>
        <v>Scaridae</v>
      </c>
    </row>
    <row r="984" spans="1:11">
      <c r="A984" s="47">
        <v>2011</v>
      </c>
      <c r="B984" s="48" t="s">
        <v>380</v>
      </c>
      <c r="C984" s="48">
        <v>2</v>
      </c>
      <c r="D984" t="s">
        <v>45</v>
      </c>
      <c r="E984" s="48" t="str">
        <f>VLOOKUP(D984,'Species List'!$A$2:$J$97,3,0)</f>
        <v>Sparisoma viride</v>
      </c>
      <c r="F984" s="48">
        <v>4</v>
      </c>
      <c r="G984" s="48" t="s">
        <v>53</v>
      </c>
      <c r="H984" s="50">
        <f>VLOOKUP(D984,'Species List'!$A$2:$J$97,6,0)</f>
        <v>-4.4317000000000002</v>
      </c>
      <c r="I984" s="50">
        <f>VLOOKUP(D984,'Species List'!$A$2:$J$97,7,0)</f>
        <v>2.9051</v>
      </c>
      <c r="J984">
        <f t="shared" si="15"/>
        <v>1.6689544383321804</v>
      </c>
      <c r="K984" s="50" t="str">
        <f>VLOOKUP(D984,'Species List'!$A$2:$J$97,4,0)</f>
        <v>Scaridae</v>
      </c>
    </row>
    <row r="985" spans="1:11">
      <c r="A985" s="47">
        <v>2011</v>
      </c>
      <c r="B985" s="48" t="s">
        <v>380</v>
      </c>
      <c r="C985" s="48">
        <v>3</v>
      </c>
      <c r="D985" s="48" t="s">
        <v>54</v>
      </c>
      <c r="E985" s="48" t="str">
        <f>VLOOKUP(D985,'Species List'!$A$2:$J$97,3,0)</f>
        <v>Acanthurus coeruleus</v>
      </c>
      <c r="F985" s="48">
        <v>18</v>
      </c>
      <c r="G985" s="48"/>
      <c r="H985" s="50">
        <f>VLOOKUP(D985,'Species List'!$A$2:$J$97,6,0)</f>
        <v>-2.8241999999999998</v>
      </c>
      <c r="I985" s="50">
        <f>VLOOKUP(D985,'Species List'!$A$2:$J$97,7,0)</f>
        <v>2.2637999999999998</v>
      </c>
      <c r="J985">
        <f t="shared" si="15"/>
        <v>191.11109332634919</v>
      </c>
      <c r="K985" s="50" t="str">
        <f>VLOOKUP(D985,'Species List'!$A$2:$J$97,4,0)</f>
        <v>Acanthuridae</v>
      </c>
    </row>
    <row r="986" spans="1:11">
      <c r="A986" s="47">
        <v>2011</v>
      </c>
      <c r="B986" s="48" t="s">
        <v>380</v>
      </c>
      <c r="C986" s="48">
        <v>3</v>
      </c>
      <c r="D986" t="s">
        <v>48</v>
      </c>
      <c r="E986" s="48" t="str">
        <f>VLOOKUP(D986,'Species List'!$A$2:$J$97,3,0)</f>
        <v>Scarus taeniopterus</v>
      </c>
      <c r="F986" s="48">
        <v>15</v>
      </c>
      <c r="G986" s="48" t="s">
        <v>21</v>
      </c>
      <c r="H986" s="50">
        <f>VLOOKUP(D986,'Species List'!$A$2:$J$97,6,0)</f>
        <v>-3.2256999999999998</v>
      </c>
      <c r="I986" s="50">
        <f>VLOOKUP(D986,'Species List'!$A$2:$J$97,7,0)</f>
        <v>2.3852000000000002</v>
      </c>
      <c r="J986">
        <f t="shared" si="15"/>
        <v>92.19616810425471</v>
      </c>
      <c r="K986" s="50" t="str">
        <f>VLOOKUP(D986,'Species List'!$A$2:$J$97,4,0)</f>
        <v>Scaridae</v>
      </c>
    </row>
    <row r="987" spans="1:11">
      <c r="A987" s="47">
        <v>2011</v>
      </c>
      <c r="B987" s="48" t="s">
        <v>380</v>
      </c>
      <c r="C987" s="48">
        <v>3</v>
      </c>
      <c r="D987" t="s">
        <v>48</v>
      </c>
      <c r="E987" s="48" t="str">
        <f>VLOOKUP(D987,'Species List'!$A$2:$J$97,3,0)</f>
        <v>Scarus taeniopterus</v>
      </c>
      <c r="F987" s="48">
        <v>17</v>
      </c>
      <c r="G987" s="48" t="s">
        <v>21</v>
      </c>
      <c r="H987" s="50">
        <f>VLOOKUP(D987,'Species List'!$A$2:$J$97,6,0)</f>
        <v>-3.2256999999999998</v>
      </c>
      <c r="I987" s="50">
        <f>VLOOKUP(D987,'Species List'!$A$2:$J$97,7,0)</f>
        <v>2.3852000000000002</v>
      </c>
      <c r="J987">
        <f t="shared" si="15"/>
        <v>124.27013418228138</v>
      </c>
      <c r="K987" s="50" t="str">
        <f>VLOOKUP(D987,'Species List'!$A$2:$J$97,4,0)</f>
        <v>Scaridae</v>
      </c>
    </row>
    <row r="988" spans="1:11">
      <c r="A988" s="47">
        <v>2011</v>
      </c>
      <c r="B988" s="48" t="s">
        <v>380</v>
      </c>
      <c r="C988" s="48">
        <v>3</v>
      </c>
      <c r="D988" t="s">
        <v>48</v>
      </c>
      <c r="E988" s="48" t="str">
        <f>VLOOKUP(D988,'Species List'!$A$2:$J$97,3,0)</f>
        <v>Scarus taeniopterus</v>
      </c>
      <c r="F988" s="48">
        <v>18</v>
      </c>
      <c r="G988" s="48" t="s">
        <v>21</v>
      </c>
      <c r="H988" s="50">
        <f>VLOOKUP(D988,'Species List'!$A$2:$J$97,6,0)</f>
        <v>-3.2256999999999998</v>
      </c>
      <c r="I988" s="50">
        <f>VLOOKUP(D988,'Species List'!$A$2:$J$97,7,0)</f>
        <v>2.3852000000000002</v>
      </c>
      <c r="J988">
        <f t="shared" si="15"/>
        <v>142.42163893869329</v>
      </c>
      <c r="K988" s="50" t="str">
        <f>VLOOKUP(D988,'Species List'!$A$2:$J$97,4,0)</f>
        <v>Scaridae</v>
      </c>
    </row>
    <row r="989" spans="1:11">
      <c r="A989" s="47">
        <v>2011</v>
      </c>
      <c r="B989" s="48" t="s">
        <v>380</v>
      </c>
      <c r="C989" s="48">
        <v>3</v>
      </c>
      <c r="D989" t="s">
        <v>48</v>
      </c>
      <c r="E989" s="48" t="str">
        <f>VLOOKUP(D989,'Species List'!$A$2:$J$97,3,0)</f>
        <v>Scarus taeniopterus</v>
      </c>
      <c r="F989" s="48">
        <v>20</v>
      </c>
      <c r="G989" s="48" t="s">
        <v>21</v>
      </c>
      <c r="H989" s="50">
        <f>VLOOKUP(D989,'Species List'!$A$2:$J$97,6,0)</f>
        <v>-3.2256999999999998</v>
      </c>
      <c r="I989" s="50">
        <f>VLOOKUP(D989,'Species List'!$A$2:$J$97,7,0)</f>
        <v>2.3852000000000002</v>
      </c>
      <c r="J989">
        <f t="shared" si="15"/>
        <v>183.11197449783583</v>
      </c>
      <c r="K989" s="50" t="str">
        <f>VLOOKUP(D989,'Species List'!$A$2:$J$97,4,0)</f>
        <v>Scaridae</v>
      </c>
    </row>
    <row r="990" spans="1:11">
      <c r="A990" s="47">
        <v>2011</v>
      </c>
      <c r="B990" s="48" t="s">
        <v>380</v>
      </c>
      <c r="C990" s="48">
        <v>3</v>
      </c>
      <c r="D990" t="s">
        <v>48</v>
      </c>
      <c r="E990" s="48" t="str">
        <f>VLOOKUP(D990,'Species List'!$A$2:$J$97,3,0)</f>
        <v>Scarus taeniopterus</v>
      </c>
      <c r="F990" s="48">
        <v>20</v>
      </c>
      <c r="G990" s="48" t="s">
        <v>21</v>
      </c>
      <c r="H990" s="50">
        <f>VLOOKUP(D990,'Species List'!$A$2:$J$97,6,0)</f>
        <v>-3.2256999999999998</v>
      </c>
      <c r="I990" s="50">
        <f>VLOOKUP(D990,'Species List'!$A$2:$J$97,7,0)</f>
        <v>2.3852000000000002</v>
      </c>
      <c r="J990">
        <f t="shared" si="15"/>
        <v>183.11197449783583</v>
      </c>
      <c r="K990" s="50" t="str">
        <f>VLOOKUP(D990,'Species List'!$A$2:$J$97,4,0)</f>
        <v>Scaridae</v>
      </c>
    </row>
    <row r="991" spans="1:11">
      <c r="A991" s="47">
        <v>2011</v>
      </c>
      <c r="B991" s="48" t="s">
        <v>380</v>
      </c>
      <c r="C991" s="48">
        <v>3</v>
      </c>
      <c r="D991" t="s">
        <v>48</v>
      </c>
      <c r="E991" s="48" t="str">
        <f>VLOOKUP(D991,'Species List'!$A$2:$J$97,3,0)</f>
        <v>Scarus taeniopterus</v>
      </c>
      <c r="F991" s="48">
        <v>20</v>
      </c>
      <c r="G991" s="48" t="s">
        <v>21</v>
      </c>
      <c r="H991" s="50">
        <f>VLOOKUP(D991,'Species List'!$A$2:$J$97,6,0)</f>
        <v>-3.2256999999999998</v>
      </c>
      <c r="I991" s="50">
        <f>VLOOKUP(D991,'Species List'!$A$2:$J$97,7,0)</f>
        <v>2.3852000000000002</v>
      </c>
      <c r="J991">
        <f t="shared" si="15"/>
        <v>183.11197449783583</v>
      </c>
      <c r="K991" s="50" t="str">
        <f>VLOOKUP(D991,'Species List'!$A$2:$J$97,4,0)</f>
        <v>Scaridae</v>
      </c>
    </row>
    <row r="992" spans="1:11">
      <c r="A992" s="47">
        <v>2011</v>
      </c>
      <c r="B992" s="48" t="s">
        <v>380</v>
      </c>
      <c r="C992" s="48">
        <v>3</v>
      </c>
      <c r="D992" t="s">
        <v>48</v>
      </c>
      <c r="E992" s="48" t="str">
        <f>VLOOKUP(D992,'Species List'!$A$2:$J$97,3,0)</f>
        <v>Scarus taeniopterus</v>
      </c>
      <c r="F992" s="48">
        <v>22</v>
      </c>
      <c r="G992" s="48" t="s">
        <v>21</v>
      </c>
      <c r="H992" s="50">
        <f>VLOOKUP(D992,'Species List'!$A$2:$J$97,6,0)</f>
        <v>-3.2256999999999998</v>
      </c>
      <c r="I992" s="50">
        <f>VLOOKUP(D992,'Species List'!$A$2:$J$97,7,0)</f>
        <v>2.3852000000000002</v>
      </c>
      <c r="J992">
        <f t="shared" si="15"/>
        <v>229.85109565998633</v>
      </c>
      <c r="K992" s="50" t="str">
        <f>VLOOKUP(D992,'Species List'!$A$2:$J$97,4,0)</f>
        <v>Scaridae</v>
      </c>
    </row>
    <row r="993" spans="1:11">
      <c r="A993" s="47">
        <v>2011</v>
      </c>
      <c r="B993" s="48" t="s">
        <v>380</v>
      </c>
      <c r="C993" s="48">
        <v>3</v>
      </c>
      <c r="D993" t="s">
        <v>48</v>
      </c>
      <c r="E993" s="48" t="str">
        <f>VLOOKUP(D993,'Species List'!$A$2:$J$97,3,0)</f>
        <v>Scarus taeniopterus</v>
      </c>
      <c r="F993" s="48">
        <v>4</v>
      </c>
      <c r="G993" s="48" t="s">
        <v>53</v>
      </c>
      <c r="H993" s="50">
        <f>VLOOKUP(D993,'Species List'!$A$2:$J$97,6,0)</f>
        <v>-3.2256999999999998</v>
      </c>
      <c r="I993" s="50">
        <f>VLOOKUP(D993,'Species List'!$A$2:$J$97,7,0)</f>
        <v>2.3852000000000002</v>
      </c>
      <c r="J993">
        <f t="shared" si="15"/>
        <v>3.9403381302253098</v>
      </c>
      <c r="K993" s="50" t="str">
        <f>VLOOKUP(D993,'Species List'!$A$2:$J$97,4,0)</f>
        <v>Scaridae</v>
      </c>
    </row>
    <row r="994" spans="1:11">
      <c r="A994" s="47">
        <v>2011</v>
      </c>
      <c r="B994" s="48" t="s">
        <v>380</v>
      </c>
      <c r="C994" s="48">
        <v>3</v>
      </c>
      <c r="D994" t="s">
        <v>48</v>
      </c>
      <c r="E994" s="48" t="str">
        <f>VLOOKUP(D994,'Species List'!$A$2:$J$97,3,0)</f>
        <v>Scarus taeniopterus</v>
      </c>
      <c r="F994" s="48">
        <v>5</v>
      </c>
      <c r="G994" s="48" t="s">
        <v>53</v>
      </c>
      <c r="H994" s="50">
        <f>VLOOKUP(D994,'Species List'!$A$2:$J$97,6,0)</f>
        <v>-3.2256999999999998</v>
      </c>
      <c r="I994" s="50">
        <f>VLOOKUP(D994,'Species List'!$A$2:$J$97,7,0)</f>
        <v>2.3852000000000002</v>
      </c>
      <c r="J994">
        <f t="shared" si="15"/>
        <v>6.7093933568168316</v>
      </c>
      <c r="K994" s="50" t="str">
        <f>VLOOKUP(D994,'Species List'!$A$2:$J$97,4,0)</f>
        <v>Scaridae</v>
      </c>
    </row>
    <row r="995" spans="1:11">
      <c r="A995" s="47">
        <v>2011</v>
      </c>
      <c r="B995" s="48" t="s">
        <v>380</v>
      </c>
      <c r="C995" s="48">
        <v>3</v>
      </c>
      <c r="D995" t="s">
        <v>48</v>
      </c>
      <c r="E995" s="48" t="str">
        <f>VLOOKUP(D995,'Species List'!$A$2:$J$97,3,0)</f>
        <v>Scarus taeniopterus</v>
      </c>
      <c r="F995" s="48">
        <v>7</v>
      </c>
      <c r="G995" s="48" t="s">
        <v>53</v>
      </c>
      <c r="H995" s="50">
        <f>VLOOKUP(D995,'Species List'!$A$2:$J$97,6,0)</f>
        <v>-3.2256999999999998</v>
      </c>
      <c r="I995" s="50">
        <f>VLOOKUP(D995,'Species List'!$A$2:$J$97,7,0)</f>
        <v>2.3852000000000002</v>
      </c>
      <c r="J995">
        <f t="shared" si="15"/>
        <v>14.970208360402568</v>
      </c>
      <c r="K995" s="50" t="str">
        <f>VLOOKUP(D995,'Species List'!$A$2:$J$97,4,0)</f>
        <v>Scaridae</v>
      </c>
    </row>
    <row r="996" spans="1:11">
      <c r="A996" s="47">
        <v>2011</v>
      </c>
      <c r="B996" s="48" t="s">
        <v>380</v>
      </c>
      <c r="C996" s="48">
        <v>3</v>
      </c>
      <c r="D996" t="s">
        <v>48</v>
      </c>
      <c r="E996" s="48" t="str">
        <f>VLOOKUP(D996,'Species List'!$A$2:$J$97,3,0)</f>
        <v>Scarus taeniopterus</v>
      </c>
      <c r="F996" s="48">
        <v>10</v>
      </c>
      <c r="G996" s="48" t="s">
        <v>53</v>
      </c>
      <c r="H996" s="50">
        <f>VLOOKUP(D996,'Species List'!$A$2:$J$97,6,0)</f>
        <v>-3.2256999999999998</v>
      </c>
      <c r="I996" s="50">
        <f>VLOOKUP(D996,'Species List'!$A$2:$J$97,7,0)</f>
        <v>2.3852000000000002</v>
      </c>
      <c r="J996">
        <f t="shared" si="15"/>
        <v>35.050966680669347</v>
      </c>
      <c r="K996" s="50" t="str">
        <f>VLOOKUP(D996,'Species List'!$A$2:$J$97,4,0)</f>
        <v>Scaridae</v>
      </c>
    </row>
    <row r="997" spans="1:11">
      <c r="A997" s="47">
        <v>2011</v>
      </c>
      <c r="B997" s="48" t="s">
        <v>380</v>
      </c>
      <c r="C997" s="48">
        <v>3</v>
      </c>
      <c r="D997" t="s">
        <v>48</v>
      </c>
      <c r="E997" s="48" t="str">
        <f>VLOOKUP(D997,'Species List'!$A$2:$J$97,3,0)</f>
        <v>Scarus taeniopterus</v>
      </c>
      <c r="F997" s="48">
        <v>11</v>
      </c>
      <c r="G997" s="48" t="s">
        <v>53</v>
      </c>
      <c r="H997" s="50">
        <f>VLOOKUP(D997,'Species List'!$A$2:$J$97,6,0)</f>
        <v>-3.2256999999999998</v>
      </c>
      <c r="I997" s="50">
        <f>VLOOKUP(D997,'Species List'!$A$2:$J$97,7,0)</f>
        <v>2.3852000000000002</v>
      </c>
      <c r="J997">
        <f t="shared" si="15"/>
        <v>43.997685665219798</v>
      </c>
      <c r="K997" s="50" t="str">
        <f>VLOOKUP(D997,'Species List'!$A$2:$J$97,4,0)</f>
        <v>Scaridae</v>
      </c>
    </row>
    <row r="998" spans="1:11">
      <c r="A998" s="47">
        <v>2011</v>
      </c>
      <c r="B998" s="48" t="s">
        <v>380</v>
      </c>
      <c r="C998" s="48">
        <v>3</v>
      </c>
      <c r="D998" t="s">
        <v>48</v>
      </c>
      <c r="E998" s="48" t="str">
        <f>VLOOKUP(D998,'Species List'!$A$2:$J$97,3,0)</f>
        <v>Scarus taeniopterus</v>
      </c>
      <c r="F998" s="48">
        <v>12</v>
      </c>
      <c r="G998" s="48" t="s">
        <v>53</v>
      </c>
      <c r="H998" s="50">
        <f>VLOOKUP(D998,'Species List'!$A$2:$J$97,6,0)</f>
        <v>-3.2256999999999998</v>
      </c>
      <c r="I998" s="50">
        <f>VLOOKUP(D998,'Species List'!$A$2:$J$97,7,0)</f>
        <v>2.3852000000000002</v>
      </c>
      <c r="J998">
        <f t="shared" si="15"/>
        <v>54.145592205106873</v>
      </c>
      <c r="K998" s="50" t="str">
        <f>VLOOKUP(D998,'Species List'!$A$2:$J$97,4,0)</f>
        <v>Scaridae</v>
      </c>
    </row>
    <row r="999" spans="1:11">
      <c r="A999" s="47">
        <v>2011</v>
      </c>
      <c r="B999" s="48" t="s">
        <v>380</v>
      </c>
      <c r="C999" s="48">
        <v>3</v>
      </c>
      <c r="D999" s="48" t="s">
        <v>42</v>
      </c>
      <c r="E999" s="48" t="str">
        <f>VLOOKUP(D999,'Species List'!$A$2:$J$97,3,0)</f>
        <v>Scarus vetula</v>
      </c>
      <c r="F999" s="48">
        <v>22</v>
      </c>
      <c r="G999" s="48" t="s">
        <v>21</v>
      </c>
      <c r="H999" s="50">
        <f>VLOOKUP(D999,'Species List'!$A$2:$J$97,6,0)</f>
        <v>-5.0162000000000004</v>
      </c>
      <c r="I999" s="50">
        <f>VLOOKUP(D999,'Species List'!$A$2:$J$97,7,0)</f>
        <v>3.1109</v>
      </c>
      <c r="J999">
        <f t="shared" si="15"/>
        <v>186.5703893135852</v>
      </c>
      <c r="K999" s="50" t="str">
        <f>VLOOKUP(D999,'Species List'!$A$2:$J$97,4,0)</f>
        <v>Scaridae</v>
      </c>
    </row>
    <row r="1000" spans="1:11">
      <c r="A1000" s="47">
        <v>2011</v>
      </c>
      <c r="B1000" s="48" t="s">
        <v>380</v>
      </c>
      <c r="C1000" s="48">
        <v>3</v>
      </c>
      <c r="D1000" s="48" t="s">
        <v>47</v>
      </c>
      <c r="E1000" s="48" t="str">
        <f>VLOOKUP(D1000,'Species List'!$A$2:$J$97,3,0)</f>
        <v>Sparisoma aurofrenatum</v>
      </c>
      <c r="F1000" s="48">
        <v>23</v>
      </c>
      <c r="G1000" s="48" t="s">
        <v>43</v>
      </c>
      <c r="H1000" s="50">
        <f>VLOOKUP(D1000,'Species List'!$A$2:$J$97,6,0)</f>
        <v>-4.0781000000000001</v>
      </c>
      <c r="I1000" s="50">
        <f>VLOOKUP(D1000,'Species List'!$A$2:$J$97,7,0)</f>
        <v>2.7437999999999998</v>
      </c>
      <c r="J1000">
        <f t="shared" si="15"/>
        <v>252.35321175413256</v>
      </c>
      <c r="K1000" s="50" t="str">
        <f>VLOOKUP(D1000,'Species List'!$A$2:$J$97,4,0)</f>
        <v>Scaridae</v>
      </c>
    </row>
    <row r="1001" spans="1:11">
      <c r="A1001" s="47">
        <v>2011</v>
      </c>
      <c r="B1001" s="48" t="s">
        <v>380</v>
      </c>
      <c r="C1001" s="48">
        <v>3</v>
      </c>
      <c r="D1001" t="s">
        <v>45</v>
      </c>
      <c r="E1001" s="48" t="str">
        <f>VLOOKUP(D1001,'Species List'!$A$2:$J$97,3,0)</f>
        <v>Sparisoma viride</v>
      </c>
      <c r="F1001" s="48">
        <v>9</v>
      </c>
      <c r="G1001" s="48" t="s">
        <v>21</v>
      </c>
      <c r="H1001" s="50">
        <f>VLOOKUP(D1001,'Species List'!$A$2:$J$97,6,0)</f>
        <v>-4.4317000000000002</v>
      </c>
      <c r="I1001" s="50">
        <f>VLOOKUP(D1001,'Species List'!$A$2:$J$97,7,0)</f>
        <v>2.9051</v>
      </c>
      <c r="J1001">
        <f t="shared" si="15"/>
        <v>17.602320090054715</v>
      </c>
      <c r="K1001" s="50" t="str">
        <f>VLOOKUP(D1001,'Species List'!$A$2:$J$97,4,0)</f>
        <v>Scaridae</v>
      </c>
    </row>
    <row r="1002" spans="1:11">
      <c r="A1002" s="47">
        <v>2011</v>
      </c>
      <c r="B1002" s="48" t="s">
        <v>380</v>
      </c>
      <c r="C1002" s="48">
        <v>3</v>
      </c>
      <c r="D1002" t="s">
        <v>45</v>
      </c>
      <c r="E1002" s="48" t="str">
        <f>VLOOKUP(D1002,'Species List'!$A$2:$J$97,3,0)</f>
        <v>Sparisoma viride</v>
      </c>
      <c r="F1002" s="48">
        <v>22</v>
      </c>
      <c r="G1002" s="48" t="s">
        <v>21</v>
      </c>
      <c r="H1002" s="50">
        <f>VLOOKUP(D1002,'Species List'!$A$2:$J$97,6,0)</f>
        <v>-4.4317000000000002</v>
      </c>
      <c r="I1002" s="50">
        <f>VLOOKUP(D1002,'Species List'!$A$2:$J$97,7,0)</f>
        <v>2.9051</v>
      </c>
      <c r="J1002">
        <f t="shared" si="15"/>
        <v>236.19577785013334</v>
      </c>
      <c r="K1002" s="50" t="str">
        <f>VLOOKUP(D1002,'Species List'!$A$2:$J$97,4,0)</f>
        <v>Scaridae</v>
      </c>
    </row>
    <row r="1003" spans="1:11">
      <c r="A1003" s="47">
        <v>2011</v>
      </c>
      <c r="B1003" s="48" t="s">
        <v>380</v>
      </c>
      <c r="C1003" s="48">
        <v>3</v>
      </c>
      <c r="D1003" t="s">
        <v>45</v>
      </c>
      <c r="E1003" s="48" t="str">
        <f>VLOOKUP(D1003,'Species List'!$A$2:$J$97,3,0)</f>
        <v>Sparisoma viride</v>
      </c>
      <c r="F1003" s="48">
        <v>7</v>
      </c>
      <c r="G1003" s="48" t="s">
        <v>53</v>
      </c>
      <c r="H1003" s="50">
        <f>VLOOKUP(D1003,'Species List'!$A$2:$J$97,6,0)</f>
        <v>-4.4317000000000002</v>
      </c>
      <c r="I1003" s="50">
        <f>VLOOKUP(D1003,'Species List'!$A$2:$J$97,7,0)</f>
        <v>2.9051</v>
      </c>
      <c r="J1003">
        <f t="shared" si="15"/>
        <v>8.4819228141807379</v>
      </c>
      <c r="K1003" s="50" t="str">
        <f>VLOOKUP(D1003,'Species List'!$A$2:$J$97,4,0)</f>
        <v>Scaridae</v>
      </c>
    </row>
    <row r="1004" spans="1:11">
      <c r="A1004" s="47">
        <v>2011</v>
      </c>
      <c r="B1004" s="48" t="s">
        <v>380</v>
      </c>
      <c r="C1004" s="48">
        <v>3</v>
      </c>
      <c r="D1004" t="s">
        <v>45</v>
      </c>
      <c r="E1004" s="48" t="str">
        <f>VLOOKUP(D1004,'Species List'!$A$2:$J$97,3,0)</f>
        <v>Sparisoma viride</v>
      </c>
      <c r="F1004" s="48">
        <v>35</v>
      </c>
      <c r="G1004" s="48" t="s">
        <v>43</v>
      </c>
      <c r="H1004" s="50">
        <f>VLOOKUP(D1004,'Species List'!$A$2:$J$97,6,0)</f>
        <v>-4.4317000000000002</v>
      </c>
      <c r="I1004" s="50">
        <f>VLOOKUP(D1004,'Species List'!$A$2:$J$97,7,0)</f>
        <v>2.9051</v>
      </c>
      <c r="J1004">
        <f t="shared" si="15"/>
        <v>910.06429464234679</v>
      </c>
      <c r="K1004" s="50" t="str">
        <f>VLOOKUP(D1004,'Species List'!$A$2:$J$97,4,0)</f>
        <v>Scaridae</v>
      </c>
    </row>
    <row r="1005" spans="1:11">
      <c r="A1005" s="47">
        <v>2011</v>
      </c>
      <c r="B1005" s="48" t="s">
        <v>380</v>
      </c>
      <c r="C1005" s="48">
        <v>4</v>
      </c>
      <c r="D1005" s="48" t="s">
        <v>54</v>
      </c>
      <c r="E1005" s="48" t="str">
        <f>VLOOKUP(D1005,'Species List'!$A$2:$J$97,3,0)</f>
        <v>Acanthurus coeruleus</v>
      </c>
      <c r="F1005" s="48">
        <v>20</v>
      </c>
      <c r="G1005" s="48"/>
      <c r="H1005" s="50">
        <f>VLOOKUP(D1005,'Species List'!$A$2:$J$97,6,0)</f>
        <v>-2.8241999999999998</v>
      </c>
      <c r="I1005" s="50">
        <f>VLOOKUP(D1005,'Species List'!$A$2:$J$97,7,0)</f>
        <v>2.2637999999999998</v>
      </c>
      <c r="J1005">
        <f t="shared" si="15"/>
        <v>242.58933511332035</v>
      </c>
      <c r="K1005" s="50" t="str">
        <f>VLOOKUP(D1005,'Species List'!$A$2:$J$97,4,0)</f>
        <v>Acanthuridae</v>
      </c>
    </row>
    <row r="1006" spans="1:11">
      <c r="A1006" s="47">
        <v>2011</v>
      </c>
      <c r="B1006" s="48" t="s">
        <v>380</v>
      </c>
      <c r="C1006" s="48">
        <v>4</v>
      </c>
      <c r="D1006" s="48" t="s">
        <v>49</v>
      </c>
      <c r="E1006" s="48" t="str">
        <f>VLOOKUP(D1006,'Species List'!$A$2:$J$97,3,0)</f>
        <v>Microspathodon chrysurus</v>
      </c>
      <c r="F1006" s="48">
        <v>12</v>
      </c>
      <c r="G1006" s="48"/>
      <c r="H1006" s="50">
        <f>VLOOKUP(D1006,'Species List'!$A$2:$J$97,6,0)</f>
        <v>-4.7032999999999996</v>
      </c>
      <c r="I1006" s="50">
        <f>VLOOKUP(D1006,'Species List'!$A$2:$J$97,7,0)</f>
        <v>3.0825</v>
      </c>
      <c r="J1006">
        <f t="shared" si="15"/>
        <v>50.789763544333439</v>
      </c>
      <c r="K1006" s="50" t="str">
        <f>VLOOKUP(D1006,'Species List'!$A$2:$J$97,4,0)</f>
        <v>Pomacentridae</v>
      </c>
    </row>
    <row r="1007" spans="1:11">
      <c r="A1007" s="47">
        <v>2011</v>
      </c>
      <c r="B1007" s="48" t="s">
        <v>380</v>
      </c>
      <c r="C1007" s="48">
        <v>4</v>
      </c>
      <c r="D1007" t="s">
        <v>48</v>
      </c>
      <c r="E1007" s="48" t="str">
        <f>VLOOKUP(D1007,'Species List'!$A$2:$J$97,3,0)</f>
        <v>Scarus taeniopterus</v>
      </c>
      <c r="F1007" s="48">
        <v>18</v>
      </c>
      <c r="G1007" s="48" t="s">
        <v>21</v>
      </c>
      <c r="H1007" s="50">
        <f>VLOOKUP(D1007,'Species List'!$A$2:$J$97,6,0)</f>
        <v>-3.2256999999999998</v>
      </c>
      <c r="I1007" s="50">
        <f>VLOOKUP(D1007,'Species List'!$A$2:$J$97,7,0)</f>
        <v>2.3852000000000002</v>
      </c>
      <c r="J1007">
        <f t="shared" si="15"/>
        <v>142.42163893869329</v>
      </c>
      <c r="K1007" s="50" t="str">
        <f>VLOOKUP(D1007,'Species List'!$A$2:$J$97,4,0)</f>
        <v>Scaridae</v>
      </c>
    </row>
    <row r="1008" spans="1:11">
      <c r="A1008" s="47">
        <v>2011</v>
      </c>
      <c r="B1008" s="48" t="s">
        <v>380</v>
      </c>
      <c r="C1008" s="48">
        <v>4</v>
      </c>
      <c r="D1008" t="s">
        <v>48</v>
      </c>
      <c r="E1008" s="48" t="str">
        <f>VLOOKUP(D1008,'Species List'!$A$2:$J$97,3,0)</f>
        <v>Scarus taeniopterus</v>
      </c>
      <c r="F1008" s="48">
        <v>20</v>
      </c>
      <c r="G1008" s="48" t="s">
        <v>21</v>
      </c>
      <c r="H1008" s="50">
        <f>VLOOKUP(D1008,'Species List'!$A$2:$J$97,6,0)</f>
        <v>-3.2256999999999998</v>
      </c>
      <c r="I1008" s="50">
        <f>VLOOKUP(D1008,'Species List'!$A$2:$J$97,7,0)</f>
        <v>2.3852000000000002</v>
      </c>
      <c r="J1008">
        <f t="shared" si="15"/>
        <v>183.11197449783583</v>
      </c>
      <c r="K1008" s="50" t="str">
        <f>VLOOKUP(D1008,'Species List'!$A$2:$J$97,4,0)</f>
        <v>Scaridae</v>
      </c>
    </row>
    <row r="1009" spans="1:11">
      <c r="A1009" s="47">
        <v>2011</v>
      </c>
      <c r="B1009" s="48" t="s">
        <v>380</v>
      </c>
      <c r="C1009" s="48">
        <v>4</v>
      </c>
      <c r="D1009" t="s">
        <v>48</v>
      </c>
      <c r="E1009" s="48" t="str">
        <f>VLOOKUP(D1009,'Species List'!$A$2:$J$97,3,0)</f>
        <v>Scarus taeniopterus</v>
      </c>
      <c r="F1009" s="48">
        <v>10</v>
      </c>
      <c r="G1009" s="48" t="s">
        <v>53</v>
      </c>
      <c r="H1009" s="50">
        <f>VLOOKUP(D1009,'Species List'!$A$2:$J$97,6,0)</f>
        <v>-3.2256999999999998</v>
      </c>
      <c r="I1009" s="50">
        <f>VLOOKUP(D1009,'Species List'!$A$2:$J$97,7,0)</f>
        <v>2.3852000000000002</v>
      </c>
      <c r="J1009">
        <f t="shared" si="15"/>
        <v>35.050966680669347</v>
      </c>
      <c r="K1009" s="50" t="str">
        <f>VLOOKUP(D1009,'Species List'!$A$2:$J$97,4,0)</f>
        <v>Scaridae</v>
      </c>
    </row>
    <row r="1010" spans="1:11">
      <c r="A1010" s="47">
        <v>2011</v>
      </c>
      <c r="B1010" s="48" t="s">
        <v>380</v>
      </c>
      <c r="C1010" s="48">
        <v>4</v>
      </c>
      <c r="D1010" t="s">
        <v>48</v>
      </c>
      <c r="E1010" s="48" t="str">
        <f>VLOOKUP(D1010,'Species List'!$A$2:$J$97,3,0)</f>
        <v>Scarus taeniopterus</v>
      </c>
      <c r="F1010" s="48">
        <v>10</v>
      </c>
      <c r="G1010" s="48" t="s">
        <v>53</v>
      </c>
      <c r="H1010" s="50">
        <f>VLOOKUP(D1010,'Species List'!$A$2:$J$97,6,0)</f>
        <v>-3.2256999999999998</v>
      </c>
      <c r="I1010" s="50">
        <f>VLOOKUP(D1010,'Species List'!$A$2:$J$97,7,0)</f>
        <v>2.3852000000000002</v>
      </c>
      <c r="J1010">
        <f t="shared" si="15"/>
        <v>35.050966680669347</v>
      </c>
      <c r="K1010" s="50" t="str">
        <f>VLOOKUP(D1010,'Species List'!$A$2:$J$97,4,0)</f>
        <v>Scaridae</v>
      </c>
    </row>
    <row r="1011" spans="1:11">
      <c r="A1011" s="47">
        <v>2011</v>
      </c>
      <c r="B1011" s="48" t="s">
        <v>380</v>
      </c>
      <c r="C1011" s="48">
        <v>4</v>
      </c>
      <c r="D1011" t="s">
        <v>48</v>
      </c>
      <c r="E1011" s="48" t="str">
        <f>VLOOKUP(D1011,'Species List'!$A$2:$J$97,3,0)</f>
        <v>Scarus taeniopterus</v>
      </c>
      <c r="F1011" s="48">
        <v>12</v>
      </c>
      <c r="G1011" s="48" t="s">
        <v>53</v>
      </c>
      <c r="H1011" s="50">
        <f>VLOOKUP(D1011,'Species List'!$A$2:$J$97,6,0)</f>
        <v>-3.2256999999999998</v>
      </c>
      <c r="I1011" s="50">
        <f>VLOOKUP(D1011,'Species List'!$A$2:$J$97,7,0)</f>
        <v>2.3852000000000002</v>
      </c>
      <c r="J1011">
        <f t="shared" si="15"/>
        <v>54.145592205106873</v>
      </c>
      <c r="K1011" s="50" t="str">
        <f>VLOOKUP(D1011,'Species List'!$A$2:$J$97,4,0)</f>
        <v>Scaridae</v>
      </c>
    </row>
    <row r="1012" spans="1:11">
      <c r="A1012" s="47">
        <v>2011</v>
      </c>
      <c r="B1012" s="48" t="s">
        <v>380</v>
      </c>
      <c r="C1012" s="48">
        <v>4</v>
      </c>
      <c r="D1012" t="s">
        <v>48</v>
      </c>
      <c r="E1012" s="48" t="str">
        <f>VLOOKUP(D1012,'Species List'!$A$2:$J$97,3,0)</f>
        <v>Scarus taeniopterus</v>
      </c>
      <c r="F1012" s="48">
        <v>24</v>
      </c>
      <c r="G1012" s="48" t="s">
        <v>43</v>
      </c>
      <c r="H1012" s="50">
        <f>VLOOKUP(D1012,'Species List'!$A$2:$J$97,6,0)</f>
        <v>-3.2256999999999998</v>
      </c>
      <c r="I1012" s="50">
        <f>VLOOKUP(D1012,'Species List'!$A$2:$J$97,7,0)</f>
        <v>2.3852000000000002</v>
      </c>
      <c r="J1012">
        <f t="shared" si="15"/>
        <v>282.86541679033706</v>
      </c>
      <c r="K1012" s="50" t="str">
        <f>VLOOKUP(D1012,'Species List'!$A$2:$J$97,4,0)</f>
        <v>Scaridae</v>
      </c>
    </row>
    <row r="1013" spans="1:11">
      <c r="A1013" s="47">
        <v>2011</v>
      </c>
      <c r="B1013" s="48" t="s">
        <v>380</v>
      </c>
      <c r="C1013" s="48">
        <v>4</v>
      </c>
      <c r="D1013" t="s">
        <v>45</v>
      </c>
      <c r="E1013" s="48" t="str">
        <f>VLOOKUP(D1013,'Species List'!$A$2:$J$97,3,0)</f>
        <v>Sparisoma viride</v>
      </c>
      <c r="F1013" s="48">
        <v>12</v>
      </c>
      <c r="G1013" s="48" t="s">
        <v>21</v>
      </c>
      <c r="H1013" s="50">
        <f>VLOOKUP(D1013,'Species List'!$A$2:$J$97,6,0)</f>
        <v>-4.4317000000000002</v>
      </c>
      <c r="I1013" s="50">
        <f>VLOOKUP(D1013,'Species List'!$A$2:$J$97,7,0)</f>
        <v>2.9051</v>
      </c>
      <c r="J1013">
        <f t="shared" si="15"/>
        <v>40.600318253552281</v>
      </c>
      <c r="K1013" s="50" t="str">
        <f>VLOOKUP(D1013,'Species List'!$A$2:$J$97,4,0)</f>
        <v>Scaridae</v>
      </c>
    </row>
    <row r="1014" spans="1:11">
      <c r="A1014" s="47">
        <v>2011</v>
      </c>
      <c r="B1014" s="48" t="s">
        <v>380</v>
      </c>
      <c r="C1014" s="48">
        <v>4</v>
      </c>
      <c r="D1014" t="s">
        <v>45</v>
      </c>
      <c r="E1014" s="48" t="str">
        <f>VLOOKUP(D1014,'Species List'!$A$2:$J$97,3,0)</f>
        <v>Sparisoma viride</v>
      </c>
      <c r="F1014" s="48">
        <v>15</v>
      </c>
      <c r="G1014" s="48" t="s">
        <v>21</v>
      </c>
      <c r="H1014" s="50">
        <f>VLOOKUP(D1014,'Species List'!$A$2:$J$97,6,0)</f>
        <v>-4.4317000000000002</v>
      </c>
      <c r="I1014" s="50">
        <f>VLOOKUP(D1014,'Species List'!$A$2:$J$97,7,0)</f>
        <v>2.9051</v>
      </c>
      <c r="J1014">
        <f t="shared" si="15"/>
        <v>77.635922295629129</v>
      </c>
      <c r="K1014" s="50" t="str">
        <f>VLOOKUP(D1014,'Species List'!$A$2:$J$97,4,0)</f>
        <v>Scaridae</v>
      </c>
    </row>
    <row r="1015" spans="1:11">
      <c r="A1015" s="47">
        <v>2011</v>
      </c>
      <c r="B1015" s="48" t="s">
        <v>380</v>
      </c>
      <c r="C1015" s="48">
        <v>4</v>
      </c>
      <c r="D1015" t="s">
        <v>45</v>
      </c>
      <c r="E1015" s="48" t="str">
        <f>VLOOKUP(D1015,'Species List'!$A$2:$J$97,3,0)</f>
        <v>Sparisoma viride</v>
      </c>
      <c r="F1015" s="48">
        <v>25</v>
      </c>
      <c r="G1015" s="48" t="s">
        <v>21</v>
      </c>
      <c r="H1015" s="50">
        <f>VLOOKUP(D1015,'Species List'!$A$2:$J$97,6,0)</f>
        <v>-4.4317000000000002</v>
      </c>
      <c r="I1015" s="50">
        <f>VLOOKUP(D1015,'Species List'!$A$2:$J$97,7,0)</f>
        <v>2.9051</v>
      </c>
      <c r="J1015">
        <f t="shared" si="15"/>
        <v>342.41715863912742</v>
      </c>
      <c r="K1015" s="50" t="str">
        <f>VLOOKUP(D1015,'Species List'!$A$2:$J$97,4,0)</f>
        <v>Scaridae</v>
      </c>
    </row>
    <row r="1016" spans="1:11">
      <c r="A1016" s="47">
        <v>2011</v>
      </c>
      <c r="B1016" s="48" t="s">
        <v>380</v>
      </c>
      <c r="C1016" s="48">
        <v>4</v>
      </c>
      <c r="D1016" t="s">
        <v>45</v>
      </c>
      <c r="E1016" s="48" t="str">
        <f>VLOOKUP(D1016,'Species List'!$A$2:$J$97,3,0)</f>
        <v>Sparisoma viride</v>
      </c>
      <c r="F1016" s="48">
        <v>10</v>
      </c>
      <c r="G1016" s="48" t="s">
        <v>53</v>
      </c>
      <c r="H1016" s="50">
        <f>VLOOKUP(D1016,'Species List'!$A$2:$J$97,6,0)</f>
        <v>-4.4317000000000002</v>
      </c>
      <c r="I1016" s="50">
        <f>VLOOKUP(D1016,'Species List'!$A$2:$J$97,7,0)</f>
        <v>2.9051</v>
      </c>
      <c r="J1016">
        <f t="shared" si="15"/>
        <v>23.905619353446316</v>
      </c>
      <c r="K1016" s="50" t="str">
        <f>VLOOKUP(D1016,'Species List'!$A$2:$J$97,4,0)</f>
        <v>Scaridae</v>
      </c>
    </row>
    <row r="1017" spans="1:11">
      <c r="A1017" s="47">
        <v>2011</v>
      </c>
      <c r="B1017" s="48" t="s">
        <v>380</v>
      </c>
      <c r="C1017" s="48">
        <v>4</v>
      </c>
      <c r="D1017" t="s">
        <v>45</v>
      </c>
      <c r="E1017" s="48" t="str">
        <f>VLOOKUP(D1017,'Species List'!$A$2:$J$97,3,0)</f>
        <v>Sparisoma viride</v>
      </c>
      <c r="F1017" s="48">
        <v>12</v>
      </c>
      <c r="G1017" s="48" t="s">
        <v>53</v>
      </c>
      <c r="H1017" s="50">
        <f>VLOOKUP(D1017,'Species List'!$A$2:$J$97,6,0)</f>
        <v>-4.4317000000000002</v>
      </c>
      <c r="I1017" s="50">
        <f>VLOOKUP(D1017,'Species List'!$A$2:$J$97,7,0)</f>
        <v>2.9051</v>
      </c>
      <c r="J1017">
        <f t="shared" si="15"/>
        <v>40.600318253552281</v>
      </c>
      <c r="K1017" s="50" t="str">
        <f>VLOOKUP(D1017,'Species List'!$A$2:$J$97,4,0)</f>
        <v>Scaridae</v>
      </c>
    </row>
    <row r="1018" spans="1:11">
      <c r="A1018" s="47">
        <v>2011</v>
      </c>
      <c r="B1018" s="48" t="s">
        <v>380</v>
      </c>
      <c r="C1018" s="48">
        <v>5</v>
      </c>
      <c r="D1018" t="s">
        <v>48</v>
      </c>
      <c r="E1018" s="48" t="str">
        <f>VLOOKUP(D1018,'Species List'!$A$2:$J$97,3,0)</f>
        <v>Scarus taeniopterus</v>
      </c>
      <c r="F1018" s="48">
        <v>15</v>
      </c>
      <c r="G1018" s="48" t="s">
        <v>21</v>
      </c>
      <c r="H1018" s="50">
        <f>VLOOKUP(D1018,'Species List'!$A$2:$J$97,6,0)</f>
        <v>-3.2256999999999998</v>
      </c>
      <c r="I1018" s="50">
        <f>VLOOKUP(D1018,'Species List'!$A$2:$J$97,7,0)</f>
        <v>2.3852000000000002</v>
      </c>
      <c r="J1018">
        <f t="shared" si="15"/>
        <v>92.19616810425471</v>
      </c>
      <c r="K1018" s="50" t="str">
        <f>VLOOKUP(D1018,'Species List'!$A$2:$J$97,4,0)</f>
        <v>Scaridae</v>
      </c>
    </row>
    <row r="1019" spans="1:11">
      <c r="A1019" s="47">
        <v>2011</v>
      </c>
      <c r="B1019" s="48" t="s">
        <v>380</v>
      </c>
      <c r="C1019" s="48">
        <v>5</v>
      </c>
      <c r="D1019" t="s">
        <v>48</v>
      </c>
      <c r="E1019" s="48" t="str">
        <f>VLOOKUP(D1019,'Species List'!$A$2:$J$97,3,0)</f>
        <v>Scarus taeniopterus</v>
      </c>
      <c r="F1019" s="48">
        <v>17</v>
      </c>
      <c r="G1019" s="48" t="s">
        <v>21</v>
      </c>
      <c r="H1019" s="50">
        <f>VLOOKUP(D1019,'Species List'!$A$2:$J$97,6,0)</f>
        <v>-3.2256999999999998</v>
      </c>
      <c r="I1019" s="50">
        <f>VLOOKUP(D1019,'Species List'!$A$2:$J$97,7,0)</f>
        <v>2.3852000000000002</v>
      </c>
      <c r="J1019">
        <f t="shared" si="15"/>
        <v>124.27013418228138</v>
      </c>
      <c r="K1019" s="50" t="str">
        <f>VLOOKUP(D1019,'Species List'!$A$2:$J$97,4,0)</f>
        <v>Scaridae</v>
      </c>
    </row>
    <row r="1020" spans="1:11">
      <c r="A1020" s="47">
        <v>2011</v>
      </c>
      <c r="B1020" s="48" t="s">
        <v>380</v>
      </c>
      <c r="C1020" s="48">
        <v>5</v>
      </c>
      <c r="D1020" t="s">
        <v>48</v>
      </c>
      <c r="E1020" s="48" t="str">
        <f>VLOOKUP(D1020,'Species List'!$A$2:$J$97,3,0)</f>
        <v>Scarus taeniopterus</v>
      </c>
      <c r="F1020" s="48">
        <v>20</v>
      </c>
      <c r="G1020" s="48" t="s">
        <v>21</v>
      </c>
      <c r="H1020" s="50">
        <f>VLOOKUP(D1020,'Species List'!$A$2:$J$97,6,0)</f>
        <v>-3.2256999999999998</v>
      </c>
      <c r="I1020" s="50">
        <f>VLOOKUP(D1020,'Species List'!$A$2:$J$97,7,0)</f>
        <v>2.3852000000000002</v>
      </c>
      <c r="J1020">
        <f t="shared" si="15"/>
        <v>183.11197449783583</v>
      </c>
      <c r="K1020" s="50" t="str">
        <f>VLOOKUP(D1020,'Species List'!$A$2:$J$97,4,0)</f>
        <v>Scaridae</v>
      </c>
    </row>
    <row r="1021" spans="1:11">
      <c r="A1021" s="47">
        <v>2011</v>
      </c>
      <c r="B1021" s="48" t="s">
        <v>380</v>
      </c>
      <c r="C1021" s="48">
        <v>5</v>
      </c>
      <c r="D1021" t="s">
        <v>48</v>
      </c>
      <c r="E1021" s="48" t="str">
        <f>VLOOKUP(D1021,'Species List'!$A$2:$J$97,3,0)</f>
        <v>Scarus taeniopterus</v>
      </c>
      <c r="F1021" s="48">
        <v>23</v>
      </c>
      <c r="G1021" s="48" t="s">
        <v>21</v>
      </c>
      <c r="H1021" s="50">
        <f>VLOOKUP(D1021,'Species List'!$A$2:$J$97,6,0)</f>
        <v>-3.2256999999999998</v>
      </c>
      <c r="I1021" s="50">
        <f>VLOOKUP(D1021,'Species List'!$A$2:$J$97,7,0)</f>
        <v>2.3852000000000002</v>
      </c>
      <c r="J1021">
        <f t="shared" si="15"/>
        <v>255.56020890468707</v>
      </c>
      <c r="K1021" s="50" t="str">
        <f>VLOOKUP(D1021,'Species List'!$A$2:$J$97,4,0)</f>
        <v>Scaridae</v>
      </c>
    </row>
    <row r="1022" spans="1:11">
      <c r="A1022" s="47">
        <v>2011</v>
      </c>
      <c r="B1022" s="48" t="s">
        <v>380</v>
      </c>
      <c r="C1022" s="48">
        <v>5</v>
      </c>
      <c r="D1022" t="s">
        <v>48</v>
      </c>
      <c r="E1022" s="48" t="str">
        <f>VLOOKUP(D1022,'Species List'!$A$2:$J$97,3,0)</f>
        <v>Scarus taeniopterus</v>
      </c>
      <c r="F1022" s="48">
        <v>7</v>
      </c>
      <c r="G1022" s="48" t="s">
        <v>53</v>
      </c>
      <c r="H1022" s="50">
        <f>VLOOKUP(D1022,'Species List'!$A$2:$J$97,6,0)</f>
        <v>-3.2256999999999998</v>
      </c>
      <c r="I1022" s="50">
        <f>VLOOKUP(D1022,'Species List'!$A$2:$J$97,7,0)</f>
        <v>2.3852000000000002</v>
      </c>
      <c r="J1022">
        <f t="shared" si="15"/>
        <v>14.970208360402568</v>
      </c>
      <c r="K1022" s="50" t="str">
        <f>VLOOKUP(D1022,'Species List'!$A$2:$J$97,4,0)</f>
        <v>Scaridae</v>
      </c>
    </row>
    <row r="1023" spans="1:11">
      <c r="A1023" s="47">
        <v>2011</v>
      </c>
      <c r="B1023" s="48" t="s">
        <v>380</v>
      </c>
      <c r="C1023" s="48">
        <v>5</v>
      </c>
      <c r="D1023" t="s">
        <v>48</v>
      </c>
      <c r="E1023" s="48" t="str">
        <f>VLOOKUP(D1023,'Species List'!$A$2:$J$97,3,0)</f>
        <v>Scarus taeniopterus</v>
      </c>
      <c r="F1023" s="48">
        <v>8</v>
      </c>
      <c r="G1023" s="48" t="s">
        <v>53</v>
      </c>
      <c r="H1023" s="50">
        <f>VLOOKUP(D1023,'Species List'!$A$2:$J$97,6,0)</f>
        <v>-3.2256999999999998</v>
      </c>
      <c r="I1023" s="50">
        <f>VLOOKUP(D1023,'Species List'!$A$2:$J$97,7,0)</f>
        <v>2.3852000000000002</v>
      </c>
      <c r="J1023">
        <f t="shared" si="15"/>
        <v>20.584969932158472</v>
      </c>
      <c r="K1023" s="50" t="str">
        <f>VLOOKUP(D1023,'Species List'!$A$2:$J$97,4,0)</f>
        <v>Scaridae</v>
      </c>
    </row>
    <row r="1024" spans="1:11">
      <c r="A1024" s="47">
        <v>2011</v>
      </c>
      <c r="B1024" s="48" t="s">
        <v>380</v>
      </c>
      <c r="C1024" s="48">
        <v>5</v>
      </c>
      <c r="D1024" t="s">
        <v>48</v>
      </c>
      <c r="E1024" s="48" t="str">
        <f>VLOOKUP(D1024,'Species List'!$A$2:$J$97,3,0)</f>
        <v>Scarus taeniopterus</v>
      </c>
      <c r="F1024" s="48">
        <v>9</v>
      </c>
      <c r="G1024" s="48" t="s">
        <v>53</v>
      </c>
      <c r="H1024" s="50">
        <f>VLOOKUP(D1024,'Species List'!$A$2:$J$97,6,0)</f>
        <v>-3.2256999999999998</v>
      </c>
      <c r="I1024" s="50">
        <f>VLOOKUP(D1024,'Species List'!$A$2:$J$97,7,0)</f>
        <v>2.3852000000000002</v>
      </c>
      <c r="J1024">
        <f t="shared" si="15"/>
        <v>27.262095418590206</v>
      </c>
      <c r="K1024" s="50" t="str">
        <f>VLOOKUP(D1024,'Species List'!$A$2:$J$97,4,0)</f>
        <v>Scaridae</v>
      </c>
    </row>
    <row r="1025" spans="1:11">
      <c r="A1025" s="47">
        <v>2011</v>
      </c>
      <c r="B1025" s="48" t="s">
        <v>380</v>
      </c>
      <c r="C1025" s="48">
        <v>5</v>
      </c>
      <c r="D1025" t="s">
        <v>48</v>
      </c>
      <c r="E1025" s="48" t="str">
        <f>VLOOKUP(D1025,'Species List'!$A$2:$J$97,3,0)</f>
        <v>Scarus taeniopterus</v>
      </c>
      <c r="F1025" s="48">
        <v>23</v>
      </c>
      <c r="G1025" s="48" t="s">
        <v>43</v>
      </c>
      <c r="H1025" s="50">
        <f>VLOOKUP(D1025,'Species List'!$A$2:$J$97,6,0)</f>
        <v>-3.2256999999999998</v>
      </c>
      <c r="I1025" s="50">
        <f>VLOOKUP(D1025,'Species List'!$A$2:$J$97,7,0)</f>
        <v>2.3852000000000002</v>
      </c>
      <c r="J1025">
        <f t="shared" si="15"/>
        <v>255.56020890468707</v>
      </c>
      <c r="K1025" s="50" t="str">
        <f>VLOOKUP(D1025,'Species List'!$A$2:$J$97,4,0)</f>
        <v>Scaridae</v>
      </c>
    </row>
    <row r="1026" spans="1:11">
      <c r="A1026" s="47">
        <v>2011</v>
      </c>
      <c r="B1026" s="48" t="s">
        <v>380</v>
      </c>
      <c r="C1026" s="48">
        <v>5</v>
      </c>
      <c r="D1026" s="48" t="s">
        <v>47</v>
      </c>
      <c r="E1026" s="48" t="str">
        <f>VLOOKUP(D1026,'Species List'!$A$2:$J$97,3,0)</f>
        <v>Sparisoma aurofrenatum</v>
      </c>
      <c r="F1026" s="48">
        <v>23</v>
      </c>
      <c r="G1026" s="48" t="s">
        <v>43</v>
      </c>
      <c r="H1026" s="50">
        <f>VLOOKUP(D1026,'Species List'!$A$2:$J$97,6,0)</f>
        <v>-4.0781000000000001</v>
      </c>
      <c r="I1026" s="50">
        <f>VLOOKUP(D1026,'Species List'!$A$2:$J$97,7,0)</f>
        <v>2.7437999999999998</v>
      </c>
      <c r="J1026">
        <f t="shared" ref="J1026:J1089" si="16">10^(H1026+(I1026*LOG(F1026*10)/LOG(10)))</f>
        <v>252.35321175413256</v>
      </c>
      <c r="K1026" s="50" t="str">
        <f>VLOOKUP(D1026,'Species List'!$A$2:$J$97,4,0)</f>
        <v>Scaridae</v>
      </c>
    </row>
    <row r="1027" spans="1:11">
      <c r="A1027" s="47">
        <v>2011</v>
      </c>
      <c r="B1027" s="48" t="s">
        <v>380</v>
      </c>
      <c r="C1027" s="48">
        <v>5</v>
      </c>
      <c r="D1027" s="48" t="s">
        <v>47</v>
      </c>
      <c r="E1027" s="48" t="str">
        <f>VLOOKUP(D1027,'Species List'!$A$2:$J$97,3,0)</f>
        <v>Sparisoma aurofrenatum</v>
      </c>
      <c r="F1027" s="48">
        <v>23</v>
      </c>
      <c r="G1027" s="48" t="s">
        <v>43</v>
      </c>
      <c r="H1027" s="50">
        <f>VLOOKUP(D1027,'Species List'!$A$2:$J$97,6,0)</f>
        <v>-4.0781000000000001</v>
      </c>
      <c r="I1027" s="50">
        <f>VLOOKUP(D1027,'Species List'!$A$2:$J$97,7,0)</f>
        <v>2.7437999999999998</v>
      </c>
      <c r="J1027">
        <f t="shared" si="16"/>
        <v>252.35321175413256</v>
      </c>
      <c r="K1027" s="50" t="str">
        <f>VLOOKUP(D1027,'Species List'!$A$2:$J$97,4,0)</f>
        <v>Scaridae</v>
      </c>
    </row>
    <row r="1028" spans="1:11">
      <c r="A1028" s="47">
        <v>2011</v>
      </c>
      <c r="B1028" s="48" t="s">
        <v>380</v>
      </c>
      <c r="C1028" s="48">
        <v>5</v>
      </c>
      <c r="D1028" t="s">
        <v>45</v>
      </c>
      <c r="E1028" s="48" t="str">
        <f>VLOOKUP(D1028,'Species List'!$A$2:$J$97,3,0)</f>
        <v>Sparisoma viride</v>
      </c>
      <c r="F1028" s="48">
        <v>13</v>
      </c>
      <c r="G1028" s="48" t="s">
        <v>21</v>
      </c>
      <c r="H1028" s="50">
        <f>VLOOKUP(D1028,'Species List'!$A$2:$J$97,6,0)</f>
        <v>-4.4317000000000002</v>
      </c>
      <c r="I1028" s="50">
        <f>VLOOKUP(D1028,'Species List'!$A$2:$J$97,7,0)</f>
        <v>2.9051</v>
      </c>
      <c r="J1028">
        <f t="shared" si="16"/>
        <v>51.229112573228946</v>
      </c>
      <c r="K1028" s="50" t="str">
        <f>VLOOKUP(D1028,'Species List'!$A$2:$J$97,4,0)</f>
        <v>Scaridae</v>
      </c>
    </row>
    <row r="1029" spans="1:11">
      <c r="A1029" s="47">
        <v>2011</v>
      </c>
      <c r="B1029" s="48" t="s">
        <v>380</v>
      </c>
      <c r="C1029" s="48">
        <v>5</v>
      </c>
      <c r="D1029" t="s">
        <v>45</v>
      </c>
      <c r="E1029" s="48" t="str">
        <f>VLOOKUP(D1029,'Species List'!$A$2:$J$97,3,0)</f>
        <v>Sparisoma viride</v>
      </c>
      <c r="F1029" s="48">
        <v>32</v>
      </c>
      <c r="G1029" s="48" t="s">
        <v>21</v>
      </c>
      <c r="H1029" s="50">
        <f>VLOOKUP(D1029,'Species List'!$A$2:$J$97,6,0)</f>
        <v>-4.4317000000000002</v>
      </c>
      <c r="I1029" s="50">
        <f>VLOOKUP(D1029,'Species List'!$A$2:$J$97,7,0)</f>
        <v>2.9051</v>
      </c>
      <c r="J1029">
        <f t="shared" si="16"/>
        <v>701.47339170910243</v>
      </c>
      <c r="K1029" s="50" t="str">
        <f>VLOOKUP(D1029,'Species List'!$A$2:$J$97,4,0)</f>
        <v>Scaridae</v>
      </c>
    </row>
    <row r="1030" spans="1:11">
      <c r="A1030" s="47">
        <v>2011</v>
      </c>
      <c r="B1030" s="48" t="s">
        <v>380</v>
      </c>
      <c r="C1030" s="48">
        <v>5</v>
      </c>
      <c r="D1030" t="s">
        <v>45</v>
      </c>
      <c r="E1030" s="48" t="str">
        <f>VLOOKUP(D1030,'Species List'!$A$2:$J$97,3,0)</f>
        <v>Sparisoma viride</v>
      </c>
      <c r="F1030" s="48">
        <v>10</v>
      </c>
      <c r="G1030" s="48" t="s">
        <v>53</v>
      </c>
      <c r="H1030" s="50">
        <f>VLOOKUP(D1030,'Species List'!$A$2:$J$97,6,0)</f>
        <v>-4.4317000000000002</v>
      </c>
      <c r="I1030" s="50">
        <f>VLOOKUP(D1030,'Species List'!$A$2:$J$97,7,0)</f>
        <v>2.9051</v>
      </c>
      <c r="J1030">
        <f t="shared" si="16"/>
        <v>23.905619353446316</v>
      </c>
      <c r="K1030" s="50" t="str">
        <f>VLOOKUP(D1030,'Species List'!$A$2:$J$97,4,0)</f>
        <v>Scaridae</v>
      </c>
    </row>
    <row r="1031" spans="1:11">
      <c r="A1031" s="47">
        <v>2011</v>
      </c>
      <c r="B1031" s="48" t="s">
        <v>380</v>
      </c>
      <c r="C1031" s="48">
        <v>6</v>
      </c>
      <c r="D1031" s="48" t="s">
        <v>54</v>
      </c>
      <c r="E1031" s="48" t="str">
        <f>VLOOKUP(D1031,'Species List'!$A$2:$J$97,3,0)</f>
        <v>Acanthurus coeruleus</v>
      </c>
      <c r="F1031" s="48">
        <v>18</v>
      </c>
      <c r="G1031" s="48"/>
      <c r="H1031" s="50">
        <f>VLOOKUP(D1031,'Species List'!$A$2:$J$97,6,0)</f>
        <v>-2.8241999999999998</v>
      </c>
      <c r="I1031" s="50">
        <f>VLOOKUP(D1031,'Species List'!$A$2:$J$97,7,0)</f>
        <v>2.2637999999999998</v>
      </c>
      <c r="J1031">
        <f t="shared" si="16"/>
        <v>191.11109332634919</v>
      </c>
      <c r="K1031" s="50" t="str">
        <f>VLOOKUP(D1031,'Species List'!$A$2:$J$97,4,0)</f>
        <v>Acanthuridae</v>
      </c>
    </row>
    <row r="1032" spans="1:11">
      <c r="A1032" s="47">
        <v>2011</v>
      </c>
      <c r="B1032" s="48" t="s">
        <v>380</v>
      </c>
      <c r="C1032" s="48">
        <v>6</v>
      </c>
      <c r="D1032" s="48" t="s">
        <v>49</v>
      </c>
      <c r="E1032" s="48" t="str">
        <f>VLOOKUP(D1032,'Species List'!$A$2:$J$97,3,0)</f>
        <v>Microspathodon chrysurus</v>
      </c>
      <c r="F1032" s="48">
        <v>18</v>
      </c>
      <c r="G1032" s="48"/>
      <c r="H1032" s="50">
        <f>VLOOKUP(D1032,'Species List'!$A$2:$J$97,6,0)</f>
        <v>-4.7032999999999996</v>
      </c>
      <c r="I1032" s="50">
        <f>VLOOKUP(D1032,'Species List'!$A$2:$J$97,7,0)</f>
        <v>3.0825</v>
      </c>
      <c r="J1032">
        <f t="shared" si="16"/>
        <v>177.24643014613946</v>
      </c>
      <c r="K1032" s="50" t="str">
        <f>VLOOKUP(D1032,'Species List'!$A$2:$J$97,4,0)</f>
        <v>Pomacentridae</v>
      </c>
    </row>
    <row r="1033" spans="1:11">
      <c r="A1033" s="47">
        <v>2011</v>
      </c>
      <c r="B1033" s="48" t="s">
        <v>380</v>
      </c>
      <c r="C1033" s="48">
        <v>6</v>
      </c>
      <c r="D1033" t="s">
        <v>48</v>
      </c>
      <c r="E1033" s="48" t="str">
        <f>VLOOKUP(D1033,'Species List'!$A$2:$J$97,3,0)</f>
        <v>Scarus taeniopterus</v>
      </c>
      <c r="F1033" s="48">
        <v>18</v>
      </c>
      <c r="G1033" s="48" t="s">
        <v>21</v>
      </c>
      <c r="H1033" s="50">
        <f>VLOOKUP(D1033,'Species List'!$A$2:$J$97,6,0)</f>
        <v>-3.2256999999999998</v>
      </c>
      <c r="I1033" s="50">
        <f>VLOOKUP(D1033,'Species List'!$A$2:$J$97,7,0)</f>
        <v>2.3852000000000002</v>
      </c>
      <c r="J1033">
        <f t="shared" si="16"/>
        <v>142.42163893869329</v>
      </c>
      <c r="K1033" s="50" t="str">
        <f>VLOOKUP(D1033,'Species List'!$A$2:$J$97,4,0)</f>
        <v>Scaridae</v>
      </c>
    </row>
    <row r="1034" spans="1:11">
      <c r="A1034" s="47">
        <v>2011</v>
      </c>
      <c r="B1034" s="48" t="s">
        <v>380</v>
      </c>
      <c r="C1034" s="48">
        <v>6</v>
      </c>
      <c r="D1034" t="s">
        <v>48</v>
      </c>
      <c r="E1034" s="48" t="str">
        <f>VLOOKUP(D1034,'Species List'!$A$2:$J$97,3,0)</f>
        <v>Scarus taeniopterus</v>
      </c>
      <c r="F1034" s="48">
        <v>20</v>
      </c>
      <c r="G1034" s="48" t="s">
        <v>21</v>
      </c>
      <c r="H1034" s="50">
        <f>VLOOKUP(D1034,'Species List'!$A$2:$J$97,6,0)</f>
        <v>-3.2256999999999998</v>
      </c>
      <c r="I1034" s="50">
        <f>VLOOKUP(D1034,'Species List'!$A$2:$J$97,7,0)</f>
        <v>2.3852000000000002</v>
      </c>
      <c r="J1034">
        <f t="shared" si="16"/>
        <v>183.11197449783583</v>
      </c>
      <c r="K1034" s="50" t="str">
        <f>VLOOKUP(D1034,'Species List'!$A$2:$J$97,4,0)</f>
        <v>Scaridae</v>
      </c>
    </row>
    <row r="1035" spans="1:11">
      <c r="A1035" s="47">
        <v>2011</v>
      </c>
      <c r="B1035" s="48" t="s">
        <v>380</v>
      </c>
      <c r="C1035" s="48">
        <v>6</v>
      </c>
      <c r="D1035" t="s">
        <v>48</v>
      </c>
      <c r="E1035" s="48" t="str">
        <f>VLOOKUP(D1035,'Species List'!$A$2:$J$97,3,0)</f>
        <v>Scarus taeniopterus</v>
      </c>
      <c r="F1035" s="48">
        <v>10</v>
      </c>
      <c r="G1035" s="48" t="s">
        <v>53</v>
      </c>
      <c r="H1035" s="50">
        <f>VLOOKUP(D1035,'Species List'!$A$2:$J$97,6,0)</f>
        <v>-3.2256999999999998</v>
      </c>
      <c r="I1035" s="50">
        <f>VLOOKUP(D1035,'Species List'!$A$2:$J$97,7,0)</f>
        <v>2.3852000000000002</v>
      </c>
      <c r="J1035">
        <f t="shared" si="16"/>
        <v>35.050966680669347</v>
      </c>
      <c r="K1035" s="50" t="str">
        <f>VLOOKUP(D1035,'Species List'!$A$2:$J$97,4,0)</f>
        <v>Scaridae</v>
      </c>
    </row>
    <row r="1036" spans="1:11">
      <c r="A1036" s="47">
        <v>2011</v>
      </c>
      <c r="B1036" s="48" t="s">
        <v>380</v>
      </c>
      <c r="C1036" s="48">
        <v>6</v>
      </c>
      <c r="D1036" t="s">
        <v>48</v>
      </c>
      <c r="E1036" s="48" t="str">
        <f>VLOOKUP(D1036,'Species List'!$A$2:$J$97,3,0)</f>
        <v>Scarus taeniopterus</v>
      </c>
      <c r="F1036" s="48">
        <v>23</v>
      </c>
      <c r="G1036" s="48" t="s">
        <v>43</v>
      </c>
      <c r="H1036" s="50">
        <f>VLOOKUP(D1036,'Species List'!$A$2:$J$97,6,0)</f>
        <v>-3.2256999999999998</v>
      </c>
      <c r="I1036" s="50">
        <f>VLOOKUP(D1036,'Species List'!$A$2:$J$97,7,0)</f>
        <v>2.3852000000000002</v>
      </c>
      <c r="J1036">
        <f t="shared" si="16"/>
        <v>255.56020890468707</v>
      </c>
      <c r="K1036" s="50" t="str">
        <f>VLOOKUP(D1036,'Species List'!$A$2:$J$97,4,0)</f>
        <v>Scaridae</v>
      </c>
    </row>
    <row r="1037" spans="1:11">
      <c r="A1037" s="47">
        <v>2011</v>
      </c>
      <c r="B1037" s="48" t="s">
        <v>380</v>
      </c>
      <c r="C1037" s="48">
        <v>6</v>
      </c>
      <c r="D1037" t="s">
        <v>45</v>
      </c>
      <c r="E1037" s="48" t="str">
        <f>VLOOKUP(D1037,'Species List'!$A$2:$J$97,3,0)</f>
        <v>Sparisoma viride</v>
      </c>
      <c r="F1037" s="48">
        <v>28</v>
      </c>
      <c r="G1037" s="48" t="s">
        <v>21</v>
      </c>
      <c r="H1037" s="50">
        <f>VLOOKUP(D1037,'Species List'!$A$2:$J$97,6,0)</f>
        <v>-4.4317000000000002</v>
      </c>
      <c r="I1037" s="50">
        <f>VLOOKUP(D1037,'Species List'!$A$2:$J$97,7,0)</f>
        <v>2.9051</v>
      </c>
      <c r="J1037">
        <f t="shared" si="16"/>
        <v>475.92530495067058</v>
      </c>
      <c r="K1037" s="50" t="str">
        <f>VLOOKUP(D1037,'Species List'!$A$2:$J$97,4,0)</f>
        <v>Scaridae</v>
      </c>
    </row>
    <row r="1038" spans="1:11">
      <c r="A1038" s="47">
        <v>2011</v>
      </c>
      <c r="B1038" s="48" t="s">
        <v>380</v>
      </c>
      <c r="C1038" s="48">
        <v>6</v>
      </c>
      <c r="D1038" t="s">
        <v>45</v>
      </c>
      <c r="E1038" s="48" t="str">
        <f>VLOOKUP(D1038,'Species List'!$A$2:$J$97,3,0)</f>
        <v>Sparisoma viride</v>
      </c>
      <c r="F1038" s="48">
        <v>30</v>
      </c>
      <c r="G1038" s="48" t="s">
        <v>21</v>
      </c>
      <c r="H1038" s="50">
        <f>VLOOKUP(D1038,'Species List'!$A$2:$J$97,6,0)</f>
        <v>-4.4317000000000002</v>
      </c>
      <c r="I1038" s="50">
        <f>VLOOKUP(D1038,'Species List'!$A$2:$J$97,7,0)</f>
        <v>2.9051</v>
      </c>
      <c r="J1038">
        <f t="shared" si="16"/>
        <v>581.54718397712224</v>
      </c>
      <c r="K1038" s="50" t="str">
        <f>VLOOKUP(D1038,'Species List'!$A$2:$J$97,4,0)</f>
        <v>Scaridae</v>
      </c>
    </row>
    <row r="1039" spans="1:11">
      <c r="A1039" s="47">
        <v>2011</v>
      </c>
      <c r="B1039" s="48" t="s">
        <v>41</v>
      </c>
      <c r="C1039" s="48">
        <v>1</v>
      </c>
      <c r="D1039" s="48" t="s">
        <v>54</v>
      </c>
      <c r="E1039" s="48" t="str">
        <f>VLOOKUP(D1039,'Species List'!$A$2:$J$97,3,0)</f>
        <v>Acanthurus coeruleus</v>
      </c>
      <c r="F1039" s="48">
        <v>18</v>
      </c>
      <c r="G1039" s="48"/>
      <c r="H1039" s="50">
        <f>VLOOKUP(D1039,'Species List'!$A$2:$J$97,6,0)</f>
        <v>-2.8241999999999998</v>
      </c>
      <c r="I1039" s="50">
        <f>VLOOKUP(D1039,'Species List'!$A$2:$J$97,7,0)</f>
        <v>2.2637999999999998</v>
      </c>
      <c r="J1039">
        <f t="shared" si="16"/>
        <v>191.11109332634919</v>
      </c>
      <c r="K1039" s="50" t="str">
        <f>VLOOKUP(D1039,'Species List'!$A$2:$J$97,4,0)</f>
        <v>Acanthuridae</v>
      </c>
    </row>
    <row r="1040" spans="1:11">
      <c r="A1040" s="47">
        <v>2011</v>
      </c>
      <c r="B1040" s="48" t="s">
        <v>41</v>
      </c>
      <c r="C1040" s="48">
        <v>1</v>
      </c>
      <c r="D1040" s="48" t="s">
        <v>54</v>
      </c>
      <c r="E1040" s="48" t="str">
        <f>VLOOKUP(D1040,'Species List'!$A$2:$J$97,3,0)</f>
        <v>Acanthurus coeruleus</v>
      </c>
      <c r="F1040" s="48">
        <v>19</v>
      </c>
      <c r="G1040" s="48"/>
      <c r="H1040" s="50">
        <f>VLOOKUP(D1040,'Species List'!$A$2:$J$97,6,0)</f>
        <v>-2.8241999999999998</v>
      </c>
      <c r="I1040" s="50">
        <f>VLOOKUP(D1040,'Species List'!$A$2:$J$97,7,0)</f>
        <v>2.2637999999999998</v>
      </c>
      <c r="J1040">
        <f t="shared" si="16"/>
        <v>215.99435539737019</v>
      </c>
      <c r="K1040" s="50" t="str">
        <f>VLOOKUP(D1040,'Species List'!$A$2:$J$97,4,0)</f>
        <v>Acanthuridae</v>
      </c>
    </row>
    <row r="1041" spans="1:11">
      <c r="A1041" s="47">
        <v>2011</v>
      </c>
      <c r="B1041" s="48" t="s">
        <v>41</v>
      </c>
      <c r="C1041" s="48">
        <v>1</v>
      </c>
      <c r="D1041" s="48" t="s">
        <v>54</v>
      </c>
      <c r="E1041" s="48" t="str">
        <f>VLOOKUP(D1041,'Species List'!$A$2:$J$97,3,0)</f>
        <v>Acanthurus coeruleus</v>
      </c>
      <c r="F1041" s="48">
        <v>19</v>
      </c>
      <c r="G1041" s="48"/>
      <c r="H1041" s="50">
        <f>VLOOKUP(D1041,'Species List'!$A$2:$J$97,6,0)</f>
        <v>-2.8241999999999998</v>
      </c>
      <c r="I1041" s="50">
        <f>VLOOKUP(D1041,'Species List'!$A$2:$J$97,7,0)</f>
        <v>2.2637999999999998</v>
      </c>
      <c r="J1041">
        <f t="shared" si="16"/>
        <v>215.99435539737019</v>
      </c>
      <c r="K1041" s="50" t="str">
        <f>VLOOKUP(D1041,'Species List'!$A$2:$J$97,4,0)</f>
        <v>Acanthuridae</v>
      </c>
    </row>
    <row r="1042" spans="1:11">
      <c r="A1042" s="47">
        <v>2011</v>
      </c>
      <c r="B1042" s="48" t="s">
        <v>41</v>
      </c>
      <c r="C1042" s="48">
        <v>1</v>
      </c>
      <c r="D1042" s="48" t="s">
        <v>54</v>
      </c>
      <c r="E1042" s="48" t="str">
        <f>VLOOKUP(D1042,'Species List'!$A$2:$J$97,3,0)</f>
        <v>Acanthurus coeruleus</v>
      </c>
      <c r="F1042" s="48">
        <v>20</v>
      </c>
      <c r="G1042" s="48"/>
      <c r="H1042" s="50">
        <f>VLOOKUP(D1042,'Species List'!$A$2:$J$97,6,0)</f>
        <v>-2.8241999999999998</v>
      </c>
      <c r="I1042" s="50">
        <f>VLOOKUP(D1042,'Species List'!$A$2:$J$97,7,0)</f>
        <v>2.2637999999999998</v>
      </c>
      <c r="J1042">
        <f t="shared" si="16"/>
        <v>242.58933511332035</v>
      </c>
      <c r="K1042" s="50" t="str">
        <f>VLOOKUP(D1042,'Species List'!$A$2:$J$97,4,0)</f>
        <v>Acanthuridae</v>
      </c>
    </row>
    <row r="1043" spans="1:11">
      <c r="A1043" s="47">
        <v>2011</v>
      </c>
      <c r="B1043" s="48" t="s">
        <v>41</v>
      </c>
      <c r="C1043" s="48">
        <v>1</v>
      </c>
      <c r="D1043" s="48" t="s">
        <v>49</v>
      </c>
      <c r="E1043" s="48" t="str">
        <f>VLOOKUP(D1043,'Species List'!$A$2:$J$97,3,0)</f>
        <v>Microspathodon chrysurus</v>
      </c>
      <c r="F1043" s="48">
        <v>15</v>
      </c>
      <c r="G1043" s="48"/>
      <c r="H1043" s="50">
        <f>VLOOKUP(D1043,'Species List'!$A$2:$J$97,6,0)</f>
        <v>-4.7032999999999996</v>
      </c>
      <c r="I1043" s="50">
        <f>VLOOKUP(D1043,'Species List'!$A$2:$J$97,7,0)</f>
        <v>3.0825</v>
      </c>
      <c r="J1043">
        <f t="shared" si="16"/>
        <v>101.04185391212167</v>
      </c>
      <c r="K1043" s="50" t="str">
        <f>VLOOKUP(D1043,'Species List'!$A$2:$J$97,4,0)</f>
        <v>Pomacentridae</v>
      </c>
    </row>
    <row r="1044" spans="1:11">
      <c r="A1044" s="47">
        <v>2011</v>
      </c>
      <c r="B1044" s="48" t="s">
        <v>41</v>
      </c>
      <c r="C1044" s="48">
        <v>1</v>
      </c>
      <c r="D1044" s="48" t="s">
        <v>49</v>
      </c>
      <c r="E1044" s="48" t="str">
        <f>VLOOKUP(D1044,'Species List'!$A$2:$J$97,3,0)</f>
        <v>Microspathodon chrysurus</v>
      </c>
      <c r="F1044" s="48">
        <v>18</v>
      </c>
      <c r="G1044" s="48"/>
      <c r="H1044" s="50">
        <f>VLOOKUP(D1044,'Species List'!$A$2:$J$97,6,0)</f>
        <v>-4.7032999999999996</v>
      </c>
      <c r="I1044" s="50">
        <f>VLOOKUP(D1044,'Species List'!$A$2:$J$97,7,0)</f>
        <v>3.0825</v>
      </c>
      <c r="J1044">
        <f t="shared" si="16"/>
        <v>177.24643014613946</v>
      </c>
      <c r="K1044" s="50" t="str">
        <f>VLOOKUP(D1044,'Species List'!$A$2:$J$97,4,0)</f>
        <v>Pomacentridae</v>
      </c>
    </row>
    <row r="1045" spans="1:11">
      <c r="A1045" s="47">
        <v>2011</v>
      </c>
      <c r="B1045" s="48" t="s">
        <v>41</v>
      </c>
      <c r="C1045" s="48">
        <v>1</v>
      </c>
      <c r="D1045" t="s">
        <v>48</v>
      </c>
      <c r="E1045" s="48" t="str">
        <f>VLOOKUP(D1045,'Species List'!$A$2:$J$97,3,0)</f>
        <v>Scarus taeniopterus</v>
      </c>
      <c r="F1045" s="48">
        <v>23</v>
      </c>
      <c r="G1045" s="48" t="s">
        <v>43</v>
      </c>
      <c r="H1045" s="50">
        <f>VLOOKUP(D1045,'Species List'!$A$2:$J$97,6,0)</f>
        <v>-3.2256999999999998</v>
      </c>
      <c r="I1045" s="50">
        <f>VLOOKUP(D1045,'Species List'!$A$2:$J$97,7,0)</f>
        <v>2.3852000000000002</v>
      </c>
      <c r="J1045">
        <f t="shared" si="16"/>
        <v>255.56020890468707</v>
      </c>
      <c r="K1045" s="50" t="str">
        <f>VLOOKUP(D1045,'Species List'!$A$2:$J$97,4,0)</f>
        <v>Scaridae</v>
      </c>
    </row>
    <row r="1046" spans="1:11">
      <c r="A1046" s="47">
        <v>2011</v>
      </c>
      <c r="B1046" s="48" t="s">
        <v>41</v>
      </c>
      <c r="C1046" s="48">
        <v>1</v>
      </c>
      <c r="D1046" s="48" t="s">
        <v>47</v>
      </c>
      <c r="E1046" s="48" t="str">
        <f>VLOOKUP(D1046,'Species List'!$A$2:$J$97,3,0)</f>
        <v>Sparisoma aurofrenatum</v>
      </c>
      <c r="F1046" s="48">
        <v>20</v>
      </c>
      <c r="G1046" s="48" t="s">
        <v>43</v>
      </c>
      <c r="H1046" s="50">
        <f>VLOOKUP(D1046,'Species List'!$A$2:$J$97,6,0)</f>
        <v>-4.0781000000000001</v>
      </c>
      <c r="I1046" s="50">
        <f>VLOOKUP(D1046,'Species List'!$A$2:$J$97,7,0)</f>
        <v>2.7437999999999998</v>
      </c>
      <c r="J1046">
        <f t="shared" si="16"/>
        <v>171.97531044669645</v>
      </c>
      <c r="K1046" s="50" t="str">
        <f>VLOOKUP(D1046,'Species List'!$A$2:$J$97,4,0)</f>
        <v>Scaridae</v>
      </c>
    </row>
    <row r="1047" spans="1:11">
      <c r="A1047" s="47">
        <v>2011</v>
      </c>
      <c r="B1047" s="48" t="s">
        <v>41</v>
      </c>
      <c r="C1047" s="48">
        <v>1</v>
      </c>
      <c r="D1047" s="48" t="s">
        <v>47</v>
      </c>
      <c r="E1047" s="48" t="str">
        <f>VLOOKUP(D1047,'Species List'!$A$2:$J$97,3,0)</f>
        <v>Sparisoma aurofrenatum</v>
      </c>
      <c r="F1047" s="48">
        <v>20</v>
      </c>
      <c r="G1047" s="48" t="s">
        <v>43</v>
      </c>
      <c r="H1047" s="50">
        <f>VLOOKUP(D1047,'Species List'!$A$2:$J$97,6,0)</f>
        <v>-4.0781000000000001</v>
      </c>
      <c r="I1047" s="50">
        <f>VLOOKUP(D1047,'Species List'!$A$2:$J$97,7,0)</f>
        <v>2.7437999999999998</v>
      </c>
      <c r="J1047">
        <f t="shared" si="16"/>
        <v>171.97531044669645</v>
      </c>
      <c r="K1047" s="50" t="str">
        <f>VLOOKUP(D1047,'Species List'!$A$2:$J$97,4,0)</f>
        <v>Scaridae</v>
      </c>
    </row>
    <row r="1048" spans="1:11">
      <c r="A1048" s="47">
        <v>2011</v>
      </c>
      <c r="B1048" s="48" t="s">
        <v>41</v>
      </c>
      <c r="C1048" s="48">
        <v>1</v>
      </c>
      <c r="D1048" s="48" t="s">
        <v>47</v>
      </c>
      <c r="E1048" s="48" t="str">
        <f>VLOOKUP(D1048,'Species List'!$A$2:$J$97,3,0)</f>
        <v>Sparisoma aurofrenatum</v>
      </c>
      <c r="F1048" s="48">
        <v>21</v>
      </c>
      <c r="G1048" s="48" t="s">
        <v>43</v>
      </c>
      <c r="H1048" s="50">
        <f>VLOOKUP(D1048,'Species List'!$A$2:$J$97,6,0)</f>
        <v>-4.0781000000000001</v>
      </c>
      <c r="I1048" s="50">
        <f>VLOOKUP(D1048,'Species List'!$A$2:$J$97,7,0)</f>
        <v>2.7437999999999998</v>
      </c>
      <c r="J1048">
        <f t="shared" si="16"/>
        <v>196.60986314457895</v>
      </c>
      <c r="K1048" s="50" t="str">
        <f>VLOOKUP(D1048,'Species List'!$A$2:$J$97,4,0)</f>
        <v>Scaridae</v>
      </c>
    </row>
    <row r="1049" spans="1:11">
      <c r="A1049" s="47">
        <v>2011</v>
      </c>
      <c r="B1049" s="48" t="s">
        <v>41</v>
      </c>
      <c r="C1049" s="48">
        <v>1</v>
      </c>
      <c r="D1049" t="s">
        <v>45</v>
      </c>
      <c r="E1049" s="48" t="str">
        <f>VLOOKUP(D1049,'Species List'!$A$2:$J$97,3,0)</f>
        <v>Sparisoma viride</v>
      </c>
      <c r="F1049" s="48">
        <v>18</v>
      </c>
      <c r="G1049" s="48" t="s">
        <v>21</v>
      </c>
      <c r="H1049" s="50">
        <f>VLOOKUP(D1049,'Species List'!$A$2:$J$97,6,0)</f>
        <v>-4.4317000000000002</v>
      </c>
      <c r="I1049" s="50">
        <f>VLOOKUP(D1049,'Species List'!$A$2:$J$97,7,0)</f>
        <v>2.9051</v>
      </c>
      <c r="J1049">
        <f t="shared" si="16"/>
        <v>131.85364940800787</v>
      </c>
      <c r="K1049" s="50" t="str">
        <f>VLOOKUP(D1049,'Species List'!$A$2:$J$97,4,0)</f>
        <v>Scaridae</v>
      </c>
    </row>
    <row r="1050" spans="1:11">
      <c r="A1050" s="47">
        <v>2011</v>
      </c>
      <c r="B1050" s="48" t="s">
        <v>41</v>
      </c>
      <c r="C1050" s="48">
        <v>1</v>
      </c>
      <c r="D1050" t="s">
        <v>45</v>
      </c>
      <c r="E1050" s="48" t="str">
        <f>VLOOKUP(D1050,'Species List'!$A$2:$J$97,3,0)</f>
        <v>Sparisoma viride</v>
      </c>
      <c r="F1050" s="48">
        <v>20</v>
      </c>
      <c r="G1050" s="48" t="s">
        <v>21</v>
      </c>
      <c r="H1050" s="50">
        <f>VLOOKUP(D1050,'Species List'!$A$2:$J$97,6,0)</f>
        <v>-4.4317000000000002</v>
      </c>
      <c r="I1050" s="50">
        <f>VLOOKUP(D1050,'Species List'!$A$2:$J$97,7,0)</f>
        <v>2.9051</v>
      </c>
      <c r="J1050">
        <f t="shared" si="16"/>
        <v>179.06975540636282</v>
      </c>
      <c r="K1050" s="50" t="str">
        <f>VLOOKUP(D1050,'Species List'!$A$2:$J$97,4,0)</f>
        <v>Scaridae</v>
      </c>
    </row>
    <row r="1051" spans="1:11">
      <c r="A1051" s="47">
        <v>2011</v>
      </c>
      <c r="B1051" s="48" t="s">
        <v>41</v>
      </c>
      <c r="C1051" s="48">
        <v>1</v>
      </c>
      <c r="D1051" t="s">
        <v>45</v>
      </c>
      <c r="E1051" s="48" t="str">
        <f>VLOOKUP(D1051,'Species List'!$A$2:$J$97,3,0)</f>
        <v>Sparisoma viride</v>
      </c>
      <c r="F1051" s="48">
        <v>32</v>
      </c>
      <c r="G1051" s="48" t="s">
        <v>21</v>
      </c>
      <c r="H1051" s="50">
        <f>VLOOKUP(D1051,'Species List'!$A$2:$J$97,6,0)</f>
        <v>-4.4317000000000002</v>
      </c>
      <c r="I1051" s="50">
        <f>VLOOKUP(D1051,'Species List'!$A$2:$J$97,7,0)</f>
        <v>2.9051</v>
      </c>
      <c r="J1051">
        <f t="shared" si="16"/>
        <v>701.47339170910243</v>
      </c>
      <c r="K1051" s="50" t="str">
        <f>VLOOKUP(D1051,'Species List'!$A$2:$J$97,4,0)</f>
        <v>Scaridae</v>
      </c>
    </row>
    <row r="1052" spans="1:11">
      <c r="A1052" s="47">
        <v>2011</v>
      </c>
      <c r="B1052" s="48" t="s">
        <v>41</v>
      </c>
      <c r="C1052" s="48">
        <v>1</v>
      </c>
      <c r="D1052" t="s">
        <v>45</v>
      </c>
      <c r="E1052" s="48" t="str">
        <f>VLOOKUP(D1052,'Species List'!$A$2:$J$97,3,0)</f>
        <v>Sparisoma viride</v>
      </c>
      <c r="F1052" s="48">
        <v>33</v>
      </c>
      <c r="G1052" s="48" t="s">
        <v>21</v>
      </c>
      <c r="H1052" s="50">
        <f>VLOOKUP(D1052,'Species List'!$A$2:$J$97,6,0)</f>
        <v>-4.4317000000000002</v>
      </c>
      <c r="I1052" s="50">
        <f>VLOOKUP(D1052,'Species List'!$A$2:$J$97,7,0)</f>
        <v>2.9051</v>
      </c>
      <c r="J1052">
        <f t="shared" si="16"/>
        <v>767.06973304521671</v>
      </c>
      <c r="K1052" s="50" t="str">
        <f>VLOOKUP(D1052,'Species List'!$A$2:$J$97,4,0)</f>
        <v>Scaridae</v>
      </c>
    </row>
    <row r="1053" spans="1:11">
      <c r="A1053" s="47">
        <v>2011</v>
      </c>
      <c r="B1053" s="48" t="s">
        <v>41</v>
      </c>
      <c r="C1053" s="48">
        <v>1</v>
      </c>
      <c r="D1053" t="s">
        <v>45</v>
      </c>
      <c r="E1053" s="48" t="str">
        <f>VLOOKUP(D1053,'Species List'!$A$2:$J$97,3,0)</f>
        <v>Sparisoma viride</v>
      </c>
      <c r="F1053" s="48">
        <v>33</v>
      </c>
      <c r="G1053" s="48" t="s">
        <v>43</v>
      </c>
      <c r="H1053" s="50">
        <f>VLOOKUP(D1053,'Species List'!$A$2:$J$97,6,0)</f>
        <v>-4.4317000000000002</v>
      </c>
      <c r="I1053" s="50">
        <f>VLOOKUP(D1053,'Species List'!$A$2:$J$97,7,0)</f>
        <v>2.9051</v>
      </c>
      <c r="J1053">
        <f t="shared" si="16"/>
        <v>767.06973304521671</v>
      </c>
      <c r="K1053" s="50" t="str">
        <f>VLOOKUP(D1053,'Species List'!$A$2:$J$97,4,0)</f>
        <v>Scaridae</v>
      </c>
    </row>
    <row r="1054" spans="1:11">
      <c r="A1054" s="47">
        <v>2011</v>
      </c>
      <c r="B1054" s="48" t="s">
        <v>41</v>
      </c>
      <c r="C1054" s="48">
        <v>2</v>
      </c>
      <c r="D1054" s="48" t="s">
        <v>26</v>
      </c>
      <c r="E1054" s="48" t="str">
        <f>VLOOKUP(D1054,'Species List'!$A$2:$J$97,3,0)</f>
        <v>Acanthurus bahianus</v>
      </c>
      <c r="F1054" s="48">
        <v>20</v>
      </c>
      <c r="G1054" s="48"/>
      <c r="H1054" s="50">
        <f>VLOOKUP(D1054,'Species List'!$A$2:$J$97,6,0)</f>
        <v>-4.6005000000000003</v>
      </c>
      <c r="I1054" s="50">
        <f>VLOOKUP(D1054,'Species List'!$A$2:$J$97,7,0)</f>
        <v>2.9752000000000001</v>
      </c>
      <c r="J1054">
        <f t="shared" si="16"/>
        <v>176.00477205767049</v>
      </c>
      <c r="K1054" s="50" t="str">
        <f>VLOOKUP(D1054,'Species List'!$A$2:$J$97,4,0)</f>
        <v>Acanthuridae</v>
      </c>
    </row>
    <row r="1055" spans="1:11">
      <c r="A1055" s="47">
        <v>2011</v>
      </c>
      <c r="B1055" s="48" t="s">
        <v>41</v>
      </c>
      <c r="C1055" s="48">
        <v>2</v>
      </c>
      <c r="D1055" s="48" t="s">
        <v>49</v>
      </c>
      <c r="E1055" s="48" t="str">
        <f>VLOOKUP(D1055,'Species List'!$A$2:$J$97,3,0)</f>
        <v>Microspathodon chrysurus</v>
      </c>
      <c r="F1055" s="48">
        <v>18</v>
      </c>
      <c r="G1055" s="48"/>
      <c r="H1055" s="50">
        <f>VLOOKUP(D1055,'Species List'!$A$2:$J$97,6,0)</f>
        <v>-4.7032999999999996</v>
      </c>
      <c r="I1055" s="50">
        <f>VLOOKUP(D1055,'Species List'!$A$2:$J$97,7,0)</f>
        <v>3.0825</v>
      </c>
      <c r="J1055">
        <f t="shared" si="16"/>
        <v>177.24643014613946</v>
      </c>
      <c r="K1055" s="50" t="str">
        <f>VLOOKUP(D1055,'Species List'!$A$2:$J$97,4,0)</f>
        <v>Pomacentridae</v>
      </c>
    </row>
    <row r="1056" spans="1:11">
      <c r="A1056" s="47">
        <v>2011</v>
      </c>
      <c r="B1056" s="48" t="s">
        <v>41</v>
      </c>
      <c r="C1056" s="48">
        <v>2</v>
      </c>
      <c r="D1056" t="s">
        <v>48</v>
      </c>
      <c r="E1056" s="48" t="str">
        <f>VLOOKUP(D1056,'Species List'!$A$2:$J$97,3,0)</f>
        <v>Scarus taeniopterus</v>
      </c>
      <c r="F1056" s="48">
        <v>25</v>
      </c>
      <c r="G1056" s="48" t="s">
        <v>43</v>
      </c>
      <c r="H1056" s="50">
        <f>VLOOKUP(D1056,'Species List'!$A$2:$J$97,6,0)</f>
        <v>-3.2256999999999998</v>
      </c>
      <c r="I1056" s="50">
        <f>VLOOKUP(D1056,'Species List'!$A$2:$J$97,7,0)</f>
        <v>2.3852000000000002</v>
      </c>
      <c r="J1056">
        <f t="shared" si="16"/>
        <v>311.79310623759653</v>
      </c>
      <c r="K1056" s="50" t="str">
        <f>VLOOKUP(D1056,'Species List'!$A$2:$J$97,4,0)</f>
        <v>Scaridae</v>
      </c>
    </row>
    <row r="1057" spans="1:11">
      <c r="A1057" s="47">
        <v>2011</v>
      </c>
      <c r="B1057" s="48" t="s">
        <v>41</v>
      </c>
      <c r="C1057" s="48">
        <v>2</v>
      </c>
      <c r="D1057" s="48" t="s">
        <v>42</v>
      </c>
      <c r="E1057" s="48" t="str">
        <f>VLOOKUP(D1057,'Species List'!$A$2:$J$97,3,0)</f>
        <v>Scarus vetula</v>
      </c>
      <c r="F1057" s="48">
        <v>22</v>
      </c>
      <c r="G1057" s="48" t="s">
        <v>21</v>
      </c>
      <c r="H1057" s="50">
        <f>VLOOKUP(D1057,'Species List'!$A$2:$J$97,6,0)</f>
        <v>-5.0162000000000004</v>
      </c>
      <c r="I1057" s="50">
        <f>VLOOKUP(D1057,'Species List'!$A$2:$J$97,7,0)</f>
        <v>3.1109</v>
      </c>
      <c r="J1057">
        <f t="shared" si="16"/>
        <v>186.5703893135852</v>
      </c>
      <c r="K1057" s="50" t="str">
        <f>VLOOKUP(D1057,'Species List'!$A$2:$J$97,4,0)</f>
        <v>Scaridae</v>
      </c>
    </row>
    <row r="1058" spans="1:11">
      <c r="A1058" s="47">
        <v>2011</v>
      </c>
      <c r="B1058" s="48" t="s">
        <v>41</v>
      </c>
      <c r="C1058" s="48">
        <v>2</v>
      </c>
      <c r="D1058" s="48" t="s">
        <v>42</v>
      </c>
      <c r="E1058" s="48" t="str">
        <f>VLOOKUP(D1058,'Species List'!$A$2:$J$97,3,0)</f>
        <v>Scarus vetula</v>
      </c>
      <c r="F1058" s="48">
        <v>30</v>
      </c>
      <c r="G1058" s="48" t="s">
        <v>21</v>
      </c>
      <c r="H1058" s="50">
        <f>VLOOKUP(D1058,'Species List'!$A$2:$J$97,6,0)</f>
        <v>-5.0162000000000004</v>
      </c>
      <c r="I1058" s="50">
        <f>VLOOKUP(D1058,'Species List'!$A$2:$J$97,7,0)</f>
        <v>3.1109</v>
      </c>
      <c r="J1058">
        <f t="shared" si="16"/>
        <v>489.6395738782121</v>
      </c>
      <c r="K1058" s="50" t="str">
        <f>VLOOKUP(D1058,'Species List'!$A$2:$J$97,4,0)</f>
        <v>Scaridae</v>
      </c>
    </row>
    <row r="1059" spans="1:11">
      <c r="A1059" s="47">
        <v>2011</v>
      </c>
      <c r="B1059" s="48" t="s">
        <v>41</v>
      </c>
      <c r="C1059" s="48">
        <v>2</v>
      </c>
      <c r="D1059" s="48" t="s">
        <v>42</v>
      </c>
      <c r="E1059" s="48" t="str">
        <f>VLOOKUP(D1059,'Species List'!$A$2:$J$97,3,0)</f>
        <v>Scarus vetula</v>
      </c>
      <c r="F1059" s="48">
        <v>36</v>
      </c>
      <c r="G1059" s="48" t="s">
        <v>43</v>
      </c>
      <c r="H1059" s="50">
        <f>VLOOKUP(D1059,'Species List'!$A$2:$J$97,6,0)</f>
        <v>-5.0162000000000004</v>
      </c>
      <c r="I1059" s="50">
        <f>VLOOKUP(D1059,'Species List'!$A$2:$J$97,7,0)</f>
        <v>3.1109</v>
      </c>
      <c r="J1059">
        <f t="shared" si="16"/>
        <v>863.378937475925</v>
      </c>
      <c r="K1059" s="50" t="str">
        <f>VLOOKUP(D1059,'Species List'!$A$2:$J$97,4,0)</f>
        <v>Scaridae</v>
      </c>
    </row>
    <row r="1060" spans="1:11">
      <c r="A1060" s="47">
        <v>2011</v>
      </c>
      <c r="B1060" s="48" t="s">
        <v>41</v>
      </c>
      <c r="C1060" s="48">
        <v>2</v>
      </c>
      <c r="D1060" t="s">
        <v>45</v>
      </c>
      <c r="E1060" s="48" t="str">
        <f>VLOOKUP(D1060,'Species List'!$A$2:$J$97,3,0)</f>
        <v>Sparisoma viride</v>
      </c>
      <c r="F1060" s="48">
        <v>28</v>
      </c>
      <c r="G1060" s="48" t="s">
        <v>21</v>
      </c>
      <c r="H1060" s="50">
        <f>VLOOKUP(D1060,'Species List'!$A$2:$J$97,6,0)</f>
        <v>-4.4317000000000002</v>
      </c>
      <c r="I1060" s="50">
        <f>VLOOKUP(D1060,'Species List'!$A$2:$J$97,7,0)</f>
        <v>2.9051</v>
      </c>
      <c r="J1060">
        <f t="shared" si="16"/>
        <v>475.92530495067058</v>
      </c>
      <c r="K1060" s="50" t="str">
        <f>VLOOKUP(D1060,'Species List'!$A$2:$J$97,4,0)</f>
        <v>Scaridae</v>
      </c>
    </row>
    <row r="1061" spans="1:11">
      <c r="A1061" s="47">
        <v>2011</v>
      </c>
      <c r="B1061" s="48" t="s">
        <v>41</v>
      </c>
      <c r="C1061" s="48">
        <v>2</v>
      </c>
      <c r="D1061" t="s">
        <v>45</v>
      </c>
      <c r="E1061" s="48" t="str">
        <f>VLOOKUP(D1061,'Species List'!$A$2:$J$97,3,0)</f>
        <v>Sparisoma viride</v>
      </c>
      <c r="F1061" s="48">
        <v>30</v>
      </c>
      <c r="G1061" s="48" t="s">
        <v>21</v>
      </c>
      <c r="H1061" s="50">
        <f>VLOOKUP(D1061,'Species List'!$A$2:$J$97,6,0)</f>
        <v>-4.4317000000000002</v>
      </c>
      <c r="I1061" s="50">
        <f>VLOOKUP(D1061,'Species List'!$A$2:$J$97,7,0)</f>
        <v>2.9051</v>
      </c>
      <c r="J1061">
        <f t="shared" si="16"/>
        <v>581.54718397712224</v>
      </c>
      <c r="K1061" s="50" t="str">
        <f>VLOOKUP(D1061,'Species List'!$A$2:$J$97,4,0)</f>
        <v>Scaridae</v>
      </c>
    </row>
    <row r="1062" spans="1:11">
      <c r="A1062" s="47">
        <v>2011</v>
      </c>
      <c r="B1062" s="48" t="s">
        <v>41</v>
      </c>
      <c r="C1062" s="48">
        <v>2</v>
      </c>
      <c r="D1062" t="s">
        <v>45</v>
      </c>
      <c r="E1062" s="48" t="str">
        <f>VLOOKUP(D1062,'Species List'!$A$2:$J$97,3,0)</f>
        <v>Sparisoma viride</v>
      </c>
      <c r="F1062" s="48">
        <v>30</v>
      </c>
      <c r="G1062" s="48" t="s">
        <v>21</v>
      </c>
      <c r="H1062" s="50">
        <f>VLOOKUP(D1062,'Species List'!$A$2:$J$97,6,0)</f>
        <v>-4.4317000000000002</v>
      </c>
      <c r="I1062" s="50">
        <f>VLOOKUP(D1062,'Species List'!$A$2:$J$97,7,0)</f>
        <v>2.9051</v>
      </c>
      <c r="J1062">
        <f t="shared" si="16"/>
        <v>581.54718397712224</v>
      </c>
      <c r="K1062" s="50" t="str">
        <f>VLOOKUP(D1062,'Species List'!$A$2:$J$97,4,0)</f>
        <v>Scaridae</v>
      </c>
    </row>
    <row r="1063" spans="1:11">
      <c r="A1063" s="47">
        <v>2011</v>
      </c>
      <c r="B1063" s="48" t="s">
        <v>41</v>
      </c>
      <c r="C1063" s="48">
        <v>2</v>
      </c>
      <c r="D1063" t="s">
        <v>45</v>
      </c>
      <c r="E1063" s="48" t="str">
        <f>VLOOKUP(D1063,'Species List'!$A$2:$J$97,3,0)</f>
        <v>Sparisoma viride</v>
      </c>
      <c r="F1063" s="48">
        <v>31</v>
      </c>
      <c r="G1063" s="48" t="s">
        <v>21</v>
      </c>
      <c r="H1063" s="50">
        <f>VLOOKUP(D1063,'Species List'!$A$2:$J$97,6,0)</f>
        <v>-4.4317000000000002</v>
      </c>
      <c r="I1063" s="50">
        <f>VLOOKUP(D1063,'Species List'!$A$2:$J$97,7,0)</f>
        <v>2.9051</v>
      </c>
      <c r="J1063">
        <f t="shared" si="16"/>
        <v>639.66834096149489</v>
      </c>
      <c r="K1063" s="50" t="str">
        <f>VLOOKUP(D1063,'Species List'!$A$2:$J$97,4,0)</f>
        <v>Scaridae</v>
      </c>
    </row>
    <row r="1064" spans="1:11">
      <c r="A1064" s="47">
        <v>2011</v>
      </c>
      <c r="B1064" s="48" t="s">
        <v>41</v>
      </c>
      <c r="C1064" s="48">
        <v>2</v>
      </c>
      <c r="D1064" t="s">
        <v>45</v>
      </c>
      <c r="E1064" s="48" t="str">
        <f>VLOOKUP(D1064,'Species List'!$A$2:$J$97,3,0)</f>
        <v>Sparisoma viride</v>
      </c>
      <c r="F1064" s="48">
        <v>32</v>
      </c>
      <c r="G1064" s="48" t="s">
        <v>21</v>
      </c>
      <c r="H1064" s="50">
        <f>VLOOKUP(D1064,'Species List'!$A$2:$J$97,6,0)</f>
        <v>-4.4317000000000002</v>
      </c>
      <c r="I1064" s="50">
        <f>VLOOKUP(D1064,'Species List'!$A$2:$J$97,7,0)</f>
        <v>2.9051</v>
      </c>
      <c r="J1064">
        <f t="shared" si="16"/>
        <v>701.47339170910243</v>
      </c>
      <c r="K1064" s="50" t="str">
        <f>VLOOKUP(D1064,'Species List'!$A$2:$J$97,4,0)</f>
        <v>Scaridae</v>
      </c>
    </row>
    <row r="1065" spans="1:11">
      <c r="A1065" s="47">
        <v>2011</v>
      </c>
      <c r="B1065" s="48" t="s">
        <v>41</v>
      </c>
      <c r="C1065" s="48">
        <v>2</v>
      </c>
      <c r="D1065" t="s">
        <v>45</v>
      </c>
      <c r="E1065" s="48" t="str">
        <f>VLOOKUP(D1065,'Species List'!$A$2:$J$97,3,0)</f>
        <v>Sparisoma viride</v>
      </c>
      <c r="F1065" s="48">
        <v>32</v>
      </c>
      <c r="G1065" s="48" t="s">
        <v>43</v>
      </c>
      <c r="H1065" s="50">
        <f>VLOOKUP(D1065,'Species List'!$A$2:$J$97,6,0)</f>
        <v>-4.4317000000000002</v>
      </c>
      <c r="I1065" s="50">
        <f>VLOOKUP(D1065,'Species List'!$A$2:$J$97,7,0)</f>
        <v>2.9051</v>
      </c>
      <c r="J1065">
        <f t="shared" si="16"/>
        <v>701.47339170910243</v>
      </c>
      <c r="K1065" s="50" t="str">
        <f>VLOOKUP(D1065,'Species List'!$A$2:$J$97,4,0)</f>
        <v>Scaridae</v>
      </c>
    </row>
    <row r="1066" spans="1:11">
      <c r="A1066" s="47">
        <v>2011</v>
      </c>
      <c r="B1066" s="48" t="s">
        <v>41</v>
      </c>
      <c r="C1066" s="48">
        <v>2</v>
      </c>
      <c r="D1066" t="s">
        <v>45</v>
      </c>
      <c r="E1066" s="48" t="str">
        <f>VLOOKUP(D1066,'Species List'!$A$2:$J$97,3,0)</f>
        <v>Sparisoma viride</v>
      </c>
      <c r="F1066" s="48">
        <v>32</v>
      </c>
      <c r="G1066" s="48" t="s">
        <v>43</v>
      </c>
      <c r="H1066" s="50">
        <f>VLOOKUP(D1066,'Species List'!$A$2:$J$97,6,0)</f>
        <v>-4.4317000000000002</v>
      </c>
      <c r="I1066" s="50">
        <f>VLOOKUP(D1066,'Species List'!$A$2:$J$97,7,0)</f>
        <v>2.9051</v>
      </c>
      <c r="J1066">
        <f t="shared" si="16"/>
        <v>701.47339170910243</v>
      </c>
      <c r="K1066" s="50" t="str">
        <f>VLOOKUP(D1066,'Species List'!$A$2:$J$97,4,0)</f>
        <v>Scaridae</v>
      </c>
    </row>
    <row r="1067" spans="1:11">
      <c r="A1067" s="47">
        <v>2011</v>
      </c>
      <c r="B1067" s="48" t="s">
        <v>41</v>
      </c>
      <c r="C1067" s="48">
        <v>3</v>
      </c>
      <c r="D1067" s="48" t="s">
        <v>54</v>
      </c>
      <c r="E1067" s="48" t="str">
        <f>VLOOKUP(D1067,'Species List'!$A$2:$J$97,3,0)</f>
        <v>Acanthurus coeruleus</v>
      </c>
      <c r="F1067" s="48">
        <v>15</v>
      </c>
      <c r="G1067" s="48"/>
      <c r="H1067" s="50">
        <f>VLOOKUP(D1067,'Species List'!$A$2:$J$97,6,0)</f>
        <v>-2.8241999999999998</v>
      </c>
      <c r="I1067" s="50">
        <f>VLOOKUP(D1067,'Species List'!$A$2:$J$97,7,0)</f>
        <v>2.2637999999999998</v>
      </c>
      <c r="J1067">
        <f t="shared" si="16"/>
        <v>126.48394196747614</v>
      </c>
      <c r="K1067" s="50" t="str">
        <f>VLOOKUP(D1067,'Species List'!$A$2:$J$97,4,0)</f>
        <v>Acanthuridae</v>
      </c>
    </row>
    <row r="1068" spans="1:11">
      <c r="A1068" s="47">
        <v>2011</v>
      </c>
      <c r="B1068" s="48" t="s">
        <v>41</v>
      </c>
      <c r="C1068" s="48">
        <v>3</v>
      </c>
      <c r="D1068" s="48" t="s">
        <v>49</v>
      </c>
      <c r="E1068" s="48" t="str">
        <f>VLOOKUP(D1068,'Species List'!$A$2:$J$97,3,0)</f>
        <v>Microspathodon chrysurus</v>
      </c>
      <c r="F1068" s="48">
        <v>15</v>
      </c>
      <c r="G1068" s="48"/>
      <c r="H1068" s="50">
        <f>VLOOKUP(D1068,'Species List'!$A$2:$J$97,6,0)</f>
        <v>-4.7032999999999996</v>
      </c>
      <c r="I1068" s="50">
        <f>VLOOKUP(D1068,'Species List'!$A$2:$J$97,7,0)</f>
        <v>3.0825</v>
      </c>
      <c r="J1068">
        <f t="shared" si="16"/>
        <v>101.04185391212167</v>
      </c>
      <c r="K1068" s="50" t="str">
        <f>VLOOKUP(D1068,'Species List'!$A$2:$J$97,4,0)</f>
        <v>Pomacentridae</v>
      </c>
    </row>
    <row r="1069" spans="1:11">
      <c r="A1069" s="47">
        <v>2011</v>
      </c>
      <c r="B1069" s="48" t="s">
        <v>41</v>
      </c>
      <c r="C1069" s="48">
        <v>3</v>
      </c>
      <c r="D1069" t="s">
        <v>44</v>
      </c>
      <c r="E1069" s="48" t="str">
        <f>VLOOKUP(D1069,'Species List'!$A$2:$J$97,3,0)</f>
        <v>Scarus iseri</v>
      </c>
      <c r="F1069" s="48">
        <v>18</v>
      </c>
      <c r="G1069" s="48" t="s">
        <v>43</v>
      </c>
      <c r="H1069" s="50">
        <f>VLOOKUP(D1069,'Species List'!$A$2:$J$97,6,0)</f>
        <v>-4.8887</v>
      </c>
      <c r="I1069" s="50">
        <f>VLOOKUP(D1069,'Species List'!$A$2:$J$97,7,0)</f>
        <v>3.0548000000000002</v>
      </c>
      <c r="J1069">
        <f t="shared" si="16"/>
        <v>100.16279817170965</v>
      </c>
      <c r="K1069" s="50" t="str">
        <f>VLOOKUP(D1069,'Species List'!$A$2:$J$97,4,0)</f>
        <v>Scaridae</v>
      </c>
    </row>
    <row r="1070" spans="1:11">
      <c r="A1070" s="47">
        <v>2011</v>
      </c>
      <c r="B1070" s="48" t="s">
        <v>41</v>
      </c>
      <c r="C1070" s="48">
        <v>3</v>
      </c>
      <c r="D1070" t="s">
        <v>48</v>
      </c>
      <c r="E1070" s="48" t="str">
        <f>VLOOKUP(D1070,'Species List'!$A$2:$J$97,3,0)</f>
        <v>Scarus taeniopterus</v>
      </c>
      <c r="F1070" s="48">
        <v>15</v>
      </c>
      <c r="G1070" s="48" t="s">
        <v>21</v>
      </c>
      <c r="H1070" s="50">
        <f>VLOOKUP(D1070,'Species List'!$A$2:$J$97,6,0)</f>
        <v>-3.2256999999999998</v>
      </c>
      <c r="I1070" s="50">
        <f>VLOOKUP(D1070,'Species List'!$A$2:$J$97,7,0)</f>
        <v>2.3852000000000002</v>
      </c>
      <c r="J1070">
        <f t="shared" si="16"/>
        <v>92.19616810425471</v>
      </c>
      <c r="K1070" s="50" t="str">
        <f>VLOOKUP(D1070,'Species List'!$A$2:$J$97,4,0)</f>
        <v>Scaridae</v>
      </c>
    </row>
    <row r="1071" spans="1:11">
      <c r="A1071" s="47">
        <v>2011</v>
      </c>
      <c r="B1071" s="48" t="s">
        <v>41</v>
      </c>
      <c r="C1071" s="48">
        <v>3</v>
      </c>
      <c r="D1071" t="s">
        <v>48</v>
      </c>
      <c r="E1071" s="48" t="str">
        <f>VLOOKUP(D1071,'Species List'!$A$2:$J$97,3,0)</f>
        <v>Scarus taeniopterus</v>
      </c>
      <c r="F1071" s="48">
        <v>20</v>
      </c>
      <c r="G1071" s="48" t="s">
        <v>21</v>
      </c>
      <c r="H1071" s="50">
        <f>VLOOKUP(D1071,'Species List'!$A$2:$J$97,6,0)</f>
        <v>-3.2256999999999998</v>
      </c>
      <c r="I1071" s="50">
        <f>VLOOKUP(D1071,'Species List'!$A$2:$J$97,7,0)</f>
        <v>2.3852000000000002</v>
      </c>
      <c r="J1071">
        <f t="shared" si="16"/>
        <v>183.11197449783583</v>
      </c>
      <c r="K1071" s="50" t="str">
        <f>VLOOKUP(D1071,'Species List'!$A$2:$J$97,4,0)</f>
        <v>Scaridae</v>
      </c>
    </row>
    <row r="1072" spans="1:11">
      <c r="A1072" s="47">
        <v>2011</v>
      </c>
      <c r="B1072" s="48" t="s">
        <v>41</v>
      </c>
      <c r="C1072" s="48">
        <v>3</v>
      </c>
      <c r="D1072" t="s">
        <v>48</v>
      </c>
      <c r="E1072" s="48" t="str">
        <f>VLOOKUP(D1072,'Species List'!$A$2:$J$97,3,0)</f>
        <v>Scarus taeniopterus</v>
      </c>
      <c r="F1072" s="48">
        <v>10</v>
      </c>
      <c r="G1072" s="48" t="s">
        <v>53</v>
      </c>
      <c r="H1072" s="50">
        <f>VLOOKUP(D1072,'Species List'!$A$2:$J$97,6,0)</f>
        <v>-3.2256999999999998</v>
      </c>
      <c r="I1072" s="50">
        <f>VLOOKUP(D1072,'Species List'!$A$2:$J$97,7,0)</f>
        <v>2.3852000000000002</v>
      </c>
      <c r="J1072">
        <f t="shared" si="16"/>
        <v>35.050966680669347</v>
      </c>
      <c r="K1072" s="50" t="str">
        <f>VLOOKUP(D1072,'Species List'!$A$2:$J$97,4,0)</f>
        <v>Scaridae</v>
      </c>
    </row>
    <row r="1073" spans="1:11">
      <c r="A1073" s="47">
        <v>2011</v>
      </c>
      <c r="B1073" s="48" t="s">
        <v>41</v>
      </c>
      <c r="C1073" s="48">
        <v>3</v>
      </c>
      <c r="D1073" t="s">
        <v>48</v>
      </c>
      <c r="E1073" s="48" t="str">
        <f>VLOOKUP(D1073,'Species List'!$A$2:$J$97,3,0)</f>
        <v>Scarus taeniopterus</v>
      </c>
      <c r="F1073" s="48">
        <v>11</v>
      </c>
      <c r="G1073" s="48" t="s">
        <v>53</v>
      </c>
      <c r="H1073" s="50">
        <f>VLOOKUP(D1073,'Species List'!$A$2:$J$97,6,0)</f>
        <v>-3.2256999999999998</v>
      </c>
      <c r="I1073" s="50">
        <f>VLOOKUP(D1073,'Species List'!$A$2:$J$97,7,0)</f>
        <v>2.3852000000000002</v>
      </c>
      <c r="J1073">
        <f t="shared" si="16"/>
        <v>43.997685665219798</v>
      </c>
      <c r="K1073" s="50" t="str">
        <f>VLOOKUP(D1073,'Species List'!$A$2:$J$97,4,0)</f>
        <v>Scaridae</v>
      </c>
    </row>
    <row r="1074" spans="1:11">
      <c r="A1074" s="47">
        <v>2011</v>
      </c>
      <c r="B1074" s="48" t="s">
        <v>41</v>
      </c>
      <c r="C1074" s="48">
        <v>3</v>
      </c>
      <c r="D1074" t="s">
        <v>48</v>
      </c>
      <c r="E1074" s="48" t="str">
        <f>VLOOKUP(D1074,'Species List'!$A$2:$J$97,3,0)</f>
        <v>Scarus taeniopterus</v>
      </c>
      <c r="F1074" s="48">
        <v>12</v>
      </c>
      <c r="G1074" s="48" t="s">
        <v>53</v>
      </c>
      <c r="H1074" s="50">
        <f>VLOOKUP(D1074,'Species List'!$A$2:$J$97,6,0)</f>
        <v>-3.2256999999999998</v>
      </c>
      <c r="I1074" s="50">
        <f>VLOOKUP(D1074,'Species List'!$A$2:$J$97,7,0)</f>
        <v>2.3852000000000002</v>
      </c>
      <c r="J1074">
        <f t="shared" si="16"/>
        <v>54.145592205106873</v>
      </c>
      <c r="K1074" s="50" t="str">
        <f>VLOOKUP(D1074,'Species List'!$A$2:$J$97,4,0)</f>
        <v>Scaridae</v>
      </c>
    </row>
    <row r="1075" spans="1:11">
      <c r="A1075" s="47">
        <v>2011</v>
      </c>
      <c r="B1075" s="48" t="s">
        <v>41</v>
      </c>
      <c r="C1075" s="48">
        <v>3</v>
      </c>
      <c r="D1075" t="s">
        <v>48</v>
      </c>
      <c r="E1075" s="48" t="str">
        <f>VLOOKUP(D1075,'Species List'!$A$2:$J$97,3,0)</f>
        <v>Scarus taeniopterus</v>
      </c>
      <c r="F1075" s="48">
        <v>20</v>
      </c>
      <c r="G1075" s="48" t="s">
        <v>43</v>
      </c>
      <c r="H1075" s="50">
        <f>VLOOKUP(D1075,'Species List'!$A$2:$J$97,6,0)</f>
        <v>-3.2256999999999998</v>
      </c>
      <c r="I1075" s="50">
        <f>VLOOKUP(D1075,'Species List'!$A$2:$J$97,7,0)</f>
        <v>2.3852000000000002</v>
      </c>
      <c r="J1075">
        <f t="shared" si="16"/>
        <v>183.11197449783583</v>
      </c>
      <c r="K1075" s="50" t="str">
        <f>VLOOKUP(D1075,'Species List'!$A$2:$J$97,4,0)</f>
        <v>Scaridae</v>
      </c>
    </row>
    <row r="1076" spans="1:11">
      <c r="A1076" s="47">
        <v>2011</v>
      </c>
      <c r="B1076" s="48" t="s">
        <v>41</v>
      </c>
      <c r="C1076" s="48">
        <v>3</v>
      </c>
      <c r="D1076" t="s">
        <v>48</v>
      </c>
      <c r="E1076" s="48" t="str">
        <f>VLOOKUP(D1076,'Species List'!$A$2:$J$97,3,0)</f>
        <v>Scarus taeniopterus</v>
      </c>
      <c r="F1076" s="48">
        <v>20</v>
      </c>
      <c r="G1076" s="48" t="s">
        <v>43</v>
      </c>
      <c r="H1076" s="50">
        <f>VLOOKUP(D1076,'Species List'!$A$2:$J$97,6,0)</f>
        <v>-3.2256999999999998</v>
      </c>
      <c r="I1076" s="50">
        <f>VLOOKUP(D1076,'Species List'!$A$2:$J$97,7,0)</f>
        <v>2.3852000000000002</v>
      </c>
      <c r="J1076">
        <f t="shared" si="16"/>
        <v>183.11197449783583</v>
      </c>
      <c r="K1076" s="50" t="str">
        <f>VLOOKUP(D1076,'Species List'!$A$2:$J$97,4,0)</f>
        <v>Scaridae</v>
      </c>
    </row>
    <row r="1077" spans="1:11">
      <c r="A1077" s="47">
        <v>2011</v>
      </c>
      <c r="B1077" s="48" t="s">
        <v>41</v>
      </c>
      <c r="C1077" s="48">
        <v>3</v>
      </c>
      <c r="D1077" t="s">
        <v>48</v>
      </c>
      <c r="E1077" s="48" t="str">
        <f>VLOOKUP(D1077,'Species List'!$A$2:$J$97,3,0)</f>
        <v>Scarus taeniopterus</v>
      </c>
      <c r="F1077" s="48">
        <v>25</v>
      </c>
      <c r="G1077" s="48" t="s">
        <v>43</v>
      </c>
      <c r="H1077" s="50">
        <f>VLOOKUP(D1077,'Species List'!$A$2:$J$97,6,0)</f>
        <v>-3.2256999999999998</v>
      </c>
      <c r="I1077" s="50">
        <f>VLOOKUP(D1077,'Species List'!$A$2:$J$97,7,0)</f>
        <v>2.3852000000000002</v>
      </c>
      <c r="J1077">
        <f t="shared" si="16"/>
        <v>311.79310623759653</v>
      </c>
      <c r="K1077" s="50" t="str">
        <f>VLOOKUP(D1077,'Species List'!$A$2:$J$97,4,0)</f>
        <v>Scaridae</v>
      </c>
    </row>
    <row r="1078" spans="1:11">
      <c r="A1078" s="47">
        <v>2011</v>
      </c>
      <c r="B1078" s="48" t="s">
        <v>41</v>
      </c>
      <c r="C1078" s="48">
        <v>3</v>
      </c>
      <c r="D1078" s="48" t="s">
        <v>42</v>
      </c>
      <c r="E1078" s="48" t="str">
        <f>VLOOKUP(D1078,'Species List'!$A$2:$J$97,3,0)</f>
        <v>Scarus vetula</v>
      </c>
      <c r="F1078" s="48">
        <v>35</v>
      </c>
      <c r="G1078" s="48" t="s">
        <v>43</v>
      </c>
      <c r="H1078" s="50">
        <f>VLOOKUP(D1078,'Species List'!$A$2:$J$97,6,0)</f>
        <v>-5.0162000000000004</v>
      </c>
      <c r="I1078" s="50">
        <f>VLOOKUP(D1078,'Species List'!$A$2:$J$97,7,0)</f>
        <v>3.1109</v>
      </c>
      <c r="J1078">
        <f t="shared" si="16"/>
        <v>790.93588337793562</v>
      </c>
      <c r="K1078" s="50" t="str">
        <f>VLOOKUP(D1078,'Species List'!$A$2:$J$97,4,0)</f>
        <v>Scaridae</v>
      </c>
    </row>
    <row r="1079" spans="1:11">
      <c r="A1079" s="47">
        <v>2011</v>
      </c>
      <c r="B1079" s="48" t="s">
        <v>41</v>
      </c>
      <c r="C1079" s="48">
        <v>3</v>
      </c>
      <c r="D1079" s="48" t="s">
        <v>42</v>
      </c>
      <c r="E1079" s="48" t="str">
        <f>VLOOKUP(D1079,'Species List'!$A$2:$J$97,3,0)</f>
        <v>Scarus vetula</v>
      </c>
      <c r="F1079" s="48">
        <v>35</v>
      </c>
      <c r="G1079" s="48" t="s">
        <v>43</v>
      </c>
      <c r="H1079" s="50">
        <f>VLOOKUP(D1079,'Species List'!$A$2:$J$97,6,0)</f>
        <v>-5.0162000000000004</v>
      </c>
      <c r="I1079" s="50">
        <f>VLOOKUP(D1079,'Species List'!$A$2:$J$97,7,0)</f>
        <v>3.1109</v>
      </c>
      <c r="J1079">
        <f t="shared" si="16"/>
        <v>790.93588337793562</v>
      </c>
      <c r="K1079" s="50" t="str">
        <f>VLOOKUP(D1079,'Species List'!$A$2:$J$97,4,0)</f>
        <v>Scaridae</v>
      </c>
    </row>
    <row r="1080" spans="1:11">
      <c r="A1080" s="47">
        <v>2011</v>
      </c>
      <c r="B1080" s="48" t="s">
        <v>41</v>
      </c>
      <c r="C1080" s="48">
        <v>3</v>
      </c>
      <c r="D1080" t="s">
        <v>45</v>
      </c>
      <c r="E1080" s="48" t="str">
        <f>VLOOKUP(D1080,'Species List'!$A$2:$J$97,3,0)</f>
        <v>Sparisoma viride</v>
      </c>
      <c r="F1080" s="48">
        <v>28</v>
      </c>
      <c r="G1080" s="48" t="s">
        <v>21</v>
      </c>
      <c r="H1080" s="50">
        <f>VLOOKUP(D1080,'Species List'!$A$2:$J$97,6,0)</f>
        <v>-4.4317000000000002</v>
      </c>
      <c r="I1080" s="50">
        <f>VLOOKUP(D1080,'Species List'!$A$2:$J$97,7,0)</f>
        <v>2.9051</v>
      </c>
      <c r="J1080">
        <f t="shared" si="16"/>
        <v>475.92530495067058</v>
      </c>
      <c r="K1080" s="50" t="str">
        <f>VLOOKUP(D1080,'Species List'!$A$2:$J$97,4,0)</f>
        <v>Scaridae</v>
      </c>
    </row>
    <row r="1081" spans="1:11">
      <c r="A1081" s="47">
        <v>2011</v>
      </c>
      <c r="B1081" s="48" t="s">
        <v>41</v>
      </c>
      <c r="C1081" s="48">
        <v>3</v>
      </c>
      <c r="D1081" t="s">
        <v>45</v>
      </c>
      <c r="E1081" s="48" t="str">
        <f>VLOOKUP(D1081,'Species List'!$A$2:$J$97,3,0)</f>
        <v>Sparisoma viride</v>
      </c>
      <c r="F1081" s="48">
        <v>31</v>
      </c>
      <c r="G1081" s="48" t="s">
        <v>21</v>
      </c>
      <c r="H1081" s="50">
        <f>VLOOKUP(D1081,'Species List'!$A$2:$J$97,6,0)</f>
        <v>-4.4317000000000002</v>
      </c>
      <c r="I1081" s="50">
        <f>VLOOKUP(D1081,'Species List'!$A$2:$J$97,7,0)</f>
        <v>2.9051</v>
      </c>
      <c r="J1081">
        <f t="shared" si="16"/>
        <v>639.66834096149489</v>
      </c>
      <c r="K1081" s="50" t="str">
        <f>VLOOKUP(D1081,'Species List'!$A$2:$J$97,4,0)</f>
        <v>Scaridae</v>
      </c>
    </row>
    <row r="1082" spans="1:11">
      <c r="A1082" s="47">
        <v>2011</v>
      </c>
      <c r="B1082" s="48" t="s">
        <v>41</v>
      </c>
      <c r="C1082" s="48">
        <v>3</v>
      </c>
      <c r="D1082" t="s">
        <v>45</v>
      </c>
      <c r="E1082" s="48" t="str">
        <f>VLOOKUP(D1082,'Species List'!$A$2:$J$97,3,0)</f>
        <v>Sparisoma viride</v>
      </c>
      <c r="F1082" s="48">
        <v>33</v>
      </c>
      <c r="G1082" s="48" t="s">
        <v>43</v>
      </c>
      <c r="H1082" s="50">
        <f>VLOOKUP(D1082,'Species List'!$A$2:$J$97,6,0)</f>
        <v>-4.4317000000000002</v>
      </c>
      <c r="I1082" s="50">
        <f>VLOOKUP(D1082,'Species List'!$A$2:$J$97,7,0)</f>
        <v>2.9051</v>
      </c>
      <c r="J1082">
        <f t="shared" si="16"/>
        <v>767.06973304521671</v>
      </c>
      <c r="K1082" s="50" t="str">
        <f>VLOOKUP(D1082,'Species List'!$A$2:$J$97,4,0)</f>
        <v>Scaridae</v>
      </c>
    </row>
    <row r="1083" spans="1:11">
      <c r="A1083" s="47">
        <v>2011</v>
      </c>
      <c r="B1083" s="48" t="s">
        <v>41</v>
      </c>
      <c r="C1083" s="48">
        <v>3</v>
      </c>
      <c r="D1083" t="s">
        <v>45</v>
      </c>
      <c r="E1083" s="48" t="str">
        <f>VLOOKUP(D1083,'Species List'!$A$2:$J$97,3,0)</f>
        <v>Sparisoma viride</v>
      </c>
      <c r="F1083" s="48">
        <v>33</v>
      </c>
      <c r="G1083" s="48" t="s">
        <v>43</v>
      </c>
      <c r="H1083" s="50">
        <f>VLOOKUP(D1083,'Species List'!$A$2:$J$97,6,0)</f>
        <v>-4.4317000000000002</v>
      </c>
      <c r="I1083" s="50">
        <f>VLOOKUP(D1083,'Species List'!$A$2:$J$97,7,0)</f>
        <v>2.9051</v>
      </c>
      <c r="J1083">
        <f t="shared" si="16"/>
        <v>767.06973304521671</v>
      </c>
      <c r="K1083" s="50" t="str">
        <f>VLOOKUP(D1083,'Species List'!$A$2:$J$97,4,0)</f>
        <v>Scaridae</v>
      </c>
    </row>
    <row r="1084" spans="1:11">
      <c r="A1084" s="47">
        <v>2011</v>
      </c>
      <c r="B1084" s="48" t="s">
        <v>41</v>
      </c>
      <c r="C1084" s="48">
        <v>4</v>
      </c>
      <c r="D1084" s="48" t="s">
        <v>26</v>
      </c>
      <c r="E1084" s="48" t="str">
        <f>VLOOKUP(D1084,'Species List'!$A$2:$J$97,3,0)</f>
        <v>Acanthurus bahianus</v>
      </c>
      <c r="F1084" s="48">
        <v>13</v>
      </c>
      <c r="G1084" s="48"/>
      <c r="H1084" s="50">
        <f>VLOOKUP(D1084,'Species List'!$A$2:$J$97,6,0)</f>
        <v>-4.6005000000000003</v>
      </c>
      <c r="I1084" s="50">
        <f>VLOOKUP(D1084,'Species List'!$A$2:$J$97,7,0)</f>
        <v>2.9752000000000001</v>
      </c>
      <c r="J1084">
        <f t="shared" si="16"/>
        <v>48.854465005505439</v>
      </c>
      <c r="K1084" s="50" t="str">
        <f>VLOOKUP(D1084,'Species List'!$A$2:$J$97,4,0)</f>
        <v>Acanthuridae</v>
      </c>
    </row>
    <row r="1085" spans="1:11">
      <c r="A1085" s="47">
        <v>2011</v>
      </c>
      <c r="B1085" s="48" t="s">
        <v>41</v>
      </c>
      <c r="C1085" s="48">
        <v>4</v>
      </c>
      <c r="D1085" s="48" t="s">
        <v>26</v>
      </c>
      <c r="E1085" s="48" t="str">
        <f>VLOOKUP(D1085,'Species List'!$A$2:$J$97,3,0)</f>
        <v>Acanthurus bahianus</v>
      </c>
      <c r="F1085" s="48">
        <v>13</v>
      </c>
      <c r="G1085" s="48"/>
      <c r="H1085" s="50">
        <f>VLOOKUP(D1085,'Species List'!$A$2:$J$97,6,0)</f>
        <v>-4.6005000000000003</v>
      </c>
      <c r="I1085" s="50">
        <f>VLOOKUP(D1085,'Species List'!$A$2:$J$97,7,0)</f>
        <v>2.9752000000000001</v>
      </c>
      <c r="J1085">
        <f t="shared" si="16"/>
        <v>48.854465005505439</v>
      </c>
      <c r="K1085" s="50" t="str">
        <f>VLOOKUP(D1085,'Species List'!$A$2:$J$97,4,0)</f>
        <v>Acanthuridae</v>
      </c>
    </row>
    <row r="1086" spans="1:11">
      <c r="A1086" s="47">
        <v>2011</v>
      </c>
      <c r="B1086" s="48" t="s">
        <v>41</v>
      </c>
      <c r="C1086" s="48">
        <v>4</v>
      </c>
      <c r="D1086" s="48" t="s">
        <v>26</v>
      </c>
      <c r="E1086" s="48" t="str">
        <f>VLOOKUP(D1086,'Species List'!$A$2:$J$97,3,0)</f>
        <v>Acanthurus bahianus</v>
      </c>
      <c r="F1086" s="48">
        <v>13</v>
      </c>
      <c r="G1086" s="48"/>
      <c r="H1086" s="50">
        <f>VLOOKUP(D1086,'Species List'!$A$2:$J$97,6,0)</f>
        <v>-4.6005000000000003</v>
      </c>
      <c r="I1086" s="50">
        <f>VLOOKUP(D1086,'Species List'!$A$2:$J$97,7,0)</f>
        <v>2.9752000000000001</v>
      </c>
      <c r="J1086">
        <f t="shared" si="16"/>
        <v>48.854465005505439</v>
      </c>
      <c r="K1086" s="50" t="str">
        <f>VLOOKUP(D1086,'Species List'!$A$2:$J$97,4,0)</f>
        <v>Acanthuridae</v>
      </c>
    </row>
    <row r="1087" spans="1:11">
      <c r="A1087" s="47">
        <v>2011</v>
      </c>
      <c r="B1087" s="48" t="s">
        <v>41</v>
      </c>
      <c r="C1087" s="48">
        <v>4</v>
      </c>
      <c r="D1087" s="48" t="s">
        <v>26</v>
      </c>
      <c r="E1087" s="48" t="str">
        <f>VLOOKUP(D1087,'Species List'!$A$2:$J$97,3,0)</f>
        <v>Acanthurus bahianus</v>
      </c>
      <c r="F1087" s="48">
        <v>13</v>
      </c>
      <c r="G1087" s="48"/>
      <c r="H1087" s="50">
        <f>VLOOKUP(D1087,'Species List'!$A$2:$J$97,6,0)</f>
        <v>-4.6005000000000003</v>
      </c>
      <c r="I1087" s="50">
        <f>VLOOKUP(D1087,'Species List'!$A$2:$J$97,7,0)</f>
        <v>2.9752000000000001</v>
      </c>
      <c r="J1087">
        <f t="shared" si="16"/>
        <v>48.854465005505439</v>
      </c>
      <c r="K1087" s="50" t="str">
        <f>VLOOKUP(D1087,'Species List'!$A$2:$J$97,4,0)</f>
        <v>Acanthuridae</v>
      </c>
    </row>
    <row r="1088" spans="1:11">
      <c r="A1088" s="47">
        <v>2011</v>
      </c>
      <c r="B1088" s="48" t="s">
        <v>41</v>
      </c>
      <c r="C1088" s="48">
        <v>4</v>
      </c>
      <c r="D1088" s="48" t="s">
        <v>26</v>
      </c>
      <c r="E1088" s="48" t="str">
        <f>VLOOKUP(D1088,'Species List'!$A$2:$J$97,3,0)</f>
        <v>Acanthurus bahianus</v>
      </c>
      <c r="F1088" s="48">
        <v>13</v>
      </c>
      <c r="G1088" s="48"/>
      <c r="H1088" s="50">
        <f>VLOOKUP(D1088,'Species List'!$A$2:$J$97,6,0)</f>
        <v>-4.6005000000000003</v>
      </c>
      <c r="I1088" s="50">
        <f>VLOOKUP(D1088,'Species List'!$A$2:$J$97,7,0)</f>
        <v>2.9752000000000001</v>
      </c>
      <c r="J1088">
        <f t="shared" si="16"/>
        <v>48.854465005505439</v>
      </c>
      <c r="K1088" s="50" t="str">
        <f>VLOOKUP(D1088,'Species List'!$A$2:$J$97,4,0)</f>
        <v>Acanthuridae</v>
      </c>
    </row>
    <row r="1089" spans="1:11">
      <c r="A1089" s="47">
        <v>2011</v>
      </c>
      <c r="B1089" s="48" t="s">
        <v>41</v>
      </c>
      <c r="C1089" s="48">
        <v>4</v>
      </c>
      <c r="D1089" s="48" t="s">
        <v>26</v>
      </c>
      <c r="E1089" s="48" t="str">
        <f>VLOOKUP(D1089,'Species List'!$A$2:$J$97,3,0)</f>
        <v>Acanthurus bahianus</v>
      </c>
      <c r="F1089" s="48">
        <v>13</v>
      </c>
      <c r="G1089" s="48"/>
      <c r="H1089" s="50">
        <f>VLOOKUP(D1089,'Species List'!$A$2:$J$97,6,0)</f>
        <v>-4.6005000000000003</v>
      </c>
      <c r="I1089" s="50">
        <f>VLOOKUP(D1089,'Species List'!$A$2:$J$97,7,0)</f>
        <v>2.9752000000000001</v>
      </c>
      <c r="J1089">
        <f t="shared" si="16"/>
        <v>48.854465005505439</v>
      </c>
      <c r="K1089" s="50" t="str">
        <f>VLOOKUP(D1089,'Species List'!$A$2:$J$97,4,0)</f>
        <v>Acanthuridae</v>
      </c>
    </row>
    <row r="1090" spans="1:11">
      <c r="A1090" s="47">
        <v>2011</v>
      </c>
      <c r="B1090" s="48" t="s">
        <v>41</v>
      </c>
      <c r="C1090" s="48">
        <v>4</v>
      </c>
      <c r="D1090" s="48" t="s">
        <v>26</v>
      </c>
      <c r="E1090" s="48" t="str">
        <f>VLOOKUP(D1090,'Species List'!$A$2:$J$97,3,0)</f>
        <v>Acanthurus bahianus</v>
      </c>
      <c r="F1090" s="48">
        <v>13</v>
      </c>
      <c r="G1090" s="48"/>
      <c r="H1090" s="50">
        <f>VLOOKUP(D1090,'Species List'!$A$2:$J$97,6,0)</f>
        <v>-4.6005000000000003</v>
      </c>
      <c r="I1090" s="50">
        <f>VLOOKUP(D1090,'Species List'!$A$2:$J$97,7,0)</f>
        <v>2.9752000000000001</v>
      </c>
      <c r="J1090">
        <f t="shared" ref="J1090:J1153" si="17">10^(H1090+(I1090*LOG(F1090*10)/LOG(10)))</f>
        <v>48.854465005505439</v>
      </c>
      <c r="K1090" s="50" t="str">
        <f>VLOOKUP(D1090,'Species List'!$A$2:$J$97,4,0)</f>
        <v>Acanthuridae</v>
      </c>
    </row>
    <row r="1091" spans="1:11">
      <c r="A1091" s="47">
        <v>2011</v>
      </c>
      <c r="B1091" s="48" t="s">
        <v>41</v>
      </c>
      <c r="C1091" s="48">
        <v>4</v>
      </c>
      <c r="D1091" s="48" t="s">
        <v>26</v>
      </c>
      <c r="E1091" s="48" t="str">
        <f>VLOOKUP(D1091,'Species List'!$A$2:$J$97,3,0)</f>
        <v>Acanthurus bahianus</v>
      </c>
      <c r="F1091" s="48">
        <v>13</v>
      </c>
      <c r="G1091" s="48"/>
      <c r="H1091" s="50">
        <f>VLOOKUP(D1091,'Species List'!$A$2:$J$97,6,0)</f>
        <v>-4.6005000000000003</v>
      </c>
      <c r="I1091" s="50">
        <f>VLOOKUP(D1091,'Species List'!$A$2:$J$97,7,0)</f>
        <v>2.9752000000000001</v>
      </c>
      <c r="J1091">
        <f t="shared" si="17"/>
        <v>48.854465005505439</v>
      </c>
      <c r="K1091" s="50" t="str">
        <f>VLOOKUP(D1091,'Species List'!$A$2:$J$97,4,0)</f>
        <v>Acanthuridae</v>
      </c>
    </row>
    <row r="1092" spans="1:11">
      <c r="A1092" s="47">
        <v>2011</v>
      </c>
      <c r="B1092" s="48" t="s">
        <v>41</v>
      </c>
      <c r="C1092" s="48">
        <v>4</v>
      </c>
      <c r="D1092" s="48" t="s">
        <v>26</v>
      </c>
      <c r="E1092" s="48" t="str">
        <f>VLOOKUP(D1092,'Species List'!$A$2:$J$97,3,0)</f>
        <v>Acanthurus bahianus</v>
      </c>
      <c r="F1092" s="48">
        <v>13</v>
      </c>
      <c r="G1092" s="48"/>
      <c r="H1092" s="50">
        <f>VLOOKUP(D1092,'Species List'!$A$2:$J$97,6,0)</f>
        <v>-4.6005000000000003</v>
      </c>
      <c r="I1092" s="50">
        <f>VLOOKUP(D1092,'Species List'!$A$2:$J$97,7,0)</f>
        <v>2.9752000000000001</v>
      </c>
      <c r="J1092">
        <f t="shared" si="17"/>
        <v>48.854465005505439</v>
      </c>
      <c r="K1092" s="50" t="str">
        <f>VLOOKUP(D1092,'Species List'!$A$2:$J$97,4,0)</f>
        <v>Acanthuridae</v>
      </c>
    </row>
    <row r="1093" spans="1:11">
      <c r="A1093" s="47">
        <v>2011</v>
      </c>
      <c r="B1093" s="48" t="s">
        <v>41</v>
      </c>
      <c r="C1093" s="48">
        <v>4</v>
      </c>
      <c r="D1093" s="48" t="s">
        <v>26</v>
      </c>
      <c r="E1093" s="48" t="str">
        <f>VLOOKUP(D1093,'Species List'!$A$2:$J$97,3,0)</f>
        <v>Acanthurus bahianus</v>
      </c>
      <c r="F1093" s="48">
        <v>13</v>
      </c>
      <c r="G1093" s="48"/>
      <c r="H1093" s="50">
        <f>VLOOKUP(D1093,'Species List'!$A$2:$J$97,6,0)</f>
        <v>-4.6005000000000003</v>
      </c>
      <c r="I1093" s="50">
        <f>VLOOKUP(D1093,'Species List'!$A$2:$J$97,7,0)</f>
        <v>2.9752000000000001</v>
      </c>
      <c r="J1093">
        <f t="shared" si="17"/>
        <v>48.854465005505439</v>
      </c>
      <c r="K1093" s="50" t="str">
        <f>VLOOKUP(D1093,'Species List'!$A$2:$J$97,4,0)</f>
        <v>Acanthuridae</v>
      </c>
    </row>
    <row r="1094" spans="1:11">
      <c r="A1094" s="47">
        <v>2011</v>
      </c>
      <c r="B1094" s="48" t="s">
        <v>41</v>
      </c>
      <c r="C1094" s="48">
        <v>4</v>
      </c>
      <c r="D1094" s="48" t="s">
        <v>26</v>
      </c>
      <c r="E1094" s="48" t="str">
        <f>VLOOKUP(D1094,'Species List'!$A$2:$J$97,3,0)</f>
        <v>Acanthurus bahianus</v>
      </c>
      <c r="F1094" s="48">
        <v>18</v>
      </c>
      <c r="G1094" s="48"/>
      <c r="H1094" s="50">
        <f>VLOOKUP(D1094,'Species List'!$A$2:$J$97,6,0)</f>
        <v>-4.6005000000000003</v>
      </c>
      <c r="I1094" s="50">
        <f>VLOOKUP(D1094,'Species List'!$A$2:$J$97,7,0)</f>
        <v>2.9752000000000001</v>
      </c>
      <c r="J1094">
        <f t="shared" si="17"/>
        <v>128.64317706372901</v>
      </c>
      <c r="K1094" s="50" t="str">
        <f>VLOOKUP(D1094,'Species List'!$A$2:$J$97,4,0)</f>
        <v>Acanthuridae</v>
      </c>
    </row>
    <row r="1095" spans="1:11">
      <c r="A1095" s="47">
        <v>2011</v>
      </c>
      <c r="B1095" s="48" t="s">
        <v>41</v>
      </c>
      <c r="C1095" s="48">
        <v>4</v>
      </c>
      <c r="D1095" s="48" t="s">
        <v>26</v>
      </c>
      <c r="E1095" s="48" t="str">
        <f>VLOOKUP(D1095,'Species List'!$A$2:$J$97,3,0)</f>
        <v>Acanthurus bahianus</v>
      </c>
      <c r="F1095" s="48">
        <v>20</v>
      </c>
      <c r="G1095" s="48"/>
      <c r="H1095" s="50">
        <f>VLOOKUP(D1095,'Species List'!$A$2:$J$97,6,0)</f>
        <v>-4.6005000000000003</v>
      </c>
      <c r="I1095" s="50">
        <f>VLOOKUP(D1095,'Species List'!$A$2:$J$97,7,0)</f>
        <v>2.9752000000000001</v>
      </c>
      <c r="J1095">
        <f t="shared" si="17"/>
        <v>176.00477205767049</v>
      </c>
      <c r="K1095" s="50" t="str">
        <f>VLOOKUP(D1095,'Species List'!$A$2:$J$97,4,0)</f>
        <v>Acanthuridae</v>
      </c>
    </row>
    <row r="1096" spans="1:11">
      <c r="A1096" s="47">
        <v>2011</v>
      </c>
      <c r="B1096" s="48" t="s">
        <v>41</v>
      </c>
      <c r="C1096" s="48">
        <v>4</v>
      </c>
      <c r="D1096" s="48" t="s">
        <v>54</v>
      </c>
      <c r="E1096" s="48" t="str">
        <f>VLOOKUP(D1096,'Species List'!$A$2:$J$97,3,0)</f>
        <v>Acanthurus coeruleus</v>
      </c>
      <c r="F1096" s="48">
        <v>18</v>
      </c>
      <c r="G1096" s="48"/>
      <c r="H1096" s="50">
        <f>VLOOKUP(D1096,'Species List'!$A$2:$J$97,6,0)</f>
        <v>-2.8241999999999998</v>
      </c>
      <c r="I1096" s="50">
        <f>VLOOKUP(D1096,'Species List'!$A$2:$J$97,7,0)</f>
        <v>2.2637999999999998</v>
      </c>
      <c r="J1096">
        <f t="shared" si="17"/>
        <v>191.11109332634919</v>
      </c>
      <c r="K1096" s="50" t="str">
        <f>VLOOKUP(D1096,'Species List'!$A$2:$J$97,4,0)</f>
        <v>Acanthuridae</v>
      </c>
    </row>
    <row r="1097" spans="1:11">
      <c r="A1097" s="47">
        <v>2011</v>
      </c>
      <c r="B1097" s="48" t="s">
        <v>41</v>
      </c>
      <c r="C1097" s="48">
        <v>4</v>
      </c>
      <c r="D1097" s="48" t="s">
        <v>54</v>
      </c>
      <c r="E1097" s="48" t="str">
        <f>VLOOKUP(D1097,'Species List'!$A$2:$J$97,3,0)</f>
        <v>Acanthurus coeruleus</v>
      </c>
      <c r="F1097" s="48">
        <v>18</v>
      </c>
      <c r="G1097" s="48"/>
      <c r="H1097" s="50">
        <f>VLOOKUP(D1097,'Species List'!$A$2:$J$97,6,0)</f>
        <v>-2.8241999999999998</v>
      </c>
      <c r="I1097" s="50">
        <f>VLOOKUP(D1097,'Species List'!$A$2:$J$97,7,0)</f>
        <v>2.2637999999999998</v>
      </c>
      <c r="J1097">
        <f t="shared" si="17"/>
        <v>191.11109332634919</v>
      </c>
      <c r="K1097" s="50" t="str">
        <f>VLOOKUP(D1097,'Species List'!$A$2:$J$97,4,0)</f>
        <v>Acanthuridae</v>
      </c>
    </row>
    <row r="1098" spans="1:11">
      <c r="A1098" s="47">
        <v>2011</v>
      </c>
      <c r="B1098" s="48" t="s">
        <v>41</v>
      </c>
      <c r="C1098" s="48">
        <v>4</v>
      </c>
      <c r="D1098" s="48" t="s">
        <v>54</v>
      </c>
      <c r="E1098" s="48" t="str">
        <f>VLOOKUP(D1098,'Species List'!$A$2:$J$97,3,0)</f>
        <v>Acanthurus coeruleus</v>
      </c>
      <c r="F1098" s="48">
        <v>18</v>
      </c>
      <c r="G1098" s="48"/>
      <c r="H1098" s="50">
        <f>VLOOKUP(D1098,'Species List'!$A$2:$J$97,6,0)</f>
        <v>-2.8241999999999998</v>
      </c>
      <c r="I1098" s="50">
        <f>VLOOKUP(D1098,'Species List'!$A$2:$J$97,7,0)</f>
        <v>2.2637999999999998</v>
      </c>
      <c r="J1098">
        <f t="shared" si="17"/>
        <v>191.11109332634919</v>
      </c>
      <c r="K1098" s="50" t="str">
        <f>VLOOKUP(D1098,'Species List'!$A$2:$J$97,4,0)</f>
        <v>Acanthuridae</v>
      </c>
    </row>
    <row r="1099" spans="1:11">
      <c r="A1099" s="47">
        <v>2011</v>
      </c>
      <c r="B1099" s="48" t="s">
        <v>41</v>
      </c>
      <c r="C1099" s="48">
        <v>4</v>
      </c>
      <c r="D1099" s="48" t="s">
        <v>54</v>
      </c>
      <c r="E1099" s="48" t="str">
        <f>VLOOKUP(D1099,'Species List'!$A$2:$J$97,3,0)</f>
        <v>Acanthurus coeruleus</v>
      </c>
      <c r="F1099" s="48">
        <v>18</v>
      </c>
      <c r="G1099" s="48"/>
      <c r="H1099" s="50">
        <f>VLOOKUP(D1099,'Species List'!$A$2:$J$97,6,0)</f>
        <v>-2.8241999999999998</v>
      </c>
      <c r="I1099" s="50">
        <f>VLOOKUP(D1099,'Species List'!$A$2:$J$97,7,0)</f>
        <v>2.2637999999999998</v>
      </c>
      <c r="J1099">
        <f t="shared" si="17"/>
        <v>191.11109332634919</v>
      </c>
      <c r="K1099" s="50" t="str">
        <f>VLOOKUP(D1099,'Species List'!$A$2:$J$97,4,0)</f>
        <v>Acanthuridae</v>
      </c>
    </row>
    <row r="1100" spans="1:11">
      <c r="A1100" s="47">
        <v>2011</v>
      </c>
      <c r="B1100" s="48" t="s">
        <v>41</v>
      </c>
      <c r="C1100" s="48">
        <v>4</v>
      </c>
      <c r="D1100" s="48" t="s">
        <v>54</v>
      </c>
      <c r="E1100" s="48" t="str">
        <f>VLOOKUP(D1100,'Species List'!$A$2:$J$97,3,0)</f>
        <v>Acanthurus coeruleus</v>
      </c>
      <c r="F1100" s="48">
        <v>18</v>
      </c>
      <c r="G1100" s="48"/>
      <c r="H1100" s="50">
        <f>VLOOKUP(D1100,'Species List'!$A$2:$J$97,6,0)</f>
        <v>-2.8241999999999998</v>
      </c>
      <c r="I1100" s="50">
        <f>VLOOKUP(D1100,'Species List'!$A$2:$J$97,7,0)</f>
        <v>2.2637999999999998</v>
      </c>
      <c r="J1100">
        <f t="shared" si="17"/>
        <v>191.11109332634919</v>
      </c>
      <c r="K1100" s="50" t="str">
        <f>VLOOKUP(D1100,'Species List'!$A$2:$J$97,4,0)</f>
        <v>Acanthuridae</v>
      </c>
    </row>
    <row r="1101" spans="1:11">
      <c r="A1101" s="47">
        <v>2011</v>
      </c>
      <c r="B1101" s="48" t="s">
        <v>41</v>
      </c>
      <c r="C1101" s="48">
        <v>4</v>
      </c>
      <c r="D1101" s="48" t="s">
        <v>54</v>
      </c>
      <c r="E1101" s="48" t="str">
        <f>VLOOKUP(D1101,'Species List'!$A$2:$J$97,3,0)</f>
        <v>Acanthurus coeruleus</v>
      </c>
      <c r="F1101" s="48">
        <v>19</v>
      </c>
      <c r="G1101" s="48"/>
      <c r="H1101" s="50">
        <f>VLOOKUP(D1101,'Species List'!$A$2:$J$97,6,0)</f>
        <v>-2.8241999999999998</v>
      </c>
      <c r="I1101" s="50">
        <f>VLOOKUP(D1101,'Species List'!$A$2:$J$97,7,0)</f>
        <v>2.2637999999999998</v>
      </c>
      <c r="J1101">
        <f t="shared" si="17"/>
        <v>215.99435539737019</v>
      </c>
      <c r="K1101" s="50" t="str">
        <f>VLOOKUP(D1101,'Species List'!$A$2:$J$97,4,0)</f>
        <v>Acanthuridae</v>
      </c>
    </row>
    <row r="1102" spans="1:11">
      <c r="A1102" s="47">
        <v>2011</v>
      </c>
      <c r="B1102" s="48" t="s">
        <v>41</v>
      </c>
      <c r="C1102" s="48">
        <v>4</v>
      </c>
      <c r="D1102" s="48" t="s">
        <v>54</v>
      </c>
      <c r="E1102" s="48" t="str">
        <f>VLOOKUP(D1102,'Species List'!$A$2:$J$97,3,0)</f>
        <v>Acanthurus coeruleus</v>
      </c>
      <c r="F1102" s="48">
        <v>19</v>
      </c>
      <c r="G1102" s="48"/>
      <c r="H1102" s="50">
        <f>VLOOKUP(D1102,'Species List'!$A$2:$J$97,6,0)</f>
        <v>-2.8241999999999998</v>
      </c>
      <c r="I1102" s="50">
        <f>VLOOKUP(D1102,'Species List'!$A$2:$J$97,7,0)</f>
        <v>2.2637999999999998</v>
      </c>
      <c r="J1102">
        <f t="shared" si="17"/>
        <v>215.99435539737019</v>
      </c>
      <c r="K1102" s="50" t="str">
        <f>VLOOKUP(D1102,'Species List'!$A$2:$J$97,4,0)</f>
        <v>Acanthuridae</v>
      </c>
    </row>
    <row r="1103" spans="1:11">
      <c r="A1103" s="47">
        <v>2011</v>
      </c>
      <c r="B1103" s="48" t="s">
        <v>41</v>
      </c>
      <c r="C1103" s="48">
        <v>4</v>
      </c>
      <c r="D1103" s="48" t="s">
        <v>54</v>
      </c>
      <c r="E1103" s="48" t="str">
        <f>VLOOKUP(D1103,'Species List'!$A$2:$J$97,3,0)</f>
        <v>Acanthurus coeruleus</v>
      </c>
      <c r="F1103" s="48">
        <v>19</v>
      </c>
      <c r="G1103" s="48"/>
      <c r="H1103" s="50">
        <f>VLOOKUP(D1103,'Species List'!$A$2:$J$97,6,0)</f>
        <v>-2.8241999999999998</v>
      </c>
      <c r="I1103" s="50">
        <f>VLOOKUP(D1103,'Species List'!$A$2:$J$97,7,0)</f>
        <v>2.2637999999999998</v>
      </c>
      <c r="J1103">
        <f t="shared" si="17"/>
        <v>215.99435539737019</v>
      </c>
      <c r="K1103" s="50" t="str">
        <f>VLOOKUP(D1103,'Species List'!$A$2:$J$97,4,0)</f>
        <v>Acanthuridae</v>
      </c>
    </row>
    <row r="1104" spans="1:11">
      <c r="A1104" s="47">
        <v>2011</v>
      </c>
      <c r="B1104" s="48" t="s">
        <v>41</v>
      </c>
      <c r="C1104" s="48">
        <v>4</v>
      </c>
      <c r="D1104" s="48" t="s">
        <v>54</v>
      </c>
      <c r="E1104" s="48" t="str">
        <f>VLOOKUP(D1104,'Species List'!$A$2:$J$97,3,0)</f>
        <v>Acanthurus coeruleus</v>
      </c>
      <c r="F1104" s="48">
        <v>19</v>
      </c>
      <c r="G1104" s="48"/>
      <c r="H1104" s="50">
        <f>VLOOKUP(D1104,'Species List'!$A$2:$J$97,6,0)</f>
        <v>-2.8241999999999998</v>
      </c>
      <c r="I1104" s="50">
        <f>VLOOKUP(D1104,'Species List'!$A$2:$J$97,7,0)</f>
        <v>2.2637999999999998</v>
      </c>
      <c r="J1104">
        <f t="shared" si="17"/>
        <v>215.99435539737019</v>
      </c>
      <c r="K1104" s="50" t="str">
        <f>VLOOKUP(D1104,'Species List'!$A$2:$J$97,4,0)</f>
        <v>Acanthuridae</v>
      </c>
    </row>
    <row r="1105" spans="1:11">
      <c r="A1105" s="47">
        <v>2011</v>
      </c>
      <c r="B1105" s="48" t="s">
        <v>41</v>
      </c>
      <c r="C1105" s="48">
        <v>4</v>
      </c>
      <c r="D1105" s="48" t="s">
        <v>54</v>
      </c>
      <c r="E1105" s="48" t="str">
        <f>VLOOKUP(D1105,'Species List'!$A$2:$J$97,3,0)</f>
        <v>Acanthurus coeruleus</v>
      </c>
      <c r="F1105" s="48">
        <v>19</v>
      </c>
      <c r="G1105" s="48"/>
      <c r="H1105" s="50">
        <f>VLOOKUP(D1105,'Species List'!$A$2:$J$97,6,0)</f>
        <v>-2.8241999999999998</v>
      </c>
      <c r="I1105" s="50">
        <f>VLOOKUP(D1105,'Species List'!$A$2:$J$97,7,0)</f>
        <v>2.2637999999999998</v>
      </c>
      <c r="J1105">
        <f t="shared" si="17"/>
        <v>215.99435539737019</v>
      </c>
      <c r="K1105" s="50" t="str">
        <f>VLOOKUP(D1105,'Species List'!$A$2:$J$97,4,0)</f>
        <v>Acanthuridae</v>
      </c>
    </row>
    <row r="1106" spans="1:11">
      <c r="A1106" s="47">
        <v>2011</v>
      </c>
      <c r="B1106" s="48" t="s">
        <v>41</v>
      </c>
      <c r="C1106" s="48">
        <v>4</v>
      </c>
      <c r="D1106" s="48" t="s">
        <v>54</v>
      </c>
      <c r="E1106" s="48" t="str">
        <f>VLOOKUP(D1106,'Species List'!$A$2:$J$97,3,0)</f>
        <v>Acanthurus coeruleus</v>
      </c>
      <c r="F1106" s="48">
        <v>19</v>
      </c>
      <c r="G1106" s="48"/>
      <c r="H1106" s="50">
        <f>VLOOKUP(D1106,'Species List'!$A$2:$J$97,6,0)</f>
        <v>-2.8241999999999998</v>
      </c>
      <c r="I1106" s="50">
        <f>VLOOKUP(D1106,'Species List'!$A$2:$J$97,7,0)</f>
        <v>2.2637999999999998</v>
      </c>
      <c r="J1106">
        <f t="shared" si="17"/>
        <v>215.99435539737019</v>
      </c>
      <c r="K1106" s="50" t="str">
        <f>VLOOKUP(D1106,'Species List'!$A$2:$J$97,4,0)</f>
        <v>Acanthuridae</v>
      </c>
    </row>
    <row r="1107" spans="1:11">
      <c r="A1107" s="47">
        <v>2011</v>
      </c>
      <c r="B1107" s="48" t="s">
        <v>41</v>
      </c>
      <c r="C1107" s="48">
        <v>4</v>
      </c>
      <c r="D1107" s="48" t="s">
        <v>54</v>
      </c>
      <c r="E1107" s="48" t="str">
        <f>VLOOKUP(D1107,'Species List'!$A$2:$J$97,3,0)</f>
        <v>Acanthurus coeruleus</v>
      </c>
      <c r="F1107" s="48">
        <v>19</v>
      </c>
      <c r="G1107" s="48"/>
      <c r="H1107" s="50">
        <f>VLOOKUP(D1107,'Species List'!$A$2:$J$97,6,0)</f>
        <v>-2.8241999999999998</v>
      </c>
      <c r="I1107" s="50">
        <f>VLOOKUP(D1107,'Species List'!$A$2:$J$97,7,0)</f>
        <v>2.2637999999999998</v>
      </c>
      <c r="J1107">
        <f t="shared" si="17"/>
        <v>215.99435539737019</v>
      </c>
      <c r="K1107" s="50" t="str">
        <f>VLOOKUP(D1107,'Species List'!$A$2:$J$97,4,0)</f>
        <v>Acanthuridae</v>
      </c>
    </row>
    <row r="1108" spans="1:11">
      <c r="A1108" s="47">
        <v>2011</v>
      </c>
      <c r="B1108" s="48" t="s">
        <v>41</v>
      </c>
      <c r="C1108" s="48">
        <v>4</v>
      </c>
      <c r="D1108" s="48" t="s">
        <v>54</v>
      </c>
      <c r="E1108" s="48" t="str">
        <f>VLOOKUP(D1108,'Species List'!$A$2:$J$97,3,0)</f>
        <v>Acanthurus coeruleus</v>
      </c>
      <c r="F1108" s="48">
        <v>19</v>
      </c>
      <c r="G1108" s="48"/>
      <c r="H1108" s="50">
        <f>VLOOKUP(D1108,'Species List'!$A$2:$J$97,6,0)</f>
        <v>-2.8241999999999998</v>
      </c>
      <c r="I1108" s="50">
        <f>VLOOKUP(D1108,'Species List'!$A$2:$J$97,7,0)</f>
        <v>2.2637999999999998</v>
      </c>
      <c r="J1108">
        <f t="shared" si="17"/>
        <v>215.99435539737019</v>
      </c>
      <c r="K1108" s="50" t="str">
        <f>VLOOKUP(D1108,'Species List'!$A$2:$J$97,4,0)</f>
        <v>Acanthuridae</v>
      </c>
    </row>
    <row r="1109" spans="1:11">
      <c r="A1109" s="47">
        <v>2011</v>
      </c>
      <c r="B1109" s="48" t="s">
        <v>41</v>
      </c>
      <c r="C1109" s="48">
        <v>4</v>
      </c>
      <c r="D1109" s="48" t="s">
        <v>54</v>
      </c>
      <c r="E1109" s="48" t="str">
        <f>VLOOKUP(D1109,'Species List'!$A$2:$J$97,3,0)</f>
        <v>Acanthurus coeruleus</v>
      </c>
      <c r="F1109" s="48">
        <v>19</v>
      </c>
      <c r="G1109" s="48"/>
      <c r="H1109" s="50">
        <f>VLOOKUP(D1109,'Species List'!$A$2:$J$97,6,0)</f>
        <v>-2.8241999999999998</v>
      </c>
      <c r="I1109" s="50">
        <f>VLOOKUP(D1109,'Species List'!$A$2:$J$97,7,0)</f>
        <v>2.2637999999999998</v>
      </c>
      <c r="J1109">
        <f t="shared" si="17"/>
        <v>215.99435539737019</v>
      </c>
      <c r="K1109" s="50" t="str">
        <f>VLOOKUP(D1109,'Species List'!$A$2:$J$97,4,0)</f>
        <v>Acanthuridae</v>
      </c>
    </row>
    <row r="1110" spans="1:11">
      <c r="A1110" s="47">
        <v>2011</v>
      </c>
      <c r="B1110" s="48" t="s">
        <v>41</v>
      </c>
      <c r="C1110" s="48">
        <v>4</v>
      </c>
      <c r="D1110" s="48" t="s">
        <v>54</v>
      </c>
      <c r="E1110" s="48" t="str">
        <f>VLOOKUP(D1110,'Species List'!$A$2:$J$97,3,0)</f>
        <v>Acanthurus coeruleus</v>
      </c>
      <c r="F1110" s="48">
        <v>19</v>
      </c>
      <c r="G1110" s="48"/>
      <c r="H1110" s="50">
        <f>VLOOKUP(D1110,'Species List'!$A$2:$J$97,6,0)</f>
        <v>-2.8241999999999998</v>
      </c>
      <c r="I1110" s="50">
        <f>VLOOKUP(D1110,'Species List'!$A$2:$J$97,7,0)</f>
        <v>2.2637999999999998</v>
      </c>
      <c r="J1110">
        <f t="shared" si="17"/>
        <v>215.99435539737019</v>
      </c>
      <c r="K1110" s="50" t="str">
        <f>VLOOKUP(D1110,'Species List'!$A$2:$J$97,4,0)</f>
        <v>Acanthuridae</v>
      </c>
    </row>
    <row r="1111" spans="1:11">
      <c r="A1111" s="47">
        <v>2011</v>
      </c>
      <c r="B1111" s="48" t="s">
        <v>41</v>
      </c>
      <c r="C1111" s="48">
        <v>4</v>
      </c>
      <c r="D1111" s="48" t="s">
        <v>49</v>
      </c>
      <c r="E1111" s="48" t="str">
        <f>VLOOKUP(D1111,'Species List'!$A$2:$J$97,3,0)</f>
        <v>Microspathodon chrysurus</v>
      </c>
      <c r="F1111" s="48">
        <v>14</v>
      </c>
      <c r="G1111" s="48"/>
      <c r="H1111" s="50">
        <f>VLOOKUP(D1111,'Species List'!$A$2:$J$97,6,0)</f>
        <v>-4.7032999999999996</v>
      </c>
      <c r="I1111" s="50">
        <f>VLOOKUP(D1111,'Species List'!$A$2:$J$97,7,0)</f>
        <v>3.0825</v>
      </c>
      <c r="J1111">
        <f t="shared" si="17"/>
        <v>81.684502812349265</v>
      </c>
      <c r="K1111" s="50" t="str">
        <f>VLOOKUP(D1111,'Species List'!$A$2:$J$97,4,0)</f>
        <v>Pomacentridae</v>
      </c>
    </row>
    <row r="1112" spans="1:11">
      <c r="A1112" s="47">
        <v>2011</v>
      </c>
      <c r="B1112" s="48" t="s">
        <v>41</v>
      </c>
      <c r="C1112" s="48">
        <v>4</v>
      </c>
      <c r="D1112" s="48" t="s">
        <v>49</v>
      </c>
      <c r="E1112" s="48" t="str">
        <f>VLOOKUP(D1112,'Species List'!$A$2:$J$97,3,0)</f>
        <v>Microspathodon chrysurus</v>
      </c>
      <c r="F1112" s="48">
        <v>15</v>
      </c>
      <c r="G1112" s="48"/>
      <c r="H1112" s="50">
        <f>VLOOKUP(D1112,'Species List'!$A$2:$J$97,6,0)</f>
        <v>-4.7032999999999996</v>
      </c>
      <c r="I1112" s="50">
        <f>VLOOKUP(D1112,'Species List'!$A$2:$J$97,7,0)</f>
        <v>3.0825</v>
      </c>
      <c r="J1112">
        <f t="shared" si="17"/>
        <v>101.04185391212167</v>
      </c>
      <c r="K1112" s="50" t="str">
        <f>VLOOKUP(D1112,'Species List'!$A$2:$J$97,4,0)</f>
        <v>Pomacentridae</v>
      </c>
    </row>
    <row r="1113" spans="1:11">
      <c r="A1113" s="47">
        <v>2011</v>
      </c>
      <c r="B1113" s="48" t="s">
        <v>41</v>
      </c>
      <c r="C1113" s="48">
        <v>4</v>
      </c>
      <c r="D1113" s="48" t="s">
        <v>49</v>
      </c>
      <c r="E1113" s="48" t="str">
        <f>VLOOKUP(D1113,'Species List'!$A$2:$J$97,3,0)</f>
        <v>Microspathodon chrysurus</v>
      </c>
      <c r="F1113" s="48">
        <v>18</v>
      </c>
      <c r="G1113" s="48"/>
      <c r="H1113" s="50">
        <f>VLOOKUP(D1113,'Species List'!$A$2:$J$97,6,0)</f>
        <v>-4.7032999999999996</v>
      </c>
      <c r="I1113" s="50">
        <f>VLOOKUP(D1113,'Species List'!$A$2:$J$97,7,0)</f>
        <v>3.0825</v>
      </c>
      <c r="J1113">
        <f t="shared" si="17"/>
        <v>177.24643014613946</v>
      </c>
      <c r="K1113" s="50" t="str">
        <f>VLOOKUP(D1113,'Species List'!$A$2:$J$97,4,0)</f>
        <v>Pomacentridae</v>
      </c>
    </row>
    <row r="1114" spans="1:11">
      <c r="A1114" s="47">
        <v>2011</v>
      </c>
      <c r="B1114" s="48" t="s">
        <v>41</v>
      </c>
      <c r="C1114" s="48">
        <v>4</v>
      </c>
      <c r="D1114" t="s">
        <v>48</v>
      </c>
      <c r="E1114" s="48" t="str">
        <f>VLOOKUP(D1114,'Species List'!$A$2:$J$97,3,0)</f>
        <v>Scarus taeniopterus</v>
      </c>
      <c r="F1114" s="48">
        <v>16</v>
      </c>
      <c r="G1114" s="48" t="s">
        <v>21</v>
      </c>
      <c r="H1114" s="50">
        <f>VLOOKUP(D1114,'Species List'!$A$2:$J$97,6,0)</f>
        <v>-3.2256999999999998</v>
      </c>
      <c r="I1114" s="50">
        <f>VLOOKUP(D1114,'Species List'!$A$2:$J$97,7,0)</f>
        <v>2.3852000000000002</v>
      </c>
      <c r="J1114">
        <f t="shared" si="17"/>
        <v>107.53924488293569</v>
      </c>
      <c r="K1114" s="50" t="str">
        <f>VLOOKUP(D1114,'Species List'!$A$2:$J$97,4,0)</f>
        <v>Scaridae</v>
      </c>
    </row>
    <row r="1115" spans="1:11">
      <c r="A1115" s="47">
        <v>2011</v>
      </c>
      <c r="B1115" s="48" t="s">
        <v>41</v>
      </c>
      <c r="C1115" s="48">
        <v>4</v>
      </c>
      <c r="D1115" t="s">
        <v>48</v>
      </c>
      <c r="E1115" s="48" t="str">
        <f>VLOOKUP(D1115,'Species List'!$A$2:$J$97,3,0)</f>
        <v>Scarus taeniopterus</v>
      </c>
      <c r="F1115" s="48">
        <v>7</v>
      </c>
      <c r="G1115" s="48" t="s">
        <v>53</v>
      </c>
      <c r="H1115" s="50">
        <f>VLOOKUP(D1115,'Species List'!$A$2:$J$97,6,0)</f>
        <v>-3.2256999999999998</v>
      </c>
      <c r="I1115" s="50">
        <f>VLOOKUP(D1115,'Species List'!$A$2:$J$97,7,0)</f>
        <v>2.3852000000000002</v>
      </c>
      <c r="J1115">
        <f t="shared" si="17"/>
        <v>14.970208360402568</v>
      </c>
      <c r="K1115" s="50" t="str">
        <f>VLOOKUP(D1115,'Species List'!$A$2:$J$97,4,0)</f>
        <v>Scaridae</v>
      </c>
    </row>
    <row r="1116" spans="1:11">
      <c r="A1116" s="47">
        <v>2011</v>
      </c>
      <c r="B1116" s="48" t="s">
        <v>41</v>
      </c>
      <c r="C1116" s="48">
        <v>4</v>
      </c>
      <c r="D1116" t="s">
        <v>48</v>
      </c>
      <c r="E1116" s="48" t="str">
        <f>VLOOKUP(D1116,'Species List'!$A$2:$J$97,3,0)</f>
        <v>Scarus taeniopterus</v>
      </c>
      <c r="F1116" s="48">
        <v>13</v>
      </c>
      <c r="G1116" s="48" t="s">
        <v>53</v>
      </c>
      <c r="H1116" s="50">
        <f>VLOOKUP(D1116,'Species List'!$A$2:$J$97,6,0)</f>
        <v>-3.2256999999999998</v>
      </c>
      <c r="I1116" s="50">
        <f>VLOOKUP(D1116,'Species List'!$A$2:$J$97,7,0)</f>
        <v>2.3852000000000002</v>
      </c>
      <c r="J1116">
        <f t="shared" si="17"/>
        <v>65.535660968650873</v>
      </c>
      <c r="K1116" s="50" t="str">
        <f>VLOOKUP(D1116,'Species List'!$A$2:$J$97,4,0)</f>
        <v>Scaridae</v>
      </c>
    </row>
    <row r="1117" spans="1:11">
      <c r="A1117" s="47">
        <v>2011</v>
      </c>
      <c r="B1117" s="48" t="s">
        <v>41</v>
      </c>
      <c r="C1117" s="48">
        <v>4</v>
      </c>
      <c r="D1117" t="s">
        <v>48</v>
      </c>
      <c r="E1117" s="48" t="str">
        <f>VLOOKUP(D1117,'Species List'!$A$2:$J$97,3,0)</f>
        <v>Scarus taeniopterus</v>
      </c>
      <c r="F1117" s="48">
        <v>13</v>
      </c>
      <c r="G1117" s="48" t="s">
        <v>53</v>
      </c>
      <c r="H1117" s="50">
        <f>VLOOKUP(D1117,'Species List'!$A$2:$J$97,6,0)</f>
        <v>-3.2256999999999998</v>
      </c>
      <c r="I1117" s="50">
        <f>VLOOKUP(D1117,'Species List'!$A$2:$J$97,7,0)</f>
        <v>2.3852000000000002</v>
      </c>
      <c r="J1117">
        <f t="shared" si="17"/>
        <v>65.535660968650873</v>
      </c>
      <c r="K1117" s="50" t="str">
        <f>VLOOKUP(D1117,'Species List'!$A$2:$J$97,4,0)</f>
        <v>Scaridae</v>
      </c>
    </row>
    <row r="1118" spans="1:11">
      <c r="A1118" s="47">
        <v>2011</v>
      </c>
      <c r="B1118" s="48" t="s">
        <v>41</v>
      </c>
      <c r="C1118" s="48">
        <v>4</v>
      </c>
      <c r="D1118" t="s">
        <v>48</v>
      </c>
      <c r="E1118" s="48" t="str">
        <f>VLOOKUP(D1118,'Species List'!$A$2:$J$97,3,0)</f>
        <v>Scarus taeniopterus</v>
      </c>
      <c r="F1118" s="48">
        <v>14</v>
      </c>
      <c r="G1118" s="48" t="s">
        <v>53</v>
      </c>
      <c r="H1118" s="50">
        <f>VLOOKUP(D1118,'Species List'!$A$2:$J$97,6,0)</f>
        <v>-3.2256999999999998</v>
      </c>
      <c r="I1118" s="50">
        <f>VLOOKUP(D1118,'Species List'!$A$2:$J$97,7,0)</f>
        <v>2.3852000000000002</v>
      </c>
      <c r="J1118">
        <f t="shared" si="17"/>
        <v>78.206813423753971</v>
      </c>
      <c r="K1118" s="50" t="str">
        <f>VLOOKUP(D1118,'Species List'!$A$2:$J$97,4,0)</f>
        <v>Scaridae</v>
      </c>
    </row>
    <row r="1119" spans="1:11">
      <c r="A1119" s="47">
        <v>2011</v>
      </c>
      <c r="B1119" s="48" t="s">
        <v>41</v>
      </c>
      <c r="C1119" s="48">
        <v>4</v>
      </c>
      <c r="D1119" s="48" t="s">
        <v>42</v>
      </c>
      <c r="E1119" s="48" t="str">
        <f>VLOOKUP(D1119,'Species List'!$A$2:$J$97,3,0)</f>
        <v>Scarus vetula</v>
      </c>
      <c r="F1119" s="48">
        <v>32</v>
      </c>
      <c r="G1119" s="48" t="s">
        <v>21</v>
      </c>
      <c r="H1119" s="50">
        <f>VLOOKUP(D1119,'Species List'!$A$2:$J$97,6,0)</f>
        <v>-5.0162000000000004</v>
      </c>
      <c r="I1119" s="50">
        <f>VLOOKUP(D1119,'Species List'!$A$2:$J$97,7,0)</f>
        <v>3.1109</v>
      </c>
      <c r="J1119">
        <f t="shared" si="17"/>
        <v>598.50952660385963</v>
      </c>
      <c r="K1119" s="50" t="str">
        <f>VLOOKUP(D1119,'Species List'!$A$2:$J$97,4,0)</f>
        <v>Scaridae</v>
      </c>
    </row>
    <row r="1120" spans="1:11">
      <c r="A1120" s="47">
        <v>2011</v>
      </c>
      <c r="B1120" s="48" t="s">
        <v>41</v>
      </c>
      <c r="C1120" s="48">
        <v>4</v>
      </c>
      <c r="D1120" s="48" t="s">
        <v>47</v>
      </c>
      <c r="E1120" s="48" t="str">
        <f>VLOOKUP(D1120,'Species List'!$A$2:$J$97,3,0)</f>
        <v>Sparisoma aurofrenatum</v>
      </c>
      <c r="F1120" s="48">
        <v>19</v>
      </c>
      <c r="G1120" s="48" t="s">
        <v>21</v>
      </c>
      <c r="H1120" s="50">
        <f>VLOOKUP(D1120,'Species List'!$A$2:$J$97,6,0)</f>
        <v>-4.0781000000000001</v>
      </c>
      <c r="I1120" s="50">
        <f>VLOOKUP(D1120,'Species List'!$A$2:$J$97,7,0)</f>
        <v>2.7437999999999998</v>
      </c>
      <c r="J1120">
        <f t="shared" si="17"/>
        <v>149.3977752647418</v>
      </c>
      <c r="K1120" s="50" t="str">
        <f>VLOOKUP(D1120,'Species List'!$A$2:$J$97,4,0)</f>
        <v>Scaridae</v>
      </c>
    </row>
    <row r="1121" spans="1:11">
      <c r="A1121" s="47">
        <v>2011</v>
      </c>
      <c r="B1121" s="48" t="s">
        <v>41</v>
      </c>
      <c r="C1121" s="48">
        <v>4</v>
      </c>
      <c r="D1121" s="48" t="s">
        <v>47</v>
      </c>
      <c r="E1121" s="48" t="str">
        <f>VLOOKUP(D1121,'Species List'!$A$2:$J$97,3,0)</f>
        <v>Sparisoma aurofrenatum</v>
      </c>
      <c r="F1121" s="48">
        <v>19</v>
      </c>
      <c r="G1121" s="48" t="s">
        <v>21</v>
      </c>
      <c r="H1121" s="50">
        <f>VLOOKUP(D1121,'Species List'!$A$2:$J$97,6,0)</f>
        <v>-4.0781000000000001</v>
      </c>
      <c r="I1121" s="50">
        <f>VLOOKUP(D1121,'Species List'!$A$2:$J$97,7,0)</f>
        <v>2.7437999999999998</v>
      </c>
      <c r="J1121">
        <f t="shared" si="17"/>
        <v>149.3977752647418</v>
      </c>
      <c r="K1121" s="50" t="str">
        <f>VLOOKUP(D1121,'Species List'!$A$2:$J$97,4,0)</f>
        <v>Scaridae</v>
      </c>
    </row>
    <row r="1122" spans="1:11">
      <c r="A1122" s="47">
        <v>2011</v>
      </c>
      <c r="B1122" s="48" t="s">
        <v>41</v>
      </c>
      <c r="C1122" s="48">
        <v>4</v>
      </c>
      <c r="D1122" s="48" t="s">
        <v>47</v>
      </c>
      <c r="E1122" s="48" t="str">
        <f>VLOOKUP(D1122,'Species List'!$A$2:$J$97,3,0)</f>
        <v>Sparisoma aurofrenatum</v>
      </c>
      <c r="F1122" s="48">
        <v>20</v>
      </c>
      <c r="G1122" s="48" t="s">
        <v>21</v>
      </c>
      <c r="H1122" s="50">
        <f>VLOOKUP(D1122,'Species List'!$A$2:$J$97,6,0)</f>
        <v>-4.0781000000000001</v>
      </c>
      <c r="I1122" s="50">
        <f>VLOOKUP(D1122,'Species List'!$A$2:$J$97,7,0)</f>
        <v>2.7437999999999998</v>
      </c>
      <c r="J1122">
        <f t="shared" si="17"/>
        <v>171.97531044669645</v>
      </c>
      <c r="K1122" s="50" t="str">
        <f>VLOOKUP(D1122,'Species List'!$A$2:$J$97,4,0)</f>
        <v>Scaridae</v>
      </c>
    </row>
    <row r="1123" spans="1:11">
      <c r="A1123" s="47">
        <v>2011</v>
      </c>
      <c r="B1123" s="48" t="s">
        <v>41</v>
      </c>
      <c r="C1123" s="48">
        <v>4</v>
      </c>
      <c r="D1123" s="48" t="s">
        <v>47</v>
      </c>
      <c r="E1123" s="48" t="str">
        <f>VLOOKUP(D1123,'Species List'!$A$2:$J$97,3,0)</f>
        <v>Sparisoma aurofrenatum</v>
      </c>
      <c r="F1123" s="48">
        <v>22</v>
      </c>
      <c r="G1123" s="48" t="s">
        <v>21</v>
      </c>
      <c r="H1123" s="50">
        <f>VLOOKUP(D1123,'Species List'!$A$2:$J$97,6,0)</f>
        <v>-4.0781000000000001</v>
      </c>
      <c r="I1123" s="50">
        <f>VLOOKUP(D1123,'Species List'!$A$2:$J$97,7,0)</f>
        <v>2.7437999999999998</v>
      </c>
      <c r="J1123">
        <f t="shared" si="17"/>
        <v>223.37746170948702</v>
      </c>
      <c r="K1123" s="50" t="str">
        <f>VLOOKUP(D1123,'Species List'!$A$2:$J$97,4,0)</f>
        <v>Scaridae</v>
      </c>
    </row>
    <row r="1124" spans="1:11">
      <c r="A1124" s="47">
        <v>2011</v>
      </c>
      <c r="B1124" s="48" t="s">
        <v>41</v>
      </c>
      <c r="C1124" s="48">
        <v>4</v>
      </c>
      <c r="D1124" s="48" t="s">
        <v>47</v>
      </c>
      <c r="E1124" s="48" t="str">
        <f>VLOOKUP(D1124,'Species List'!$A$2:$J$97,3,0)</f>
        <v>Sparisoma aurofrenatum</v>
      </c>
      <c r="F1124" s="48">
        <v>20</v>
      </c>
      <c r="G1124" s="48" t="s">
        <v>43</v>
      </c>
      <c r="H1124" s="50">
        <f>VLOOKUP(D1124,'Species List'!$A$2:$J$97,6,0)</f>
        <v>-4.0781000000000001</v>
      </c>
      <c r="I1124" s="50">
        <f>VLOOKUP(D1124,'Species List'!$A$2:$J$97,7,0)</f>
        <v>2.7437999999999998</v>
      </c>
      <c r="J1124">
        <f t="shared" si="17"/>
        <v>171.97531044669645</v>
      </c>
      <c r="K1124" s="50" t="str">
        <f>VLOOKUP(D1124,'Species List'!$A$2:$J$97,4,0)</f>
        <v>Scaridae</v>
      </c>
    </row>
    <row r="1125" spans="1:11">
      <c r="A1125" s="47">
        <v>2011</v>
      </c>
      <c r="B1125" s="48" t="s">
        <v>41</v>
      </c>
      <c r="C1125" s="48">
        <v>4</v>
      </c>
      <c r="D1125" t="s">
        <v>45</v>
      </c>
      <c r="E1125" s="48" t="str">
        <f>VLOOKUP(D1125,'Species List'!$A$2:$J$97,3,0)</f>
        <v>Sparisoma viride</v>
      </c>
      <c r="F1125" s="48">
        <v>13</v>
      </c>
      <c r="G1125" s="48" t="s">
        <v>21</v>
      </c>
      <c r="H1125" s="50">
        <f>VLOOKUP(D1125,'Species List'!$A$2:$J$97,6,0)</f>
        <v>-4.4317000000000002</v>
      </c>
      <c r="I1125" s="50">
        <f>VLOOKUP(D1125,'Species List'!$A$2:$J$97,7,0)</f>
        <v>2.9051</v>
      </c>
      <c r="J1125">
        <f t="shared" si="17"/>
        <v>51.229112573228946</v>
      </c>
      <c r="K1125" s="50" t="str">
        <f>VLOOKUP(D1125,'Species List'!$A$2:$J$97,4,0)</f>
        <v>Scaridae</v>
      </c>
    </row>
    <row r="1126" spans="1:11">
      <c r="A1126" s="47">
        <v>2011</v>
      </c>
      <c r="B1126" s="48" t="s">
        <v>41</v>
      </c>
      <c r="C1126" s="48">
        <v>4</v>
      </c>
      <c r="D1126" t="s">
        <v>45</v>
      </c>
      <c r="E1126" s="48" t="str">
        <f>VLOOKUP(D1126,'Species List'!$A$2:$J$97,3,0)</f>
        <v>Sparisoma viride</v>
      </c>
      <c r="F1126" s="48">
        <v>28</v>
      </c>
      <c r="G1126" s="48" t="s">
        <v>21</v>
      </c>
      <c r="H1126" s="50">
        <f>VLOOKUP(D1126,'Species List'!$A$2:$J$97,6,0)</f>
        <v>-4.4317000000000002</v>
      </c>
      <c r="I1126" s="50">
        <f>VLOOKUP(D1126,'Species List'!$A$2:$J$97,7,0)</f>
        <v>2.9051</v>
      </c>
      <c r="J1126">
        <f t="shared" si="17"/>
        <v>475.92530495067058</v>
      </c>
      <c r="K1126" s="50" t="str">
        <f>VLOOKUP(D1126,'Species List'!$A$2:$J$97,4,0)</f>
        <v>Scaridae</v>
      </c>
    </row>
    <row r="1127" spans="1:11">
      <c r="A1127" s="47">
        <v>2011</v>
      </c>
      <c r="B1127" s="48" t="s">
        <v>41</v>
      </c>
      <c r="C1127" s="48">
        <v>4</v>
      </c>
      <c r="D1127" t="s">
        <v>45</v>
      </c>
      <c r="E1127" s="48" t="str">
        <f>VLOOKUP(D1127,'Species List'!$A$2:$J$97,3,0)</f>
        <v>Sparisoma viride</v>
      </c>
      <c r="F1127" s="48">
        <v>30</v>
      </c>
      <c r="G1127" s="48" t="s">
        <v>21</v>
      </c>
      <c r="H1127" s="50">
        <f>VLOOKUP(D1127,'Species List'!$A$2:$J$97,6,0)</f>
        <v>-4.4317000000000002</v>
      </c>
      <c r="I1127" s="50">
        <f>VLOOKUP(D1127,'Species List'!$A$2:$J$97,7,0)</f>
        <v>2.9051</v>
      </c>
      <c r="J1127">
        <f t="shared" si="17"/>
        <v>581.54718397712224</v>
      </c>
      <c r="K1127" s="50" t="str">
        <f>VLOOKUP(D1127,'Species List'!$A$2:$J$97,4,0)</f>
        <v>Scaridae</v>
      </c>
    </row>
    <row r="1128" spans="1:11">
      <c r="A1128" s="47">
        <v>2011</v>
      </c>
      <c r="B1128" s="48" t="s">
        <v>41</v>
      </c>
      <c r="C1128" s="48">
        <v>5</v>
      </c>
      <c r="D1128" s="48" t="s">
        <v>54</v>
      </c>
      <c r="E1128" s="48" t="str">
        <f>VLOOKUP(D1128,'Species List'!$A$2:$J$97,3,0)</f>
        <v>Acanthurus coeruleus</v>
      </c>
      <c r="F1128" s="48">
        <v>20</v>
      </c>
      <c r="G1128" s="48"/>
      <c r="H1128" s="50">
        <f>VLOOKUP(D1128,'Species List'!$A$2:$J$97,6,0)</f>
        <v>-2.8241999999999998</v>
      </c>
      <c r="I1128" s="50">
        <f>VLOOKUP(D1128,'Species List'!$A$2:$J$97,7,0)</f>
        <v>2.2637999999999998</v>
      </c>
      <c r="J1128">
        <f t="shared" si="17"/>
        <v>242.58933511332035</v>
      </c>
      <c r="K1128" s="50" t="str">
        <f>VLOOKUP(D1128,'Species List'!$A$2:$J$97,4,0)</f>
        <v>Acanthuridae</v>
      </c>
    </row>
    <row r="1129" spans="1:11">
      <c r="A1129" s="47">
        <v>2011</v>
      </c>
      <c r="B1129" s="48" t="s">
        <v>41</v>
      </c>
      <c r="C1129" s="48">
        <v>5</v>
      </c>
      <c r="D1129" s="48" t="s">
        <v>49</v>
      </c>
      <c r="E1129" s="48" t="str">
        <f>VLOOKUP(D1129,'Species List'!$A$2:$J$97,3,0)</f>
        <v>Microspathodon chrysurus</v>
      </c>
      <c r="F1129" s="48">
        <v>13</v>
      </c>
      <c r="G1129" s="48"/>
      <c r="H1129" s="50">
        <f>VLOOKUP(D1129,'Species List'!$A$2:$J$97,6,0)</f>
        <v>-4.7032999999999996</v>
      </c>
      <c r="I1129" s="50">
        <f>VLOOKUP(D1129,'Species List'!$A$2:$J$97,7,0)</f>
        <v>3.0825</v>
      </c>
      <c r="J1129">
        <f t="shared" si="17"/>
        <v>65.002548424018272</v>
      </c>
      <c r="K1129" s="50" t="str">
        <f>VLOOKUP(D1129,'Species List'!$A$2:$J$97,4,0)</f>
        <v>Pomacentridae</v>
      </c>
    </row>
    <row r="1130" spans="1:11">
      <c r="A1130" s="47">
        <v>2011</v>
      </c>
      <c r="B1130" s="48" t="s">
        <v>41</v>
      </c>
      <c r="C1130" s="48">
        <v>5</v>
      </c>
      <c r="D1130" s="48" t="s">
        <v>49</v>
      </c>
      <c r="E1130" s="48" t="str">
        <f>VLOOKUP(D1130,'Species List'!$A$2:$J$97,3,0)</f>
        <v>Microspathodon chrysurus</v>
      </c>
      <c r="F1130" s="48">
        <v>18</v>
      </c>
      <c r="G1130" s="48"/>
      <c r="H1130" s="50">
        <f>VLOOKUP(D1130,'Species List'!$A$2:$J$97,6,0)</f>
        <v>-4.7032999999999996</v>
      </c>
      <c r="I1130" s="50">
        <f>VLOOKUP(D1130,'Species List'!$A$2:$J$97,7,0)</f>
        <v>3.0825</v>
      </c>
      <c r="J1130">
        <f t="shared" si="17"/>
        <v>177.24643014613946</v>
      </c>
      <c r="K1130" s="50" t="str">
        <f>VLOOKUP(D1130,'Species List'!$A$2:$J$97,4,0)</f>
        <v>Pomacentridae</v>
      </c>
    </row>
    <row r="1131" spans="1:11">
      <c r="A1131" s="47">
        <v>2011</v>
      </c>
      <c r="B1131" s="48" t="s">
        <v>41</v>
      </c>
      <c r="C1131" s="48">
        <v>5</v>
      </c>
      <c r="D1131" s="48" t="s">
        <v>362</v>
      </c>
      <c r="E1131" s="48" t="str">
        <f>VLOOKUP(D1131,'Species List'!$A$2:$J$97,3,0)</f>
        <v>Scarus coelestinus</v>
      </c>
      <c r="F1131" s="48">
        <v>45</v>
      </c>
      <c r="G1131" s="48"/>
      <c r="H1131" s="50">
        <f>VLOOKUP(D1131,'Species List'!$A$2:$J$97,6,0)</f>
        <v>-4.8764000000000003</v>
      </c>
      <c r="I1131" s="50">
        <f>VLOOKUP(D1131,'Species List'!$A$2:$J$97,7,0)</f>
        <v>3.0617999999999999</v>
      </c>
      <c r="J1131">
        <f t="shared" si="17"/>
        <v>1766.8760123912382</v>
      </c>
      <c r="K1131" s="50" t="str">
        <f>VLOOKUP(D1131,'Species List'!$A$2:$J$97,4,0)</f>
        <v>Scaridae</v>
      </c>
    </row>
    <row r="1132" spans="1:11">
      <c r="A1132" s="47">
        <v>2011</v>
      </c>
      <c r="B1132" s="48" t="s">
        <v>41</v>
      </c>
      <c r="C1132" s="48">
        <v>5</v>
      </c>
      <c r="D1132" t="s">
        <v>48</v>
      </c>
      <c r="E1132" s="48" t="str">
        <f>VLOOKUP(D1132,'Species List'!$A$2:$J$97,3,0)</f>
        <v>Scarus taeniopterus</v>
      </c>
      <c r="F1132" s="48">
        <v>23</v>
      </c>
      <c r="G1132" s="48" t="s">
        <v>43</v>
      </c>
      <c r="H1132" s="50">
        <f>VLOOKUP(D1132,'Species List'!$A$2:$J$97,6,0)</f>
        <v>-3.2256999999999998</v>
      </c>
      <c r="I1132" s="50">
        <f>VLOOKUP(D1132,'Species List'!$A$2:$J$97,7,0)</f>
        <v>2.3852000000000002</v>
      </c>
      <c r="J1132">
        <f t="shared" si="17"/>
        <v>255.56020890468707</v>
      </c>
      <c r="K1132" s="50" t="str">
        <f>VLOOKUP(D1132,'Species List'!$A$2:$J$97,4,0)</f>
        <v>Scaridae</v>
      </c>
    </row>
    <row r="1133" spans="1:11">
      <c r="A1133" s="47">
        <v>2011</v>
      </c>
      <c r="B1133" s="48" t="s">
        <v>41</v>
      </c>
      <c r="C1133" s="48">
        <v>5</v>
      </c>
      <c r="D1133" t="s">
        <v>48</v>
      </c>
      <c r="E1133" s="48" t="str">
        <f>VLOOKUP(D1133,'Species List'!$A$2:$J$97,3,0)</f>
        <v>Scarus taeniopterus</v>
      </c>
      <c r="F1133" s="48">
        <v>25</v>
      </c>
      <c r="G1133" s="48" t="s">
        <v>43</v>
      </c>
      <c r="H1133" s="50">
        <f>VLOOKUP(D1133,'Species List'!$A$2:$J$97,6,0)</f>
        <v>-3.2256999999999998</v>
      </c>
      <c r="I1133" s="50">
        <f>VLOOKUP(D1133,'Species List'!$A$2:$J$97,7,0)</f>
        <v>2.3852000000000002</v>
      </c>
      <c r="J1133">
        <f t="shared" si="17"/>
        <v>311.79310623759653</v>
      </c>
      <c r="K1133" s="50" t="str">
        <f>VLOOKUP(D1133,'Species List'!$A$2:$J$97,4,0)</f>
        <v>Scaridae</v>
      </c>
    </row>
    <row r="1134" spans="1:11">
      <c r="A1134" s="47">
        <v>2011</v>
      </c>
      <c r="B1134" s="48" t="s">
        <v>41</v>
      </c>
      <c r="C1134" s="48">
        <v>5</v>
      </c>
      <c r="D1134" t="s">
        <v>48</v>
      </c>
      <c r="E1134" s="48" t="str">
        <f>VLOOKUP(D1134,'Species List'!$A$2:$J$97,3,0)</f>
        <v>Scarus taeniopterus</v>
      </c>
      <c r="F1134" s="48">
        <v>28</v>
      </c>
      <c r="G1134" s="48" t="s">
        <v>43</v>
      </c>
      <c r="H1134" s="50">
        <f>VLOOKUP(D1134,'Species List'!$A$2:$J$97,6,0)</f>
        <v>-3.2256999999999998</v>
      </c>
      <c r="I1134" s="50">
        <f>VLOOKUP(D1134,'Species List'!$A$2:$J$97,7,0)</f>
        <v>2.3852000000000002</v>
      </c>
      <c r="J1134">
        <f t="shared" si="17"/>
        <v>408.56516613863522</v>
      </c>
      <c r="K1134" s="50" t="str">
        <f>VLOOKUP(D1134,'Species List'!$A$2:$J$97,4,0)</f>
        <v>Scaridae</v>
      </c>
    </row>
    <row r="1135" spans="1:11">
      <c r="A1135" s="47">
        <v>2011</v>
      </c>
      <c r="B1135" s="48" t="s">
        <v>41</v>
      </c>
      <c r="C1135" s="48">
        <v>5</v>
      </c>
      <c r="D1135" s="48" t="s">
        <v>42</v>
      </c>
      <c r="E1135" s="48" t="str">
        <f>VLOOKUP(D1135,'Species List'!$A$2:$J$97,3,0)</f>
        <v>Scarus vetula</v>
      </c>
      <c r="F1135" s="48">
        <v>30</v>
      </c>
      <c r="G1135" s="48" t="s">
        <v>21</v>
      </c>
      <c r="H1135" s="50">
        <f>VLOOKUP(D1135,'Species List'!$A$2:$J$97,6,0)</f>
        <v>-5.0162000000000004</v>
      </c>
      <c r="I1135" s="50">
        <f>VLOOKUP(D1135,'Species List'!$A$2:$J$97,7,0)</f>
        <v>3.1109</v>
      </c>
      <c r="J1135">
        <f t="shared" si="17"/>
        <v>489.6395738782121</v>
      </c>
      <c r="K1135" s="50" t="str">
        <f>VLOOKUP(D1135,'Species List'!$A$2:$J$97,4,0)</f>
        <v>Scaridae</v>
      </c>
    </row>
    <row r="1136" spans="1:11">
      <c r="A1136" s="47">
        <v>2011</v>
      </c>
      <c r="B1136" s="48" t="s">
        <v>41</v>
      </c>
      <c r="C1136" s="48">
        <v>5</v>
      </c>
      <c r="D1136" s="48" t="s">
        <v>42</v>
      </c>
      <c r="E1136" s="48" t="str">
        <f>VLOOKUP(D1136,'Species List'!$A$2:$J$97,3,0)</f>
        <v>Scarus vetula</v>
      </c>
      <c r="F1136" s="48">
        <v>34</v>
      </c>
      <c r="G1136" s="48" t="s">
        <v>43</v>
      </c>
      <c r="H1136" s="50">
        <f>VLOOKUP(D1136,'Species List'!$A$2:$J$97,6,0)</f>
        <v>-5.0162000000000004</v>
      </c>
      <c r="I1136" s="50">
        <f>VLOOKUP(D1136,'Species List'!$A$2:$J$97,7,0)</f>
        <v>3.1109</v>
      </c>
      <c r="J1136">
        <f t="shared" si="17"/>
        <v>722.73279691201913</v>
      </c>
      <c r="K1136" s="50" t="str">
        <f>VLOOKUP(D1136,'Species List'!$A$2:$J$97,4,0)</f>
        <v>Scaridae</v>
      </c>
    </row>
    <row r="1137" spans="1:11">
      <c r="A1137" s="47">
        <v>2011</v>
      </c>
      <c r="B1137" s="48" t="s">
        <v>41</v>
      </c>
      <c r="C1137" s="48">
        <v>5</v>
      </c>
      <c r="D1137" s="48" t="s">
        <v>42</v>
      </c>
      <c r="E1137" s="48" t="str">
        <f>VLOOKUP(D1137,'Species List'!$A$2:$J$97,3,0)</f>
        <v>Scarus vetula</v>
      </c>
      <c r="F1137" s="48">
        <v>35</v>
      </c>
      <c r="G1137" s="48" t="s">
        <v>43</v>
      </c>
      <c r="H1137" s="50">
        <f>VLOOKUP(D1137,'Species List'!$A$2:$J$97,6,0)</f>
        <v>-5.0162000000000004</v>
      </c>
      <c r="I1137" s="50">
        <f>VLOOKUP(D1137,'Species List'!$A$2:$J$97,7,0)</f>
        <v>3.1109</v>
      </c>
      <c r="J1137">
        <f t="shared" si="17"/>
        <v>790.93588337793562</v>
      </c>
      <c r="K1137" s="50" t="str">
        <f>VLOOKUP(D1137,'Species List'!$A$2:$J$97,4,0)</f>
        <v>Scaridae</v>
      </c>
    </row>
    <row r="1138" spans="1:11">
      <c r="A1138" s="47">
        <v>2011</v>
      </c>
      <c r="B1138" s="48" t="s">
        <v>41</v>
      </c>
      <c r="C1138" s="48">
        <v>5</v>
      </c>
      <c r="D1138" s="48" t="s">
        <v>47</v>
      </c>
      <c r="E1138" s="48" t="str">
        <f>VLOOKUP(D1138,'Species List'!$A$2:$J$97,3,0)</f>
        <v>Sparisoma aurofrenatum</v>
      </c>
      <c r="F1138" s="48">
        <v>18</v>
      </c>
      <c r="G1138" s="48" t="s">
        <v>21</v>
      </c>
      <c r="H1138" s="50">
        <f>VLOOKUP(D1138,'Species List'!$A$2:$J$97,6,0)</f>
        <v>-4.0781000000000001</v>
      </c>
      <c r="I1138" s="50">
        <f>VLOOKUP(D1138,'Species List'!$A$2:$J$97,7,0)</f>
        <v>2.7437999999999998</v>
      </c>
      <c r="J1138">
        <f t="shared" si="17"/>
        <v>128.80024807719036</v>
      </c>
      <c r="K1138" s="50" t="str">
        <f>VLOOKUP(D1138,'Species List'!$A$2:$J$97,4,0)</f>
        <v>Scaridae</v>
      </c>
    </row>
    <row r="1139" spans="1:11">
      <c r="A1139" s="47">
        <v>2011</v>
      </c>
      <c r="B1139" s="48" t="s">
        <v>41</v>
      </c>
      <c r="C1139" s="48">
        <v>5</v>
      </c>
      <c r="D1139" s="48" t="s">
        <v>47</v>
      </c>
      <c r="E1139" s="48" t="str">
        <f>VLOOKUP(D1139,'Species List'!$A$2:$J$97,3,0)</f>
        <v>Sparisoma aurofrenatum</v>
      </c>
      <c r="F1139" s="48">
        <v>20</v>
      </c>
      <c r="G1139" s="48" t="s">
        <v>21</v>
      </c>
      <c r="H1139" s="50">
        <f>VLOOKUP(D1139,'Species List'!$A$2:$J$97,6,0)</f>
        <v>-4.0781000000000001</v>
      </c>
      <c r="I1139" s="50">
        <f>VLOOKUP(D1139,'Species List'!$A$2:$J$97,7,0)</f>
        <v>2.7437999999999998</v>
      </c>
      <c r="J1139">
        <f t="shared" si="17"/>
        <v>171.97531044669645</v>
      </c>
      <c r="K1139" s="50" t="str">
        <f>VLOOKUP(D1139,'Species List'!$A$2:$J$97,4,0)</f>
        <v>Scaridae</v>
      </c>
    </row>
    <row r="1140" spans="1:11">
      <c r="A1140" s="47">
        <v>2011</v>
      </c>
      <c r="B1140" s="48" t="s">
        <v>41</v>
      </c>
      <c r="C1140" s="48">
        <v>5</v>
      </c>
      <c r="D1140" s="48" t="s">
        <v>47</v>
      </c>
      <c r="E1140" s="48" t="str">
        <f>VLOOKUP(D1140,'Species List'!$A$2:$J$97,3,0)</f>
        <v>Sparisoma aurofrenatum</v>
      </c>
      <c r="F1140" s="48">
        <v>23</v>
      </c>
      <c r="G1140" s="48" t="s">
        <v>21</v>
      </c>
      <c r="H1140" s="50">
        <f>VLOOKUP(D1140,'Species List'!$A$2:$J$97,6,0)</f>
        <v>-4.0781000000000001</v>
      </c>
      <c r="I1140" s="50">
        <f>VLOOKUP(D1140,'Species List'!$A$2:$J$97,7,0)</f>
        <v>2.7437999999999998</v>
      </c>
      <c r="J1140">
        <f t="shared" si="17"/>
        <v>252.35321175413256</v>
      </c>
      <c r="K1140" s="50" t="str">
        <f>VLOOKUP(D1140,'Species List'!$A$2:$J$97,4,0)</f>
        <v>Scaridae</v>
      </c>
    </row>
    <row r="1141" spans="1:11">
      <c r="A1141" s="47">
        <v>2011</v>
      </c>
      <c r="B1141" s="48" t="s">
        <v>41</v>
      </c>
      <c r="C1141" s="48">
        <v>5</v>
      </c>
      <c r="D1141" t="s">
        <v>45</v>
      </c>
      <c r="E1141" s="48" t="str">
        <f>VLOOKUP(D1141,'Species List'!$A$2:$J$97,3,0)</f>
        <v>Sparisoma viride</v>
      </c>
      <c r="F1141" s="48">
        <v>25</v>
      </c>
      <c r="G1141" s="48" t="s">
        <v>21</v>
      </c>
      <c r="H1141" s="50">
        <f>VLOOKUP(D1141,'Species List'!$A$2:$J$97,6,0)</f>
        <v>-4.4317000000000002</v>
      </c>
      <c r="I1141" s="50">
        <f>VLOOKUP(D1141,'Species List'!$A$2:$J$97,7,0)</f>
        <v>2.9051</v>
      </c>
      <c r="J1141">
        <f t="shared" si="17"/>
        <v>342.41715863912742</v>
      </c>
      <c r="K1141" s="50" t="str">
        <f>VLOOKUP(D1141,'Species List'!$A$2:$J$97,4,0)</f>
        <v>Scaridae</v>
      </c>
    </row>
    <row r="1142" spans="1:11">
      <c r="A1142" s="47">
        <v>2011</v>
      </c>
      <c r="B1142" s="48" t="s">
        <v>41</v>
      </c>
      <c r="C1142" s="48">
        <v>5</v>
      </c>
      <c r="D1142" t="s">
        <v>45</v>
      </c>
      <c r="E1142" s="48" t="str">
        <f>VLOOKUP(D1142,'Species List'!$A$2:$J$97,3,0)</f>
        <v>Sparisoma viride</v>
      </c>
      <c r="F1142" s="48">
        <v>28</v>
      </c>
      <c r="G1142" s="48" t="s">
        <v>21</v>
      </c>
      <c r="H1142" s="50">
        <f>VLOOKUP(D1142,'Species List'!$A$2:$J$97,6,0)</f>
        <v>-4.4317000000000002</v>
      </c>
      <c r="I1142" s="50">
        <f>VLOOKUP(D1142,'Species List'!$A$2:$J$97,7,0)</f>
        <v>2.9051</v>
      </c>
      <c r="J1142">
        <f t="shared" si="17"/>
        <v>475.92530495067058</v>
      </c>
      <c r="K1142" s="50" t="str">
        <f>VLOOKUP(D1142,'Species List'!$A$2:$J$97,4,0)</f>
        <v>Scaridae</v>
      </c>
    </row>
    <row r="1143" spans="1:11">
      <c r="A1143" s="47">
        <v>2011</v>
      </c>
      <c r="B1143" s="48" t="s">
        <v>41</v>
      </c>
      <c r="C1143" s="48">
        <v>5</v>
      </c>
      <c r="D1143" t="s">
        <v>45</v>
      </c>
      <c r="E1143" s="48" t="str">
        <f>VLOOKUP(D1143,'Species List'!$A$2:$J$97,3,0)</f>
        <v>Sparisoma viride</v>
      </c>
      <c r="F1143" s="48">
        <v>28</v>
      </c>
      <c r="G1143" s="48" t="s">
        <v>21</v>
      </c>
      <c r="H1143" s="50">
        <f>VLOOKUP(D1143,'Species List'!$A$2:$J$97,6,0)</f>
        <v>-4.4317000000000002</v>
      </c>
      <c r="I1143" s="50">
        <f>VLOOKUP(D1143,'Species List'!$A$2:$J$97,7,0)</f>
        <v>2.9051</v>
      </c>
      <c r="J1143">
        <f t="shared" si="17"/>
        <v>475.92530495067058</v>
      </c>
      <c r="K1143" s="50" t="str">
        <f>VLOOKUP(D1143,'Species List'!$A$2:$J$97,4,0)</f>
        <v>Scaridae</v>
      </c>
    </row>
    <row r="1144" spans="1:11">
      <c r="A1144" s="47">
        <v>2011</v>
      </c>
      <c r="B1144" s="48" t="s">
        <v>41</v>
      </c>
      <c r="C1144" s="48">
        <v>5</v>
      </c>
      <c r="D1144" t="s">
        <v>45</v>
      </c>
      <c r="E1144" s="48" t="str">
        <f>VLOOKUP(D1144,'Species List'!$A$2:$J$97,3,0)</f>
        <v>Sparisoma viride</v>
      </c>
      <c r="F1144" s="48">
        <v>30</v>
      </c>
      <c r="G1144" s="48" t="s">
        <v>21</v>
      </c>
      <c r="H1144" s="50">
        <f>VLOOKUP(D1144,'Species List'!$A$2:$J$97,6,0)</f>
        <v>-4.4317000000000002</v>
      </c>
      <c r="I1144" s="50">
        <f>VLOOKUP(D1144,'Species List'!$A$2:$J$97,7,0)</f>
        <v>2.9051</v>
      </c>
      <c r="J1144">
        <f t="shared" si="17"/>
        <v>581.54718397712224</v>
      </c>
      <c r="K1144" s="50" t="str">
        <f>VLOOKUP(D1144,'Species List'!$A$2:$J$97,4,0)</f>
        <v>Scaridae</v>
      </c>
    </row>
    <row r="1145" spans="1:11">
      <c r="A1145" s="47">
        <v>2011</v>
      </c>
      <c r="B1145" s="48" t="s">
        <v>41</v>
      </c>
      <c r="C1145" s="48">
        <v>5</v>
      </c>
      <c r="D1145" t="s">
        <v>45</v>
      </c>
      <c r="E1145" s="48" t="str">
        <f>VLOOKUP(D1145,'Species List'!$A$2:$J$97,3,0)</f>
        <v>Sparisoma viride</v>
      </c>
      <c r="F1145" s="48">
        <v>32</v>
      </c>
      <c r="G1145" s="48" t="s">
        <v>43</v>
      </c>
      <c r="H1145" s="50">
        <f>VLOOKUP(D1145,'Species List'!$A$2:$J$97,6,0)</f>
        <v>-4.4317000000000002</v>
      </c>
      <c r="I1145" s="50">
        <f>VLOOKUP(D1145,'Species List'!$A$2:$J$97,7,0)</f>
        <v>2.9051</v>
      </c>
      <c r="J1145">
        <f t="shared" si="17"/>
        <v>701.47339170910243</v>
      </c>
      <c r="K1145" s="50" t="str">
        <f>VLOOKUP(D1145,'Species List'!$A$2:$J$97,4,0)</f>
        <v>Scaridae</v>
      </c>
    </row>
    <row r="1146" spans="1:11">
      <c r="A1146" s="47">
        <v>2011</v>
      </c>
      <c r="B1146" s="48" t="s">
        <v>41</v>
      </c>
      <c r="C1146" s="48">
        <v>5</v>
      </c>
      <c r="D1146" t="s">
        <v>45</v>
      </c>
      <c r="E1146" s="48" t="str">
        <f>VLOOKUP(D1146,'Species List'!$A$2:$J$97,3,0)</f>
        <v>Sparisoma viride</v>
      </c>
      <c r="F1146" s="48">
        <v>32</v>
      </c>
      <c r="G1146" s="48" t="s">
        <v>43</v>
      </c>
      <c r="H1146" s="50">
        <f>VLOOKUP(D1146,'Species List'!$A$2:$J$97,6,0)</f>
        <v>-4.4317000000000002</v>
      </c>
      <c r="I1146" s="50">
        <f>VLOOKUP(D1146,'Species List'!$A$2:$J$97,7,0)</f>
        <v>2.9051</v>
      </c>
      <c r="J1146">
        <f t="shared" si="17"/>
        <v>701.47339170910243</v>
      </c>
      <c r="K1146" s="50" t="str">
        <f>VLOOKUP(D1146,'Species List'!$A$2:$J$97,4,0)</f>
        <v>Scaridae</v>
      </c>
    </row>
    <row r="1147" spans="1:11">
      <c r="A1147" s="47">
        <v>2011</v>
      </c>
      <c r="B1147" s="48" t="s">
        <v>41</v>
      </c>
      <c r="C1147" s="48">
        <v>6</v>
      </c>
      <c r="D1147" s="48" t="s">
        <v>49</v>
      </c>
      <c r="E1147" s="48" t="str">
        <f>VLOOKUP(D1147,'Species List'!$A$2:$J$97,3,0)</f>
        <v>Microspathodon chrysurus</v>
      </c>
      <c r="F1147" s="48">
        <v>13</v>
      </c>
      <c r="G1147" s="48"/>
      <c r="H1147" s="50">
        <f>VLOOKUP(D1147,'Species List'!$A$2:$J$97,6,0)</f>
        <v>-4.7032999999999996</v>
      </c>
      <c r="I1147" s="50">
        <f>VLOOKUP(D1147,'Species List'!$A$2:$J$97,7,0)</f>
        <v>3.0825</v>
      </c>
      <c r="J1147">
        <f t="shared" si="17"/>
        <v>65.002548424018272</v>
      </c>
      <c r="K1147" s="50" t="str">
        <f>VLOOKUP(D1147,'Species List'!$A$2:$J$97,4,0)</f>
        <v>Pomacentridae</v>
      </c>
    </row>
    <row r="1148" spans="1:11">
      <c r="A1148" s="47">
        <v>2011</v>
      </c>
      <c r="B1148" s="48" t="s">
        <v>41</v>
      </c>
      <c r="C1148" s="48">
        <v>6</v>
      </c>
      <c r="D1148" s="48" t="s">
        <v>49</v>
      </c>
      <c r="E1148" s="48" t="str">
        <f>VLOOKUP(D1148,'Species List'!$A$2:$J$97,3,0)</f>
        <v>Microspathodon chrysurus</v>
      </c>
      <c r="F1148" s="48">
        <v>15</v>
      </c>
      <c r="G1148" s="48"/>
      <c r="H1148" s="50">
        <f>VLOOKUP(D1148,'Species List'!$A$2:$J$97,6,0)</f>
        <v>-4.7032999999999996</v>
      </c>
      <c r="I1148" s="50">
        <f>VLOOKUP(D1148,'Species List'!$A$2:$J$97,7,0)</f>
        <v>3.0825</v>
      </c>
      <c r="J1148">
        <f t="shared" si="17"/>
        <v>101.04185391212167</v>
      </c>
      <c r="K1148" s="50" t="str">
        <f>VLOOKUP(D1148,'Species List'!$A$2:$J$97,4,0)</f>
        <v>Pomacentridae</v>
      </c>
    </row>
    <row r="1149" spans="1:11">
      <c r="A1149" s="47">
        <v>2011</v>
      </c>
      <c r="B1149" s="48" t="s">
        <v>41</v>
      </c>
      <c r="C1149" s="48">
        <v>6</v>
      </c>
      <c r="D1149" s="48" t="s">
        <v>49</v>
      </c>
      <c r="E1149" s="48" t="str">
        <f>VLOOKUP(D1149,'Species List'!$A$2:$J$97,3,0)</f>
        <v>Microspathodon chrysurus</v>
      </c>
      <c r="F1149" s="48">
        <v>18</v>
      </c>
      <c r="G1149" s="48"/>
      <c r="H1149" s="50">
        <f>VLOOKUP(D1149,'Species List'!$A$2:$J$97,6,0)</f>
        <v>-4.7032999999999996</v>
      </c>
      <c r="I1149" s="50">
        <f>VLOOKUP(D1149,'Species List'!$A$2:$J$97,7,0)</f>
        <v>3.0825</v>
      </c>
      <c r="J1149">
        <f t="shared" si="17"/>
        <v>177.24643014613946</v>
      </c>
      <c r="K1149" s="50" t="str">
        <f>VLOOKUP(D1149,'Species List'!$A$2:$J$97,4,0)</f>
        <v>Pomacentridae</v>
      </c>
    </row>
    <row r="1150" spans="1:11">
      <c r="A1150" s="47">
        <v>2011</v>
      </c>
      <c r="B1150" s="48" t="s">
        <v>41</v>
      </c>
      <c r="C1150" s="48">
        <v>6</v>
      </c>
      <c r="D1150" t="s">
        <v>44</v>
      </c>
      <c r="E1150" s="48" t="str">
        <f>VLOOKUP(D1150,'Species List'!$A$2:$J$97,3,0)</f>
        <v>Scarus iseri</v>
      </c>
      <c r="F1150" s="48">
        <v>22</v>
      </c>
      <c r="G1150" s="48" t="s">
        <v>43</v>
      </c>
      <c r="H1150" s="50">
        <f>VLOOKUP(D1150,'Species List'!$A$2:$J$97,6,0)</f>
        <v>-4.8887</v>
      </c>
      <c r="I1150" s="50">
        <f>VLOOKUP(D1150,'Species List'!$A$2:$J$97,7,0)</f>
        <v>3.0548000000000002</v>
      </c>
      <c r="J1150">
        <f t="shared" si="17"/>
        <v>184.89825197921766</v>
      </c>
      <c r="K1150" s="50" t="str">
        <f>VLOOKUP(D1150,'Species List'!$A$2:$J$97,4,0)</f>
        <v>Scaridae</v>
      </c>
    </row>
    <row r="1151" spans="1:11">
      <c r="A1151" s="47">
        <v>2011</v>
      </c>
      <c r="B1151" s="48" t="s">
        <v>41</v>
      </c>
      <c r="C1151" s="48">
        <v>6</v>
      </c>
      <c r="D1151" t="s">
        <v>48</v>
      </c>
      <c r="E1151" s="48" t="str">
        <f>VLOOKUP(D1151,'Species List'!$A$2:$J$97,3,0)</f>
        <v>Scarus taeniopterus</v>
      </c>
      <c r="F1151" s="48">
        <v>8</v>
      </c>
      <c r="G1151" s="48" t="s">
        <v>53</v>
      </c>
      <c r="H1151" s="50">
        <f>VLOOKUP(D1151,'Species List'!$A$2:$J$97,6,0)</f>
        <v>-3.2256999999999998</v>
      </c>
      <c r="I1151" s="50">
        <f>VLOOKUP(D1151,'Species List'!$A$2:$J$97,7,0)</f>
        <v>2.3852000000000002</v>
      </c>
      <c r="J1151">
        <f t="shared" si="17"/>
        <v>20.584969932158472</v>
      </c>
      <c r="K1151" s="50" t="str">
        <f>VLOOKUP(D1151,'Species List'!$A$2:$J$97,4,0)</f>
        <v>Scaridae</v>
      </c>
    </row>
    <row r="1152" spans="1:11">
      <c r="A1152" s="47">
        <v>2011</v>
      </c>
      <c r="B1152" s="48" t="s">
        <v>41</v>
      </c>
      <c r="C1152" s="48">
        <v>6</v>
      </c>
      <c r="D1152" t="s">
        <v>48</v>
      </c>
      <c r="E1152" s="48" t="str">
        <f>VLOOKUP(D1152,'Species List'!$A$2:$J$97,3,0)</f>
        <v>Scarus taeniopterus</v>
      </c>
      <c r="F1152" s="48">
        <v>10</v>
      </c>
      <c r="G1152" s="48" t="s">
        <v>53</v>
      </c>
      <c r="H1152" s="50">
        <f>VLOOKUP(D1152,'Species List'!$A$2:$J$97,6,0)</f>
        <v>-3.2256999999999998</v>
      </c>
      <c r="I1152" s="50">
        <f>VLOOKUP(D1152,'Species List'!$A$2:$J$97,7,0)</f>
        <v>2.3852000000000002</v>
      </c>
      <c r="J1152">
        <f t="shared" si="17"/>
        <v>35.050966680669347</v>
      </c>
      <c r="K1152" s="50" t="str">
        <f>VLOOKUP(D1152,'Species List'!$A$2:$J$97,4,0)</f>
        <v>Scaridae</v>
      </c>
    </row>
    <row r="1153" spans="1:11">
      <c r="A1153" s="47">
        <v>2011</v>
      </c>
      <c r="B1153" s="48" t="s">
        <v>41</v>
      </c>
      <c r="C1153" s="48">
        <v>6</v>
      </c>
      <c r="D1153" t="s">
        <v>48</v>
      </c>
      <c r="E1153" s="48" t="str">
        <f>VLOOKUP(D1153,'Species List'!$A$2:$J$97,3,0)</f>
        <v>Scarus taeniopterus</v>
      </c>
      <c r="F1153" s="48">
        <v>13</v>
      </c>
      <c r="G1153" s="48" t="s">
        <v>53</v>
      </c>
      <c r="H1153" s="50">
        <f>VLOOKUP(D1153,'Species List'!$A$2:$J$97,6,0)</f>
        <v>-3.2256999999999998</v>
      </c>
      <c r="I1153" s="50">
        <f>VLOOKUP(D1153,'Species List'!$A$2:$J$97,7,0)</f>
        <v>2.3852000000000002</v>
      </c>
      <c r="J1153">
        <f t="shared" si="17"/>
        <v>65.535660968650873</v>
      </c>
      <c r="K1153" s="50" t="str">
        <f>VLOOKUP(D1153,'Species List'!$A$2:$J$97,4,0)</f>
        <v>Scaridae</v>
      </c>
    </row>
    <row r="1154" spans="1:11">
      <c r="A1154" s="47">
        <v>2011</v>
      </c>
      <c r="B1154" s="48" t="s">
        <v>41</v>
      </c>
      <c r="C1154" s="48">
        <v>6</v>
      </c>
      <c r="D1154" t="s">
        <v>48</v>
      </c>
      <c r="E1154" s="48" t="str">
        <f>VLOOKUP(D1154,'Species List'!$A$2:$J$97,3,0)</f>
        <v>Scarus taeniopterus</v>
      </c>
      <c r="F1154" s="48">
        <v>22</v>
      </c>
      <c r="G1154" s="48" t="s">
        <v>43</v>
      </c>
      <c r="H1154" s="50">
        <f>VLOOKUP(D1154,'Species List'!$A$2:$J$97,6,0)</f>
        <v>-3.2256999999999998</v>
      </c>
      <c r="I1154" s="50">
        <f>VLOOKUP(D1154,'Species List'!$A$2:$J$97,7,0)</f>
        <v>2.3852000000000002</v>
      </c>
      <c r="J1154">
        <f t="shared" ref="J1154:J1217" si="18">10^(H1154+(I1154*LOG(F1154*10)/LOG(10)))</f>
        <v>229.85109565998633</v>
      </c>
      <c r="K1154" s="50" t="str">
        <f>VLOOKUP(D1154,'Species List'!$A$2:$J$97,4,0)</f>
        <v>Scaridae</v>
      </c>
    </row>
    <row r="1155" spans="1:11">
      <c r="A1155" s="47">
        <v>2011</v>
      </c>
      <c r="B1155" s="48" t="s">
        <v>41</v>
      </c>
      <c r="C1155" s="48">
        <v>6</v>
      </c>
      <c r="D1155" t="s">
        <v>48</v>
      </c>
      <c r="E1155" s="48" t="str">
        <f>VLOOKUP(D1155,'Species List'!$A$2:$J$97,3,0)</f>
        <v>Scarus taeniopterus</v>
      </c>
      <c r="F1155" s="48">
        <v>23</v>
      </c>
      <c r="G1155" s="48" t="s">
        <v>43</v>
      </c>
      <c r="H1155" s="50">
        <f>VLOOKUP(D1155,'Species List'!$A$2:$J$97,6,0)</f>
        <v>-3.2256999999999998</v>
      </c>
      <c r="I1155" s="50">
        <f>VLOOKUP(D1155,'Species List'!$A$2:$J$97,7,0)</f>
        <v>2.3852000000000002</v>
      </c>
      <c r="J1155">
        <f t="shared" si="18"/>
        <v>255.56020890468707</v>
      </c>
      <c r="K1155" s="50" t="str">
        <f>VLOOKUP(D1155,'Species List'!$A$2:$J$97,4,0)</f>
        <v>Scaridae</v>
      </c>
    </row>
    <row r="1156" spans="1:11">
      <c r="A1156" s="47">
        <v>2011</v>
      </c>
      <c r="B1156" s="48" t="s">
        <v>41</v>
      </c>
      <c r="C1156" s="48">
        <v>6</v>
      </c>
      <c r="D1156" t="s">
        <v>48</v>
      </c>
      <c r="E1156" s="48" t="str">
        <f>VLOOKUP(D1156,'Species List'!$A$2:$J$97,3,0)</f>
        <v>Scarus taeniopterus</v>
      </c>
      <c r="F1156" s="48">
        <v>25</v>
      </c>
      <c r="G1156" s="48" t="s">
        <v>43</v>
      </c>
      <c r="H1156" s="50">
        <f>VLOOKUP(D1156,'Species List'!$A$2:$J$97,6,0)</f>
        <v>-3.2256999999999998</v>
      </c>
      <c r="I1156" s="50">
        <f>VLOOKUP(D1156,'Species List'!$A$2:$J$97,7,0)</f>
        <v>2.3852000000000002</v>
      </c>
      <c r="J1156">
        <f t="shared" si="18"/>
        <v>311.79310623759653</v>
      </c>
      <c r="K1156" s="50" t="str">
        <f>VLOOKUP(D1156,'Species List'!$A$2:$J$97,4,0)</f>
        <v>Scaridae</v>
      </c>
    </row>
    <row r="1157" spans="1:11">
      <c r="A1157" s="47">
        <v>2011</v>
      </c>
      <c r="B1157" s="48" t="s">
        <v>41</v>
      </c>
      <c r="C1157" s="48">
        <v>6</v>
      </c>
      <c r="D1157" s="48" t="s">
        <v>47</v>
      </c>
      <c r="E1157" s="48" t="str">
        <f>VLOOKUP(D1157,'Species List'!$A$2:$J$97,3,0)</f>
        <v>Sparisoma aurofrenatum</v>
      </c>
      <c r="F1157" s="48">
        <v>13</v>
      </c>
      <c r="G1157" s="48" t="s">
        <v>21</v>
      </c>
      <c r="H1157" s="50">
        <f>VLOOKUP(D1157,'Species List'!$A$2:$J$97,6,0)</f>
        <v>-4.0781000000000001</v>
      </c>
      <c r="I1157" s="50">
        <f>VLOOKUP(D1157,'Species List'!$A$2:$J$97,7,0)</f>
        <v>2.7437999999999998</v>
      </c>
      <c r="J1157">
        <f t="shared" si="18"/>
        <v>52.739713965167816</v>
      </c>
      <c r="K1157" s="50" t="str">
        <f>VLOOKUP(D1157,'Species List'!$A$2:$J$97,4,0)</f>
        <v>Scaridae</v>
      </c>
    </row>
    <row r="1158" spans="1:11">
      <c r="A1158" s="47">
        <v>2011</v>
      </c>
      <c r="B1158" s="48" t="s">
        <v>41</v>
      </c>
      <c r="C1158" s="48">
        <v>6</v>
      </c>
      <c r="D1158" s="48" t="s">
        <v>47</v>
      </c>
      <c r="E1158" s="48" t="str">
        <f>VLOOKUP(D1158,'Species List'!$A$2:$J$97,3,0)</f>
        <v>Sparisoma aurofrenatum</v>
      </c>
      <c r="F1158" s="48">
        <v>23</v>
      </c>
      <c r="G1158" s="48" t="s">
        <v>43</v>
      </c>
      <c r="H1158" s="50">
        <f>VLOOKUP(D1158,'Species List'!$A$2:$J$97,6,0)</f>
        <v>-4.0781000000000001</v>
      </c>
      <c r="I1158" s="50">
        <f>VLOOKUP(D1158,'Species List'!$A$2:$J$97,7,0)</f>
        <v>2.7437999999999998</v>
      </c>
      <c r="J1158">
        <f t="shared" si="18"/>
        <v>252.35321175413256</v>
      </c>
      <c r="K1158" s="50" t="str">
        <f>VLOOKUP(D1158,'Species List'!$A$2:$J$97,4,0)</f>
        <v>Scaridae</v>
      </c>
    </row>
    <row r="1159" spans="1:11">
      <c r="A1159" s="47">
        <v>2011</v>
      </c>
      <c r="B1159" s="48" t="s">
        <v>41</v>
      </c>
      <c r="C1159" s="48">
        <v>6</v>
      </c>
      <c r="D1159" t="s">
        <v>45</v>
      </c>
      <c r="E1159" s="48" t="str">
        <f>VLOOKUP(D1159,'Species List'!$A$2:$J$97,3,0)</f>
        <v>Sparisoma viride</v>
      </c>
      <c r="F1159" s="48">
        <v>20</v>
      </c>
      <c r="G1159" s="48" t="s">
        <v>21</v>
      </c>
      <c r="H1159" s="50">
        <f>VLOOKUP(D1159,'Species List'!$A$2:$J$97,6,0)</f>
        <v>-4.4317000000000002</v>
      </c>
      <c r="I1159" s="50">
        <f>VLOOKUP(D1159,'Species List'!$A$2:$J$97,7,0)</f>
        <v>2.9051</v>
      </c>
      <c r="J1159">
        <f t="shared" si="18"/>
        <v>179.06975540636282</v>
      </c>
      <c r="K1159" s="50" t="str">
        <f>VLOOKUP(D1159,'Species List'!$A$2:$J$97,4,0)</f>
        <v>Scaridae</v>
      </c>
    </row>
    <row r="1160" spans="1:11">
      <c r="A1160" s="47">
        <v>2011</v>
      </c>
      <c r="B1160" s="48" t="s">
        <v>41</v>
      </c>
      <c r="C1160" s="48">
        <v>6</v>
      </c>
      <c r="D1160" t="s">
        <v>45</v>
      </c>
      <c r="E1160" s="48" t="str">
        <f>VLOOKUP(D1160,'Species List'!$A$2:$J$97,3,0)</f>
        <v>Sparisoma viride</v>
      </c>
      <c r="F1160" s="48">
        <v>28</v>
      </c>
      <c r="G1160" s="48" t="s">
        <v>21</v>
      </c>
      <c r="H1160" s="50">
        <f>VLOOKUP(D1160,'Species List'!$A$2:$J$97,6,0)</f>
        <v>-4.4317000000000002</v>
      </c>
      <c r="I1160" s="50">
        <f>VLOOKUP(D1160,'Species List'!$A$2:$J$97,7,0)</f>
        <v>2.9051</v>
      </c>
      <c r="J1160">
        <f t="shared" si="18"/>
        <v>475.92530495067058</v>
      </c>
      <c r="K1160" s="50" t="str">
        <f>VLOOKUP(D1160,'Species List'!$A$2:$J$97,4,0)</f>
        <v>Scaridae</v>
      </c>
    </row>
    <row r="1161" spans="1:11">
      <c r="A1161" s="47">
        <v>2011</v>
      </c>
      <c r="B1161" s="48" t="s">
        <v>41</v>
      </c>
      <c r="C1161" s="48">
        <v>6</v>
      </c>
      <c r="D1161" t="s">
        <v>45</v>
      </c>
      <c r="E1161" s="48" t="str">
        <f>VLOOKUP(D1161,'Species List'!$A$2:$J$97,3,0)</f>
        <v>Sparisoma viride</v>
      </c>
      <c r="F1161" s="48">
        <v>28</v>
      </c>
      <c r="G1161" s="48" t="s">
        <v>21</v>
      </c>
      <c r="H1161" s="50">
        <f>VLOOKUP(D1161,'Species List'!$A$2:$J$97,6,0)</f>
        <v>-4.4317000000000002</v>
      </c>
      <c r="I1161" s="50">
        <f>VLOOKUP(D1161,'Species List'!$A$2:$J$97,7,0)</f>
        <v>2.9051</v>
      </c>
      <c r="J1161">
        <f t="shared" si="18"/>
        <v>475.92530495067058</v>
      </c>
      <c r="K1161" s="50" t="str">
        <f>VLOOKUP(D1161,'Species List'!$A$2:$J$97,4,0)</f>
        <v>Scaridae</v>
      </c>
    </row>
    <row r="1162" spans="1:11">
      <c r="A1162" s="47">
        <v>2011</v>
      </c>
      <c r="B1162" s="48" t="s">
        <v>41</v>
      </c>
      <c r="C1162" s="48">
        <v>6</v>
      </c>
      <c r="D1162" t="s">
        <v>45</v>
      </c>
      <c r="E1162" s="48" t="str">
        <f>VLOOKUP(D1162,'Species List'!$A$2:$J$97,3,0)</f>
        <v>Sparisoma viride</v>
      </c>
      <c r="F1162" s="48">
        <v>31</v>
      </c>
      <c r="G1162" s="48" t="s">
        <v>21</v>
      </c>
      <c r="H1162" s="50">
        <f>VLOOKUP(D1162,'Species List'!$A$2:$J$97,6,0)</f>
        <v>-4.4317000000000002</v>
      </c>
      <c r="I1162" s="50">
        <f>VLOOKUP(D1162,'Species List'!$A$2:$J$97,7,0)</f>
        <v>2.9051</v>
      </c>
      <c r="J1162">
        <f t="shared" si="18"/>
        <v>639.66834096149489</v>
      </c>
      <c r="K1162" s="50" t="str">
        <f>VLOOKUP(D1162,'Species List'!$A$2:$J$97,4,0)</f>
        <v>Scaridae</v>
      </c>
    </row>
    <row r="1163" spans="1:11">
      <c r="A1163" s="47">
        <v>2011</v>
      </c>
      <c r="B1163" s="48" t="s">
        <v>41</v>
      </c>
      <c r="C1163" s="48">
        <v>7</v>
      </c>
      <c r="D1163" s="48" t="s">
        <v>54</v>
      </c>
      <c r="E1163" s="48" t="str">
        <f>VLOOKUP(D1163,'Species List'!$A$2:$J$97,3,0)</f>
        <v>Acanthurus coeruleus</v>
      </c>
      <c r="F1163" s="48">
        <v>20</v>
      </c>
      <c r="G1163" s="48"/>
      <c r="H1163" s="50">
        <f>VLOOKUP(D1163,'Species List'!$A$2:$J$97,6,0)</f>
        <v>-2.8241999999999998</v>
      </c>
      <c r="I1163" s="50">
        <f>VLOOKUP(D1163,'Species List'!$A$2:$J$97,7,0)</f>
        <v>2.2637999999999998</v>
      </c>
      <c r="J1163">
        <f t="shared" si="18"/>
        <v>242.58933511332035</v>
      </c>
      <c r="K1163" s="50" t="str">
        <f>VLOOKUP(D1163,'Species List'!$A$2:$J$97,4,0)</f>
        <v>Acanthuridae</v>
      </c>
    </row>
    <row r="1164" spans="1:11">
      <c r="A1164" s="47">
        <v>2011</v>
      </c>
      <c r="B1164" s="48" t="s">
        <v>41</v>
      </c>
      <c r="C1164" s="48">
        <v>7</v>
      </c>
      <c r="D1164" t="s">
        <v>48</v>
      </c>
      <c r="E1164" s="48" t="str">
        <f>VLOOKUP(D1164,'Species List'!$A$2:$J$97,3,0)</f>
        <v>Scarus taeniopterus</v>
      </c>
      <c r="F1164" s="48">
        <v>12</v>
      </c>
      <c r="G1164" s="48" t="s">
        <v>53</v>
      </c>
      <c r="H1164" s="50">
        <f>VLOOKUP(D1164,'Species List'!$A$2:$J$97,6,0)</f>
        <v>-3.2256999999999998</v>
      </c>
      <c r="I1164" s="50">
        <f>VLOOKUP(D1164,'Species List'!$A$2:$J$97,7,0)</f>
        <v>2.3852000000000002</v>
      </c>
      <c r="J1164">
        <f t="shared" si="18"/>
        <v>54.145592205106873</v>
      </c>
      <c r="K1164" s="50" t="str">
        <f>VLOOKUP(D1164,'Species List'!$A$2:$J$97,4,0)</f>
        <v>Scaridae</v>
      </c>
    </row>
    <row r="1165" spans="1:11">
      <c r="A1165" s="47">
        <v>2011</v>
      </c>
      <c r="B1165" s="48" t="s">
        <v>41</v>
      </c>
      <c r="C1165" s="48">
        <v>7</v>
      </c>
      <c r="D1165" s="48" t="s">
        <v>42</v>
      </c>
      <c r="E1165" s="48" t="str">
        <f>VLOOKUP(D1165,'Species List'!$A$2:$J$97,3,0)</f>
        <v>Scarus vetula</v>
      </c>
      <c r="F1165" s="48">
        <v>30</v>
      </c>
      <c r="G1165" s="48" t="s">
        <v>21</v>
      </c>
      <c r="H1165" s="50">
        <f>VLOOKUP(D1165,'Species List'!$A$2:$J$97,6,0)</f>
        <v>-5.0162000000000004</v>
      </c>
      <c r="I1165" s="50">
        <f>VLOOKUP(D1165,'Species List'!$A$2:$J$97,7,0)</f>
        <v>3.1109</v>
      </c>
      <c r="J1165">
        <f t="shared" si="18"/>
        <v>489.6395738782121</v>
      </c>
      <c r="K1165" s="50" t="str">
        <f>VLOOKUP(D1165,'Species List'!$A$2:$J$97,4,0)</f>
        <v>Scaridae</v>
      </c>
    </row>
    <row r="1166" spans="1:11">
      <c r="A1166" s="47">
        <v>2011</v>
      </c>
      <c r="B1166" s="48" t="s">
        <v>41</v>
      </c>
      <c r="C1166" s="48">
        <v>7</v>
      </c>
      <c r="D1166" s="48" t="s">
        <v>42</v>
      </c>
      <c r="E1166" s="48" t="str">
        <f>VLOOKUP(D1166,'Species List'!$A$2:$J$97,3,0)</f>
        <v>Scarus vetula</v>
      </c>
      <c r="F1166" s="48">
        <v>33</v>
      </c>
      <c r="G1166" s="48" t="s">
        <v>43</v>
      </c>
      <c r="H1166" s="50">
        <f>VLOOKUP(D1166,'Species List'!$A$2:$J$97,6,0)</f>
        <v>-5.0162000000000004</v>
      </c>
      <c r="I1166" s="50">
        <f>VLOOKUP(D1166,'Species List'!$A$2:$J$97,7,0)</f>
        <v>3.1109</v>
      </c>
      <c r="J1166">
        <f t="shared" si="18"/>
        <v>658.63531859738646</v>
      </c>
      <c r="K1166" s="50" t="str">
        <f>VLOOKUP(D1166,'Species List'!$A$2:$J$97,4,0)</f>
        <v>Scaridae</v>
      </c>
    </row>
    <row r="1167" spans="1:11">
      <c r="A1167" s="47">
        <v>2011</v>
      </c>
      <c r="B1167" s="48" t="s">
        <v>41</v>
      </c>
      <c r="C1167" s="48">
        <v>7</v>
      </c>
      <c r="D1167" t="s">
        <v>45</v>
      </c>
      <c r="E1167" s="48" t="str">
        <f>VLOOKUP(D1167,'Species List'!$A$2:$J$97,3,0)</f>
        <v>Sparisoma viride</v>
      </c>
      <c r="F1167" s="48">
        <v>32</v>
      </c>
      <c r="G1167" s="48" t="s">
        <v>21</v>
      </c>
      <c r="H1167" s="50">
        <f>VLOOKUP(D1167,'Species List'!$A$2:$J$97,6,0)</f>
        <v>-4.4317000000000002</v>
      </c>
      <c r="I1167" s="50">
        <f>VLOOKUP(D1167,'Species List'!$A$2:$J$97,7,0)</f>
        <v>2.9051</v>
      </c>
      <c r="J1167">
        <f t="shared" si="18"/>
        <v>701.47339170910243</v>
      </c>
      <c r="K1167" s="50" t="str">
        <f>VLOOKUP(D1167,'Species List'!$A$2:$J$97,4,0)</f>
        <v>Scaridae</v>
      </c>
    </row>
    <row r="1168" spans="1:11">
      <c r="A1168" s="47">
        <v>2011</v>
      </c>
      <c r="B1168" s="48" t="s">
        <v>41</v>
      </c>
      <c r="C1168" s="48">
        <v>7</v>
      </c>
      <c r="D1168" t="s">
        <v>60</v>
      </c>
      <c r="E1168" s="48" t="str">
        <f>VLOOKUP(D1168,'Species List'!$A$2:$J$97,3,0)</f>
        <v>Sparisoma rubripinne</v>
      </c>
      <c r="F1168" s="48">
        <v>33</v>
      </c>
      <c r="G1168" s="48" t="s">
        <v>43</v>
      </c>
      <c r="H1168" s="50">
        <f>VLOOKUP(D1168,'Species List'!$A$2:$J$97,6,0)</f>
        <v>-4.8700999999999999</v>
      </c>
      <c r="I1168" s="50">
        <f>VLOOKUP(D1168,'Species List'!$A$2:$J$97,7,0)</f>
        <v>3.0640999999999998</v>
      </c>
      <c r="J1168">
        <f t="shared" si="18"/>
        <v>702.87575526055934</v>
      </c>
      <c r="K1168" s="50" t="str">
        <f>VLOOKUP(D1168,'Species List'!$A$2:$J$97,4,0)</f>
        <v>Scaridae</v>
      </c>
    </row>
    <row r="1169" spans="1:11">
      <c r="A1169" s="47">
        <v>2011</v>
      </c>
      <c r="B1169" s="48" t="s">
        <v>41</v>
      </c>
      <c r="C1169" s="48">
        <v>8</v>
      </c>
      <c r="D1169" s="48" t="s">
        <v>49</v>
      </c>
      <c r="E1169" s="48" t="str">
        <f>VLOOKUP(D1169,'Species List'!$A$2:$J$97,3,0)</f>
        <v>Microspathodon chrysurus</v>
      </c>
      <c r="F1169" s="48">
        <v>12</v>
      </c>
      <c r="G1169" s="48"/>
      <c r="H1169" s="50">
        <f>VLOOKUP(D1169,'Species List'!$A$2:$J$97,6,0)</f>
        <v>-4.7032999999999996</v>
      </c>
      <c r="I1169" s="50">
        <f>VLOOKUP(D1169,'Species List'!$A$2:$J$97,7,0)</f>
        <v>3.0825</v>
      </c>
      <c r="J1169">
        <f t="shared" si="18"/>
        <v>50.789763544333439</v>
      </c>
      <c r="K1169" s="50" t="str">
        <f>VLOOKUP(D1169,'Species List'!$A$2:$J$97,4,0)</f>
        <v>Pomacentridae</v>
      </c>
    </row>
    <row r="1170" spans="1:11">
      <c r="A1170" s="47">
        <v>2011</v>
      </c>
      <c r="B1170" s="48" t="s">
        <v>41</v>
      </c>
      <c r="C1170" s="48">
        <v>8</v>
      </c>
      <c r="D1170" s="48" t="s">
        <v>49</v>
      </c>
      <c r="E1170" s="48" t="str">
        <f>VLOOKUP(D1170,'Species List'!$A$2:$J$97,3,0)</f>
        <v>Microspathodon chrysurus</v>
      </c>
      <c r="F1170" s="48">
        <v>15</v>
      </c>
      <c r="G1170" s="48"/>
      <c r="H1170" s="50">
        <f>VLOOKUP(D1170,'Species List'!$A$2:$J$97,6,0)</f>
        <v>-4.7032999999999996</v>
      </c>
      <c r="I1170" s="50">
        <f>VLOOKUP(D1170,'Species List'!$A$2:$J$97,7,0)</f>
        <v>3.0825</v>
      </c>
      <c r="J1170">
        <f t="shared" si="18"/>
        <v>101.04185391212167</v>
      </c>
      <c r="K1170" s="50" t="str">
        <f>VLOOKUP(D1170,'Species List'!$A$2:$J$97,4,0)</f>
        <v>Pomacentridae</v>
      </c>
    </row>
    <row r="1171" spans="1:11">
      <c r="A1171" s="47">
        <v>2011</v>
      </c>
      <c r="B1171" s="48" t="s">
        <v>41</v>
      </c>
      <c r="C1171" s="48">
        <v>8</v>
      </c>
      <c r="D1171" t="s">
        <v>44</v>
      </c>
      <c r="E1171" s="48" t="str">
        <f>VLOOKUP(D1171,'Species List'!$A$2:$J$97,3,0)</f>
        <v>Scarus iseri</v>
      </c>
      <c r="F1171" s="48">
        <v>28</v>
      </c>
      <c r="G1171" s="48" t="s">
        <v>43</v>
      </c>
      <c r="H1171" s="50">
        <f>VLOOKUP(D1171,'Species List'!$A$2:$J$97,6,0)</f>
        <v>-4.8887</v>
      </c>
      <c r="I1171" s="50">
        <f>VLOOKUP(D1171,'Species List'!$A$2:$J$97,7,0)</f>
        <v>3.0548000000000002</v>
      </c>
      <c r="J1171">
        <f t="shared" si="18"/>
        <v>386.25877084421802</v>
      </c>
      <c r="K1171" s="50" t="str">
        <f>VLOOKUP(D1171,'Species List'!$A$2:$J$97,4,0)</f>
        <v>Scaridae</v>
      </c>
    </row>
    <row r="1172" spans="1:11">
      <c r="A1172" s="47">
        <v>2011</v>
      </c>
      <c r="B1172" s="48" t="s">
        <v>41</v>
      </c>
      <c r="C1172" s="48">
        <v>8</v>
      </c>
      <c r="D1172" t="s">
        <v>48</v>
      </c>
      <c r="E1172" s="48" t="str">
        <f>VLOOKUP(D1172,'Species List'!$A$2:$J$97,3,0)</f>
        <v>Scarus taeniopterus</v>
      </c>
      <c r="F1172" s="48">
        <v>11</v>
      </c>
      <c r="G1172" s="48" t="s">
        <v>53</v>
      </c>
      <c r="H1172" s="50">
        <f>VLOOKUP(D1172,'Species List'!$A$2:$J$97,6,0)</f>
        <v>-3.2256999999999998</v>
      </c>
      <c r="I1172" s="50">
        <f>VLOOKUP(D1172,'Species List'!$A$2:$J$97,7,0)</f>
        <v>2.3852000000000002</v>
      </c>
      <c r="J1172">
        <f t="shared" si="18"/>
        <v>43.997685665219798</v>
      </c>
      <c r="K1172" s="50" t="str">
        <f>VLOOKUP(D1172,'Species List'!$A$2:$J$97,4,0)</f>
        <v>Scaridae</v>
      </c>
    </row>
    <row r="1173" spans="1:11">
      <c r="A1173" s="47">
        <v>2011</v>
      </c>
      <c r="B1173" s="48" t="s">
        <v>41</v>
      </c>
      <c r="C1173" s="48">
        <v>8</v>
      </c>
      <c r="D1173" t="s">
        <v>48</v>
      </c>
      <c r="E1173" s="48" t="str">
        <f>VLOOKUP(D1173,'Species List'!$A$2:$J$97,3,0)</f>
        <v>Scarus taeniopterus</v>
      </c>
      <c r="F1173" s="48">
        <v>12</v>
      </c>
      <c r="G1173" s="48" t="s">
        <v>53</v>
      </c>
      <c r="H1173" s="50">
        <f>VLOOKUP(D1173,'Species List'!$A$2:$J$97,6,0)</f>
        <v>-3.2256999999999998</v>
      </c>
      <c r="I1173" s="50">
        <f>VLOOKUP(D1173,'Species List'!$A$2:$J$97,7,0)</f>
        <v>2.3852000000000002</v>
      </c>
      <c r="J1173">
        <f t="shared" si="18"/>
        <v>54.145592205106873</v>
      </c>
      <c r="K1173" s="50" t="str">
        <f>VLOOKUP(D1173,'Species List'!$A$2:$J$97,4,0)</f>
        <v>Scaridae</v>
      </c>
    </row>
    <row r="1174" spans="1:11">
      <c r="A1174" s="47">
        <v>2011</v>
      </c>
      <c r="B1174" s="48" t="s">
        <v>41</v>
      </c>
      <c r="C1174" s="48">
        <v>8</v>
      </c>
      <c r="D1174" t="s">
        <v>48</v>
      </c>
      <c r="E1174" s="48" t="str">
        <f>VLOOKUP(D1174,'Species List'!$A$2:$J$97,3,0)</f>
        <v>Scarus taeniopterus</v>
      </c>
      <c r="F1174" s="48">
        <v>28</v>
      </c>
      <c r="G1174" s="48" t="s">
        <v>43</v>
      </c>
      <c r="H1174" s="50">
        <f>VLOOKUP(D1174,'Species List'!$A$2:$J$97,6,0)</f>
        <v>-3.2256999999999998</v>
      </c>
      <c r="I1174" s="50">
        <f>VLOOKUP(D1174,'Species List'!$A$2:$J$97,7,0)</f>
        <v>2.3852000000000002</v>
      </c>
      <c r="J1174">
        <f t="shared" si="18"/>
        <v>408.56516613863522</v>
      </c>
      <c r="K1174" s="50" t="str">
        <f>VLOOKUP(D1174,'Species List'!$A$2:$J$97,4,0)</f>
        <v>Scaridae</v>
      </c>
    </row>
    <row r="1175" spans="1:11">
      <c r="A1175" s="47">
        <v>2011</v>
      </c>
      <c r="B1175" s="48" t="s">
        <v>41</v>
      </c>
      <c r="C1175" s="48">
        <v>8</v>
      </c>
      <c r="D1175" s="48" t="s">
        <v>42</v>
      </c>
      <c r="E1175" s="48" t="str">
        <f>VLOOKUP(D1175,'Species List'!$A$2:$J$97,3,0)</f>
        <v>Scarus vetula</v>
      </c>
      <c r="F1175" s="48">
        <v>25</v>
      </c>
      <c r="G1175" s="48" t="s">
        <v>21</v>
      </c>
      <c r="H1175" s="50">
        <f>VLOOKUP(D1175,'Species List'!$A$2:$J$97,6,0)</f>
        <v>-5.0162000000000004</v>
      </c>
      <c r="I1175" s="50">
        <f>VLOOKUP(D1175,'Species List'!$A$2:$J$97,7,0)</f>
        <v>3.1109</v>
      </c>
      <c r="J1175">
        <f t="shared" si="18"/>
        <v>277.684458006971</v>
      </c>
      <c r="K1175" s="50" t="str">
        <f>VLOOKUP(D1175,'Species List'!$A$2:$J$97,4,0)</f>
        <v>Scaridae</v>
      </c>
    </row>
    <row r="1176" spans="1:11">
      <c r="A1176" s="47">
        <v>2011</v>
      </c>
      <c r="B1176" s="48" t="s">
        <v>41</v>
      </c>
      <c r="C1176" s="48">
        <v>8</v>
      </c>
      <c r="D1176" s="48" t="s">
        <v>42</v>
      </c>
      <c r="E1176" s="48" t="str">
        <f>VLOOKUP(D1176,'Species List'!$A$2:$J$97,3,0)</f>
        <v>Scarus vetula</v>
      </c>
      <c r="F1176" s="48">
        <v>30</v>
      </c>
      <c r="G1176" s="48" t="s">
        <v>21</v>
      </c>
      <c r="H1176" s="50">
        <f>VLOOKUP(D1176,'Species List'!$A$2:$J$97,6,0)</f>
        <v>-5.0162000000000004</v>
      </c>
      <c r="I1176" s="50">
        <f>VLOOKUP(D1176,'Species List'!$A$2:$J$97,7,0)</f>
        <v>3.1109</v>
      </c>
      <c r="J1176">
        <f t="shared" si="18"/>
        <v>489.6395738782121</v>
      </c>
      <c r="K1176" s="50" t="str">
        <f>VLOOKUP(D1176,'Species List'!$A$2:$J$97,4,0)</f>
        <v>Scaridae</v>
      </c>
    </row>
    <row r="1177" spans="1:11">
      <c r="A1177" s="47">
        <v>2011</v>
      </c>
      <c r="B1177" s="48" t="s">
        <v>41</v>
      </c>
      <c r="C1177" s="48">
        <v>8</v>
      </c>
      <c r="D1177" t="s">
        <v>45</v>
      </c>
      <c r="E1177" s="48" t="str">
        <f>VLOOKUP(D1177,'Species List'!$A$2:$J$97,3,0)</f>
        <v>Sparisoma viride</v>
      </c>
      <c r="F1177" s="48">
        <v>22</v>
      </c>
      <c r="G1177" s="48" t="s">
        <v>21</v>
      </c>
      <c r="H1177" s="50">
        <f>VLOOKUP(D1177,'Species List'!$A$2:$J$97,6,0)</f>
        <v>-4.4317000000000002</v>
      </c>
      <c r="I1177" s="50">
        <f>VLOOKUP(D1177,'Species List'!$A$2:$J$97,7,0)</f>
        <v>2.9051</v>
      </c>
      <c r="J1177">
        <f t="shared" si="18"/>
        <v>236.19577785013334</v>
      </c>
      <c r="K1177" s="50" t="str">
        <f>VLOOKUP(D1177,'Species List'!$A$2:$J$97,4,0)</f>
        <v>Scaridae</v>
      </c>
    </row>
    <row r="1178" spans="1:11">
      <c r="A1178" s="47">
        <v>2011</v>
      </c>
      <c r="B1178" s="48" t="s">
        <v>41</v>
      </c>
      <c r="C1178" s="48">
        <v>8</v>
      </c>
      <c r="D1178" t="s">
        <v>45</v>
      </c>
      <c r="E1178" s="48" t="str">
        <f>VLOOKUP(D1178,'Species List'!$A$2:$J$97,3,0)</f>
        <v>Sparisoma viride</v>
      </c>
      <c r="F1178" s="48">
        <v>30</v>
      </c>
      <c r="G1178" s="48" t="s">
        <v>21</v>
      </c>
      <c r="H1178" s="50">
        <f>VLOOKUP(D1178,'Species List'!$A$2:$J$97,6,0)</f>
        <v>-4.4317000000000002</v>
      </c>
      <c r="I1178" s="50">
        <f>VLOOKUP(D1178,'Species List'!$A$2:$J$97,7,0)</f>
        <v>2.9051</v>
      </c>
      <c r="J1178">
        <f t="shared" si="18"/>
        <v>581.54718397712224</v>
      </c>
      <c r="K1178" s="50" t="str">
        <f>VLOOKUP(D1178,'Species List'!$A$2:$J$97,4,0)</f>
        <v>Scaridae</v>
      </c>
    </row>
    <row r="1179" spans="1:11">
      <c r="A1179" s="47">
        <v>2011</v>
      </c>
      <c r="B1179" s="48" t="s">
        <v>58</v>
      </c>
      <c r="C1179" s="48">
        <v>1</v>
      </c>
      <c r="D1179" s="48" t="s">
        <v>54</v>
      </c>
      <c r="E1179" s="48" t="str">
        <f>VLOOKUP(D1179,'Species List'!$A$2:$J$97,3,0)</f>
        <v>Acanthurus coeruleus</v>
      </c>
      <c r="F1179" s="48">
        <v>16</v>
      </c>
      <c r="G1179" s="48"/>
      <c r="H1179" s="50">
        <f>VLOOKUP(D1179,'Species List'!$A$2:$J$97,6,0)</f>
        <v>-2.8241999999999998</v>
      </c>
      <c r="I1179" s="50">
        <f>VLOOKUP(D1179,'Species List'!$A$2:$J$97,7,0)</f>
        <v>2.2637999999999998</v>
      </c>
      <c r="J1179">
        <f t="shared" si="18"/>
        <v>146.38171018501848</v>
      </c>
      <c r="K1179" s="50" t="str">
        <f>VLOOKUP(D1179,'Species List'!$A$2:$J$97,4,0)</f>
        <v>Acanthuridae</v>
      </c>
    </row>
    <row r="1180" spans="1:11">
      <c r="A1180" s="47">
        <v>2011</v>
      </c>
      <c r="B1180" s="48" t="s">
        <v>58</v>
      </c>
      <c r="C1180" s="48">
        <v>1</v>
      </c>
      <c r="D1180" s="48" t="s">
        <v>54</v>
      </c>
      <c r="E1180" s="48" t="str">
        <f>VLOOKUP(D1180,'Species List'!$A$2:$J$97,3,0)</f>
        <v>Acanthurus coeruleus</v>
      </c>
      <c r="F1180" s="48">
        <v>18</v>
      </c>
      <c r="G1180" s="48"/>
      <c r="H1180" s="50">
        <f>VLOOKUP(D1180,'Species List'!$A$2:$J$97,6,0)</f>
        <v>-2.8241999999999998</v>
      </c>
      <c r="I1180" s="50">
        <f>VLOOKUP(D1180,'Species List'!$A$2:$J$97,7,0)</f>
        <v>2.2637999999999998</v>
      </c>
      <c r="J1180">
        <f t="shared" si="18"/>
        <v>191.11109332634919</v>
      </c>
      <c r="K1180" s="50" t="str">
        <f>VLOOKUP(D1180,'Species List'!$A$2:$J$97,4,0)</f>
        <v>Acanthuridae</v>
      </c>
    </row>
    <row r="1181" spans="1:11">
      <c r="A1181" s="47">
        <v>2011</v>
      </c>
      <c r="B1181" s="48" t="s">
        <v>58</v>
      </c>
      <c r="C1181" s="48">
        <v>1</v>
      </c>
      <c r="D1181" s="48" t="s">
        <v>49</v>
      </c>
      <c r="E1181" s="48" t="str">
        <f>VLOOKUP(D1181,'Species List'!$A$2:$J$97,3,0)</f>
        <v>Microspathodon chrysurus</v>
      </c>
      <c r="F1181" s="48">
        <v>11</v>
      </c>
      <c r="G1181" s="48"/>
      <c r="H1181" s="50">
        <f>VLOOKUP(D1181,'Species List'!$A$2:$J$97,6,0)</f>
        <v>-4.7032999999999996</v>
      </c>
      <c r="I1181" s="50">
        <f>VLOOKUP(D1181,'Species List'!$A$2:$J$97,7,0)</f>
        <v>3.0825</v>
      </c>
      <c r="J1181">
        <f t="shared" si="18"/>
        <v>38.841227994682718</v>
      </c>
      <c r="K1181" s="50" t="str">
        <f>VLOOKUP(D1181,'Species List'!$A$2:$J$97,4,0)</f>
        <v>Pomacentridae</v>
      </c>
    </row>
    <row r="1182" spans="1:11">
      <c r="A1182" s="47">
        <v>2011</v>
      </c>
      <c r="B1182" s="48" t="s">
        <v>58</v>
      </c>
      <c r="C1182" s="48">
        <v>1</v>
      </c>
      <c r="D1182" t="s">
        <v>48</v>
      </c>
      <c r="E1182" s="48" t="str">
        <f>VLOOKUP(D1182,'Species List'!$A$2:$J$97,3,0)</f>
        <v>Scarus taeniopterus</v>
      </c>
      <c r="F1182" s="48">
        <v>10</v>
      </c>
      <c r="G1182" s="48" t="s">
        <v>53</v>
      </c>
      <c r="H1182" s="50">
        <f>VLOOKUP(D1182,'Species List'!$A$2:$J$97,6,0)</f>
        <v>-3.2256999999999998</v>
      </c>
      <c r="I1182" s="50">
        <f>VLOOKUP(D1182,'Species List'!$A$2:$J$97,7,0)</f>
        <v>2.3852000000000002</v>
      </c>
      <c r="J1182">
        <f t="shared" si="18"/>
        <v>35.050966680669347</v>
      </c>
      <c r="K1182" s="50" t="str">
        <f>VLOOKUP(D1182,'Species List'!$A$2:$J$97,4,0)</f>
        <v>Scaridae</v>
      </c>
    </row>
    <row r="1183" spans="1:11">
      <c r="A1183" s="47">
        <v>2011</v>
      </c>
      <c r="B1183" s="48" t="s">
        <v>58</v>
      </c>
      <c r="C1183" s="48">
        <v>1</v>
      </c>
      <c r="D1183" t="s">
        <v>48</v>
      </c>
      <c r="E1183" s="48" t="str">
        <f>VLOOKUP(D1183,'Species List'!$A$2:$J$97,3,0)</f>
        <v>Scarus taeniopterus</v>
      </c>
      <c r="F1183" s="48">
        <v>23</v>
      </c>
      <c r="G1183" s="48" t="s">
        <v>43</v>
      </c>
      <c r="H1183" s="50">
        <f>VLOOKUP(D1183,'Species List'!$A$2:$J$97,6,0)</f>
        <v>-3.2256999999999998</v>
      </c>
      <c r="I1183" s="50">
        <f>VLOOKUP(D1183,'Species List'!$A$2:$J$97,7,0)</f>
        <v>2.3852000000000002</v>
      </c>
      <c r="J1183">
        <f t="shared" si="18"/>
        <v>255.56020890468707</v>
      </c>
      <c r="K1183" s="50" t="str">
        <f>VLOOKUP(D1183,'Species List'!$A$2:$J$97,4,0)</f>
        <v>Scaridae</v>
      </c>
    </row>
    <row r="1184" spans="1:11">
      <c r="A1184" s="47">
        <v>2011</v>
      </c>
      <c r="B1184" s="48" t="s">
        <v>58</v>
      </c>
      <c r="C1184" s="48">
        <v>1</v>
      </c>
      <c r="D1184" s="48" t="s">
        <v>42</v>
      </c>
      <c r="E1184" s="48" t="str">
        <f>VLOOKUP(D1184,'Species List'!$A$2:$J$97,3,0)</f>
        <v>Scarus vetula</v>
      </c>
      <c r="F1184" s="48">
        <v>35</v>
      </c>
      <c r="G1184" s="48" t="s">
        <v>43</v>
      </c>
      <c r="H1184" s="50">
        <f>VLOOKUP(D1184,'Species List'!$A$2:$J$97,6,0)</f>
        <v>-5.0162000000000004</v>
      </c>
      <c r="I1184" s="50">
        <f>VLOOKUP(D1184,'Species List'!$A$2:$J$97,7,0)</f>
        <v>3.1109</v>
      </c>
      <c r="J1184">
        <f t="shared" si="18"/>
        <v>790.93588337793562</v>
      </c>
      <c r="K1184" s="50" t="str">
        <f>VLOOKUP(D1184,'Species List'!$A$2:$J$97,4,0)</f>
        <v>Scaridae</v>
      </c>
    </row>
    <row r="1185" spans="1:11">
      <c r="A1185" s="47">
        <v>2011</v>
      </c>
      <c r="B1185" s="48" t="s">
        <v>58</v>
      </c>
      <c r="C1185" s="48">
        <v>1</v>
      </c>
      <c r="D1185" s="48" t="s">
        <v>47</v>
      </c>
      <c r="E1185" s="48" t="str">
        <f>VLOOKUP(D1185,'Species List'!$A$2:$J$97,3,0)</f>
        <v>Sparisoma aurofrenatum</v>
      </c>
      <c r="F1185" s="48">
        <v>22</v>
      </c>
      <c r="G1185" s="48" t="s">
        <v>21</v>
      </c>
      <c r="H1185" s="50">
        <f>VLOOKUP(D1185,'Species List'!$A$2:$J$97,6,0)</f>
        <v>-4.0781000000000001</v>
      </c>
      <c r="I1185" s="50">
        <f>VLOOKUP(D1185,'Species List'!$A$2:$J$97,7,0)</f>
        <v>2.7437999999999998</v>
      </c>
      <c r="J1185">
        <f t="shared" si="18"/>
        <v>223.37746170948702</v>
      </c>
      <c r="K1185" s="50" t="str">
        <f>VLOOKUP(D1185,'Species List'!$A$2:$J$97,4,0)</f>
        <v>Scaridae</v>
      </c>
    </row>
    <row r="1186" spans="1:11">
      <c r="A1186" s="47">
        <v>2011</v>
      </c>
      <c r="B1186" s="48" t="s">
        <v>58</v>
      </c>
      <c r="C1186" s="48">
        <v>1</v>
      </c>
      <c r="D1186" t="s">
        <v>45</v>
      </c>
      <c r="E1186" s="48" t="str">
        <f>VLOOKUP(D1186,'Species List'!$A$2:$J$97,3,0)</f>
        <v>Sparisoma viride</v>
      </c>
      <c r="F1186" s="48">
        <v>22</v>
      </c>
      <c r="G1186" s="48" t="s">
        <v>21</v>
      </c>
      <c r="H1186" s="50">
        <f>VLOOKUP(D1186,'Species List'!$A$2:$J$97,6,0)</f>
        <v>-4.4317000000000002</v>
      </c>
      <c r="I1186" s="50">
        <f>VLOOKUP(D1186,'Species List'!$A$2:$J$97,7,0)</f>
        <v>2.9051</v>
      </c>
      <c r="J1186">
        <f t="shared" si="18"/>
        <v>236.19577785013334</v>
      </c>
      <c r="K1186" s="50" t="str">
        <f>VLOOKUP(D1186,'Species List'!$A$2:$J$97,4,0)</f>
        <v>Scaridae</v>
      </c>
    </row>
    <row r="1187" spans="1:11">
      <c r="A1187" s="47">
        <v>2011</v>
      </c>
      <c r="B1187" s="48" t="s">
        <v>58</v>
      </c>
      <c r="C1187" s="48">
        <v>2</v>
      </c>
      <c r="D1187" s="48" t="s">
        <v>54</v>
      </c>
      <c r="E1187" s="48" t="str">
        <f>VLOOKUP(D1187,'Species List'!$A$2:$J$97,3,0)</f>
        <v>Acanthurus coeruleus</v>
      </c>
      <c r="F1187" s="48">
        <v>18</v>
      </c>
      <c r="G1187" s="48"/>
      <c r="H1187" s="50">
        <f>VLOOKUP(D1187,'Species List'!$A$2:$J$97,6,0)</f>
        <v>-2.8241999999999998</v>
      </c>
      <c r="I1187" s="50">
        <f>VLOOKUP(D1187,'Species List'!$A$2:$J$97,7,0)</f>
        <v>2.2637999999999998</v>
      </c>
      <c r="J1187">
        <f t="shared" si="18"/>
        <v>191.11109332634919</v>
      </c>
      <c r="K1187" s="50" t="str">
        <f>VLOOKUP(D1187,'Species List'!$A$2:$J$97,4,0)</f>
        <v>Acanthuridae</v>
      </c>
    </row>
    <row r="1188" spans="1:11">
      <c r="A1188" s="47">
        <v>2011</v>
      </c>
      <c r="B1188" s="48" t="s">
        <v>58</v>
      </c>
      <c r="C1188" s="48">
        <v>2</v>
      </c>
      <c r="D1188" s="48" t="s">
        <v>49</v>
      </c>
      <c r="E1188" s="48" t="str">
        <f>VLOOKUP(D1188,'Species List'!$A$2:$J$97,3,0)</f>
        <v>Microspathodon chrysurus</v>
      </c>
      <c r="F1188" s="48">
        <v>18</v>
      </c>
      <c r="G1188" s="48"/>
      <c r="H1188" s="50">
        <f>VLOOKUP(D1188,'Species List'!$A$2:$J$97,6,0)</f>
        <v>-4.7032999999999996</v>
      </c>
      <c r="I1188" s="50">
        <f>VLOOKUP(D1188,'Species List'!$A$2:$J$97,7,0)</f>
        <v>3.0825</v>
      </c>
      <c r="J1188">
        <f t="shared" si="18"/>
        <v>177.24643014613946</v>
      </c>
      <c r="K1188" s="50" t="str">
        <f>VLOOKUP(D1188,'Species List'!$A$2:$J$97,4,0)</f>
        <v>Pomacentridae</v>
      </c>
    </row>
    <row r="1189" spans="1:11">
      <c r="A1189" s="47">
        <v>2011</v>
      </c>
      <c r="B1189" s="48" t="s">
        <v>58</v>
      </c>
      <c r="C1189" s="48">
        <v>2</v>
      </c>
      <c r="D1189" t="s">
        <v>48</v>
      </c>
      <c r="E1189" s="48" t="str">
        <f>VLOOKUP(D1189,'Species List'!$A$2:$J$97,3,0)</f>
        <v>Scarus taeniopterus</v>
      </c>
      <c r="F1189" s="48">
        <v>17</v>
      </c>
      <c r="G1189" s="48" t="s">
        <v>21</v>
      </c>
      <c r="H1189" s="50">
        <f>VLOOKUP(D1189,'Species List'!$A$2:$J$97,6,0)</f>
        <v>-3.2256999999999998</v>
      </c>
      <c r="I1189" s="50">
        <f>VLOOKUP(D1189,'Species List'!$A$2:$J$97,7,0)</f>
        <v>2.3852000000000002</v>
      </c>
      <c r="J1189">
        <f t="shared" si="18"/>
        <v>124.27013418228138</v>
      </c>
      <c r="K1189" s="50" t="str">
        <f>VLOOKUP(D1189,'Species List'!$A$2:$J$97,4,0)</f>
        <v>Scaridae</v>
      </c>
    </row>
    <row r="1190" spans="1:11">
      <c r="A1190" s="47">
        <v>2011</v>
      </c>
      <c r="B1190" s="48" t="s">
        <v>58</v>
      </c>
      <c r="C1190" s="48">
        <v>2</v>
      </c>
      <c r="D1190" t="s">
        <v>48</v>
      </c>
      <c r="E1190" s="48" t="str">
        <f>VLOOKUP(D1190,'Species List'!$A$2:$J$97,3,0)</f>
        <v>Scarus taeniopterus</v>
      </c>
      <c r="F1190" s="48">
        <v>25</v>
      </c>
      <c r="G1190" s="48" t="s">
        <v>21</v>
      </c>
      <c r="H1190" s="50">
        <f>VLOOKUP(D1190,'Species List'!$A$2:$J$97,6,0)</f>
        <v>-3.2256999999999998</v>
      </c>
      <c r="I1190" s="50">
        <f>VLOOKUP(D1190,'Species List'!$A$2:$J$97,7,0)</f>
        <v>2.3852000000000002</v>
      </c>
      <c r="J1190">
        <f t="shared" si="18"/>
        <v>311.79310623759653</v>
      </c>
      <c r="K1190" s="50" t="str">
        <f>VLOOKUP(D1190,'Species List'!$A$2:$J$97,4,0)</f>
        <v>Scaridae</v>
      </c>
    </row>
    <row r="1191" spans="1:11">
      <c r="A1191" s="47">
        <v>2011</v>
      </c>
      <c r="B1191" s="48" t="s">
        <v>58</v>
      </c>
      <c r="C1191" s="48">
        <v>2</v>
      </c>
      <c r="D1191" t="s">
        <v>48</v>
      </c>
      <c r="E1191" s="48" t="str">
        <f>VLOOKUP(D1191,'Species List'!$A$2:$J$97,3,0)</f>
        <v>Scarus taeniopterus</v>
      </c>
      <c r="F1191" s="48">
        <v>27</v>
      </c>
      <c r="G1191" s="48" t="s">
        <v>43</v>
      </c>
      <c r="H1191" s="50">
        <f>VLOOKUP(D1191,'Species List'!$A$2:$J$97,6,0)</f>
        <v>-3.2256999999999998</v>
      </c>
      <c r="I1191" s="50">
        <f>VLOOKUP(D1191,'Species List'!$A$2:$J$97,7,0)</f>
        <v>2.3852000000000002</v>
      </c>
      <c r="J1191">
        <f t="shared" si="18"/>
        <v>374.61818057408522</v>
      </c>
      <c r="K1191" s="50" t="str">
        <f>VLOOKUP(D1191,'Species List'!$A$2:$J$97,4,0)</f>
        <v>Scaridae</v>
      </c>
    </row>
    <row r="1192" spans="1:11">
      <c r="A1192" s="47">
        <v>2011</v>
      </c>
      <c r="B1192" s="48" t="s">
        <v>58</v>
      </c>
      <c r="C1192" s="48">
        <v>2</v>
      </c>
      <c r="D1192" s="48" t="s">
        <v>42</v>
      </c>
      <c r="E1192" s="48" t="str">
        <f>VLOOKUP(D1192,'Species List'!$A$2:$J$97,3,0)</f>
        <v>Scarus vetula</v>
      </c>
      <c r="F1192" s="48">
        <v>28</v>
      </c>
      <c r="G1192" s="48" t="s">
        <v>21</v>
      </c>
      <c r="H1192" s="50">
        <f>VLOOKUP(D1192,'Species List'!$A$2:$J$97,6,0)</f>
        <v>-5.0162000000000004</v>
      </c>
      <c r="I1192" s="50">
        <f>VLOOKUP(D1192,'Species List'!$A$2:$J$97,7,0)</f>
        <v>3.1109</v>
      </c>
      <c r="J1192">
        <f t="shared" si="18"/>
        <v>395.06078258407069</v>
      </c>
      <c r="K1192" s="50" t="str">
        <f>VLOOKUP(D1192,'Species List'!$A$2:$J$97,4,0)</f>
        <v>Scaridae</v>
      </c>
    </row>
    <row r="1193" spans="1:11">
      <c r="A1193" s="47">
        <v>2011</v>
      </c>
      <c r="B1193" s="48" t="s">
        <v>58</v>
      </c>
      <c r="C1193" s="48">
        <v>2</v>
      </c>
      <c r="D1193" s="48" t="s">
        <v>42</v>
      </c>
      <c r="E1193" s="48" t="str">
        <f>VLOOKUP(D1193,'Species List'!$A$2:$J$97,3,0)</f>
        <v>Scarus vetula</v>
      </c>
      <c r="F1193" s="48">
        <v>31</v>
      </c>
      <c r="G1193" s="48" t="s">
        <v>21</v>
      </c>
      <c r="H1193" s="50">
        <f>VLOOKUP(D1193,'Species List'!$A$2:$J$97,6,0)</f>
        <v>-5.0162000000000004</v>
      </c>
      <c r="I1193" s="50">
        <f>VLOOKUP(D1193,'Species List'!$A$2:$J$97,7,0)</f>
        <v>3.1109</v>
      </c>
      <c r="J1193">
        <f t="shared" si="18"/>
        <v>542.22194853037195</v>
      </c>
      <c r="K1193" s="50" t="str">
        <f>VLOOKUP(D1193,'Species List'!$A$2:$J$97,4,0)</f>
        <v>Scaridae</v>
      </c>
    </row>
    <row r="1194" spans="1:11">
      <c r="A1194" s="47">
        <v>2011</v>
      </c>
      <c r="B1194" s="48" t="s">
        <v>58</v>
      </c>
      <c r="C1194" s="48">
        <v>2</v>
      </c>
      <c r="D1194" s="48" t="s">
        <v>42</v>
      </c>
      <c r="E1194" s="48" t="str">
        <f>VLOOKUP(D1194,'Species List'!$A$2:$J$97,3,0)</f>
        <v>Scarus vetula</v>
      </c>
      <c r="F1194" s="48">
        <v>35</v>
      </c>
      <c r="G1194" s="48" t="s">
        <v>43</v>
      </c>
      <c r="H1194" s="50">
        <f>VLOOKUP(D1194,'Species List'!$A$2:$J$97,6,0)</f>
        <v>-5.0162000000000004</v>
      </c>
      <c r="I1194" s="50">
        <f>VLOOKUP(D1194,'Species List'!$A$2:$J$97,7,0)</f>
        <v>3.1109</v>
      </c>
      <c r="J1194">
        <f t="shared" si="18"/>
        <v>790.93588337793562</v>
      </c>
      <c r="K1194" s="50" t="str">
        <f>VLOOKUP(D1194,'Species List'!$A$2:$J$97,4,0)</f>
        <v>Scaridae</v>
      </c>
    </row>
    <row r="1195" spans="1:11">
      <c r="A1195" s="47">
        <v>2011</v>
      </c>
      <c r="B1195" s="48" t="s">
        <v>58</v>
      </c>
      <c r="C1195" s="48">
        <v>2</v>
      </c>
      <c r="D1195" s="48" t="s">
        <v>47</v>
      </c>
      <c r="E1195" s="48" t="str">
        <f>VLOOKUP(D1195,'Species List'!$A$2:$J$97,3,0)</f>
        <v>Sparisoma aurofrenatum</v>
      </c>
      <c r="F1195" s="48">
        <v>10</v>
      </c>
      <c r="G1195" s="48" t="s">
        <v>53</v>
      </c>
      <c r="H1195" s="50">
        <f>VLOOKUP(D1195,'Species List'!$A$2:$J$97,6,0)</f>
        <v>-4.0781000000000001</v>
      </c>
      <c r="I1195" s="50">
        <f>VLOOKUP(D1195,'Species List'!$A$2:$J$97,7,0)</f>
        <v>2.7437999999999998</v>
      </c>
      <c r="J1195">
        <f t="shared" si="18"/>
        <v>25.674382081061271</v>
      </c>
      <c r="K1195" s="50" t="str">
        <f>VLOOKUP(D1195,'Species List'!$A$2:$J$97,4,0)</f>
        <v>Scaridae</v>
      </c>
    </row>
    <row r="1196" spans="1:11">
      <c r="A1196" s="47">
        <v>2011</v>
      </c>
      <c r="B1196" s="48" t="s">
        <v>58</v>
      </c>
      <c r="C1196" s="48">
        <v>2</v>
      </c>
      <c r="D1196" t="s">
        <v>45</v>
      </c>
      <c r="E1196" s="48" t="str">
        <f>VLOOKUP(D1196,'Species List'!$A$2:$J$97,3,0)</f>
        <v>Sparisoma viride</v>
      </c>
      <c r="F1196" s="48">
        <v>28</v>
      </c>
      <c r="G1196" s="48" t="s">
        <v>21</v>
      </c>
      <c r="H1196" s="50">
        <f>VLOOKUP(D1196,'Species List'!$A$2:$J$97,6,0)</f>
        <v>-4.4317000000000002</v>
      </c>
      <c r="I1196" s="50">
        <f>VLOOKUP(D1196,'Species List'!$A$2:$J$97,7,0)</f>
        <v>2.9051</v>
      </c>
      <c r="J1196">
        <f t="shared" si="18"/>
        <v>475.92530495067058</v>
      </c>
      <c r="K1196" s="50" t="str">
        <f>VLOOKUP(D1196,'Species List'!$A$2:$J$97,4,0)</f>
        <v>Scaridae</v>
      </c>
    </row>
    <row r="1197" spans="1:11">
      <c r="A1197" s="47">
        <v>2011</v>
      </c>
      <c r="B1197" s="48" t="s">
        <v>58</v>
      </c>
      <c r="C1197" s="48">
        <v>2</v>
      </c>
      <c r="D1197" t="s">
        <v>45</v>
      </c>
      <c r="E1197" s="48" t="str">
        <f>VLOOKUP(D1197,'Species List'!$A$2:$J$97,3,0)</f>
        <v>Sparisoma viride</v>
      </c>
      <c r="F1197" s="48">
        <v>32</v>
      </c>
      <c r="G1197" s="48" t="s">
        <v>43</v>
      </c>
      <c r="H1197" s="50">
        <f>VLOOKUP(D1197,'Species List'!$A$2:$J$97,6,0)</f>
        <v>-4.4317000000000002</v>
      </c>
      <c r="I1197" s="50">
        <f>VLOOKUP(D1197,'Species List'!$A$2:$J$97,7,0)</f>
        <v>2.9051</v>
      </c>
      <c r="J1197">
        <f t="shared" si="18"/>
        <v>701.47339170910243</v>
      </c>
      <c r="K1197" s="50" t="str">
        <f>VLOOKUP(D1197,'Species List'!$A$2:$J$97,4,0)</f>
        <v>Scaridae</v>
      </c>
    </row>
    <row r="1198" spans="1:11">
      <c r="A1198" s="47">
        <v>2011</v>
      </c>
      <c r="B1198" s="48" t="s">
        <v>58</v>
      </c>
      <c r="C1198" s="48">
        <v>3</v>
      </c>
      <c r="D1198" s="48" t="s">
        <v>54</v>
      </c>
      <c r="E1198" s="48" t="str">
        <f>VLOOKUP(D1198,'Species List'!$A$2:$J$97,3,0)</f>
        <v>Acanthurus coeruleus</v>
      </c>
      <c r="F1198" s="48">
        <v>19</v>
      </c>
      <c r="G1198" s="48"/>
      <c r="H1198" s="50">
        <f>VLOOKUP(D1198,'Species List'!$A$2:$J$97,6,0)</f>
        <v>-2.8241999999999998</v>
      </c>
      <c r="I1198" s="50">
        <f>VLOOKUP(D1198,'Species List'!$A$2:$J$97,7,0)</f>
        <v>2.2637999999999998</v>
      </c>
      <c r="J1198">
        <f t="shared" si="18"/>
        <v>215.99435539737019</v>
      </c>
      <c r="K1198" s="50" t="str">
        <f>VLOOKUP(D1198,'Species List'!$A$2:$J$97,4,0)</f>
        <v>Acanthuridae</v>
      </c>
    </row>
    <row r="1199" spans="1:11">
      <c r="A1199" s="47">
        <v>2011</v>
      </c>
      <c r="B1199" s="48" t="s">
        <v>58</v>
      </c>
      <c r="C1199" s="48">
        <v>3</v>
      </c>
      <c r="D1199" s="48" t="s">
        <v>54</v>
      </c>
      <c r="E1199" s="48" t="str">
        <f>VLOOKUP(D1199,'Species List'!$A$2:$J$97,3,0)</f>
        <v>Acanthurus coeruleus</v>
      </c>
      <c r="F1199" s="48">
        <v>19</v>
      </c>
      <c r="G1199" s="48"/>
      <c r="H1199" s="50">
        <f>VLOOKUP(D1199,'Species List'!$A$2:$J$97,6,0)</f>
        <v>-2.8241999999999998</v>
      </c>
      <c r="I1199" s="50">
        <f>VLOOKUP(D1199,'Species List'!$A$2:$J$97,7,0)</f>
        <v>2.2637999999999998</v>
      </c>
      <c r="J1199">
        <f t="shared" si="18"/>
        <v>215.99435539737019</v>
      </c>
      <c r="K1199" s="50" t="str">
        <f>VLOOKUP(D1199,'Species List'!$A$2:$J$97,4,0)</f>
        <v>Acanthuridae</v>
      </c>
    </row>
    <row r="1200" spans="1:11">
      <c r="A1200" s="47">
        <v>2011</v>
      </c>
      <c r="B1200" s="48" t="s">
        <v>58</v>
      </c>
      <c r="C1200" s="48">
        <v>3</v>
      </c>
      <c r="D1200" s="48" t="s">
        <v>54</v>
      </c>
      <c r="E1200" s="48" t="str">
        <f>VLOOKUP(D1200,'Species List'!$A$2:$J$97,3,0)</f>
        <v>Acanthurus coeruleus</v>
      </c>
      <c r="F1200" s="48">
        <v>20</v>
      </c>
      <c r="G1200" s="48"/>
      <c r="H1200" s="50">
        <f>VLOOKUP(D1200,'Species List'!$A$2:$J$97,6,0)</f>
        <v>-2.8241999999999998</v>
      </c>
      <c r="I1200" s="50">
        <f>VLOOKUP(D1200,'Species List'!$A$2:$J$97,7,0)</f>
        <v>2.2637999999999998</v>
      </c>
      <c r="J1200">
        <f t="shared" si="18"/>
        <v>242.58933511332035</v>
      </c>
      <c r="K1200" s="50" t="str">
        <f>VLOOKUP(D1200,'Species List'!$A$2:$J$97,4,0)</f>
        <v>Acanthuridae</v>
      </c>
    </row>
    <row r="1201" spans="1:11">
      <c r="A1201" s="47">
        <v>2011</v>
      </c>
      <c r="B1201" s="48" t="s">
        <v>58</v>
      </c>
      <c r="C1201" s="48">
        <v>3</v>
      </c>
      <c r="D1201" s="48" t="s">
        <v>49</v>
      </c>
      <c r="E1201" s="48" t="str">
        <f>VLOOKUP(D1201,'Species List'!$A$2:$J$97,3,0)</f>
        <v>Microspathodon chrysurus</v>
      </c>
      <c r="F1201" s="48">
        <v>12</v>
      </c>
      <c r="G1201" s="48"/>
      <c r="H1201" s="50">
        <f>VLOOKUP(D1201,'Species List'!$A$2:$J$97,6,0)</f>
        <v>-4.7032999999999996</v>
      </c>
      <c r="I1201" s="50">
        <f>VLOOKUP(D1201,'Species List'!$A$2:$J$97,7,0)</f>
        <v>3.0825</v>
      </c>
      <c r="J1201">
        <f t="shared" si="18"/>
        <v>50.789763544333439</v>
      </c>
      <c r="K1201" s="50" t="str">
        <f>VLOOKUP(D1201,'Species List'!$A$2:$J$97,4,0)</f>
        <v>Pomacentridae</v>
      </c>
    </row>
    <row r="1202" spans="1:11">
      <c r="A1202" s="47">
        <v>2011</v>
      </c>
      <c r="B1202" s="48" t="s">
        <v>58</v>
      </c>
      <c r="C1202" s="48">
        <v>3</v>
      </c>
      <c r="D1202" t="s">
        <v>48</v>
      </c>
      <c r="E1202" s="48" t="str">
        <f>VLOOKUP(D1202,'Species List'!$A$2:$J$97,3,0)</f>
        <v>Scarus taeniopterus</v>
      </c>
      <c r="F1202" s="48">
        <v>12</v>
      </c>
      <c r="G1202" s="48" t="s">
        <v>21</v>
      </c>
      <c r="H1202" s="50">
        <f>VLOOKUP(D1202,'Species List'!$A$2:$J$97,6,0)</f>
        <v>-3.2256999999999998</v>
      </c>
      <c r="I1202" s="50">
        <f>VLOOKUP(D1202,'Species List'!$A$2:$J$97,7,0)</f>
        <v>2.3852000000000002</v>
      </c>
      <c r="J1202">
        <f t="shared" si="18"/>
        <v>54.145592205106873</v>
      </c>
      <c r="K1202" s="50" t="str">
        <f>VLOOKUP(D1202,'Species List'!$A$2:$J$97,4,0)</f>
        <v>Scaridae</v>
      </c>
    </row>
    <row r="1203" spans="1:11">
      <c r="A1203" s="47">
        <v>2011</v>
      </c>
      <c r="B1203" s="48" t="s">
        <v>58</v>
      </c>
      <c r="C1203" s="48">
        <v>3</v>
      </c>
      <c r="D1203" t="s">
        <v>48</v>
      </c>
      <c r="E1203" s="48" t="str">
        <f>VLOOKUP(D1203,'Species List'!$A$2:$J$97,3,0)</f>
        <v>Scarus taeniopterus</v>
      </c>
      <c r="F1203" s="48">
        <v>20</v>
      </c>
      <c r="G1203" s="48" t="s">
        <v>21</v>
      </c>
      <c r="H1203" s="50">
        <f>VLOOKUP(D1203,'Species List'!$A$2:$J$97,6,0)</f>
        <v>-3.2256999999999998</v>
      </c>
      <c r="I1203" s="50">
        <f>VLOOKUP(D1203,'Species List'!$A$2:$J$97,7,0)</f>
        <v>2.3852000000000002</v>
      </c>
      <c r="J1203">
        <f t="shared" si="18"/>
        <v>183.11197449783583</v>
      </c>
      <c r="K1203" s="50" t="str">
        <f>VLOOKUP(D1203,'Species List'!$A$2:$J$97,4,0)</f>
        <v>Scaridae</v>
      </c>
    </row>
    <row r="1204" spans="1:11">
      <c r="A1204" s="47">
        <v>2011</v>
      </c>
      <c r="B1204" s="48" t="s">
        <v>58</v>
      </c>
      <c r="C1204" s="48">
        <v>3</v>
      </c>
      <c r="D1204" t="s">
        <v>48</v>
      </c>
      <c r="E1204" s="48" t="str">
        <f>VLOOKUP(D1204,'Species List'!$A$2:$J$97,3,0)</f>
        <v>Scarus taeniopterus</v>
      </c>
      <c r="F1204" s="48">
        <v>22</v>
      </c>
      <c r="G1204" s="48" t="s">
        <v>21</v>
      </c>
      <c r="H1204" s="50">
        <f>VLOOKUP(D1204,'Species List'!$A$2:$J$97,6,0)</f>
        <v>-3.2256999999999998</v>
      </c>
      <c r="I1204" s="50">
        <f>VLOOKUP(D1204,'Species List'!$A$2:$J$97,7,0)</f>
        <v>2.3852000000000002</v>
      </c>
      <c r="J1204">
        <f t="shared" si="18"/>
        <v>229.85109565998633</v>
      </c>
      <c r="K1204" s="50" t="str">
        <f>VLOOKUP(D1204,'Species List'!$A$2:$J$97,4,0)</f>
        <v>Scaridae</v>
      </c>
    </row>
    <row r="1205" spans="1:11">
      <c r="A1205" s="47">
        <v>2011</v>
      </c>
      <c r="B1205" s="48" t="s">
        <v>58</v>
      </c>
      <c r="C1205" s="48">
        <v>3</v>
      </c>
      <c r="D1205" t="s">
        <v>48</v>
      </c>
      <c r="E1205" s="48" t="str">
        <f>VLOOKUP(D1205,'Species List'!$A$2:$J$97,3,0)</f>
        <v>Scarus taeniopterus</v>
      </c>
      <c r="F1205" s="48">
        <v>22</v>
      </c>
      <c r="G1205" s="48" t="s">
        <v>21</v>
      </c>
      <c r="H1205" s="50">
        <f>VLOOKUP(D1205,'Species List'!$A$2:$J$97,6,0)</f>
        <v>-3.2256999999999998</v>
      </c>
      <c r="I1205" s="50">
        <f>VLOOKUP(D1205,'Species List'!$A$2:$J$97,7,0)</f>
        <v>2.3852000000000002</v>
      </c>
      <c r="J1205">
        <f t="shared" si="18"/>
        <v>229.85109565998633</v>
      </c>
      <c r="K1205" s="50" t="str">
        <f>VLOOKUP(D1205,'Species List'!$A$2:$J$97,4,0)</f>
        <v>Scaridae</v>
      </c>
    </row>
    <row r="1206" spans="1:11">
      <c r="A1206" s="47">
        <v>2011</v>
      </c>
      <c r="B1206" s="48" t="s">
        <v>58</v>
      </c>
      <c r="C1206" s="48">
        <v>3</v>
      </c>
      <c r="D1206" t="s">
        <v>48</v>
      </c>
      <c r="E1206" s="48" t="str">
        <f>VLOOKUP(D1206,'Species List'!$A$2:$J$97,3,0)</f>
        <v>Scarus taeniopterus</v>
      </c>
      <c r="F1206" s="48">
        <v>23</v>
      </c>
      <c r="G1206" s="48" t="s">
        <v>21</v>
      </c>
      <c r="H1206" s="50">
        <f>VLOOKUP(D1206,'Species List'!$A$2:$J$97,6,0)</f>
        <v>-3.2256999999999998</v>
      </c>
      <c r="I1206" s="50">
        <f>VLOOKUP(D1206,'Species List'!$A$2:$J$97,7,0)</f>
        <v>2.3852000000000002</v>
      </c>
      <c r="J1206">
        <f t="shared" si="18"/>
        <v>255.56020890468707</v>
      </c>
      <c r="K1206" s="50" t="str">
        <f>VLOOKUP(D1206,'Species List'!$A$2:$J$97,4,0)</f>
        <v>Scaridae</v>
      </c>
    </row>
    <row r="1207" spans="1:11">
      <c r="A1207" s="47">
        <v>2011</v>
      </c>
      <c r="B1207" s="48" t="s">
        <v>58</v>
      </c>
      <c r="C1207" s="48">
        <v>3</v>
      </c>
      <c r="D1207" t="s">
        <v>48</v>
      </c>
      <c r="E1207" s="48" t="str">
        <f>VLOOKUP(D1207,'Species List'!$A$2:$J$97,3,0)</f>
        <v>Scarus taeniopterus</v>
      </c>
      <c r="F1207" s="48">
        <v>12</v>
      </c>
      <c r="G1207" s="48" t="s">
        <v>53</v>
      </c>
      <c r="H1207" s="50">
        <f>VLOOKUP(D1207,'Species List'!$A$2:$J$97,6,0)</f>
        <v>-3.2256999999999998</v>
      </c>
      <c r="I1207" s="50">
        <f>VLOOKUP(D1207,'Species List'!$A$2:$J$97,7,0)</f>
        <v>2.3852000000000002</v>
      </c>
      <c r="J1207">
        <f t="shared" si="18"/>
        <v>54.145592205106873</v>
      </c>
      <c r="K1207" s="50" t="str">
        <f>VLOOKUP(D1207,'Species List'!$A$2:$J$97,4,0)</f>
        <v>Scaridae</v>
      </c>
    </row>
    <row r="1208" spans="1:11">
      <c r="A1208" s="47">
        <v>2011</v>
      </c>
      <c r="B1208" s="48" t="s">
        <v>58</v>
      </c>
      <c r="C1208" s="48">
        <v>3</v>
      </c>
      <c r="D1208" s="48" t="s">
        <v>42</v>
      </c>
      <c r="E1208" s="48" t="str">
        <f>VLOOKUP(D1208,'Species List'!$A$2:$J$97,3,0)</f>
        <v>Scarus vetula</v>
      </c>
      <c r="F1208" s="48">
        <v>30</v>
      </c>
      <c r="G1208" s="48" t="s">
        <v>21</v>
      </c>
      <c r="H1208" s="50">
        <f>VLOOKUP(D1208,'Species List'!$A$2:$J$97,6,0)</f>
        <v>-5.0162000000000004</v>
      </c>
      <c r="I1208" s="50">
        <f>VLOOKUP(D1208,'Species List'!$A$2:$J$97,7,0)</f>
        <v>3.1109</v>
      </c>
      <c r="J1208">
        <f t="shared" si="18"/>
        <v>489.6395738782121</v>
      </c>
      <c r="K1208" s="50" t="str">
        <f>VLOOKUP(D1208,'Species List'!$A$2:$J$97,4,0)</f>
        <v>Scaridae</v>
      </c>
    </row>
    <row r="1209" spans="1:11">
      <c r="A1209" s="47">
        <v>2011</v>
      </c>
      <c r="B1209" s="48" t="s">
        <v>58</v>
      </c>
      <c r="C1209" s="48">
        <v>3</v>
      </c>
      <c r="D1209" s="48" t="s">
        <v>42</v>
      </c>
      <c r="E1209" s="48" t="str">
        <f>VLOOKUP(D1209,'Species List'!$A$2:$J$97,3,0)</f>
        <v>Scarus vetula</v>
      </c>
      <c r="F1209" s="48">
        <v>28</v>
      </c>
      <c r="G1209" s="48" t="s">
        <v>43</v>
      </c>
      <c r="H1209" s="50">
        <f>VLOOKUP(D1209,'Species List'!$A$2:$J$97,6,0)</f>
        <v>-5.0162000000000004</v>
      </c>
      <c r="I1209" s="50">
        <f>VLOOKUP(D1209,'Species List'!$A$2:$J$97,7,0)</f>
        <v>3.1109</v>
      </c>
      <c r="J1209">
        <f t="shared" si="18"/>
        <v>395.06078258407069</v>
      </c>
      <c r="K1209" s="50" t="str">
        <f>VLOOKUP(D1209,'Species List'!$A$2:$J$97,4,0)</f>
        <v>Scaridae</v>
      </c>
    </row>
    <row r="1210" spans="1:11">
      <c r="A1210" s="47">
        <v>2011</v>
      </c>
      <c r="B1210" s="48" t="s">
        <v>58</v>
      </c>
      <c r="C1210" s="48">
        <v>3</v>
      </c>
      <c r="D1210" t="s">
        <v>45</v>
      </c>
      <c r="E1210" s="48" t="str">
        <f>VLOOKUP(D1210,'Species List'!$A$2:$J$97,3,0)</f>
        <v>Sparisoma viride</v>
      </c>
      <c r="F1210" s="48">
        <v>30</v>
      </c>
      <c r="G1210" s="48" t="s">
        <v>21</v>
      </c>
      <c r="H1210" s="50">
        <f>VLOOKUP(D1210,'Species List'!$A$2:$J$97,6,0)</f>
        <v>-4.4317000000000002</v>
      </c>
      <c r="I1210" s="50">
        <f>VLOOKUP(D1210,'Species List'!$A$2:$J$97,7,0)</f>
        <v>2.9051</v>
      </c>
      <c r="J1210">
        <f t="shared" si="18"/>
        <v>581.54718397712224</v>
      </c>
      <c r="K1210" s="50" t="str">
        <f>VLOOKUP(D1210,'Species List'!$A$2:$J$97,4,0)</f>
        <v>Scaridae</v>
      </c>
    </row>
    <row r="1211" spans="1:11">
      <c r="A1211" s="47">
        <v>2011</v>
      </c>
      <c r="B1211" s="48" t="s">
        <v>58</v>
      </c>
      <c r="C1211" s="48">
        <v>3</v>
      </c>
      <c r="D1211" t="s">
        <v>45</v>
      </c>
      <c r="E1211" s="48" t="str">
        <f>VLOOKUP(D1211,'Species List'!$A$2:$J$97,3,0)</f>
        <v>Sparisoma viride</v>
      </c>
      <c r="F1211" s="48">
        <v>30</v>
      </c>
      <c r="G1211" s="48" t="s">
        <v>21</v>
      </c>
      <c r="H1211" s="50">
        <f>VLOOKUP(D1211,'Species List'!$A$2:$J$97,6,0)</f>
        <v>-4.4317000000000002</v>
      </c>
      <c r="I1211" s="50">
        <f>VLOOKUP(D1211,'Species List'!$A$2:$J$97,7,0)</f>
        <v>2.9051</v>
      </c>
      <c r="J1211">
        <f t="shared" si="18"/>
        <v>581.54718397712224</v>
      </c>
      <c r="K1211" s="50" t="str">
        <f>VLOOKUP(D1211,'Species List'!$A$2:$J$97,4,0)</f>
        <v>Scaridae</v>
      </c>
    </row>
    <row r="1212" spans="1:11">
      <c r="A1212" s="47">
        <v>2011</v>
      </c>
      <c r="B1212" s="48" t="s">
        <v>58</v>
      </c>
      <c r="C1212" s="48">
        <v>3</v>
      </c>
      <c r="D1212" t="s">
        <v>45</v>
      </c>
      <c r="E1212" s="48" t="str">
        <f>VLOOKUP(D1212,'Species List'!$A$2:$J$97,3,0)</f>
        <v>Sparisoma viride</v>
      </c>
      <c r="F1212" s="48">
        <v>32</v>
      </c>
      <c r="G1212" s="48" t="s">
        <v>43</v>
      </c>
      <c r="H1212" s="50">
        <f>VLOOKUP(D1212,'Species List'!$A$2:$J$97,6,0)</f>
        <v>-4.4317000000000002</v>
      </c>
      <c r="I1212" s="50">
        <f>VLOOKUP(D1212,'Species List'!$A$2:$J$97,7,0)</f>
        <v>2.9051</v>
      </c>
      <c r="J1212">
        <f t="shared" si="18"/>
        <v>701.47339170910243</v>
      </c>
      <c r="K1212" s="50" t="str">
        <f>VLOOKUP(D1212,'Species List'!$A$2:$J$97,4,0)</f>
        <v>Scaridae</v>
      </c>
    </row>
    <row r="1213" spans="1:11">
      <c r="A1213" s="47">
        <v>2011</v>
      </c>
      <c r="B1213" s="48" t="s">
        <v>58</v>
      </c>
      <c r="C1213" s="48">
        <v>4</v>
      </c>
      <c r="D1213" s="48" t="s">
        <v>54</v>
      </c>
      <c r="E1213" s="48" t="str">
        <f>VLOOKUP(D1213,'Species List'!$A$2:$J$97,3,0)</f>
        <v>Acanthurus coeruleus</v>
      </c>
      <c r="F1213" s="48">
        <v>18</v>
      </c>
      <c r="G1213" s="48"/>
      <c r="H1213" s="50">
        <f>VLOOKUP(D1213,'Species List'!$A$2:$J$97,6,0)</f>
        <v>-2.8241999999999998</v>
      </c>
      <c r="I1213" s="50">
        <f>VLOOKUP(D1213,'Species List'!$A$2:$J$97,7,0)</f>
        <v>2.2637999999999998</v>
      </c>
      <c r="J1213">
        <f t="shared" si="18"/>
        <v>191.11109332634919</v>
      </c>
      <c r="K1213" s="50" t="str">
        <f>VLOOKUP(D1213,'Species List'!$A$2:$J$97,4,0)</f>
        <v>Acanthuridae</v>
      </c>
    </row>
    <row r="1214" spans="1:11">
      <c r="A1214" s="47">
        <v>2011</v>
      </c>
      <c r="B1214" s="48" t="s">
        <v>58</v>
      </c>
      <c r="C1214" s="48">
        <v>4</v>
      </c>
      <c r="D1214" s="48" t="s">
        <v>54</v>
      </c>
      <c r="E1214" s="48" t="str">
        <f>VLOOKUP(D1214,'Species List'!$A$2:$J$97,3,0)</f>
        <v>Acanthurus coeruleus</v>
      </c>
      <c r="F1214" s="48">
        <v>18</v>
      </c>
      <c r="G1214" s="48"/>
      <c r="H1214" s="50">
        <f>VLOOKUP(D1214,'Species List'!$A$2:$J$97,6,0)</f>
        <v>-2.8241999999999998</v>
      </c>
      <c r="I1214" s="50">
        <f>VLOOKUP(D1214,'Species List'!$A$2:$J$97,7,0)</f>
        <v>2.2637999999999998</v>
      </c>
      <c r="J1214">
        <f t="shared" si="18"/>
        <v>191.11109332634919</v>
      </c>
      <c r="K1214" s="50" t="str">
        <f>VLOOKUP(D1214,'Species List'!$A$2:$J$97,4,0)</f>
        <v>Acanthuridae</v>
      </c>
    </row>
    <row r="1215" spans="1:11">
      <c r="A1215" s="47">
        <v>2011</v>
      </c>
      <c r="B1215" s="48" t="s">
        <v>58</v>
      </c>
      <c r="C1215" s="48">
        <v>4</v>
      </c>
      <c r="D1215" s="48" t="s">
        <v>49</v>
      </c>
      <c r="E1215" s="48" t="str">
        <f>VLOOKUP(D1215,'Species List'!$A$2:$J$97,3,0)</f>
        <v>Microspathodon chrysurus</v>
      </c>
      <c r="F1215" s="48">
        <v>12</v>
      </c>
      <c r="G1215" s="48"/>
      <c r="H1215" s="50">
        <f>VLOOKUP(D1215,'Species List'!$A$2:$J$97,6,0)</f>
        <v>-4.7032999999999996</v>
      </c>
      <c r="I1215" s="50">
        <f>VLOOKUP(D1215,'Species List'!$A$2:$J$97,7,0)</f>
        <v>3.0825</v>
      </c>
      <c r="J1215">
        <f t="shared" si="18"/>
        <v>50.789763544333439</v>
      </c>
      <c r="K1215" s="50" t="str">
        <f>VLOOKUP(D1215,'Species List'!$A$2:$J$97,4,0)</f>
        <v>Pomacentridae</v>
      </c>
    </row>
    <row r="1216" spans="1:11">
      <c r="A1216" s="47">
        <v>2011</v>
      </c>
      <c r="B1216" s="48" t="s">
        <v>58</v>
      </c>
      <c r="C1216" s="48">
        <v>4</v>
      </c>
      <c r="D1216" t="s">
        <v>48</v>
      </c>
      <c r="E1216" s="48" t="str">
        <f>VLOOKUP(D1216,'Species List'!$A$2:$J$97,3,0)</f>
        <v>Scarus taeniopterus</v>
      </c>
      <c r="F1216" s="48">
        <v>20</v>
      </c>
      <c r="G1216" s="48" t="s">
        <v>21</v>
      </c>
      <c r="H1216" s="50">
        <f>VLOOKUP(D1216,'Species List'!$A$2:$J$97,6,0)</f>
        <v>-3.2256999999999998</v>
      </c>
      <c r="I1216" s="50">
        <f>VLOOKUP(D1216,'Species List'!$A$2:$J$97,7,0)</f>
        <v>2.3852000000000002</v>
      </c>
      <c r="J1216">
        <f t="shared" si="18"/>
        <v>183.11197449783583</v>
      </c>
      <c r="K1216" s="50" t="str">
        <f>VLOOKUP(D1216,'Species List'!$A$2:$J$97,4,0)</f>
        <v>Scaridae</v>
      </c>
    </row>
    <row r="1217" spans="1:11">
      <c r="A1217" s="47">
        <v>2011</v>
      </c>
      <c r="B1217" s="48" t="s">
        <v>58</v>
      </c>
      <c r="C1217" s="48">
        <v>4</v>
      </c>
      <c r="D1217" t="s">
        <v>48</v>
      </c>
      <c r="E1217" s="48" t="str">
        <f>VLOOKUP(D1217,'Species List'!$A$2:$J$97,3,0)</f>
        <v>Scarus taeniopterus</v>
      </c>
      <c r="F1217" s="48">
        <v>24</v>
      </c>
      <c r="G1217" s="48" t="s">
        <v>43</v>
      </c>
      <c r="H1217" s="50">
        <f>VLOOKUP(D1217,'Species List'!$A$2:$J$97,6,0)</f>
        <v>-3.2256999999999998</v>
      </c>
      <c r="I1217" s="50">
        <f>VLOOKUP(D1217,'Species List'!$A$2:$J$97,7,0)</f>
        <v>2.3852000000000002</v>
      </c>
      <c r="J1217">
        <f t="shared" si="18"/>
        <v>282.86541679033706</v>
      </c>
      <c r="K1217" s="50" t="str">
        <f>VLOOKUP(D1217,'Species List'!$A$2:$J$97,4,0)</f>
        <v>Scaridae</v>
      </c>
    </row>
    <row r="1218" spans="1:11">
      <c r="A1218" s="47">
        <v>2011</v>
      </c>
      <c r="B1218" s="48" t="s">
        <v>58</v>
      </c>
      <c r="C1218" s="48">
        <v>4</v>
      </c>
      <c r="D1218" t="s">
        <v>48</v>
      </c>
      <c r="E1218" s="48" t="str">
        <f>VLOOKUP(D1218,'Species List'!$A$2:$J$97,3,0)</f>
        <v>Scarus taeniopterus</v>
      </c>
      <c r="F1218" s="48">
        <v>25</v>
      </c>
      <c r="G1218" s="48" t="s">
        <v>43</v>
      </c>
      <c r="H1218" s="50">
        <f>VLOOKUP(D1218,'Species List'!$A$2:$J$97,6,0)</f>
        <v>-3.2256999999999998</v>
      </c>
      <c r="I1218" s="50">
        <f>VLOOKUP(D1218,'Species List'!$A$2:$J$97,7,0)</f>
        <v>2.3852000000000002</v>
      </c>
      <c r="J1218">
        <f t="shared" ref="J1218:J1281" si="19">10^(H1218+(I1218*LOG(F1218*10)/LOG(10)))</f>
        <v>311.79310623759653</v>
      </c>
      <c r="K1218" s="50" t="str">
        <f>VLOOKUP(D1218,'Species List'!$A$2:$J$97,4,0)</f>
        <v>Scaridae</v>
      </c>
    </row>
    <row r="1219" spans="1:11">
      <c r="A1219" s="47">
        <v>2011</v>
      </c>
      <c r="B1219" s="48" t="s">
        <v>58</v>
      </c>
      <c r="C1219" s="48">
        <v>4</v>
      </c>
      <c r="D1219" s="48" t="s">
        <v>42</v>
      </c>
      <c r="E1219" s="48" t="str">
        <f>VLOOKUP(D1219,'Species List'!$A$2:$J$97,3,0)</f>
        <v>Scarus vetula</v>
      </c>
      <c r="F1219" s="48">
        <v>28</v>
      </c>
      <c r="G1219" s="48" t="s">
        <v>21</v>
      </c>
      <c r="H1219" s="50">
        <f>VLOOKUP(D1219,'Species List'!$A$2:$J$97,6,0)</f>
        <v>-5.0162000000000004</v>
      </c>
      <c r="I1219" s="50">
        <f>VLOOKUP(D1219,'Species List'!$A$2:$J$97,7,0)</f>
        <v>3.1109</v>
      </c>
      <c r="J1219">
        <f t="shared" si="19"/>
        <v>395.06078258407069</v>
      </c>
      <c r="K1219" s="50" t="str">
        <f>VLOOKUP(D1219,'Species List'!$A$2:$J$97,4,0)</f>
        <v>Scaridae</v>
      </c>
    </row>
    <row r="1220" spans="1:11">
      <c r="A1220" s="47">
        <v>2011</v>
      </c>
      <c r="B1220" s="48" t="s">
        <v>58</v>
      </c>
      <c r="C1220" s="48">
        <v>4</v>
      </c>
      <c r="D1220" s="48" t="s">
        <v>42</v>
      </c>
      <c r="E1220" s="48" t="str">
        <f>VLOOKUP(D1220,'Species List'!$A$2:$J$97,3,0)</f>
        <v>Scarus vetula</v>
      </c>
      <c r="F1220" s="48">
        <v>34</v>
      </c>
      <c r="G1220" s="48" t="s">
        <v>43</v>
      </c>
      <c r="H1220" s="50">
        <f>VLOOKUP(D1220,'Species List'!$A$2:$J$97,6,0)</f>
        <v>-5.0162000000000004</v>
      </c>
      <c r="I1220" s="50">
        <f>VLOOKUP(D1220,'Species List'!$A$2:$J$97,7,0)</f>
        <v>3.1109</v>
      </c>
      <c r="J1220">
        <f t="shared" si="19"/>
        <v>722.73279691201913</v>
      </c>
      <c r="K1220" s="50" t="str">
        <f>VLOOKUP(D1220,'Species List'!$A$2:$J$97,4,0)</f>
        <v>Scaridae</v>
      </c>
    </row>
    <row r="1221" spans="1:11">
      <c r="A1221" s="47">
        <v>2011</v>
      </c>
      <c r="B1221" s="48" t="s">
        <v>58</v>
      </c>
      <c r="C1221" s="48">
        <v>4</v>
      </c>
      <c r="D1221" t="s">
        <v>45</v>
      </c>
      <c r="E1221" s="48" t="str">
        <f>VLOOKUP(D1221,'Species List'!$A$2:$J$97,3,0)</f>
        <v>Sparisoma viride</v>
      </c>
      <c r="F1221" s="48">
        <v>30</v>
      </c>
      <c r="G1221" s="48" t="s">
        <v>21</v>
      </c>
      <c r="H1221" s="50">
        <f>VLOOKUP(D1221,'Species List'!$A$2:$J$97,6,0)</f>
        <v>-4.4317000000000002</v>
      </c>
      <c r="I1221" s="50">
        <f>VLOOKUP(D1221,'Species List'!$A$2:$J$97,7,0)</f>
        <v>2.9051</v>
      </c>
      <c r="J1221">
        <f t="shared" si="19"/>
        <v>581.54718397712224</v>
      </c>
      <c r="K1221" s="50" t="str">
        <f>VLOOKUP(D1221,'Species List'!$A$2:$J$97,4,0)</f>
        <v>Scaridae</v>
      </c>
    </row>
    <row r="1222" spans="1:11">
      <c r="A1222" s="47">
        <v>2011</v>
      </c>
      <c r="B1222" s="48" t="s">
        <v>58</v>
      </c>
      <c r="C1222" s="48">
        <v>5</v>
      </c>
      <c r="D1222" s="48" t="s">
        <v>54</v>
      </c>
      <c r="E1222" s="48" t="str">
        <f>VLOOKUP(D1222,'Species List'!$A$2:$J$97,3,0)</f>
        <v>Acanthurus coeruleus</v>
      </c>
      <c r="F1222" s="48">
        <v>17</v>
      </c>
      <c r="G1222" s="48"/>
      <c r="H1222" s="50">
        <f>VLOOKUP(D1222,'Species List'!$A$2:$J$97,6,0)</f>
        <v>-2.8241999999999998</v>
      </c>
      <c r="I1222" s="50">
        <f>VLOOKUP(D1222,'Species List'!$A$2:$J$97,7,0)</f>
        <v>2.2637999999999998</v>
      </c>
      <c r="J1222">
        <f t="shared" si="19"/>
        <v>167.91529942216221</v>
      </c>
      <c r="K1222" s="50" t="str">
        <f>VLOOKUP(D1222,'Species List'!$A$2:$J$97,4,0)</f>
        <v>Acanthuridae</v>
      </c>
    </row>
    <row r="1223" spans="1:11">
      <c r="A1223" s="47">
        <v>2011</v>
      </c>
      <c r="B1223" s="48" t="s">
        <v>58</v>
      </c>
      <c r="C1223" s="48">
        <v>5</v>
      </c>
      <c r="D1223" s="48" t="s">
        <v>54</v>
      </c>
      <c r="E1223" s="48" t="str">
        <f>VLOOKUP(D1223,'Species List'!$A$2:$J$97,3,0)</f>
        <v>Acanthurus coeruleus</v>
      </c>
      <c r="F1223" s="48">
        <v>18</v>
      </c>
      <c r="G1223" s="48"/>
      <c r="H1223" s="50">
        <f>VLOOKUP(D1223,'Species List'!$A$2:$J$97,6,0)</f>
        <v>-2.8241999999999998</v>
      </c>
      <c r="I1223" s="50">
        <f>VLOOKUP(D1223,'Species List'!$A$2:$J$97,7,0)</f>
        <v>2.2637999999999998</v>
      </c>
      <c r="J1223">
        <f t="shared" si="19"/>
        <v>191.11109332634919</v>
      </c>
      <c r="K1223" s="50" t="str">
        <f>VLOOKUP(D1223,'Species List'!$A$2:$J$97,4,0)</f>
        <v>Acanthuridae</v>
      </c>
    </row>
    <row r="1224" spans="1:11">
      <c r="A1224" s="47">
        <v>2011</v>
      </c>
      <c r="B1224" s="48" t="s">
        <v>58</v>
      </c>
      <c r="C1224" s="48">
        <v>5</v>
      </c>
      <c r="D1224" s="48" t="s">
        <v>54</v>
      </c>
      <c r="E1224" s="48" t="str">
        <f>VLOOKUP(D1224,'Species List'!$A$2:$J$97,3,0)</f>
        <v>Acanthurus coeruleus</v>
      </c>
      <c r="F1224" s="48">
        <v>18</v>
      </c>
      <c r="G1224" s="48"/>
      <c r="H1224" s="50">
        <f>VLOOKUP(D1224,'Species List'!$A$2:$J$97,6,0)</f>
        <v>-2.8241999999999998</v>
      </c>
      <c r="I1224" s="50">
        <f>VLOOKUP(D1224,'Species List'!$A$2:$J$97,7,0)</f>
        <v>2.2637999999999998</v>
      </c>
      <c r="J1224">
        <f t="shared" si="19"/>
        <v>191.11109332634919</v>
      </c>
      <c r="K1224" s="50" t="str">
        <f>VLOOKUP(D1224,'Species List'!$A$2:$J$97,4,0)</f>
        <v>Acanthuridae</v>
      </c>
    </row>
    <row r="1225" spans="1:11">
      <c r="A1225" s="47">
        <v>2011</v>
      </c>
      <c r="B1225" s="48" t="s">
        <v>58</v>
      </c>
      <c r="C1225" s="48">
        <v>5</v>
      </c>
      <c r="D1225" s="48" t="s">
        <v>54</v>
      </c>
      <c r="E1225" s="48" t="str">
        <f>VLOOKUP(D1225,'Species List'!$A$2:$J$97,3,0)</f>
        <v>Acanthurus coeruleus</v>
      </c>
      <c r="F1225" s="48">
        <v>20</v>
      </c>
      <c r="G1225" s="48"/>
      <c r="H1225" s="50">
        <f>VLOOKUP(D1225,'Species List'!$A$2:$J$97,6,0)</f>
        <v>-2.8241999999999998</v>
      </c>
      <c r="I1225" s="50">
        <f>VLOOKUP(D1225,'Species List'!$A$2:$J$97,7,0)</f>
        <v>2.2637999999999998</v>
      </c>
      <c r="J1225">
        <f t="shared" si="19"/>
        <v>242.58933511332035</v>
      </c>
      <c r="K1225" s="50" t="str">
        <f>VLOOKUP(D1225,'Species List'!$A$2:$J$97,4,0)</f>
        <v>Acanthuridae</v>
      </c>
    </row>
    <row r="1226" spans="1:11">
      <c r="A1226" s="47">
        <v>2011</v>
      </c>
      <c r="B1226" s="48" t="s">
        <v>58</v>
      </c>
      <c r="C1226" s="48">
        <v>5</v>
      </c>
      <c r="D1226" t="s">
        <v>48</v>
      </c>
      <c r="E1226" s="48" t="str">
        <f>VLOOKUP(D1226,'Species List'!$A$2:$J$97,3,0)</f>
        <v>Scarus taeniopterus</v>
      </c>
      <c r="F1226" s="48">
        <v>22</v>
      </c>
      <c r="G1226" s="48" t="s">
        <v>21</v>
      </c>
      <c r="H1226" s="50">
        <f>VLOOKUP(D1226,'Species List'!$A$2:$J$97,6,0)</f>
        <v>-3.2256999999999998</v>
      </c>
      <c r="I1226" s="50">
        <f>VLOOKUP(D1226,'Species List'!$A$2:$J$97,7,0)</f>
        <v>2.3852000000000002</v>
      </c>
      <c r="J1226">
        <f t="shared" si="19"/>
        <v>229.85109565998633</v>
      </c>
      <c r="K1226" s="50" t="str">
        <f>VLOOKUP(D1226,'Species List'!$A$2:$J$97,4,0)</f>
        <v>Scaridae</v>
      </c>
    </row>
    <row r="1227" spans="1:11">
      <c r="A1227" s="47">
        <v>2011</v>
      </c>
      <c r="B1227" s="48" t="s">
        <v>58</v>
      </c>
      <c r="C1227" s="48">
        <v>5</v>
      </c>
      <c r="D1227" t="s">
        <v>48</v>
      </c>
      <c r="E1227" s="48" t="str">
        <f>VLOOKUP(D1227,'Species List'!$A$2:$J$97,3,0)</f>
        <v>Scarus taeniopterus</v>
      </c>
      <c r="F1227" s="48">
        <v>24</v>
      </c>
      <c r="G1227" s="48" t="s">
        <v>43</v>
      </c>
      <c r="H1227" s="50">
        <f>VLOOKUP(D1227,'Species List'!$A$2:$J$97,6,0)</f>
        <v>-3.2256999999999998</v>
      </c>
      <c r="I1227" s="50">
        <f>VLOOKUP(D1227,'Species List'!$A$2:$J$97,7,0)</f>
        <v>2.3852000000000002</v>
      </c>
      <c r="J1227">
        <f t="shared" si="19"/>
        <v>282.86541679033706</v>
      </c>
      <c r="K1227" s="50" t="str">
        <f>VLOOKUP(D1227,'Species List'!$A$2:$J$97,4,0)</f>
        <v>Scaridae</v>
      </c>
    </row>
    <row r="1228" spans="1:11">
      <c r="A1228" s="47">
        <v>2011</v>
      </c>
      <c r="B1228" s="48" t="s">
        <v>58</v>
      </c>
      <c r="C1228" s="48">
        <v>5</v>
      </c>
      <c r="D1228" s="48" t="s">
        <v>42</v>
      </c>
      <c r="E1228" s="48" t="str">
        <f>VLOOKUP(D1228,'Species List'!$A$2:$J$97,3,0)</f>
        <v>Scarus vetula</v>
      </c>
      <c r="F1228" s="48">
        <v>35</v>
      </c>
      <c r="G1228" s="48" t="s">
        <v>43</v>
      </c>
      <c r="H1228" s="50">
        <f>VLOOKUP(D1228,'Species List'!$A$2:$J$97,6,0)</f>
        <v>-5.0162000000000004</v>
      </c>
      <c r="I1228" s="50">
        <f>VLOOKUP(D1228,'Species List'!$A$2:$J$97,7,0)</f>
        <v>3.1109</v>
      </c>
      <c r="J1228">
        <f t="shared" si="19"/>
        <v>790.93588337793562</v>
      </c>
      <c r="K1228" s="50" t="str">
        <f>VLOOKUP(D1228,'Species List'!$A$2:$J$97,4,0)</f>
        <v>Scaridae</v>
      </c>
    </row>
    <row r="1229" spans="1:11">
      <c r="A1229" s="47">
        <v>2011</v>
      </c>
      <c r="B1229" s="48" t="s">
        <v>58</v>
      </c>
      <c r="C1229" s="48">
        <v>5</v>
      </c>
      <c r="D1229" t="s">
        <v>45</v>
      </c>
      <c r="E1229" s="48" t="str">
        <f>VLOOKUP(D1229,'Species List'!$A$2:$J$97,3,0)</f>
        <v>Sparisoma viride</v>
      </c>
      <c r="F1229" s="48">
        <v>32</v>
      </c>
      <c r="G1229" s="48" t="s">
        <v>43</v>
      </c>
      <c r="H1229" s="50">
        <f>VLOOKUP(D1229,'Species List'!$A$2:$J$97,6,0)</f>
        <v>-4.4317000000000002</v>
      </c>
      <c r="I1229" s="50">
        <f>VLOOKUP(D1229,'Species List'!$A$2:$J$97,7,0)</f>
        <v>2.9051</v>
      </c>
      <c r="J1229">
        <f t="shared" si="19"/>
        <v>701.47339170910243</v>
      </c>
      <c r="K1229" s="50" t="str">
        <f>VLOOKUP(D1229,'Species List'!$A$2:$J$97,4,0)</f>
        <v>Scaridae</v>
      </c>
    </row>
    <row r="1230" spans="1:11">
      <c r="A1230" s="47">
        <v>2011</v>
      </c>
      <c r="B1230" s="48" t="s">
        <v>58</v>
      </c>
      <c r="C1230" s="48">
        <v>5</v>
      </c>
      <c r="D1230" t="s">
        <v>45</v>
      </c>
      <c r="E1230" s="48" t="str">
        <f>VLOOKUP(D1230,'Species List'!$A$2:$J$97,3,0)</f>
        <v>Sparisoma viride</v>
      </c>
      <c r="F1230" s="48">
        <v>33</v>
      </c>
      <c r="G1230" s="48" t="s">
        <v>43</v>
      </c>
      <c r="H1230" s="50">
        <f>VLOOKUP(D1230,'Species List'!$A$2:$J$97,6,0)</f>
        <v>-4.4317000000000002</v>
      </c>
      <c r="I1230" s="50">
        <f>VLOOKUP(D1230,'Species List'!$A$2:$J$97,7,0)</f>
        <v>2.9051</v>
      </c>
      <c r="J1230">
        <f t="shared" si="19"/>
        <v>767.06973304521671</v>
      </c>
      <c r="K1230" s="50" t="str">
        <f>VLOOKUP(D1230,'Species List'!$A$2:$J$97,4,0)</f>
        <v>Scaridae</v>
      </c>
    </row>
    <row r="1231" spans="1:11">
      <c r="A1231" s="47">
        <v>2011</v>
      </c>
      <c r="B1231" s="48" t="s">
        <v>58</v>
      </c>
      <c r="C1231" s="48">
        <v>6</v>
      </c>
      <c r="D1231" s="48" t="s">
        <v>26</v>
      </c>
      <c r="E1231" s="48" t="str">
        <f>VLOOKUP(D1231,'Species List'!$A$2:$J$97,3,0)</f>
        <v>Acanthurus bahianus</v>
      </c>
      <c r="F1231" s="48">
        <v>18</v>
      </c>
      <c r="G1231" s="48"/>
      <c r="H1231" s="50">
        <f>VLOOKUP(D1231,'Species List'!$A$2:$J$97,6,0)</f>
        <v>-4.6005000000000003</v>
      </c>
      <c r="I1231" s="50">
        <f>VLOOKUP(D1231,'Species List'!$A$2:$J$97,7,0)</f>
        <v>2.9752000000000001</v>
      </c>
      <c r="J1231">
        <f t="shared" si="19"/>
        <v>128.64317706372901</v>
      </c>
      <c r="K1231" s="50" t="str">
        <f>VLOOKUP(D1231,'Species List'!$A$2:$J$97,4,0)</f>
        <v>Acanthuridae</v>
      </c>
    </row>
    <row r="1232" spans="1:11">
      <c r="A1232" s="47">
        <v>2011</v>
      </c>
      <c r="B1232" s="48" t="s">
        <v>58</v>
      </c>
      <c r="C1232" s="48">
        <v>6</v>
      </c>
      <c r="D1232" s="48" t="s">
        <v>26</v>
      </c>
      <c r="E1232" s="48" t="str">
        <f>VLOOKUP(D1232,'Species List'!$A$2:$J$97,3,0)</f>
        <v>Acanthurus bahianus</v>
      </c>
      <c r="F1232" s="48">
        <v>18</v>
      </c>
      <c r="G1232" s="48"/>
      <c r="H1232" s="50">
        <f>VLOOKUP(D1232,'Species List'!$A$2:$J$97,6,0)</f>
        <v>-4.6005000000000003</v>
      </c>
      <c r="I1232" s="50">
        <f>VLOOKUP(D1232,'Species List'!$A$2:$J$97,7,0)</f>
        <v>2.9752000000000001</v>
      </c>
      <c r="J1232">
        <f t="shared" si="19"/>
        <v>128.64317706372901</v>
      </c>
      <c r="K1232" s="50" t="str">
        <f>VLOOKUP(D1232,'Species List'!$A$2:$J$97,4,0)</f>
        <v>Acanthuridae</v>
      </c>
    </row>
    <row r="1233" spans="1:11">
      <c r="A1233" s="47">
        <v>2011</v>
      </c>
      <c r="B1233" s="48" t="s">
        <v>58</v>
      </c>
      <c r="C1233" s="48">
        <v>6</v>
      </c>
      <c r="D1233" s="48" t="s">
        <v>54</v>
      </c>
      <c r="E1233" s="48" t="str">
        <f>VLOOKUP(D1233,'Species List'!$A$2:$J$97,3,0)</f>
        <v>Acanthurus coeruleus</v>
      </c>
      <c r="F1233" s="48">
        <v>17</v>
      </c>
      <c r="G1233" s="48"/>
      <c r="H1233" s="50">
        <f>VLOOKUP(D1233,'Species List'!$A$2:$J$97,6,0)</f>
        <v>-2.8241999999999998</v>
      </c>
      <c r="I1233" s="50">
        <f>VLOOKUP(D1233,'Species List'!$A$2:$J$97,7,0)</f>
        <v>2.2637999999999998</v>
      </c>
      <c r="J1233">
        <f t="shared" si="19"/>
        <v>167.91529942216221</v>
      </c>
      <c r="K1233" s="50" t="str">
        <f>VLOOKUP(D1233,'Species List'!$A$2:$J$97,4,0)</f>
        <v>Acanthuridae</v>
      </c>
    </row>
    <row r="1234" spans="1:11">
      <c r="A1234" s="47">
        <v>2011</v>
      </c>
      <c r="B1234" s="48" t="s">
        <v>58</v>
      </c>
      <c r="C1234" s="48">
        <v>6</v>
      </c>
      <c r="D1234" s="48" t="s">
        <v>54</v>
      </c>
      <c r="E1234" s="48" t="str">
        <f>VLOOKUP(D1234,'Species List'!$A$2:$J$97,3,0)</f>
        <v>Acanthurus coeruleus</v>
      </c>
      <c r="F1234" s="48">
        <v>19</v>
      </c>
      <c r="G1234" s="48"/>
      <c r="H1234" s="50">
        <f>VLOOKUP(D1234,'Species List'!$A$2:$J$97,6,0)</f>
        <v>-2.8241999999999998</v>
      </c>
      <c r="I1234" s="50">
        <f>VLOOKUP(D1234,'Species List'!$A$2:$J$97,7,0)</f>
        <v>2.2637999999999998</v>
      </c>
      <c r="J1234">
        <f t="shared" si="19"/>
        <v>215.99435539737019</v>
      </c>
      <c r="K1234" s="50" t="str">
        <f>VLOOKUP(D1234,'Species List'!$A$2:$J$97,4,0)</f>
        <v>Acanthuridae</v>
      </c>
    </row>
    <row r="1235" spans="1:11">
      <c r="A1235" s="47">
        <v>2011</v>
      </c>
      <c r="B1235" s="48" t="s">
        <v>58</v>
      </c>
      <c r="C1235" s="48">
        <v>6</v>
      </c>
      <c r="D1235" t="s">
        <v>48</v>
      </c>
      <c r="E1235" s="48" t="str">
        <f>VLOOKUP(D1235,'Species List'!$A$2:$J$97,3,0)</f>
        <v>Scarus taeniopterus</v>
      </c>
      <c r="F1235" s="48">
        <v>19</v>
      </c>
      <c r="G1235" s="48" t="s">
        <v>21</v>
      </c>
      <c r="H1235" s="50">
        <f>VLOOKUP(D1235,'Species List'!$A$2:$J$97,6,0)</f>
        <v>-3.2256999999999998</v>
      </c>
      <c r="I1235" s="50">
        <f>VLOOKUP(D1235,'Species List'!$A$2:$J$97,7,0)</f>
        <v>2.3852000000000002</v>
      </c>
      <c r="J1235">
        <f t="shared" si="19"/>
        <v>162.02539503890316</v>
      </c>
      <c r="K1235" s="50" t="str">
        <f>VLOOKUP(D1235,'Species List'!$A$2:$J$97,4,0)</f>
        <v>Scaridae</v>
      </c>
    </row>
    <row r="1236" spans="1:11">
      <c r="A1236" s="47">
        <v>2011</v>
      </c>
      <c r="B1236" s="48" t="s">
        <v>58</v>
      </c>
      <c r="C1236" s="48">
        <v>6</v>
      </c>
      <c r="D1236" t="s">
        <v>48</v>
      </c>
      <c r="E1236" s="48" t="str">
        <f>VLOOKUP(D1236,'Species List'!$A$2:$J$97,3,0)</f>
        <v>Scarus taeniopterus</v>
      </c>
      <c r="F1236" s="48">
        <v>7</v>
      </c>
      <c r="G1236" s="48" t="s">
        <v>53</v>
      </c>
      <c r="H1236" s="50">
        <f>VLOOKUP(D1236,'Species List'!$A$2:$J$97,6,0)</f>
        <v>-3.2256999999999998</v>
      </c>
      <c r="I1236" s="50">
        <f>VLOOKUP(D1236,'Species List'!$A$2:$J$97,7,0)</f>
        <v>2.3852000000000002</v>
      </c>
      <c r="J1236">
        <f t="shared" si="19"/>
        <v>14.970208360402568</v>
      </c>
      <c r="K1236" s="50" t="str">
        <f>VLOOKUP(D1236,'Species List'!$A$2:$J$97,4,0)</f>
        <v>Scaridae</v>
      </c>
    </row>
    <row r="1237" spans="1:11">
      <c r="A1237" s="47">
        <v>2011</v>
      </c>
      <c r="B1237" s="48" t="s">
        <v>58</v>
      </c>
      <c r="C1237" s="48">
        <v>6</v>
      </c>
      <c r="D1237" t="s">
        <v>48</v>
      </c>
      <c r="E1237" s="48" t="str">
        <f>VLOOKUP(D1237,'Species List'!$A$2:$J$97,3,0)</f>
        <v>Scarus taeniopterus</v>
      </c>
      <c r="F1237" s="48">
        <v>22</v>
      </c>
      <c r="G1237" s="48" t="s">
        <v>43</v>
      </c>
      <c r="H1237" s="50">
        <f>VLOOKUP(D1237,'Species List'!$A$2:$J$97,6,0)</f>
        <v>-3.2256999999999998</v>
      </c>
      <c r="I1237" s="50">
        <f>VLOOKUP(D1237,'Species List'!$A$2:$J$97,7,0)</f>
        <v>2.3852000000000002</v>
      </c>
      <c r="J1237">
        <f t="shared" si="19"/>
        <v>229.85109565998633</v>
      </c>
      <c r="K1237" s="50" t="str">
        <f>VLOOKUP(D1237,'Species List'!$A$2:$J$97,4,0)</f>
        <v>Scaridae</v>
      </c>
    </row>
    <row r="1238" spans="1:11">
      <c r="A1238" s="47">
        <v>2011</v>
      </c>
      <c r="B1238" s="48" t="s">
        <v>58</v>
      </c>
      <c r="C1238" s="48">
        <v>6</v>
      </c>
      <c r="D1238" s="48" t="s">
        <v>42</v>
      </c>
      <c r="E1238" s="48" t="str">
        <f>VLOOKUP(D1238,'Species List'!$A$2:$J$97,3,0)</f>
        <v>Scarus vetula</v>
      </c>
      <c r="F1238" s="48">
        <v>29</v>
      </c>
      <c r="G1238" s="48" t="s">
        <v>21</v>
      </c>
      <c r="H1238" s="50">
        <f>VLOOKUP(D1238,'Species List'!$A$2:$J$97,6,0)</f>
        <v>-5.0162000000000004</v>
      </c>
      <c r="I1238" s="50">
        <f>VLOOKUP(D1238,'Species List'!$A$2:$J$97,7,0)</f>
        <v>3.1109</v>
      </c>
      <c r="J1238">
        <f t="shared" si="19"/>
        <v>440.62986728379997</v>
      </c>
      <c r="K1238" s="50" t="str">
        <f>VLOOKUP(D1238,'Species List'!$A$2:$J$97,4,0)</f>
        <v>Scaridae</v>
      </c>
    </row>
    <row r="1239" spans="1:11">
      <c r="A1239" s="47">
        <v>2011</v>
      </c>
      <c r="B1239" s="48" t="s">
        <v>58</v>
      </c>
      <c r="C1239" s="48">
        <v>6</v>
      </c>
      <c r="D1239" t="s">
        <v>45</v>
      </c>
      <c r="E1239" s="48" t="str">
        <f>VLOOKUP(D1239,'Species List'!$A$2:$J$97,3,0)</f>
        <v>Sparisoma viride</v>
      </c>
      <c r="F1239" s="48">
        <v>30</v>
      </c>
      <c r="G1239" s="48" t="s">
        <v>21</v>
      </c>
      <c r="H1239" s="50">
        <f>VLOOKUP(D1239,'Species List'!$A$2:$J$97,6,0)</f>
        <v>-4.4317000000000002</v>
      </c>
      <c r="I1239" s="50">
        <f>VLOOKUP(D1239,'Species List'!$A$2:$J$97,7,0)</f>
        <v>2.9051</v>
      </c>
      <c r="J1239">
        <f t="shared" si="19"/>
        <v>581.54718397712224</v>
      </c>
      <c r="K1239" s="50" t="str">
        <f>VLOOKUP(D1239,'Species List'!$A$2:$J$97,4,0)</f>
        <v>Scaridae</v>
      </c>
    </row>
    <row r="1240" spans="1:11">
      <c r="A1240" s="47">
        <v>2011</v>
      </c>
      <c r="B1240" s="48" t="s">
        <v>58</v>
      </c>
      <c r="C1240" s="48">
        <v>6</v>
      </c>
      <c r="D1240" t="s">
        <v>45</v>
      </c>
      <c r="E1240" s="48" t="str">
        <f>VLOOKUP(D1240,'Species List'!$A$2:$J$97,3,0)</f>
        <v>Sparisoma viride</v>
      </c>
      <c r="F1240" s="48">
        <v>32</v>
      </c>
      <c r="G1240" s="48" t="s">
        <v>43</v>
      </c>
      <c r="H1240" s="50">
        <f>VLOOKUP(D1240,'Species List'!$A$2:$J$97,6,0)</f>
        <v>-4.4317000000000002</v>
      </c>
      <c r="I1240" s="50">
        <f>VLOOKUP(D1240,'Species List'!$A$2:$J$97,7,0)</f>
        <v>2.9051</v>
      </c>
      <c r="J1240">
        <f t="shared" si="19"/>
        <v>701.47339170910243</v>
      </c>
      <c r="K1240" s="50" t="str">
        <f>VLOOKUP(D1240,'Species List'!$A$2:$J$97,4,0)</f>
        <v>Scaridae</v>
      </c>
    </row>
    <row r="1241" spans="1:11">
      <c r="A1241" s="47">
        <v>2011</v>
      </c>
      <c r="B1241" s="48" t="s">
        <v>58</v>
      </c>
      <c r="C1241" s="48">
        <v>6</v>
      </c>
      <c r="D1241" t="s">
        <v>45</v>
      </c>
      <c r="E1241" s="48" t="str">
        <f>VLOOKUP(D1241,'Species List'!$A$2:$J$97,3,0)</f>
        <v>Sparisoma viride</v>
      </c>
      <c r="F1241" s="48">
        <v>32</v>
      </c>
      <c r="G1241" s="48" t="s">
        <v>43</v>
      </c>
      <c r="H1241" s="50">
        <f>VLOOKUP(D1241,'Species List'!$A$2:$J$97,6,0)</f>
        <v>-4.4317000000000002</v>
      </c>
      <c r="I1241" s="50">
        <f>VLOOKUP(D1241,'Species List'!$A$2:$J$97,7,0)</f>
        <v>2.9051</v>
      </c>
      <c r="J1241">
        <f t="shared" si="19"/>
        <v>701.47339170910243</v>
      </c>
      <c r="K1241" s="50" t="str">
        <f>VLOOKUP(D1241,'Species List'!$A$2:$J$97,4,0)</f>
        <v>Scaridae</v>
      </c>
    </row>
    <row r="1242" spans="1:11">
      <c r="A1242" s="47">
        <v>2011</v>
      </c>
      <c r="B1242" s="48" t="s">
        <v>58</v>
      </c>
      <c r="C1242" s="48">
        <v>7</v>
      </c>
      <c r="D1242" s="48" t="s">
        <v>26</v>
      </c>
      <c r="E1242" s="48" t="str">
        <f>VLOOKUP(D1242,'Species List'!$A$2:$J$97,3,0)</f>
        <v>Acanthurus bahianus</v>
      </c>
      <c r="F1242" s="48">
        <v>20</v>
      </c>
      <c r="G1242" s="48"/>
      <c r="H1242" s="50">
        <f>VLOOKUP(D1242,'Species List'!$A$2:$J$97,6,0)</f>
        <v>-4.6005000000000003</v>
      </c>
      <c r="I1242" s="50">
        <f>VLOOKUP(D1242,'Species List'!$A$2:$J$97,7,0)</f>
        <v>2.9752000000000001</v>
      </c>
      <c r="J1242">
        <f t="shared" si="19"/>
        <v>176.00477205767049</v>
      </c>
      <c r="K1242" s="50" t="str">
        <f>VLOOKUP(D1242,'Species List'!$A$2:$J$97,4,0)</f>
        <v>Acanthuridae</v>
      </c>
    </row>
    <row r="1243" spans="1:11">
      <c r="A1243" s="47">
        <v>2011</v>
      </c>
      <c r="B1243" s="48" t="s">
        <v>58</v>
      </c>
      <c r="C1243" s="48">
        <v>7</v>
      </c>
      <c r="D1243" s="48" t="s">
        <v>46</v>
      </c>
      <c r="E1243" s="48" t="str">
        <f>VLOOKUP(D1243,'Species List'!$A$2:$J$97,3,0)</f>
        <v>Acanthurus chirurgus</v>
      </c>
      <c r="F1243" s="48">
        <v>20</v>
      </c>
      <c r="G1243" s="48"/>
      <c r="H1243" s="50">
        <f>VLOOKUP(D1243,'Species List'!$A$2:$J$97,6,0)</f>
        <v>-2.4262000000000001</v>
      </c>
      <c r="I1243" s="50">
        <f>VLOOKUP(D1243,'Species List'!$A$2:$J$97,7,0)</f>
        <v>2.0768</v>
      </c>
      <c r="J1243">
        <f t="shared" si="19"/>
        <v>225.20555304089149</v>
      </c>
      <c r="K1243" s="50" t="str">
        <f>VLOOKUP(D1243,'Species List'!$A$2:$J$97,4,0)</f>
        <v>Acanthuridae</v>
      </c>
    </row>
    <row r="1244" spans="1:11">
      <c r="A1244" s="47">
        <v>2011</v>
      </c>
      <c r="B1244" s="48" t="s">
        <v>58</v>
      </c>
      <c r="C1244" s="48">
        <v>7</v>
      </c>
      <c r="D1244" s="48" t="s">
        <v>46</v>
      </c>
      <c r="E1244" s="48" t="str">
        <f>VLOOKUP(D1244,'Species List'!$A$2:$J$97,3,0)</f>
        <v>Acanthurus chirurgus</v>
      </c>
      <c r="F1244" s="48">
        <v>20</v>
      </c>
      <c r="G1244" s="48"/>
      <c r="H1244" s="50">
        <f>VLOOKUP(D1244,'Species List'!$A$2:$J$97,6,0)</f>
        <v>-2.4262000000000001</v>
      </c>
      <c r="I1244" s="50">
        <f>VLOOKUP(D1244,'Species List'!$A$2:$J$97,7,0)</f>
        <v>2.0768</v>
      </c>
      <c r="J1244">
        <f t="shared" si="19"/>
        <v>225.20555304089149</v>
      </c>
      <c r="K1244" s="50" t="str">
        <f>VLOOKUP(D1244,'Species List'!$A$2:$J$97,4,0)</f>
        <v>Acanthuridae</v>
      </c>
    </row>
    <row r="1245" spans="1:11">
      <c r="A1245" s="47">
        <v>2011</v>
      </c>
      <c r="B1245" s="48" t="s">
        <v>58</v>
      </c>
      <c r="C1245" s="48">
        <v>7</v>
      </c>
      <c r="D1245" s="48" t="s">
        <v>46</v>
      </c>
      <c r="E1245" s="48" t="str">
        <f>VLOOKUP(D1245,'Species List'!$A$2:$J$97,3,0)</f>
        <v>Acanthurus chirurgus</v>
      </c>
      <c r="F1245" s="48">
        <v>22</v>
      </c>
      <c r="G1245" s="48"/>
      <c r="H1245" s="50">
        <f>VLOOKUP(D1245,'Species List'!$A$2:$J$97,6,0)</f>
        <v>-2.4262000000000001</v>
      </c>
      <c r="I1245" s="50">
        <f>VLOOKUP(D1245,'Species List'!$A$2:$J$97,7,0)</f>
        <v>2.0768</v>
      </c>
      <c r="J1245">
        <f t="shared" si="19"/>
        <v>274.50067930402673</v>
      </c>
      <c r="K1245" s="50" t="str">
        <f>VLOOKUP(D1245,'Species List'!$A$2:$J$97,4,0)</f>
        <v>Acanthuridae</v>
      </c>
    </row>
    <row r="1246" spans="1:11">
      <c r="A1246" s="47">
        <v>2011</v>
      </c>
      <c r="B1246" s="48" t="s">
        <v>58</v>
      </c>
      <c r="C1246" s="48">
        <v>7</v>
      </c>
      <c r="D1246" s="48" t="s">
        <v>54</v>
      </c>
      <c r="E1246" s="48" t="str">
        <f>VLOOKUP(D1246,'Species List'!$A$2:$J$97,3,0)</f>
        <v>Acanthurus coeruleus</v>
      </c>
      <c r="F1246" s="48">
        <v>18</v>
      </c>
      <c r="G1246" s="48"/>
      <c r="H1246" s="50">
        <f>VLOOKUP(D1246,'Species List'!$A$2:$J$97,6,0)</f>
        <v>-2.8241999999999998</v>
      </c>
      <c r="I1246" s="50">
        <f>VLOOKUP(D1246,'Species List'!$A$2:$J$97,7,0)</f>
        <v>2.2637999999999998</v>
      </c>
      <c r="J1246">
        <f t="shared" si="19"/>
        <v>191.11109332634919</v>
      </c>
      <c r="K1246" s="50" t="str">
        <f>VLOOKUP(D1246,'Species List'!$A$2:$J$97,4,0)</f>
        <v>Acanthuridae</v>
      </c>
    </row>
    <row r="1247" spans="1:11">
      <c r="A1247" s="47">
        <v>2011</v>
      </c>
      <c r="B1247" s="48" t="s">
        <v>58</v>
      </c>
      <c r="C1247" s="48">
        <v>7</v>
      </c>
      <c r="D1247" s="48" t="s">
        <v>54</v>
      </c>
      <c r="E1247" s="48" t="str">
        <f>VLOOKUP(D1247,'Species List'!$A$2:$J$97,3,0)</f>
        <v>Acanthurus coeruleus</v>
      </c>
      <c r="F1247" s="48">
        <v>20</v>
      </c>
      <c r="G1247" s="48"/>
      <c r="H1247" s="50">
        <f>VLOOKUP(D1247,'Species List'!$A$2:$J$97,6,0)</f>
        <v>-2.8241999999999998</v>
      </c>
      <c r="I1247" s="50">
        <f>VLOOKUP(D1247,'Species List'!$A$2:$J$97,7,0)</f>
        <v>2.2637999999999998</v>
      </c>
      <c r="J1247">
        <f t="shared" si="19"/>
        <v>242.58933511332035</v>
      </c>
      <c r="K1247" s="50" t="str">
        <f>VLOOKUP(D1247,'Species List'!$A$2:$J$97,4,0)</f>
        <v>Acanthuridae</v>
      </c>
    </row>
    <row r="1248" spans="1:11">
      <c r="A1248" s="47">
        <v>2011</v>
      </c>
      <c r="B1248" s="48" t="s">
        <v>58</v>
      </c>
      <c r="C1248" s="48">
        <v>7</v>
      </c>
      <c r="D1248" s="48" t="s">
        <v>54</v>
      </c>
      <c r="E1248" s="48" t="str">
        <f>VLOOKUP(D1248,'Species List'!$A$2:$J$97,3,0)</f>
        <v>Acanthurus coeruleus</v>
      </c>
      <c r="F1248" s="48">
        <v>20</v>
      </c>
      <c r="G1248" s="48"/>
      <c r="H1248" s="50">
        <f>VLOOKUP(D1248,'Species List'!$A$2:$J$97,6,0)</f>
        <v>-2.8241999999999998</v>
      </c>
      <c r="I1248" s="50">
        <f>VLOOKUP(D1248,'Species List'!$A$2:$J$97,7,0)</f>
        <v>2.2637999999999998</v>
      </c>
      <c r="J1248">
        <f t="shared" si="19"/>
        <v>242.58933511332035</v>
      </c>
      <c r="K1248" s="50" t="str">
        <f>VLOOKUP(D1248,'Species List'!$A$2:$J$97,4,0)</f>
        <v>Acanthuridae</v>
      </c>
    </row>
    <row r="1249" spans="1:11">
      <c r="A1249" s="47">
        <v>2011</v>
      </c>
      <c r="B1249" s="48" t="s">
        <v>58</v>
      </c>
      <c r="C1249" s="48">
        <v>7</v>
      </c>
      <c r="D1249" s="48" t="s">
        <v>54</v>
      </c>
      <c r="E1249" s="48" t="str">
        <f>VLOOKUP(D1249,'Species List'!$A$2:$J$97,3,0)</f>
        <v>Acanthurus coeruleus</v>
      </c>
      <c r="F1249" s="48">
        <v>22</v>
      </c>
      <c r="G1249" s="48"/>
      <c r="H1249" s="50">
        <f>VLOOKUP(D1249,'Species List'!$A$2:$J$97,6,0)</f>
        <v>-2.8241999999999998</v>
      </c>
      <c r="I1249" s="50">
        <f>VLOOKUP(D1249,'Species List'!$A$2:$J$97,7,0)</f>
        <v>2.2637999999999998</v>
      </c>
      <c r="J1249">
        <f t="shared" si="19"/>
        <v>301.00690954929865</v>
      </c>
      <c r="K1249" s="50" t="str">
        <f>VLOOKUP(D1249,'Species List'!$A$2:$J$97,4,0)</f>
        <v>Acanthuridae</v>
      </c>
    </row>
    <row r="1250" spans="1:11">
      <c r="A1250" s="47">
        <v>2011</v>
      </c>
      <c r="B1250" s="48" t="s">
        <v>58</v>
      </c>
      <c r="C1250" s="48">
        <v>7</v>
      </c>
      <c r="D1250" t="s">
        <v>48</v>
      </c>
      <c r="E1250" s="48" t="str">
        <f>VLOOKUP(D1250,'Species List'!$A$2:$J$97,3,0)</f>
        <v>Scarus taeniopterus</v>
      </c>
      <c r="F1250" s="48">
        <v>12</v>
      </c>
      <c r="G1250" s="48" t="s">
        <v>21</v>
      </c>
      <c r="H1250" s="50">
        <f>VLOOKUP(D1250,'Species List'!$A$2:$J$97,6,0)</f>
        <v>-3.2256999999999998</v>
      </c>
      <c r="I1250" s="50">
        <f>VLOOKUP(D1250,'Species List'!$A$2:$J$97,7,0)</f>
        <v>2.3852000000000002</v>
      </c>
      <c r="J1250">
        <f t="shared" si="19"/>
        <v>54.145592205106873</v>
      </c>
      <c r="K1250" s="50" t="str">
        <f>VLOOKUP(D1250,'Species List'!$A$2:$J$97,4,0)</f>
        <v>Scaridae</v>
      </c>
    </row>
    <row r="1251" spans="1:11">
      <c r="A1251" s="47">
        <v>2011</v>
      </c>
      <c r="B1251" s="48" t="s">
        <v>58</v>
      </c>
      <c r="C1251" s="48">
        <v>7</v>
      </c>
      <c r="D1251" t="s">
        <v>48</v>
      </c>
      <c r="E1251" s="48" t="str">
        <f>VLOOKUP(D1251,'Species List'!$A$2:$J$97,3,0)</f>
        <v>Scarus taeniopterus</v>
      </c>
      <c r="F1251" s="48">
        <v>10</v>
      </c>
      <c r="G1251" s="48" t="s">
        <v>53</v>
      </c>
      <c r="H1251" s="50">
        <f>VLOOKUP(D1251,'Species List'!$A$2:$J$97,6,0)</f>
        <v>-3.2256999999999998</v>
      </c>
      <c r="I1251" s="50">
        <f>VLOOKUP(D1251,'Species List'!$A$2:$J$97,7,0)</f>
        <v>2.3852000000000002</v>
      </c>
      <c r="J1251">
        <f t="shared" si="19"/>
        <v>35.050966680669347</v>
      </c>
      <c r="K1251" s="50" t="str">
        <f>VLOOKUP(D1251,'Species List'!$A$2:$J$97,4,0)</f>
        <v>Scaridae</v>
      </c>
    </row>
    <row r="1252" spans="1:11">
      <c r="A1252" s="47">
        <v>2011</v>
      </c>
      <c r="B1252" s="48" t="s">
        <v>58</v>
      </c>
      <c r="C1252" s="48">
        <v>7</v>
      </c>
      <c r="D1252" t="s">
        <v>48</v>
      </c>
      <c r="E1252" s="48" t="str">
        <f>VLOOKUP(D1252,'Species List'!$A$2:$J$97,3,0)</f>
        <v>Scarus taeniopterus</v>
      </c>
      <c r="F1252" s="48">
        <v>11</v>
      </c>
      <c r="G1252" s="48" t="s">
        <v>53</v>
      </c>
      <c r="H1252" s="50">
        <f>VLOOKUP(D1252,'Species List'!$A$2:$J$97,6,0)</f>
        <v>-3.2256999999999998</v>
      </c>
      <c r="I1252" s="50">
        <f>VLOOKUP(D1252,'Species List'!$A$2:$J$97,7,0)</f>
        <v>2.3852000000000002</v>
      </c>
      <c r="J1252">
        <f t="shared" si="19"/>
        <v>43.997685665219798</v>
      </c>
      <c r="K1252" s="50" t="str">
        <f>VLOOKUP(D1252,'Species List'!$A$2:$J$97,4,0)</f>
        <v>Scaridae</v>
      </c>
    </row>
    <row r="1253" spans="1:11">
      <c r="A1253" s="47">
        <v>2011</v>
      </c>
      <c r="B1253" s="48" t="s">
        <v>58</v>
      </c>
      <c r="C1253" s="48">
        <v>7</v>
      </c>
      <c r="D1253" t="s">
        <v>48</v>
      </c>
      <c r="E1253" s="48" t="str">
        <f>VLOOKUP(D1253,'Species List'!$A$2:$J$97,3,0)</f>
        <v>Scarus taeniopterus</v>
      </c>
      <c r="F1253" s="48">
        <v>28</v>
      </c>
      <c r="G1253" s="48" t="s">
        <v>43</v>
      </c>
      <c r="H1253" s="50">
        <f>VLOOKUP(D1253,'Species List'!$A$2:$J$97,6,0)</f>
        <v>-3.2256999999999998</v>
      </c>
      <c r="I1253" s="50">
        <f>VLOOKUP(D1253,'Species List'!$A$2:$J$97,7,0)</f>
        <v>2.3852000000000002</v>
      </c>
      <c r="J1253">
        <f t="shared" si="19"/>
        <v>408.56516613863522</v>
      </c>
      <c r="K1253" s="50" t="str">
        <f>VLOOKUP(D1253,'Species List'!$A$2:$J$97,4,0)</f>
        <v>Scaridae</v>
      </c>
    </row>
    <row r="1254" spans="1:11">
      <c r="A1254" s="47">
        <v>2011</v>
      </c>
      <c r="B1254" s="48" t="s">
        <v>58</v>
      </c>
      <c r="C1254" s="48">
        <v>7</v>
      </c>
      <c r="D1254" t="s">
        <v>45</v>
      </c>
      <c r="E1254" s="48" t="str">
        <f>VLOOKUP(D1254,'Species List'!$A$2:$J$97,3,0)</f>
        <v>Sparisoma viride</v>
      </c>
      <c r="F1254" s="48">
        <v>30</v>
      </c>
      <c r="G1254" s="48" t="s">
        <v>21</v>
      </c>
      <c r="H1254" s="50">
        <f>VLOOKUP(D1254,'Species List'!$A$2:$J$97,6,0)</f>
        <v>-4.4317000000000002</v>
      </c>
      <c r="I1254" s="50">
        <f>VLOOKUP(D1254,'Species List'!$A$2:$J$97,7,0)</f>
        <v>2.9051</v>
      </c>
      <c r="J1254">
        <f t="shared" si="19"/>
        <v>581.54718397712224</v>
      </c>
      <c r="K1254" s="50" t="str">
        <f>VLOOKUP(D1254,'Species List'!$A$2:$J$97,4,0)</f>
        <v>Scaridae</v>
      </c>
    </row>
    <row r="1255" spans="1:11">
      <c r="A1255" s="47">
        <v>2011</v>
      </c>
      <c r="B1255" s="48" t="s">
        <v>58</v>
      </c>
      <c r="C1255" s="48">
        <v>7</v>
      </c>
      <c r="D1255" t="s">
        <v>45</v>
      </c>
      <c r="E1255" s="48" t="str">
        <f>VLOOKUP(D1255,'Species List'!$A$2:$J$97,3,0)</f>
        <v>Sparisoma viride</v>
      </c>
      <c r="F1255" s="48">
        <v>28</v>
      </c>
      <c r="G1255" s="48" t="s">
        <v>43</v>
      </c>
      <c r="H1255" s="50">
        <f>VLOOKUP(D1255,'Species List'!$A$2:$J$97,6,0)</f>
        <v>-4.4317000000000002</v>
      </c>
      <c r="I1255" s="50">
        <f>VLOOKUP(D1255,'Species List'!$A$2:$J$97,7,0)</f>
        <v>2.9051</v>
      </c>
      <c r="J1255">
        <f t="shared" si="19"/>
        <v>475.92530495067058</v>
      </c>
      <c r="K1255" s="50" t="str">
        <f>VLOOKUP(D1255,'Species List'!$A$2:$J$97,4,0)</f>
        <v>Scaridae</v>
      </c>
    </row>
    <row r="1256" spans="1:11">
      <c r="A1256" s="47">
        <v>2011</v>
      </c>
      <c r="B1256" s="48" t="s">
        <v>58</v>
      </c>
      <c r="C1256" s="48">
        <v>8</v>
      </c>
      <c r="D1256" s="48" t="s">
        <v>26</v>
      </c>
      <c r="E1256" s="48" t="str">
        <f>VLOOKUP(D1256,'Species List'!$A$2:$J$97,3,0)</f>
        <v>Acanthurus bahianus</v>
      </c>
      <c r="F1256" s="48">
        <v>15</v>
      </c>
      <c r="G1256" s="48"/>
      <c r="H1256" s="50">
        <f>VLOOKUP(D1256,'Species List'!$A$2:$J$97,6,0)</f>
        <v>-4.6005000000000003</v>
      </c>
      <c r="I1256" s="50">
        <f>VLOOKUP(D1256,'Species List'!$A$2:$J$97,7,0)</f>
        <v>2.9752000000000001</v>
      </c>
      <c r="J1256">
        <f t="shared" si="19"/>
        <v>74.783659607909669</v>
      </c>
      <c r="K1256" s="50" t="str">
        <f>VLOOKUP(D1256,'Species List'!$A$2:$J$97,4,0)</f>
        <v>Acanthuridae</v>
      </c>
    </row>
    <row r="1257" spans="1:11">
      <c r="A1257" s="47">
        <v>2011</v>
      </c>
      <c r="B1257" s="48" t="s">
        <v>58</v>
      </c>
      <c r="C1257" s="48">
        <v>8</v>
      </c>
      <c r="D1257" s="48" t="s">
        <v>46</v>
      </c>
      <c r="E1257" s="48" t="str">
        <f>VLOOKUP(D1257,'Species List'!$A$2:$J$97,3,0)</f>
        <v>Acanthurus chirurgus</v>
      </c>
      <c r="F1257" s="48">
        <v>18</v>
      </c>
      <c r="G1257" s="48"/>
      <c r="H1257" s="50">
        <f>VLOOKUP(D1257,'Species List'!$A$2:$J$97,6,0)</f>
        <v>-2.4262000000000001</v>
      </c>
      <c r="I1257" s="50">
        <f>VLOOKUP(D1257,'Species List'!$A$2:$J$97,7,0)</f>
        <v>2.0768</v>
      </c>
      <c r="J1257">
        <f t="shared" si="19"/>
        <v>180.94639647035288</v>
      </c>
      <c r="K1257" s="50" t="str">
        <f>VLOOKUP(D1257,'Species List'!$A$2:$J$97,4,0)</f>
        <v>Acanthuridae</v>
      </c>
    </row>
    <row r="1258" spans="1:11">
      <c r="A1258" s="47">
        <v>2011</v>
      </c>
      <c r="B1258" s="48" t="s">
        <v>58</v>
      </c>
      <c r="C1258" s="48">
        <v>8</v>
      </c>
      <c r="D1258" s="48" t="s">
        <v>46</v>
      </c>
      <c r="E1258" s="48" t="str">
        <f>VLOOKUP(D1258,'Species List'!$A$2:$J$97,3,0)</f>
        <v>Acanthurus chirurgus</v>
      </c>
      <c r="F1258" s="48">
        <v>22</v>
      </c>
      <c r="G1258" s="48"/>
      <c r="H1258" s="50">
        <f>VLOOKUP(D1258,'Species List'!$A$2:$J$97,6,0)</f>
        <v>-2.4262000000000001</v>
      </c>
      <c r="I1258" s="50">
        <f>VLOOKUP(D1258,'Species List'!$A$2:$J$97,7,0)</f>
        <v>2.0768</v>
      </c>
      <c r="J1258">
        <f t="shared" si="19"/>
        <v>274.50067930402673</v>
      </c>
      <c r="K1258" s="50" t="str">
        <f>VLOOKUP(D1258,'Species List'!$A$2:$J$97,4,0)</f>
        <v>Acanthuridae</v>
      </c>
    </row>
    <row r="1259" spans="1:11">
      <c r="A1259" s="47">
        <v>2011</v>
      </c>
      <c r="B1259" s="48" t="s">
        <v>58</v>
      </c>
      <c r="C1259" s="48">
        <v>8</v>
      </c>
      <c r="D1259" s="48" t="s">
        <v>46</v>
      </c>
      <c r="E1259" s="48" t="str">
        <f>VLOOKUP(D1259,'Species List'!$A$2:$J$97,3,0)</f>
        <v>Acanthurus chirurgus</v>
      </c>
      <c r="F1259" s="48">
        <v>22</v>
      </c>
      <c r="G1259" s="48"/>
      <c r="H1259" s="50">
        <f>VLOOKUP(D1259,'Species List'!$A$2:$J$97,6,0)</f>
        <v>-2.4262000000000001</v>
      </c>
      <c r="I1259" s="50">
        <f>VLOOKUP(D1259,'Species List'!$A$2:$J$97,7,0)</f>
        <v>2.0768</v>
      </c>
      <c r="J1259">
        <f t="shared" si="19"/>
        <v>274.50067930402673</v>
      </c>
      <c r="K1259" s="50" t="str">
        <f>VLOOKUP(D1259,'Species List'!$A$2:$J$97,4,0)</f>
        <v>Acanthuridae</v>
      </c>
    </row>
    <row r="1260" spans="1:11">
      <c r="A1260" s="47">
        <v>2011</v>
      </c>
      <c r="B1260" s="48" t="s">
        <v>58</v>
      </c>
      <c r="C1260" s="48">
        <v>8</v>
      </c>
      <c r="D1260" s="48" t="s">
        <v>46</v>
      </c>
      <c r="E1260" s="48" t="str">
        <f>VLOOKUP(D1260,'Species List'!$A$2:$J$97,3,0)</f>
        <v>Acanthurus chirurgus</v>
      </c>
      <c r="F1260" s="48">
        <v>22</v>
      </c>
      <c r="G1260" s="48"/>
      <c r="H1260" s="50">
        <f>VLOOKUP(D1260,'Species List'!$A$2:$J$97,6,0)</f>
        <v>-2.4262000000000001</v>
      </c>
      <c r="I1260" s="50">
        <f>VLOOKUP(D1260,'Species List'!$A$2:$J$97,7,0)</f>
        <v>2.0768</v>
      </c>
      <c r="J1260">
        <f t="shared" si="19"/>
        <v>274.50067930402673</v>
      </c>
      <c r="K1260" s="50" t="str">
        <f>VLOOKUP(D1260,'Species List'!$A$2:$J$97,4,0)</f>
        <v>Acanthuridae</v>
      </c>
    </row>
    <row r="1261" spans="1:11">
      <c r="A1261" s="47">
        <v>2011</v>
      </c>
      <c r="B1261" s="48" t="s">
        <v>58</v>
      </c>
      <c r="C1261" s="48">
        <v>8</v>
      </c>
      <c r="D1261" s="48" t="s">
        <v>54</v>
      </c>
      <c r="E1261" s="48" t="str">
        <f>VLOOKUP(D1261,'Species List'!$A$2:$J$97,3,0)</f>
        <v>Acanthurus coeruleus</v>
      </c>
      <c r="F1261" s="48">
        <v>15</v>
      </c>
      <c r="G1261" s="48"/>
      <c r="H1261" s="50">
        <f>VLOOKUP(D1261,'Species List'!$A$2:$J$97,6,0)</f>
        <v>-2.8241999999999998</v>
      </c>
      <c r="I1261" s="50">
        <f>VLOOKUP(D1261,'Species List'!$A$2:$J$97,7,0)</f>
        <v>2.2637999999999998</v>
      </c>
      <c r="J1261">
        <f t="shared" si="19"/>
        <v>126.48394196747614</v>
      </c>
      <c r="K1261" s="50" t="str">
        <f>VLOOKUP(D1261,'Species List'!$A$2:$J$97,4,0)</f>
        <v>Acanthuridae</v>
      </c>
    </row>
    <row r="1262" spans="1:11">
      <c r="A1262" s="47">
        <v>2011</v>
      </c>
      <c r="B1262" s="48" t="s">
        <v>58</v>
      </c>
      <c r="C1262" s="48">
        <v>8</v>
      </c>
      <c r="D1262" s="48" t="s">
        <v>54</v>
      </c>
      <c r="E1262" s="48" t="str">
        <f>VLOOKUP(D1262,'Species List'!$A$2:$J$97,3,0)</f>
        <v>Acanthurus coeruleus</v>
      </c>
      <c r="F1262" s="48">
        <v>16</v>
      </c>
      <c r="G1262" s="48"/>
      <c r="H1262" s="50">
        <f>VLOOKUP(D1262,'Species List'!$A$2:$J$97,6,0)</f>
        <v>-2.8241999999999998</v>
      </c>
      <c r="I1262" s="50">
        <f>VLOOKUP(D1262,'Species List'!$A$2:$J$97,7,0)</f>
        <v>2.2637999999999998</v>
      </c>
      <c r="J1262">
        <f t="shared" si="19"/>
        <v>146.38171018501848</v>
      </c>
      <c r="K1262" s="50" t="str">
        <f>VLOOKUP(D1262,'Species List'!$A$2:$J$97,4,0)</f>
        <v>Acanthuridae</v>
      </c>
    </row>
    <row r="1263" spans="1:11">
      <c r="A1263" s="47">
        <v>2011</v>
      </c>
      <c r="B1263" s="48" t="s">
        <v>58</v>
      </c>
      <c r="C1263" s="48">
        <v>8</v>
      </c>
      <c r="D1263" s="48" t="s">
        <v>54</v>
      </c>
      <c r="E1263" s="48" t="str">
        <f>VLOOKUP(D1263,'Species List'!$A$2:$J$97,3,0)</f>
        <v>Acanthurus coeruleus</v>
      </c>
      <c r="F1263" s="48">
        <v>18</v>
      </c>
      <c r="G1263" s="48"/>
      <c r="H1263" s="50">
        <f>VLOOKUP(D1263,'Species List'!$A$2:$J$97,6,0)</f>
        <v>-2.8241999999999998</v>
      </c>
      <c r="I1263" s="50">
        <f>VLOOKUP(D1263,'Species List'!$A$2:$J$97,7,0)</f>
        <v>2.2637999999999998</v>
      </c>
      <c r="J1263">
        <f t="shared" si="19"/>
        <v>191.11109332634919</v>
      </c>
      <c r="K1263" s="50" t="str">
        <f>VLOOKUP(D1263,'Species List'!$A$2:$J$97,4,0)</f>
        <v>Acanthuridae</v>
      </c>
    </row>
    <row r="1264" spans="1:11">
      <c r="A1264" s="47">
        <v>2011</v>
      </c>
      <c r="B1264" s="48" t="s">
        <v>58</v>
      </c>
      <c r="C1264" s="48">
        <v>8</v>
      </c>
      <c r="D1264" s="48" t="s">
        <v>49</v>
      </c>
      <c r="E1264" s="48" t="str">
        <f>VLOOKUP(D1264,'Species List'!$A$2:$J$97,3,0)</f>
        <v>Microspathodon chrysurus</v>
      </c>
      <c r="F1264" s="48">
        <v>15</v>
      </c>
      <c r="G1264" s="48"/>
      <c r="H1264" s="50">
        <f>VLOOKUP(D1264,'Species List'!$A$2:$J$97,6,0)</f>
        <v>-4.7032999999999996</v>
      </c>
      <c r="I1264" s="50">
        <f>VLOOKUP(D1264,'Species List'!$A$2:$J$97,7,0)</f>
        <v>3.0825</v>
      </c>
      <c r="J1264">
        <f t="shared" si="19"/>
        <v>101.04185391212167</v>
      </c>
      <c r="K1264" s="50" t="str">
        <f>VLOOKUP(D1264,'Species List'!$A$2:$J$97,4,0)</f>
        <v>Pomacentridae</v>
      </c>
    </row>
    <row r="1265" spans="1:11">
      <c r="A1265" s="47">
        <v>2011</v>
      </c>
      <c r="B1265" s="48" t="s">
        <v>58</v>
      </c>
      <c r="C1265" s="48">
        <v>8</v>
      </c>
      <c r="D1265" t="s">
        <v>48</v>
      </c>
      <c r="E1265" s="48" t="str">
        <f>VLOOKUP(D1265,'Species List'!$A$2:$J$97,3,0)</f>
        <v>Scarus taeniopterus</v>
      </c>
      <c r="F1265" s="48">
        <v>19</v>
      </c>
      <c r="G1265" s="48" t="s">
        <v>21</v>
      </c>
      <c r="H1265" s="50">
        <f>VLOOKUP(D1265,'Species List'!$A$2:$J$97,6,0)</f>
        <v>-3.2256999999999998</v>
      </c>
      <c r="I1265" s="50">
        <f>VLOOKUP(D1265,'Species List'!$A$2:$J$97,7,0)</f>
        <v>2.3852000000000002</v>
      </c>
      <c r="J1265">
        <f t="shared" si="19"/>
        <v>162.02539503890316</v>
      </c>
      <c r="K1265" s="50" t="str">
        <f>VLOOKUP(D1265,'Species List'!$A$2:$J$97,4,0)</f>
        <v>Scaridae</v>
      </c>
    </row>
    <row r="1266" spans="1:11">
      <c r="A1266" s="47">
        <v>2011</v>
      </c>
      <c r="B1266" s="48" t="s">
        <v>58</v>
      </c>
      <c r="C1266" s="48">
        <v>8</v>
      </c>
      <c r="D1266" t="s">
        <v>48</v>
      </c>
      <c r="E1266" s="48" t="str">
        <f>VLOOKUP(D1266,'Species List'!$A$2:$J$97,3,0)</f>
        <v>Scarus taeniopterus</v>
      </c>
      <c r="F1266" s="48">
        <v>20</v>
      </c>
      <c r="G1266" s="48" t="s">
        <v>21</v>
      </c>
      <c r="H1266" s="50">
        <f>VLOOKUP(D1266,'Species List'!$A$2:$J$97,6,0)</f>
        <v>-3.2256999999999998</v>
      </c>
      <c r="I1266" s="50">
        <f>VLOOKUP(D1266,'Species List'!$A$2:$J$97,7,0)</f>
        <v>2.3852000000000002</v>
      </c>
      <c r="J1266">
        <f t="shared" si="19"/>
        <v>183.11197449783583</v>
      </c>
      <c r="K1266" s="50" t="str">
        <f>VLOOKUP(D1266,'Species List'!$A$2:$J$97,4,0)</f>
        <v>Scaridae</v>
      </c>
    </row>
    <row r="1267" spans="1:11">
      <c r="A1267" s="47">
        <v>2011</v>
      </c>
      <c r="B1267" s="48" t="s">
        <v>58</v>
      </c>
      <c r="C1267" s="48">
        <v>8</v>
      </c>
      <c r="D1267" t="s">
        <v>48</v>
      </c>
      <c r="E1267" s="48" t="str">
        <f>VLOOKUP(D1267,'Species List'!$A$2:$J$97,3,0)</f>
        <v>Scarus taeniopterus</v>
      </c>
      <c r="F1267" s="48">
        <v>25</v>
      </c>
      <c r="G1267" s="48" t="s">
        <v>43</v>
      </c>
      <c r="H1267" s="50">
        <f>VLOOKUP(D1267,'Species List'!$A$2:$J$97,6,0)</f>
        <v>-3.2256999999999998</v>
      </c>
      <c r="I1267" s="50">
        <f>VLOOKUP(D1267,'Species List'!$A$2:$J$97,7,0)</f>
        <v>2.3852000000000002</v>
      </c>
      <c r="J1267">
        <f t="shared" si="19"/>
        <v>311.79310623759653</v>
      </c>
      <c r="K1267" s="50" t="str">
        <f>VLOOKUP(D1267,'Species List'!$A$2:$J$97,4,0)</f>
        <v>Scaridae</v>
      </c>
    </row>
    <row r="1268" spans="1:11">
      <c r="A1268" s="47">
        <v>2011</v>
      </c>
      <c r="B1268" s="48" t="s">
        <v>58</v>
      </c>
      <c r="C1268" s="48">
        <v>8</v>
      </c>
      <c r="D1268" s="48" t="s">
        <v>42</v>
      </c>
      <c r="E1268" s="48" t="str">
        <f>VLOOKUP(D1268,'Species List'!$A$2:$J$97,3,0)</f>
        <v>Scarus vetula</v>
      </c>
      <c r="F1268" s="48">
        <v>30</v>
      </c>
      <c r="G1268" s="48" t="s">
        <v>21</v>
      </c>
      <c r="H1268" s="50">
        <f>VLOOKUP(D1268,'Species List'!$A$2:$J$97,6,0)</f>
        <v>-5.0162000000000004</v>
      </c>
      <c r="I1268" s="50">
        <f>VLOOKUP(D1268,'Species List'!$A$2:$J$97,7,0)</f>
        <v>3.1109</v>
      </c>
      <c r="J1268">
        <f t="shared" si="19"/>
        <v>489.6395738782121</v>
      </c>
      <c r="K1268" s="50" t="str">
        <f>VLOOKUP(D1268,'Species List'!$A$2:$J$97,4,0)</f>
        <v>Scaridae</v>
      </c>
    </row>
    <row r="1269" spans="1:11">
      <c r="A1269" s="47">
        <v>2011</v>
      </c>
      <c r="B1269" s="48" t="s">
        <v>58</v>
      </c>
      <c r="C1269" s="48">
        <v>8</v>
      </c>
      <c r="D1269" t="s">
        <v>45</v>
      </c>
      <c r="E1269" s="48" t="str">
        <f>VLOOKUP(D1269,'Species List'!$A$2:$J$97,3,0)</f>
        <v>Sparisoma viride</v>
      </c>
      <c r="F1269" s="48">
        <v>20</v>
      </c>
      <c r="G1269" s="48" t="s">
        <v>21</v>
      </c>
      <c r="H1269" s="50">
        <f>VLOOKUP(D1269,'Species List'!$A$2:$J$97,6,0)</f>
        <v>-4.4317000000000002</v>
      </c>
      <c r="I1269" s="50">
        <f>VLOOKUP(D1269,'Species List'!$A$2:$J$97,7,0)</f>
        <v>2.9051</v>
      </c>
      <c r="J1269">
        <f t="shared" si="19"/>
        <v>179.06975540636282</v>
      </c>
      <c r="K1269" s="50" t="str">
        <f>VLOOKUP(D1269,'Species List'!$A$2:$J$97,4,0)</f>
        <v>Scaridae</v>
      </c>
    </row>
    <row r="1270" spans="1:11">
      <c r="A1270" s="47">
        <v>2011</v>
      </c>
      <c r="B1270" s="48" t="s">
        <v>58</v>
      </c>
      <c r="C1270" s="48">
        <v>8</v>
      </c>
      <c r="D1270" t="s">
        <v>45</v>
      </c>
      <c r="E1270" s="48" t="str">
        <f>VLOOKUP(D1270,'Species List'!$A$2:$J$97,3,0)</f>
        <v>Sparisoma viride</v>
      </c>
      <c r="F1270" s="48">
        <v>22</v>
      </c>
      <c r="G1270" s="48" t="s">
        <v>21</v>
      </c>
      <c r="H1270" s="50">
        <f>VLOOKUP(D1270,'Species List'!$A$2:$J$97,6,0)</f>
        <v>-4.4317000000000002</v>
      </c>
      <c r="I1270" s="50">
        <f>VLOOKUP(D1270,'Species List'!$A$2:$J$97,7,0)</f>
        <v>2.9051</v>
      </c>
      <c r="J1270">
        <f t="shared" si="19"/>
        <v>236.19577785013334</v>
      </c>
      <c r="K1270" s="50" t="str">
        <f>VLOOKUP(D1270,'Species List'!$A$2:$J$97,4,0)</f>
        <v>Scaridae</v>
      </c>
    </row>
    <row r="1271" spans="1:11">
      <c r="A1271" s="47">
        <v>2011</v>
      </c>
      <c r="B1271" s="48" t="s">
        <v>58</v>
      </c>
      <c r="C1271" s="48">
        <v>8</v>
      </c>
      <c r="D1271" t="s">
        <v>45</v>
      </c>
      <c r="E1271" s="48" t="str">
        <f>VLOOKUP(D1271,'Species List'!$A$2:$J$97,3,0)</f>
        <v>Sparisoma viride</v>
      </c>
      <c r="F1271" s="48">
        <v>30</v>
      </c>
      <c r="G1271" s="48" t="s">
        <v>21</v>
      </c>
      <c r="H1271" s="50">
        <f>VLOOKUP(D1271,'Species List'!$A$2:$J$97,6,0)</f>
        <v>-4.4317000000000002</v>
      </c>
      <c r="I1271" s="50">
        <f>VLOOKUP(D1271,'Species List'!$A$2:$J$97,7,0)</f>
        <v>2.9051</v>
      </c>
      <c r="J1271">
        <f t="shared" si="19"/>
        <v>581.54718397712224</v>
      </c>
      <c r="K1271" s="50" t="str">
        <f>VLOOKUP(D1271,'Species List'!$A$2:$J$97,4,0)</f>
        <v>Scaridae</v>
      </c>
    </row>
    <row r="1272" spans="1:11">
      <c r="A1272" s="47">
        <v>2011</v>
      </c>
      <c r="B1272" s="48" t="s">
        <v>58</v>
      </c>
      <c r="C1272" s="48">
        <v>8</v>
      </c>
      <c r="D1272" t="s">
        <v>45</v>
      </c>
      <c r="E1272" s="48" t="str">
        <f>VLOOKUP(D1272,'Species List'!$A$2:$J$97,3,0)</f>
        <v>Sparisoma viride</v>
      </c>
      <c r="F1272" s="48">
        <v>32</v>
      </c>
      <c r="G1272" s="48" t="s">
        <v>43</v>
      </c>
      <c r="H1272" s="50">
        <f>VLOOKUP(D1272,'Species List'!$A$2:$J$97,6,0)</f>
        <v>-4.4317000000000002</v>
      </c>
      <c r="I1272" s="50">
        <f>VLOOKUP(D1272,'Species List'!$A$2:$J$97,7,0)</f>
        <v>2.9051</v>
      </c>
      <c r="J1272">
        <f t="shared" si="19"/>
        <v>701.47339170910243</v>
      </c>
      <c r="K1272" s="50" t="str">
        <f>VLOOKUP(D1272,'Species List'!$A$2:$J$97,4,0)</f>
        <v>Scaridae</v>
      </c>
    </row>
    <row r="1273" spans="1:11">
      <c r="A1273" s="49">
        <v>2013</v>
      </c>
      <c r="B1273" t="s">
        <v>382</v>
      </c>
      <c r="C1273">
        <v>1</v>
      </c>
      <c r="D1273" s="48" t="s">
        <v>26</v>
      </c>
      <c r="E1273" s="48" t="str">
        <f>VLOOKUP(D1273,'Species List'!$A$2:$J$97,3,0)</f>
        <v>Acanthurus bahianus</v>
      </c>
      <c r="F1273">
        <v>18</v>
      </c>
      <c r="H1273" s="50">
        <f>VLOOKUP(D1273,'Species List'!$A$2:$J$97,6,0)</f>
        <v>-4.6005000000000003</v>
      </c>
      <c r="I1273" s="50">
        <f>VLOOKUP(D1273,'Species List'!$A$2:$J$97,7,0)</f>
        <v>2.9752000000000001</v>
      </c>
      <c r="J1273">
        <f t="shared" si="19"/>
        <v>128.64317706372901</v>
      </c>
      <c r="K1273" s="50" t="str">
        <f>VLOOKUP(D1273,'Species List'!$A$2:$J$97,4,0)</f>
        <v>Acanthuridae</v>
      </c>
    </row>
    <row r="1274" spans="1:11">
      <c r="A1274" s="49">
        <v>2013</v>
      </c>
      <c r="B1274" t="s">
        <v>382</v>
      </c>
      <c r="C1274">
        <v>1</v>
      </c>
      <c r="D1274" s="48" t="s">
        <v>54</v>
      </c>
      <c r="E1274" s="48" t="str">
        <f>VLOOKUP(D1274,'Species List'!$A$2:$J$97,3,0)</f>
        <v>Acanthurus coeruleus</v>
      </c>
      <c r="F1274">
        <v>15</v>
      </c>
      <c r="H1274" s="50">
        <f>VLOOKUP(D1274,'Species List'!$A$2:$J$97,6,0)</f>
        <v>-2.8241999999999998</v>
      </c>
      <c r="I1274" s="50">
        <f>VLOOKUP(D1274,'Species List'!$A$2:$J$97,7,0)</f>
        <v>2.2637999999999998</v>
      </c>
      <c r="J1274">
        <f t="shared" si="19"/>
        <v>126.48394196747614</v>
      </c>
      <c r="K1274" s="50" t="str">
        <f>VLOOKUP(D1274,'Species List'!$A$2:$J$97,4,0)</f>
        <v>Acanthuridae</v>
      </c>
    </row>
    <row r="1275" spans="1:11">
      <c r="A1275" s="49">
        <v>2013</v>
      </c>
      <c r="B1275" t="s">
        <v>382</v>
      </c>
      <c r="C1275">
        <v>1</v>
      </c>
      <c r="D1275" s="48" t="s">
        <v>54</v>
      </c>
      <c r="E1275" s="48" t="str">
        <f>VLOOKUP(D1275,'Species List'!$A$2:$J$97,3,0)</f>
        <v>Acanthurus coeruleus</v>
      </c>
      <c r="F1275">
        <v>16</v>
      </c>
      <c r="H1275" s="50">
        <f>VLOOKUP(D1275,'Species List'!$A$2:$J$97,6,0)</f>
        <v>-2.8241999999999998</v>
      </c>
      <c r="I1275" s="50">
        <f>VLOOKUP(D1275,'Species List'!$A$2:$J$97,7,0)</f>
        <v>2.2637999999999998</v>
      </c>
      <c r="J1275">
        <f t="shared" si="19"/>
        <v>146.38171018501848</v>
      </c>
      <c r="K1275" s="50" t="str">
        <f>VLOOKUP(D1275,'Species List'!$A$2:$J$97,4,0)</f>
        <v>Acanthuridae</v>
      </c>
    </row>
    <row r="1276" spans="1:11">
      <c r="A1276" s="49">
        <v>2013</v>
      </c>
      <c r="B1276" t="s">
        <v>382</v>
      </c>
      <c r="C1276">
        <v>1</v>
      </c>
      <c r="D1276" s="48" t="s">
        <v>54</v>
      </c>
      <c r="E1276" s="48" t="str">
        <f>VLOOKUP(D1276,'Species List'!$A$2:$J$97,3,0)</f>
        <v>Acanthurus coeruleus</v>
      </c>
      <c r="F1276">
        <v>19</v>
      </c>
      <c r="H1276" s="50">
        <f>VLOOKUP(D1276,'Species List'!$A$2:$J$97,6,0)</f>
        <v>-2.8241999999999998</v>
      </c>
      <c r="I1276" s="50">
        <f>VLOOKUP(D1276,'Species List'!$A$2:$J$97,7,0)</f>
        <v>2.2637999999999998</v>
      </c>
      <c r="J1276">
        <f t="shared" si="19"/>
        <v>215.99435539737019</v>
      </c>
      <c r="K1276" s="50" t="str">
        <f>VLOOKUP(D1276,'Species List'!$A$2:$J$97,4,0)</f>
        <v>Acanthuridae</v>
      </c>
    </row>
    <row r="1277" spans="1:11">
      <c r="A1277" s="49">
        <v>2013</v>
      </c>
      <c r="B1277" t="s">
        <v>382</v>
      </c>
      <c r="C1277">
        <v>1</v>
      </c>
      <c r="D1277" s="48" t="s">
        <v>54</v>
      </c>
      <c r="E1277" s="48" t="str">
        <f>VLOOKUP(D1277,'Species List'!$A$2:$J$97,3,0)</f>
        <v>Acanthurus coeruleus</v>
      </c>
      <c r="F1277">
        <v>19</v>
      </c>
      <c r="H1277" s="50">
        <f>VLOOKUP(D1277,'Species List'!$A$2:$J$97,6,0)</f>
        <v>-2.8241999999999998</v>
      </c>
      <c r="I1277" s="50">
        <f>VLOOKUP(D1277,'Species List'!$A$2:$J$97,7,0)</f>
        <v>2.2637999999999998</v>
      </c>
      <c r="J1277">
        <f t="shared" si="19"/>
        <v>215.99435539737019</v>
      </c>
      <c r="K1277" s="50" t="str">
        <f>VLOOKUP(D1277,'Species List'!$A$2:$J$97,4,0)</f>
        <v>Acanthuridae</v>
      </c>
    </row>
    <row r="1278" spans="1:11">
      <c r="A1278" s="49">
        <v>2013</v>
      </c>
      <c r="B1278" t="s">
        <v>382</v>
      </c>
      <c r="C1278">
        <v>1</v>
      </c>
      <c r="D1278" s="48" t="s">
        <v>54</v>
      </c>
      <c r="E1278" s="48" t="str">
        <f>VLOOKUP(D1278,'Species List'!$A$2:$J$97,3,0)</f>
        <v>Acanthurus coeruleus</v>
      </c>
      <c r="F1278">
        <v>20</v>
      </c>
      <c r="H1278" s="50">
        <f>VLOOKUP(D1278,'Species List'!$A$2:$J$97,6,0)</f>
        <v>-2.8241999999999998</v>
      </c>
      <c r="I1278" s="50">
        <f>VLOOKUP(D1278,'Species List'!$A$2:$J$97,7,0)</f>
        <v>2.2637999999999998</v>
      </c>
      <c r="J1278">
        <f t="shared" si="19"/>
        <v>242.58933511332035</v>
      </c>
      <c r="K1278" s="50" t="str">
        <f>VLOOKUP(D1278,'Species List'!$A$2:$J$97,4,0)</f>
        <v>Acanthuridae</v>
      </c>
    </row>
    <row r="1279" spans="1:11">
      <c r="A1279" s="49">
        <v>2013</v>
      </c>
      <c r="B1279" t="s">
        <v>382</v>
      </c>
      <c r="C1279">
        <v>1</v>
      </c>
      <c r="D1279" t="s">
        <v>48</v>
      </c>
      <c r="E1279" s="48" t="str">
        <f>VLOOKUP(D1279,'Species List'!$A$2:$J$97,3,0)</f>
        <v>Scarus taeniopterus</v>
      </c>
      <c r="F1279">
        <v>18</v>
      </c>
      <c r="G1279" t="s">
        <v>21</v>
      </c>
      <c r="H1279" s="50">
        <f>VLOOKUP(D1279,'Species List'!$A$2:$J$97,6,0)</f>
        <v>-3.2256999999999998</v>
      </c>
      <c r="I1279" s="50">
        <f>VLOOKUP(D1279,'Species List'!$A$2:$J$97,7,0)</f>
        <v>2.3852000000000002</v>
      </c>
      <c r="J1279">
        <f t="shared" si="19"/>
        <v>142.42163893869329</v>
      </c>
      <c r="K1279" s="50" t="str">
        <f>VLOOKUP(D1279,'Species List'!$A$2:$J$97,4,0)</f>
        <v>Scaridae</v>
      </c>
    </row>
    <row r="1280" spans="1:11">
      <c r="A1280" s="49">
        <v>2013</v>
      </c>
      <c r="B1280" t="s">
        <v>382</v>
      </c>
      <c r="C1280">
        <v>1</v>
      </c>
      <c r="D1280" t="s">
        <v>48</v>
      </c>
      <c r="E1280" s="48" t="str">
        <f>VLOOKUP(D1280,'Species List'!$A$2:$J$97,3,0)</f>
        <v>Scarus taeniopterus</v>
      </c>
      <c r="F1280">
        <v>20</v>
      </c>
      <c r="G1280" t="s">
        <v>21</v>
      </c>
      <c r="H1280" s="50">
        <f>VLOOKUP(D1280,'Species List'!$A$2:$J$97,6,0)</f>
        <v>-3.2256999999999998</v>
      </c>
      <c r="I1280" s="50">
        <f>VLOOKUP(D1280,'Species List'!$A$2:$J$97,7,0)</f>
        <v>2.3852000000000002</v>
      </c>
      <c r="J1280">
        <f t="shared" si="19"/>
        <v>183.11197449783583</v>
      </c>
      <c r="K1280" s="50" t="str">
        <f>VLOOKUP(D1280,'Species List'!$A$2:$J$97,4,0)</f>
        <v>Scaridae</v>
      </c>
    </row>
    <row r="1281" spans="1:11">
      <c r="A1281" s="49">
        <v>2013</v>
      </c>
      <c r="B1281" t="s">
        <v>382</v>
      </c>
      <c r="C1281">
        <v>1</v>
      </c>
      <c r="D1281" t="s">
        <v>48</v>
      </c>
      <c r="E1281" s="48" t="str">
        <f>VLOOKUP(D1281,'Species List'!$A$2:$J$97,3,0)</f>
        <v>Scarus taeniopterus</v>
      </c>
      <c r="F1281">
        <v>12</v>
      </c>
      <c r="G1281" t="s">
        <v>53</v>
      </c>
      <c r="H1281" s="50">
        <f>VLOOKUP(D1281,'Species List'!$A$2:$J$97,6,0)</f>
        <v>-3.2256999999999998</v>
      </c>
      <c r="I1281" s="50">
        <f>VLOOKUP(D1281,'Species List'!$A$2:$J$97,7,0)</f>
        <v>2.3852000000000002</v>
      </c>
      <c r="J1281">
        <f t="shared" si="19"/>
        <v>54.145592205106873</v>
      </c>
      <c r="K1281" s="50" t="str">
        <f>VLOOKUP(D1281,'Species List'!$A$2:$J$97,4,0)</f>
        <v>Scaridae</v>
      </c>
    </row>
    <row r="1282" spans="1:11">
      <c r="A1282" s="49">
        <v>2013</v>
      </c>
      <c r="B1282" t="s">
        <v>382</v>
      </c>
      <c r="C1282">
        <v>1</v>
      </c>
      <c r="D1282" t="s">
        <v>48</v>
      </c>
      <c r="E1282" s="48" t="str">
        <f>VLOOKUP(D1282,'Species List'!$A$2:$J$97,3,0)</f>
        <v>Scarus taeniopterus</v>
      </c>
      <c r="F1282">
        <v>23</v>
      </c>
      <c r="G1282" t="s">
        <v>43</v>
      </c>
      <c r="H1282" s="50">
        <f>VLOOKUP(D1282,'Species List'!$A$2:$J$97,6,0)</f>
        <v>-3.2256999999999998</v>
      </c>
      <c r="I1282" s="50">
        <f>VLOOKUP(D1282,'Species List'!$A$2:$J$97,7,0)</f>
        <v>2.3852000000000002</v>
      </c>
      <c r="J1282">
        <f t="shared" ref="J1282:J1345" si="20">10^(H1282+(I1282*LOG(F1282*10)/LOG(10)))</f>
        <v>255.56020890468707</v>
      </c>
      <c r="K1282" s="50" t="str">
        <f>VLOOKUP(D1282,'Species List'!$A$2:$J$97,4,0)</f>
        <v>Scaridae</v>
      </c>
    </row>
    <row r="1283" spans="1:11">
      <c r="A1283" s="49">
        <v>2013</v>
      </c>
      <c r="B1283" t="s">
        <v>382</v>
      </c>
      <c r="C1283">
        <v>1</v>
      </c>
      <c r="D1283" t="s">
        <v>48</v>
      </c>
      <c r="E1283" s="48" t="str">
        <f>VLOOKUP(D1283,'Species List'!$A$2:$J$97,3,0)</f>
        <v>Scarus taeniopterus</v>
      </c>
      <c r="F1283">
        <v>23</v>
      </c>
      <c r="G1283" t="s">
        <v>43</v>
      </c>
      <c r="H1283" s="50">
        <f>VLOOKUP(D1283,'Species List'!$A$2:$J$97,6,0)</f>
        <v>-3.2256999999999998</v>
      </c>
      <c r="I1283" s="50">
        <f>VLOOKUP(D1283,'Species List'!$A$2:$J$97,7,0)</f>
        <v>2.3852000000000002</v>
      </c>
      <c r="J1283">
        <f t="shared" si="20"/>
        <v>255.56020890468707</v>
      </c>
      <c r="K1283" s="50" t="str">
        <f>VLOOKUP(D1283,'Species List'!$A$2:$J$97,4,0)</f>
        <v>Scaridae</v>
      </c>
    </row>
    <row r="1284" spans="1:11">
      <c r="A1284" s="49">
        <v>2013</v>
      </c>
      <c r="B1284" t="s">
        <v>382</v>
      </c>
      <c r="C1284">
        <v>1</v>
      </c>
      <c r="D1284" t="s">
        <v>48</v>
      </c>
      <c r="E1284" s="48" t="str">
        <f>VLOOKUP(D1284,'Species List'!$A$2:$J$97,3,0)</f>
        <v>Scarus taeniopterus</v>
      </c>
      <c r="F1284">
        <v>10</v>
      </c>
      <c r="H1284" s="50">
        <f>VLOOKUP(D1284,'Species List'!$A$2:$J$97,6,0)</f>
        <v>-3.2256999999999998</v>
      </c>
      <c r="I1284" s="50">
        <f>VLOOKUP(D1284,'Species List'!$A$2:$J$97,7,0)</f>
        <v>2.3852000000000002</v>
      </c>
      <c r="J1284">
        <f t="shared" si="20"/>
        <v>35.050966680669347</v>
      </c>
      <c r="K1284" s="50" t="str">
        <f>VLOOKUP(D1284,'Species List'!$A$2:$J$97,4,0)</f>
        <v>Scaridae</v>
      </c>
    </row>
    <row r="1285" spans="1:11">
      <c r="A1285" s="49">
        <v>2013</v>
      </c>
      <c r="B1285" t="s">
        <v>382</v>
      </c>
      <c r="C1285">
        <v>1</v>
      </c>
      <c r="D1285" s="48" t="s">
        <v>42</v>
      </c>
      <c r="E1285" s="48" t="str">
        <f>VLOOKUP(D1285,'Species List'!$A$2:$J$97,3,0)</f>
        <v>Scarus vetula</v>
      </c>
      <c r="F1285">
        <v>23</v>
      </c>
      <c r="G1285" t="s">
        <v>21</v>
      </c>
      <c r="H1285" s="50">
        <f>VLOOKUP(D1285,'Species List'!$A$2:$J$97,6,0)</f>
        <v>-5.0162000000000004</v>
      </c>
      <c r="I1285" s="50">
        <f>VLOOKUP(D1285,'Species List'!$A$2:$J$97,7,0)</f>
        <v>3.1109</v>
      </c>
      <c r="J1285">
        <f t="shared" si="20"/>
        <v>214.23929230422809</v>
      </c>
      <c r="K1285" s="50" t="str">
        <f>VLOOKUP(D1285,'Species List'!$A$2:$J$97,4,0)</f>
        <v>Scaridae</v>
      </c>
    </row>
    <row r="1286" spans="1:11">
      <c r="A1286" s="49">
        <v>2013</v>
      </c>
      <c r="B1286" t="s">
        <v>382</v>
      </c>
      <c r="C1286">
        <v>1</v>
      </c>
      <c r="D1286" s="48" t="s">
        <v>42</v>
      </c>
      <c r="E1286" s="48" t="str">
        <f>VLOOKUP(D1286,'Species List'!$A$2:$J$97,3,0)</f>
        <v>Scarus vetula</v>
      </c>
      <c r="F1286">
        <v>25</v>
      </c>
      <c r="G1286" t="s">
        <v>21</v>
      </c>
      <c r="H1286" s="50">
        <f>VLOOKUP(D1286,'Species List'!$A$2:$J$97,6,0)</f>
        <v>-5.0162000000000004</v>
      </c>
      <c r="I1286" s="50">
        <f>VLOOKUP(D1286,'Species List'!$A$2:$J$97,7,0)</f>
        <v>3.1109</v>
      </c>
      <c r="J1286">
        <f t="shared" si="20"/>
        <v>277.684458006971</v>
      </c>
      <c r="K1286" s="50" t="str">
        <f>VLOOKUP(D1286,'Species List'!$A$2:$J$97,4,0)</f>
        <v>Scaridae</v>
      </c>
    </row>
    <row r="1287" spans="1:11">
      <c r="A1287" s="49">
        <v>2013</v>
      </c>
      <c r="B1287" t="s">
        <v>382</v>
      </c>
      <c r="C1287">
        <v>1</v>
      </c>
      <c r="D1287" s="48" t="s">
        <v>42</v>
      </c>
      <c r="E1287" s="48" t="str">
        <f>VLOOKUP(D1287,'Species List'!$A$2:$J$97,3,0)</f>
        <v>Scarus vetula</v>
      </c>
      <c r="F1287">
        <v>30</v>
      </c>
      <c r="G1287" t="s">
        <v>43</v>
      </c>
      <c r="H1287" s="50">
        <f>VLOOKUP(D1287,'Species List'!$A$2:$J$97,6,0)</f>
        <v>-5.0162000000000004</v>
      </c>
      <c r="I1287" s="50">
        <f>VLOOKUP(D1287,'Species List'!$A$2:$J$97,7,0)</f>
        <v>3.1109</v>
      </c>
      <c r="J1287">
        <f t="shared" si="20"/>
        <v>489.6395738782121</v>
      </c>
      <c r="K1287" s="50" t="str">
        <f>VLOOKUP(D1287,'Species List'!$A$2:$J$97,4,0)</f>
        <v>Scaridae</v>
      </c>
    </row>
    <row r="1288" spans="1:11">
      <c r="A1288" s="49">
        <v>2013</v>
      </c>
      <c r="B1288" t="s">
        <v>382</v>
      </c>
      <c r="C1288">
        <v>1</v>
      </c>
      <c r="D1288" s="48" t="s">
        <v>42</v>
      </c>
      <c r="E1288" s="48" t="str">
        <f>VLOOKUP(D1288,'Species List'!$A$2:$J$97,3,0)</f>
        <v>Scarus vetula</v>
      </c>
      <c r="F1288">
        <v>35</v>
      </c>
      <c r="G1288" t="s">
        <v>43</v>
      </c>
      <c r="H1288" s="50">
        <f>VLOOKUP(D1288,'Species List'!$A$2:$J$97,6,0)</f>
        <v>-5.0162000000000004</v>
      </c>
      <c r="I1288" s="50">
        <f>VLOOKUP(D1288,'Species List'!$A$2:$J$97,7,0)</f>
        <v>3.1109</v>
      </c>
      <c r="J1288">
        <f t="shared" si="20"/>
        <v>790.93588337793562</v>
      </c>
      <c r="K1288" s="50" t="str">
        <f>VLOOKUP(D1288,'Species List'!$A$2:$J$97,4,0)</f>
        <v>Scaridae</v>
      </c>
    </row>
    <row r="1289" spans="1:11">
      <c r="A1289" s="49">
        <v>2013</v>
      </c>
      <c r="B1289" t="s">
        <v>382</v>
      </c>
      <c r="C1289">
        <v>1</v>
      </c>
      <c r="D1289" t="s">
        <v>45</v>
      </c>
      <c r="E1289" s="48" t="str">
        <f>VLOOKUP(D1289,'Species List'!$A$2:$J$97,3,0)</f>
        <v>Sparisoma viride</v>
      </c>
      <c r="F1289">
        <v>23</v>
      </c>
      <c r="G1289" t="s">
        <v>21</v>
      </c>
      <c r="H1289" s="50">
        <f>VLOOKUP(D1289,'Species List'!$A$2:$J$97,6,0)</f>
        <v>-4.4317000000000002</v>
      </c>
      <c r="I1289" s="50">
        <f>VLOOKUP(D1289,'Species List'!$A$2:$J$97,7,0)</f>
        <v>2.9051</v>
      </c>
      <c r="J1289">
        <f t="shared" si="20"/>
        <v>268.75437106326598</v>
      </c>
      <c r="K1289" s="50" t="str">
        <f>VLOOKUP(D1289,'Species List'!$A$2:$J$97,4,0)</f>
        <v>Scaridae</v>
      </c>
    </row>
    <row r="1290" spans="1:11">
      <c r="A1290" s="49">
        <v>2013</v>
      </c>
      <c r="B1290" t="s">
        <v>382</v>
      </c>
      <c r="C1290">
        <v>1</v>
      </c>
      <c r="D1290" t="s">
        <v>45</v>
      </c>
      <c r="E1290" s="48" t="str">
        <f>VLOOKUP(D1290,'Species List'!$A$2:$J$97,3,0)</f>
        <v>Sparisoma viride</v>
      </c>
      <c r="F1290">
        <v>32</v>
      </c>
      <c r="G1290" t="s">
        <v>43</v>
      </c>
      <c r="H1290" s="50">
        <f>VLOOKUP(D1290,'Species List'!$A$2:$J$97,6,0)</f>
        <v>-4.4317000000000002</v>
      </c>
      <c r="I1290" s="50">
        <f>VLOOKUP(D1290,'Species List'!$A$2:$J$97,7,0)</f>
        <v>2.9051</v>
      </c>
      <c r="J1290">
        <f t="shared" si="20"/>
        <v>701.47339170910243</v>
      </c>
      <c r="K1290" s="50" t="str">
        <f>VLOOKUP(D1290,'Species List'!$A$2:$J$97,4,0)</f>
        <v>Scaridae</v>
      </c>
    </row>
    <row r="1291" spans="1:11">
      <c r="A1291" s="49">
        <v>2013</v>
      </c>
      <c r="B1291" t="s">
        <v>382</v>
      </c>
      <c r="C1291">
        <v>2</v>
      </c>
      <c r="D1291" s="48" t="s">
        <v>26</v>
      </c>
      <c r="E1291" s="48" t="str">
        <f>VLOOKUP(D1291,'Species List'!$A$2:$J$97,3,0)</f>
        <v>Acanthurus bahianus</v>
      </c>
      <c r="F1291">
        <v>15</v>
      </c>
      <c r="H1291" s="50">
        <f>VLOOKUP(D1291,'Species List'!$A$2:$J$97,6,0)</f>
        <v>-4.6005000000000003</v>
      </c>
      <c r="I1291" s="50">
        <f>VLOOKUP(D1291,'Species List'!$A$2:$J$97,7,0)</f>
        <v>2.9752000000000001</v>
      </c>
      <c r="J1291">
        <f t="shared" si="20"/>
        <v>74.783659607909669</v>
      </c>
      <c r="K1291" s="50" t="str">
        <f>VLOOKUP(D1291,'Species List'!$A$2:$J$97,4,0)</f>
        <v>Acanthuridae</v>
      </c>
    </row>
    <row r="1292" spans="1:11">
      <c r="A1292" s="49">
        <v>2013</v>
      </c>
      <c r="B1292" t="s">
        <v>382</v>
      </c>
      <c r="C1292">
        <v>2</v>
      </c>
      <c r="D1292" s="48" t="s">
        <v>26</v>
      </c>
      <c r="E1292" s="48" t="str">
        <f>VLOOKUP(D1292,'Species List'!$A$2:$J$97,3,0)</f>
        <v>Acanthurus bahianus</v>
      </c>
      <c r="F1292">
        <v>15</v>
      </c>
      <c r="H1292" s="50">
        <f>VLOOKUP(D1292,'Species List'!$A$2:$J$97,6,0)</f>
        <v>-4.6005000000000003</v>
      </c>
      <c r="I1292" s="50">
        <f>VLOOKUP(D1292,'Species List'!$A$2:$J$97,7,0)</f>
        <v>2.9752000000000001</v>
      </c>
      <c r="J1292">
        <f t="shared" si="20"/>
        <v>74.783659607909669</v>
      </c>
      <c r="K1292" s="50" t="str">
        <f>VLOOKUP(D1292,'Species List'!$A$2:$J$97,4,0)</f>
        <v>Acanthuridae</v>
      </c>
    </row>
    <row r="1293" spans="1:11">
      <c r="A1293" s="49">
        <v>2013</v>
      </c>
      <c r="B1293" t="s">
        <v>382</v>
      </c>
      <c r="C1293">
        <v>2</v>
      </c>
      <c r="D1293" s="48" t="s">
        <v>26</v>
      </c>
      <c r="E1293" s="48" t="str">
        <f>VLOOKUP(D1293,'Species List'!$A$2:$J$97,3,0)</f>
        <v>Acanthurus bahianus</v>
      </c>
      <c r="F1293">
        <v>17</v>
      </c>
      <c r="H1293" s="50">
        <f>VLOOKUP(D1293,'Species List'!$A$2:$J$97,6,0)</f>
        <v>-4.6005000000000003</v>
      </c>
      <c r="I1293" s="50">
        <f>VLOOKUP(D1293,'Species List'!$A$2:$J$97,7,0)</f>
        <v>2.9752000000000001</v>
      </c>
      <c r="J1293">
        <f t="shared" si="20"/>
        <v>108.52545888885899</v>
      </c>
      <c r="K1293" s="50" t="str">
        <f>VLOOKUP(D1293,'Species List'!$A$2:$J$97,4,0)</f>
        <v>Acanthuridae</v>
      </c>
    </row>
    <row r="1294" spans="1:11">
      <c r="A1294" s="49">
        <v>2013</v>
      </c>
      <c r="B1294" t="s">
        <v>382</v>
      </c>
      <c r="C1294">
        <v>2</v>
      </c>
      <c r="D1294" s="48" t="s">
        <v>26</v>
      </c>
      <c r="E1294" s="48" t="str">
        <f>VLOOKUP(D1294,'Species List'!$A$2:$J$97,3,0)</f>
        <v>Acanthurus bahianus</v>
      </c>
      <c r="F1294">
        <v>19</v>
      </c>
      <c r="H1294" s="50">
        <f>VLOOKUP(D1294,'Species List'!$A$2:$J$97,6,0)</f>
        <v>-4.6005000000000003</v>
      </c>
      <c r="I1294" s="50">
        <f>VLOOKUP(D1294,'Species List'!$A$2:$J$97,7,0)</f>
        <v>2.9752000000000001</v>
      </c>
      <c r="J1294">
        <f t="shared" si="20"/>
        <v>151.09417216938573</v>
      </c>
      <c r="K1294" s="50" t="str">
        <f>VLOOKUP(D1294,'Species List'!$A$2:$J$97,4,0)</f>
        <v>Acanthuridae</v>
      </c>
    </row>
    <row r="1295" spans="1:11">
      <c r="A1295" s="49">
        <v>2013</v>
      </c>
      <c r="B1295" t="s">
        <v>382</v>
      </c>
      <c r="C1295">
        <v>2</v>
      </c>
      <c r="D1295" s="48" t="s">
        <v>26</v>
      </c>
      <c r="E1295" s="48" t="str">
        <f>VLOOKUP(D1295,'Species List'!$A$2:$J$97,3,0)</f>
        <v>Acanthurus bahianus</v>
      </c>
      <c r="F1295">
        <v>20</v>
      </c>
      <c r="H1295" s="50">
        <f>VLOOKUP(D1295,'Species List'!$A$2:$J$97,6,0)</f>
        <v>-4.6005000000000003</v>
      </c>
      <c r="I1295" s="50">
        <f>VLOOKUP(D1295,'Species List'!$A$2:$J$97,7,0)</f>
        <v>2.9752000000000001</v>
      </c>
      <c r="J1295">
        <f t="shared" si="20"/>
        <v>176.00477205767049</v>
      </c>
      <c r="K1295" s="50" t="str">
        <f>VLOOKUP(D1295,'Species List'!$A$2:$J$97,4,0)</f>
        <v>Acanthuridae</v>
      </c>
    </row>
    <row r="1296" spans="1:11">
      <c r="A1296" s="49">
        <v>2013</v>
      </c>
      <c r="B1296" t="s">
        <v>382</v>
      </c>
      <c r="C1296">
        <v>2</v>
      </c>
      <c r="D1296" s="48" t="s">
        <v>49</v>
      </c>
      <c r="E1296" s="48" t="str">
        <f>VLOOKUP(D1296,'Species List'!$A$2:$J$97,3,0)</f>
        <v>Microspathodon chrysurus</v>
      </c>
      <c r="F1296">
        <v>12</v>
      </c>
      <c r="H1296" s="50">
        <f>VLOOKUP(D1296,'Species List'!$A$2:$J$97,6,0)</f>
        <v>-4.7032999999999996</v>
      </c>
      <c r="I1296" s="50">
        <f>VLOOKUP(D1296,'Species List'!$A$2:$J$97,7,0)</f>
        <v>3.0825</v>
      </c>
      <c r="J1296">
        <f t="shared" si="20"/>
        <v>50.789763544333439</v>
      </c>
      <c r="K1296" s="50" t="str">
        <f>VLOOKUP(D1296,'Species List'!$A$2:$J$97,4,0)</f>
        <v>Pomacentridae</v>
      </c>
    </row>
    <row r="1297" spans="1:11">
      <c r="A1297" s="49">
        <v>2013</v>
      </c>
      <c r="B1297" t="s">
        <v>382</v>
      </c>
      <c r="C1297">
        <v>2</v>
      </c>
      <c r="D1297" t="s">
        <v>48</v>
      </c>
      <c r="E1297" s="48" t="str">
        <f>VLOOKUP(D1297,'Species List'!$A$2:$J$97,3,0)</f>
        <v>Scarus taeniopterus</v>
      </c>
      <c r="F1297">
        <v>13</v>
      </c>
      <c r="G1297" t="s">
        <v>21</v>
      </c>
      <c r="H1297" s="50">
        <f>VLOOKUP(D1297,'Species List'!$A$2:$J$97,6,0)</f>
        <v>-3.2256999999999998</v>
      </c>
      <c r="I1297" s="50">
        <f>VLOOKUP(D1297,'Species List'!$A$2:$J$97,7,0)</f>
        <v>2.3852000000000002</v>
      </c>
      <c r="J1297">
        <f t="shared" si="20"/>
        <v>65.535660968650873</v>
      </c>
      <c r="K1297" s="50" t="str">
        <f>VLOOKUP(D1297,'Species List'!$A$2:$J$97,4,0)</f>
        <v>Scaridae</v>
      </c>
    </row>
    <row r="1298" spans="1:11">
      <c r="A1298" s="49">
        <v>2013</v>
      </c>
      <c r="B1298" t="s">
        <v>382</v>
      </c>
      <c r="C1298">
        <v>2</v>
      </c>
      <c r="D1298" t="s">
        <v>48</v>
      </c>
      <c r="E1298" s="48" t="str">
        <f>VLOOKUP(D1298,'Species List'!$A$2:$J$97,3,0)</f>
        <v>Scarus taeniopterus</v>
      </c>
      <c r="F1298">
        <v>15</v>
      </c>
      <c r="G1298" t="s">
        <v>21</v>
      </c>
      <c r="H1298" s="50">
        <f>VLOOKUP(D1298,'Species List'!$A$2:$J$97,6,0)</f>
        <v>-3.2256999999999998</v>
      </c>
      <c r="I1298" s="50">
        <f>VLOOKUP(D1298,'Species List'!$A$2:$J$97,7,0)</f>
        <v>2.3852000000000002</v>
      </c>
      <c r="J1298">
        <f t="shared" si="20"/>
        <v>92.19616810425471</v>
      </c>
      <c r="K1298" s="50" t="str">
        <f>VLOOKUP(D1298,'Species List'!$A$2:$J$97,4,0)</f>
        <v>Scaridae</v>
      </c>
    </row>
    <row r="1299" spans="1:11">
      <c r="A1299" s="49">
        <v>2013</v>
      </c>
      <c r="B1299" t="s">
        <v>382</v>
      </c>
      <c r="C1299">
        <v>2</v>
      </c>
      <c r="D1299" s="48" t="s">
        <v>42</v>
      </c>
      <c r="E1299" s="48" t="str">
        <f>VLOOKUP(D1299,'Species List'!$A$2:$J$97,3,0)</f>
        <v>Scarus vetula</v>
      </c>
      <c r="F1299">
        <v>30</v>
      </c>
      <c r="G1299" t="s">
        <v>21</v>
      </c>
      <c r="H1299" s="50">
        <f>VLOOKUP(D1299,'Species List'!$A$2:$J$97,6,0)</f>
        <v>-5.0162000000000004</v>
      </c>
      <c r="I1299" s="50">
        <f>VLOOKUP(D1299,'Species List'!$A$2:$J$97,7,0)</f>
        <v>3.1109</v>
      </c>
      <c r="J1299">
        <f t="shared" si="20"/>
        <v>489.6395738782121</v>
      </c>
      <c r="K1299" s="50" t="str">
        <f>VLOOKUP(D1299,'Species List'!$A$2:$J$97,4,0)</f>
        <v>Scaridae</v>
      </c>
    </row>
    <row r="1300" spans="1:11">
      <c r="A1300" s="49">
        <v>2013</v>
      </c>
      <c r="B1300" t="s">
        <v>382</v>
      </c>
      <c r="C1300">
        <v>2</v>
      </c>
      <c r="D1300" t="s">
        <v>45</v>
      </c>
      <c r="E1300" s="48" t="str">
        <f>VLOOKUP(D1300,'Species List'!$A$2:$J$97,3,0)</f>
        <v>Sparisoma viride</v>
      </c>
      <c r="F1300">
        <v>25</v>
      </c>
      <c r="G1300" t="s">
        <v>21</v>
      </c>
      <c r="H1300" s="50">
        <f>VLOOKUP(D1300,'Species List'!$A$2:$J$97,6,0)</f>
        <v>-4.4317000000000002</v>
      </c>
      <c r="I1300" s="50">
        <f>VLOOKUP(D1300,'Species List'!$A$2:$J$97,7,0)</f>
        <v>2.9051</v>
      </c>
      <c r="J1300">
        <f t="shared" si="20"/>
        <v>342.41715863912742</v>
      </c>
      <c r="K1300" s="50" t="str">
        <f>VLOOKUP(D1300,'Species List'!$A$2:$J$97,4,0)</f>
        <v>Scaridae</v>
      </c>
    </row>
    <row r="1301" spans="1:11">
      <c r="A1301" s="49">
        <v>2013</v>
      </c>
      <c r="B1301" t="s">
        <v>382</v>
      </c>
      <c r="C1301">
        <v>2</v>
      </c>
      <c r="D1301" t="s">
        <v>45</v>
      </c>
      <c r="E1301" s="48" t="str">
        <f>VLOOKUP(D1301,'Species List'!$A$2:$J$97,3,0)</f>
        <v>Sparisoma viride</v>
      </c>
      <c r="F1301">
        <v>25</v>
      </c>
      <c r="G1301" t="s">
        <v>21</v>
      </c>
      <c r="H1301" s="50">
        <f>VLOOKUP(D1301,'Species List'!$A$2:$J$97,6,0)</f>
        <v>-4.4317000000000002</v>
      </c>
      <c r="I1301" s="50">
        <f>VLOOKUP(D1301,'Species List'!$A$2:$J$97,7,0)</f>
        <v>2.9051</v>
      </c>
      <c r="J1301">
        <f t="shared" si="20"/>
        <v>342.41715863912742</v>
      </c>
      <c r="K1301" s="50" t="str">
        <f>VLOOKUP(D1301,'Species List'!$A$2:$J$97,4,0)</f>
        <v>Scaridae</v>
      </c>
    </row>
    <row r="1302" spans="1:11">
      <c r="A1302" s="49">
        <v>2013</v>
      </c>
      <c r="B1302" t="s">
        <v>382</v>
      </c>
      <c r="C1302">
        <v>2</v>
      </c>
      <c r="D1302" t="s">
        <v>45</v>
      </c>
      <c r="E1302" s="48" t="str">
        <f>VLOOKUP(D1302,'Species List'!$A$2:$J$97,3,0)</f>
        <v>Sparisoma viride</v>
      </c>
      <c r="F1302">
        <v>34</v>
      </c>
      <c r="G1302" t="s">
        <v>43</v>
      </c>
      <c r="H1302" s="50">
        <f>VLOOKUP(D1302,'Species List'!$A$2:$J$97,6,0)</f>
        <v>-4.4317000000000002</v>
      </c>
      <c r="I1302" s="50">
        <f>VLOOKUP(D1302,'Species List'!$A$2:$J$97,7,0)</f>
        <v>2.9051</v>
      </c>
      <c r="J1302">
        <f t="shared" si="20"/>
        <v>836.56444365737127</v>
      </c>
      <c r="K1302" s="50" t="str">
        <f>VLOOKUP(D1302,'Species List'!$A$2:$J$97,4,0)</f>
        <v>Scaridae</v>
      </c>
    </row>
    <row r="1303" spans="1:11">
      <c r="A1303" s="49">
        <v>2013</v>
      </c>
      <c r="B1303" t="s">
        <v>382</v>
      </c>
      <c r="C1303">
        <v>3</v>
      </c>
      <c r="D1303" s="48" t="s">
        <v>46</v>
      </c>
      <c r="E1303" s="48" t="str">
        <f>VLOOKUP(D1303,'Species List'!$A$2:$J$97,3,0)</f>
        <v>Acanthurus chirurgus</v>
      </c>
      <c r="F1303">
        <v>22</v>
      </c>
      <c r="H1303" s="50">
        <f>VLOOKUP(D1303,'Species List'!$A$2:$J$97,6,0)</f>
        <v>-2.4262000000000001</v>
      </c>
      <c r="I1303" s="50">
        <f>VLOOKUP(D1303,'Species List'!$A$2:$J$97,7,0)</f>
        <v>2.0768</v>
      </c>
      <c r="J1303">
        <f t="shared" si="20"/>
        <v>274.50067930402673</v>
      </c>
      <c r="K1303" s="50" t="str">
        <f>VLOOKUP(D1303,'Species List'!$A$2:$J$97,4,0)</f>
        <v>Acanthuridae</v>
      </c>
    </row>
    <row r="1304" spans="1:11">
      <c r="A1304" s="49">
        <v>2013</v>
      </c>
      <c r="B1304" t="s">
        <v>382</v>
      </c>
      <c r="C1304">
        <v>3</v>
      </c>
      <c r="D1304" s="48" t="s">
        <v>46</v>
      </c>
      <c r="E1304" s="48" t="str">
        <f>VLOOKUP(D1304,'Species List'!$A$2:$J$97,3,0)</f>
        <v>Acanthurus chirurgus</v>
      </c>
      <c r="F1304">
        <v>22</v>
      </c>
      <c r="H1304" s="50">
        <f>VLOOKUP(D1304,'Species List'!$A$2:$J$97,6,0)</f>
        <v>-2.4262000000000001</v>
      </c>
      <c r="I1304" s="50">
        <f>VLOOKUP(D1304,'Species List'!$A$2:$J$97,7,0)</f>
        <v>2.0768</v>
      </c>
      <c r="J1304">
        <f t="shared" si="20"/>
        <v>274.50067930402673</v>
      </c>
      <c r="K1304" s="50" t="str">
        <f>VLOOKUP(D1304,'Species List'!$A$2:$J$97,4,0)</f>
        <v>Acanthuridae</v>
      </c>
    </row>
    <row r="1305" spans="1:11">
      <c r="A1305" s="49">
        <v>2013</v>
      </c>
      <c r="B1305" t="s">
        <v>382</v>
      </c>
      <c r="C1305">
        <v>3</v>
      </c>
      <c r="D1305" s="48" t="s">
        <v>46</v>
      </c>
      <c r="E1305" s="48" t="str">
        <f>VLOOKUP(D1305,'Species List'!$A$2:$J$97,3,0)</f>
        <v>Acanthurus chirurgus</v>
      </c>
      <c r="F1305">
        <v>22</v>
      </c>
      <c r="H1305" s="50">
        <f>VLOOKUP(D1305,'Species List'!$A$2:$J$97,6,0)</f>
        <v>-2.4262000000000001</v>
      </c>
      <c r="I1305" s="50">
        <f>VLOOKUP(D1305,'Species List'!$A$2:$J$97,7,0)</f>
        <v>2.0768</v>
      </c>
      <c r="J1305">
        <f t="shared" si="20"/>
        <v>274.50067930402673</v>
      </c>
      <c r="K1305" s="50" t="str">
        <f>VLOOKUP(D1305,'Species List'!$A$2:$J$97,4,0)</f>
        <v>Acanthuridae</v>
      </c>
    </row>
    <row r="1306" spans="1:11">
      <c r="A1306" s="49">
        <v>2013</v>
      </c>
      <c r="B1306" t="s">
        <v>382</v>
      </c>
      <c r="C1306">
        <v>3</v>
      </c>
      <c r="D1306" s="48" t="s">
        <v>54</v>
      </c>
      <c r="E1306" s="48" t="str">
        <f>VLOOKUP(D1306,'Species List'!$A$2:$J$97,3,0)</f>
        <v>Acanthurus coeruleus</v>
      </c>
      <c r="F1306">
        <v>17</v>
      </c>
      <c r="H1306" s="50">
        <f>VLOOKUP(D1306,'Species List'!$A$2:$J$97,6,0)</f>
        <v>-2.8241999999999998</v>
      </c>
      <c r="I1306" s="50">
        <f>VLOOKUP(D1306,'Species List'!$A$2:$J$97,7,0)</f>
        <v>2.2637999999999998</v>
      </c>
      <c r="J1306">
        <f t="shared" si="20"/>
        <v>167.91529942216221</v>
      </c>
      <c r="K1306" s="50" t="str">
        <f>VLOOKUP(D1306,'Species List'!$A$2:$J$97,4,0)</f>
        <v>Acanthuridae</v>
      </c>
    </row>
    <row r="1307" spans="1:11">
      <c r="A1307" s="49">
        <v>2013</v>
      </c>
      <c r="B1307" t="s">
        <v>382</v>
      </c>
      <c r="C1307">
        <v>3</v>
      </c>
      <c r="D1307" s="48" t="s">
        <v>54</v>
      </c>
      <c r="E1307" s="48" t="str">
        <f>VLOOKUP(D1307,'Species List'!$A$2:$J$97,3,0)</f>
        <v>Acanthurus coeruleus</v>
      </c>
      <c r="F1307">
        <v>18</v>
      </c>
      <c r="H1307" s="50">
        <f>VLOOKUP(D1307,'Species List'!$A$2:$J$97,6,0)</f>
        <v>-2.8241999999999998</v>
      </c>
      <c r="I1307" s="50">
        <f>VLOOKUP(D1307,'Species List'!$A$2:$J$97,7,0)</f>
        <v>2.2637999999999998</v>
      </c>
      <c r="J1307">
        <f t="shared" si="20"/>
        <v>191.11109332634919</v>
      </c>
      <c r="K1307" s="50" t="str">
        <f>VLOOKUP(D1307,'Species List'!$A$2:$J$97,4,0)</f>
        <v>Acanthuridae</v>
      </c>
    </row>
    <row r="1308" spans="1:11">
      <c r="A1308" s="49">
        <v>2013</v>
      </c>
      <c r="B1308" t="s">
        <v>382</v>
      </c>
      <c r="C1308">
        <v>3</v>
      </c>
      <c r="D1308" s="48" t="s">
        <v>54</v>
      </c>
      <c r="E1308" s="48" t="str">
        <f>VLOOKUP(D1308,'Species List'!$A$2:$J$97,3,0)</f>
        <v>Acanthurus coeruleus</v>
      </c>
      <c r="F1308">
        <v>19</v>
      </c>
      <c r="H1308" s="50">
        <f>VLOOKUP(D1308,'Species List'!$A$2:$J$97,6,0)</f>
        <v>-2.8241999999999998</v>
      </c>
      <c r="I1308" s="50">
        <f>VLOOKUP(D1308,'Species List'!$A$2:$J$97,7,0)</f>
        <v>2.2637999999999998</v>
      </c>
      <c r="J1308">
        <f t="shared" si="20"/>
        <v>215.99435539737019</v>
      </c>
      <c r="K1308" s="50" t="str">
        <f>VLOOKUP(D1308,'Species List'!$A$2:$J$97,4,0)</f>
        <v>Acanthuridae</v>
      </c>
    </row>
    <row r="1309" spans="1:11">
      <c r="A1309" s="49">
        <v>2013</v>
      </c>
      <c r="B1309" t="s">
        <v>382</v>
      </c>
      <c r="C1309">
        <v>3</v>
      </c>
      <c r="D1309" s="48" t="s">
        <v>54</v>
      </c>
      <c r="E1309" s="48" t="str">
        <f>VLOOKUP(D1309,'Species List'!$A$2:$J$97,3,0)</f>
        <v>Acanthurus coeruleus</v>
      </c>
      <c r="F1309">
        <v>20</v>
      </c>
      <c r="H1309" s="50">
        <f>VLOOKUP(D1309,'Species List'!$A$2:$J$97,6,0)</f>
        <v>-2.8241999999999998</v>
      </c>
      <c r="I1309" s="50">
        <f>VLOOKUP(D1309,'Species List'!$A$2:$J$97,7,0)</f>
        <v>2.2637999999999998</v>
      </c>
      <c r="J1309">
        <f t="shared" si="20"/>
        <v>242.58933511332035</v>
      </c>
      <c r="K1309" s="50" t="str">
        <f>VLOOKUP(D1309,'Species List'!$A$2:$J$97,4,0)</f>
        <v>Acanthuridae</v>
      </c>
    </row>
    <row r="1310" spans="1:11">
      <c r="A1310" s="49">
        <v>2013</v>
      </c>
      <c r="B1310" t="s">
        <v>382</v>
      </c>
      <c r="C1310">
        <v>3</v>
      </c>
      <c r="D1310" s="48" t="s">
        <v>54</v>
      </c>
      <c r="E1310" s="48" t="str">
        <f>VLOOKUP(D1310,'Species List'!$A$2:$J$97,3,0)</f>
        <v>Acanthurus coeruleus</v>
      </c>
      <c r="F1310">
        <v>20</v>
      </c>
      <c r="H1310" s="50">
        <f>VLOOKUP(D1310,'Species List'!$A$2:$J$97,6,0)</f>
        <v>-2.8241999999999998</v>
      </c>
      <c r="I1310" s="50">
        <f>VLOOKUP(D1310,'Species List'!$A$2:$J$97,7,0)</f>
        <v>2.2637999999999998</v>
      </c>
      <c r="J1310">
        <f t="shared" si="20"/>
        <v>242.58933511332035</v>
      </c>
      <c r="K1310" s="50" t="str">
        <f>VLOOKUP(D1310,'Species List'!$A$2:$J$97,4,0)</f>
        <v>Acanthuridae</v>
      </c>
    </row>
    <row r="1311" spans="1:11">
      <c r="A1311" s="49">
        <v>2013</v>
      </c>
      <c r="B1311" t="s">
        <v>382</v>
      </c>
      <c r="C1311">
        <v>3</v>
      </c>
      <c r="D1311" s="48" t="s">
        <v>54</v>
      </c>
      <c r="E1311" s="48" t="str">
        <f>VLOOKUP(D1311,'Species List'!$A$2:$J$97,3,0)</f>
        <v>Acanthurus coeruleus</v>
      </c>
      <c r="F1311">
        <v>20</v>
      </c>
      <c r="H1311" s="50">
        <f>VLOOKUP(D1311,'Species List'!$A$2:$J$97,6,0)</f>
        <v>-2.8241999999999998</v>
      </c>
      <c r="I1311" s="50">
        <f>VLOOKUP(D1311,'Species List'!$A$2:$J$97,7,0)</f>
        <v>2.2637999999999998</v>
      </c>
      <c r="J1311">
        <f t="shared" si="20"/>
        <v>242.58933511332035</v>
      </c>
      <c r="K1311" s="50" t="str">
        <f>VLOOKUP(D1311,'Species List'!$A$2:$J$97,4,0)</f>
        <v>Acanthuridae</v>
      </c>
    </row>
    <row r="1312" spans="1:11">
      <c r="A1312" s="49">
        <v>2013</v>
      </c>
      <c r="B1312" t="s">
        <v>382</v>
      </c>
      <c r="C1312">
        <v>3</v>
      </c>
      <c r="D1312" s="48" t="s">
        <v>54</v>
      </c>
      <c r="E1312" s="48" t="str">
        <f>VLOOKUP(D1312,'Species List'!$A$2:$J$97,3,0)</f>
        <v>Acanthurus coeruleus</v>
      </c>
      <c r="F1312">
        <v>20</v>
      </c>
      <c r="H1312" s="50">
        <f>VLOOKUP(D1312,'Species List'!$A$2:$J$97,6,0)</f>
        <v>-2.8241999999999998</v>
      </c>
      <c r="I1312" s="50">
        <f>VLOOKUP(D1312,'Species List'!$A$2:$J$97,7,0)</f>
        <v>2.2637999999999998</v>
      </c>
      <c r="J1312">
        <f t="shared" si="20"/>
        <v>242.58933511332035</v>
      </c>
      <c r="K1312" s="50" t="str">
        <f>VLOOKUP(D1312,'Species List'!$A$2:$J$97,4,0)</f>
        <v>Acanthuridae</v>
      </c>
    </row>
    <row r="1313" spans="1:11">
      <c r="A1313" s="49">
        <v>2013</v>
      </c>
      <c r="B1313" t="s">
        <v>382</v>
      </c>
      <c r="C1313">
        <v>3</v>
      </c>
      <c r="D1313" s="48" t="s">
        <v>54</v>
      </c>
      <c r="E1313" s="48" t="str">
        <f>VLOOKUP(D1313,'Species List'!$A$2:$J$97,3,0)</f>
        <v>Acanthurus coeruleus</v>
      </c>
      <c r="F1313">
        <v>20</v>
      </c>
      <c r="H1313" s="50">
        <f>VLOOKUP(D1313,'Species List'!$A$2:$J$97,6,0)</f>
        <v>-2.8241999999999998</v>
      </c>
      <c r="I1313" s="50">
        <f>VLOOKUP(D1313,'Species List'!$A$2:$J$97,7,0)</f>
        <v>2.2637999999999998</v>
      </c>
      <c r="J1313">
        <f t="shared" si="20"/>
        <v>242.58933511332035</v>
      </c>
      <c r="K1313" s="50" t="str">
        <f>VLOOKUP(D1313,'Species List'!$A$2:$J$97,4,0)</f>
        <v>Acanthuridae</v>
      </c>
    </row>
    <row r="1314" spans="1:11">
      <c r="A1314" s="49">
        <v>2013</v>
      </c>
      <c r="B1314" t="s">
        <v>382</v>
      </c>
      <c r="C1314">
        <v>3</v>
      </c>
      <c r="D1314" s="48" t="s">
        <v>54</v>
      </c>
      <c r="E1314" s="48" t="str">
        <f>VLOOKUP(D1314,'Species List'!$A$2:$J$97,3,0)</f>
        <v>Acanthurus coeruleus</v>
      </c>
      <c r="F1314">
        <v>20</v>
      </c>
      <c r="H1314" s="50">
        <f>VLOOKUP(D1314,'Species List'!$A$2:$J$97,6,0)</f>
        <v>-2.8241999999999998</v>
      </c>
      <c r="I1314" s="50">
        <f>VLOOKUP(D1314,'Species List'!$A$2:$J$97,7,0)</f>
        <v>2.2637999999999998</v>
      </c>
      <c r="J1314">
        <f t="shared" si="20"/>
        <v>242.58933511332035</v>
      </c>
      <c r="K1314" s="50" t="str">
        <f>VLOOKUP(D1314,'Species List'!$A$2:$J$97,4,0)</f>
        <v>Acanthuridae</v>
      </c>
    </row>
    <row r="1315" spans="1:11">
      <c r="A1315" s="49">
        <v>2013</v>
      </c>
      <c r="B1315" t="s">
        <v>382</v>
      </c>
      <c r="C1315">
        <v>3</v>
      </c>
      <c r="D1315" s="48" t="s">
        <v>54</v>
      </c>
      <c r="E1315" s="48" t="str">
        <f>VLOOKUP(D1315,'Species List'!$A$2:$J$97,3,0)</f>
        <v>Acanthurus coeruleus</v>
      </c>
      <c r="F1315">
        <v>20</v>
      </c>
      <c r="H1315" s="50">
        <f>VLOOKUP(D1315,'Species List'!$A$2:$J$97,6,0)</f>
        <v>-2.8241999999999998</v>
      </c>
      <c r="I1315" s="50">
        <f>VLOOKUP(D1315,'Species List'!$A$2:$J$97,7,0)</f>
        <v>2.2637999999999998</v>
      </c>
      <c r="J1315">
        <f t="shared" si="20"/>
        <v>242.58933511332035</v>
      </c>
      <c r="K1315" s="50" t="str">
        <f>VLOOKUP(D1315,'Species List'!$A$2:$J$97,4,0)</f>
        <v>Acanthuridae</v>
      </c>
    </row>
    <row r="1316" spans="1:11">
      <c r="A1316" s="49">
        <v>2013</v>
      </c>
      <c r="B1316" t="s">
        <v>382</v>
      </c>
      <c r="C1316">
        <v>3</v>
      </c>
      <c r="D1316" s="48" t="s">
        <v>54</v>
      </c>
      <c r="E1316" s="48" t="str">
        <f>VLOOKUP(D1316,'Species List'!$A$2:$J$97,3,0)</f>
        <v>Acanthurus coeruleus</v>
      </c>
      <c r="F1316">
        <v>20</v>
      </c>
      <c r="H1316" s="50">
        <f>VLOOKUP(D1316,'Species List'!$A$2:$J$97,6,0)</f>
        <v>-2.8241999999999998</v>
      </c>
      <c r="I1316" s="50">
        <f>VLOOKUP(D1316,'Species List'!$A$2:$J$97,7,0)</f>
        <v>2.2637999999999998</v>
      </c>
      <c r="J1316">
        <f t="shared" si="20"/>
        <v>242.58933511332035</v>
      </c>
      <c r="K1316" s="50" t="str">
        <f>VLOOKUP(D1316,'Species List'!$A$2:$J$97,4,0)</f>
        <v>Acanthuridae</v>
      </c>
    </row>
    <row r="1317" spans="1:11">
      <c r="A1317" s="49">
        <v>2013</v>
      </c>
      <c r="B1317" t="s">
        <v>382</v>
      </c>
      <c r="C1317">
        <v>3</v>
      </c>
      <c r="D1317" s="48" t="s">
        <v>54</v>
      </c>
      <c r="E1317" s="48" t="str">
        <f>VLOOKUP(D1317,'Species List'!$A$2:$J$97,3,0)</f>
        <v>Acanthurus coeruleus</v>
      </c>
      <c r="F1317">
        <v>20</v>
      </c>
      <c r="H1317" s="50">
        <f>VLOOKUP(D1317,'Species List'!$A$2:$J$97,6,0)</f>
        <v>-2.8241999999999998</v>
      </c>
      <c r="I1317" s="50">
        <f>VLOOKUP(D1317,'Species List'!$A$2:$J$97,7,0)</f>
        <v>2.2637999999999998</v>
      </c>
      <c r="J1317">
        <f t="shared" si="20"/>
        <v>242.58933511332035</v>
      </c>
      <c r="K1317" s="50" t="str">
        <f>VLOOKUP(D1317,'Species List'!$A$2:$J$97,4,0)</f>
        <v>Acanthuridae</v>
      </c>
    </row>
    <row r="1318" spans="1:11">
      <c r="A1318" s="49">
        <v>2013</v>
      </c>
      <c r="B1318" t="s">
        <v>382</v>
      </c>
      <c r="C1318">
        <v>3</v>
      </c>
      <c r="D1318" t="s">
        <v>54</v>
      </c>
      <c r="E1318" s="48" t="str">
        <f>VLOOKUP(D1318,'Species List'!$A$2:$J$97,3,0)</f>
        <v>Acanthurus coeruleus</v>
      </c>
      <c r="F1318">
        <v>20</v>
      </c>
      <c r="H1318" s="50">
        <f>VLOOKUP(D1318,'Species List'!$A$2:$J$97,6,0)</f>
        <v>-2.8241999999999998</v>
      </c>
      <c r="I1318" s="50">
        <f>VLOOKUP(D1318,'Species List'!$A$2:$J$97,7,0)</f>
        <v>2.2637999999999998</v>
      </c>
      <c r="J1318">
        <f t="shared" si="20"/>
        <v>242.58933511332035</v>
      </c>
      <c r="K1318" s="50" t="str">
        <f>VLOOKUP(D1318,'Species List'!$A$2:$J$97,4,0)</f>
        <v>Acanthuridae</v>
      </c>
    </row>
    <row r="1319" spans="1:11">
      <c r="A1319" s="49">
        <v>2013</v>
      </c>
      <c r="B1319" t="s">
        <v>382</v>
      </c>
      <c r="C1319">
        <v>3</v>
      </c>
      <c r="D1319" t="s">
        <v>54</v>
      </c>
      <c r="E1319" s="48" t="str">
        <f>VLOOKUP(D1319,'Species List'!$A$2:$J$97,3,0)</f>
        <v>Acanthurus coeruleus</v>
      </c>
      <c r="F1319">
        <v>20</v>
      </c>
      <c r="H1319" s="50">
        <f>VLOOKUP(D1319,'Species List'!$A$2:$J$97,6,0)</f>
        <v>-2.8241999999999998</v>
      </c>
      <c r="I1319" s="50">
        <f>VLOOKUP(D1319,'Species List'!$A$2:$J$97,7,0)</f>
        <v>2.2637999999999998</v>
      </c>
      <c r="J1319">
        <f t="shared" si="20"/>
        <v>242.58933511332035</v>
      </c>
      <c r="K1319" s="50" t="str">
        <f>VLOOKUP(D1319,'Species List'!$A$2:$J$97,4,0)</f>
        <v>Acanthuridae</v>
      </c>
    </row>
    <row r="1320" spans="1:11">
      <c r="A1320" s="49">
        <v>2013</v>
      </c>
      <c r="B1320" t="s">
        <v>382</v>
      </c>
      <c r="C1320">
        <v>3</v>
      </c>
      <c r="D1320" t="s">
        <v>54</v>
      </c>
      <c r="E1320" s="48" t="str">
        <f>VLOOKUP(D1320,'Species List'!$A$2:$J$97,3,0)</f>
        <v>Acanthurus coeruleus</v>
      </c>
      <c r="F1320">
        <v>20</v>
      </c>
      <c r="H1320" s="50">
        <f>VLOOKUP(D1320,'Species List'!$A$2:$J$97,6,0)</f>
        <v>-2.8241999999999998</v>
      </c>
      <c r="I1320" s="50">
        <f>VLOOKUP(D1320,'Species List'!$A$2:$J$97,7,0)</f>
        <v>2.2637999999999998</v>
      </c>
      <c r="J1320">
        <f t="shared" si="20"/>
        <v>242.58933511332035</v>
      </c>
      <c r="K1320" s="50" t="str">
        <f>VLOOKUP(D1320,'Species List'!$A$2:$J$97,4,0)</f>
        <v>Acanthuridae</v>
      </c>
    </row>
    <row r="1321" spans="1:11">
      <c r="A1321" s="49">
        <v>2013</v>
      </c>
      <c r="B1321" t="s">
        <v>382</v>
      </c>
      <c r="C1321">
        <v>3</v>
      </c>
      <c r="D1321" t="s">
        <v>54</v>
      </c>
      <c r="E1321" s="48" t="str">
        <f>VLOOKUP(D1321,'Species List'!$A$2:$J$97,3,0)</f>
        <v>Acanthurus coeruleus</v>
      </c>
      <c r="F1321">
        <v>20</v>
      </c>
      <c r="H1321" s="50">
        <f>VLOOKUP(D1321,'Species List'!$A$2:$J$97,6,0)</f>
        <v>-2.8241999999999998</v>
      </c>
      <c r="I1321" s="50">
        <f>VLOOKUP(D1321,'Species List'!$A$2:$J$97,7,0)</f>
        <v>2.2637999999999998</v>
      </c>
      <c r="J1321">
        <f t="shared" si="20"/>
        <v>242.58933511332035</v>
      </c>
      <c r="K1321" s="50" t="str">
        <f>VLOOKUP(D1321,'Species List'!$A$2:$J$97,4,0)</f>
        <v>Acanthuridae</v>
      </c>
    </row>
    <row r="1322" spans="1:11">
      <c r="A1322" s="49">
        <v>2013</v>
      </c>
      <c r="B1322" t="s">
        <v>382</v>
      </c>
      <c r="C1322">
        <v>3</v>
      </c>
      <c r="D1322" t="s">
        <v>54</v>
      </c>
      <c r="E1322" s="48" t="str">
        <f>VLOOKUP(D1322,'Species List'!$A$2:$J$97,3,0)</f>
        <v>Acanthurus coeruleus</v>
      </c>
      <c r="F1322">
        <v>20</v>
      </c>
      <c r="H1322" s="50">
        <f>VLOOKUP(D1322,'Species List'!$A$2:$J$97,6,0)</f>
        <v>-2.8241999999999998</v>
      </c>
      <c r="I1322" s="50">
        <f>VLOOKUP(D1322,'Species List'!$A$2:$J$97,7,0)</f>
        <v>2.2637999999999998</v>
      </c>
      <c r="J1322">
        <f t="shared" si="20"/>
        <v>242.58933511332035</v>
      </c>
      <c r="K1322" s="50" t="str">
        <f>VLOOKUP(D1322,'Species List'!$A$2:$J$97,4,0)</f>
        <v>Acanthuridae</v>
      </c>
    </row>
    <row r="1323" spans="1:11">
      <c r="A1323" s="49">
        <v>2013</v>
      </c>
      <c r="B1323" t="s">
        <v>382</v>
      </c>
      <c r="C1323">
        <v>3</v>
      </c>
      <c r="D1323" t="s">
        <v>54</v>
      </c>
      <c r="E1323" s="48" t="str">
        <f>VLOOKUP(D1323,'Species List'!$A$2:$J$97,3,0)</f>
        <v>Acanthurus coeruleus</v>
      </c>
      <c r="F1323">
        <v>20</v>
      </c>
      <c r="H1323" s="50">
        <f>VLOOKUP(D1323,'Species List'!$A$2:$J$97,6,0)</f>
        <v>-2.8241999999999998</v>
      </c>
      <c r="I1323" s="50">
        <f>VLOOKUP(D1323,'Species List'!$A$2:$J$97,7,0)</f>
        <v>2.2637999999999998</v>
      </c>
      <c r="J1323">
        <f t="shared" si="20"/>
        <v>242.58933511332035</v>
      </c>
      <c r="K1323" s="50" t="str">
        <f>VLOOKUP(D1323,'Species List'!$A$2:$J$97,4,0)</f>
        <v>Acanthuridae</v>
      </c>
    </row>
    <row r="1324" spans="1:11">
      <c r="A1324" s="49">
        <v>2013</v>
      </c>
      <c r="B1324" t="s">
        <v>382</v>
      </c>
      <c r="C1324">
        <v>3</v>
      </c>
      <c r="D1324" t="s">
        <v>54</v>
      </c>
      <c r="E1324" s="48" t="str">
        <f>VLOOKUP(D1324,'Species List'!$A$2:$J$97,3,0)</f>
        <v>Acanthurus coeruleus</v>
      </c>
      <c r="F1324">
        <v>20</v>
      </c>
      <c r="H1324" s="50">
        <f>VLOOKUP(D1324,'Species List'!$A$2:$J$97,6,0)</f>
        <v>-2.8241999999999998</v>
      </c>
      <c r="I1324" s="50">
        <f>VLOOKUP(D1324,'Species List'!$A$2:$J$97,7,0)</f>
        <v>2.2637999999999998</v>
      </c>
      <c r="J1324">
        <f t="shared" si="20"/>
        <v>242.58933511332035</v>
      </c>
      <c r="K1324" s="50" t="str">
        <f>VLOOKUP(D1324,'Species List'!$A$2:$J$97,4,0)</f>
        <v>Acanthuridae</v>
      </c>
    </row>
    <row r="1325" spans="1:11">
      <c r="A1325" s="49">
        <v>2013</v>
      </c>
      <c r="B1325" t="s">
        <v>382</v>
      </c>
      <c r="C1325">
        <v>3</v>
      </c>
      <c r="D1325" t="s">
        <v>54</v>
      </c>
      <c r="E1325" s="48" t="str">
        <f>VLOOKUP(D1325,'Species List'!$A$2:$J$97,3,0)</f>
        <v>Acanthurus coeruleus</v>
      </c>
      <c r="F1325">
        <v>20</v>
      </c>
      <c r="H1325" s="50">
        <f>VLOOKUP(D1325,'Species List'!$A$2:$J$97,6,0)</f>
        <v>-2.8241999999999998</v>
      </c>
      <c r="I1325" s="50">
        <f>VLOOKUP(D1325,'Species List'!$A$2:$J$97,7,0)</f>
        <v>2.2637999999999998</v>
      </c>
      <c r="J1325">
        <f t="shared" si="20"/>
        <v>242.58933511332035</v>
      </c>
      <c r="K1325" s="50" t="str">
        <f>VLOOKUP(D1325,'Species List'!$A$2:$J$97,4,0)</f>
        <v>Acanthuridae</v>
      </c>
    </row>
    <row r="1326" spans="1:11">
      <c r="A1326" s="49">
        <v>2013</v>
      </c>
      <c r="B1326" t="s">
        <v>382</v>
      </c>
      <c r="C1326">
        <v>3</v>
      </c>
      <c r="D1326" t="s">
        <v>54</v>
      </c>
      <c r="E1326" s="48" t="str">
        <f>VLOOKUP(D1326,'Species List'!$A$2:$J$97,3,0)</f>
        <v>Acanthurus coeruleus</v>
      </c>
      <c r="F1326">
        <v>20</v>
      </c>
      <c r="H1326" s="50">
        <f>VLOOKUP(D1326,'Species List'!$A$2:$J$97,6,0)</f>
        <v>-2.8241999999999998</v>
      </c>
      <c r="I1326" s="50">
        <f>VLOOKUP(D1326,'Species List'!$A$2:$J$97,7,0)</f>
        <v>2.2637999999999998</v>
      </c>
      <c r="J1326">
        <f t="shared" si="20"/>
        <v>242.58933511332035</v>
      </c>
      <c r="K1326" s="50" t="str">
        <f>VLOOKUP(D1326,'Species List'!$A$2:$J$97,4,0)</f>
        <v>Acanthuridae</v>
      </c>
    </row>
    <row r="1327" spans="1:11">
      <c r="A1327" s="49">
        <v>2013</v>
      </c>
      <c r="B1327" t="s">
        <v>382</v>
      </c>
      <c r="C1327">
        <v>3</v>
      </c>
      <c r="D1327" t="s">
        <v>54</v>
      </c>
      <c r="E1327" s="48" t="str">
        <f>VLOOKUP(D1327,'Species List'!$A$2:$J$97,3,0)</f>
        <v>Acanthurus coeruleus</v>
      </c>
      <c r="F1327">
        <v>20</v>
      </c>
      <c r="H1327" s="50">
        <f>VLOOKUP(D1327,'Species List'!$A$2:$J$97,6,0)</f>
        <v>-2.8241999999999998</v>
      </c>
      <c r="I1327" s="50">
        <f>VLOOKUP(D1327,'Species List'!$A$2:$J$97,7,0)</f>
        <v>2.2637999999999998</v>
      </c>
      <c r="J1327">
        <f t="shared" si="20"/>
        <v>242.58933511332035</v>
      </c>
      <c r="K1327" s="50" t="str">
        <f>VLOOKUP(D1327,'Species List'!$A$2:$J$97,4,0)</f>
        <v>Acanthuridae</v>
      </c>
    </row>
    <row r="1328" spans="1:11">
      <c r="A1328" s="49">
        <v>2013</v>
      </c>
      <c r="B1328" t="s">
        <v>382</v>
      </c>
      <c r="C1328">
        <v>3</v>
      </c>
      <c r="D1328" t="s">
        <v>54</v>
      </c>
      <c r="E1328" s="48" t="str">
        <f>VLOOKUP(D1328,'Species List'!$A$2:$J$97,3,0)</f>
        <v>Acanthurus coeruleus</v>
      </c>
      <c r="F1328">
        <v>20</v>
      </c>
      <c r="H1328" s="50">
        <f>VLOOKUP(D1328,'Species List'!$A$2:$J$97,6,0)</f>
        <v>-2.8241999999999998</v>
      </c>
      <c r="I1328" s="50">
        <f>VLOOKUP(D1328,'Species List'!$A$2:$J$97,7,0)</f>
        <v>2.2637999999999998</v>
      </c>
      <c r="J1328">
        <f t="shared" si="20"/>
        <v>242.58933511332035</v>
      </c>
      <c r="K1328" s="50" t="str">
        <f>VLOOKUP(D1328,'Species List'!$A$2:$J$97,4,0)</f>
        <v>Acanthuridae</v>
      </c>
    </row>
    <row r="1329" spans="1:11">
      <c r="A1329" s="49">
        <v>2013</v>
      </c>
      <c r="B1329" t="s">
        <v>382</v>
      </c>
      <c r="C1329">
        <v>3</v>
      </c>
      <c r="D1329" t="s">
        <v>54</v>
      </c>
      <c r="E1329" s="48" t="str">
        <f>VLOOKUP(D1329,'Species List'!$A$2:$J$97,3,0)</f>
        <v>Acanthurus coeruleus</v>
      </c>
      <c r="F1329">
        <v>20</v>
      </c>
      <c r="H1329" s="50">
        <f>VLOOKUP(D1329,'Species List'!$A$2:$J$97,6,0)</f>
        <v>-2.8241999999999998</v>
      </c>
      <c r="I1329" s="50">
        <f>VLOOKUP(D1329,'Species List'!$A$2:$J$97,7,0)</f>
        <v>2.2637999999999998</v>
      </c>
      <c r="J1329">
        <f t="shared" si="20"/>
        <v>242.58933511332035</v>
      </c>
      <c r="K1329" s="50" t="str">
        <f>VLOOKUP(D1329,'Species List'!$A$2:$J$97,4,0)</f>
        <v>Acanthuridae</v>
      </c>
    </row>
    <row r="1330" spans="1:11">
      <c r="A1330" s="49">
        <v>2013</v>
      </c>
      <c r="B1330" t="s">
        <v>382</v>
      </c>
      <c r="C1330">
        <v>3</v>
      </c>
      <c r="D1330" t="s">
        <v>54</v>
      </c>
      <c r="E1330" s="48" t="str">
        <f>VLOOKUP(D1330,'Species List'!$A$2:$J$97,3,0)</f>
        <v>Acanthurus coeruleus</v>
      </c>
      <c r="F1330">
        <v>20</v>
      </c>
      <c r="H1330" s="50">
        <f>VLOOKUP(D1330,'Species List'!$A$2:$J$97,6,0)</f>
        <v>-2.8241999999999998</v>
      </c>
      <c r="I1330" s="50">
        <f>VLOOKUP(D1330,'Species List'!$A$2:$J$97,7,0)</f>
        <v>2.2637999999999998</v>
      </c>
      <c r="J1330">
        <f t="shared" si="20"/>
        <v>242.58933511332035</v>
      </c>
      <c r="K1330" s="50" t="str">
        <f>VLOOKUP(D1330,'Species List'!$A$2:$J$97,4,0)</f>
        <v>Acanthuridae</v>
      </c>
    </row>
    <row r="1331" spans="1:11">
      <c r="A1331" s="49">
        <v>2013</v>
      </c>
      <c r="B1331" t="s">
        <v>382</v>
      </c>
      <c r="C1331">
        <v>3</v>
      </c>
      <c r="D1331" t="s">
        <v>54</v>
      </c>
      <c r="E1331" s="48" t="str">
        <f>VLOOKUP(D1331,'Species List'!$A$2:$J$97,3,0)</f>
        <v>Acanthurus coeruleus</v>
      </c>
      <c r="F1331">
        <v>20</v>
      </c>
      <c r="H1331" s="50">
        <f>VLOOKUP(D1331,'Species List'!$A$2:$J$97,6,0)</f>
        <v>-2.8241999999999998</v>
      </c>
      <c r="I1331" s="50">
        <f>VLOOKUP(D1331,'Species List'!$A$2:$J$97,7,0)</f>
        <v>2.2637999999999998</v>
      </c>
      <c r="J1331">
        <f t="shared" si="20"/>
        <v>242.58933511332035</v>
      </c>
      <c r="K1331" s="50" t="str">
        <f>VLOOKUP(D1331,'Species List'!$A$2:$J$97,4,0)</f>
        <v>Acanthuridae</v>
      </c>
    </row>
    <row r="1332" spans="1:11">
      <c r="A1332" s="49">
        <v>2013</v>
      </c>
      <c r="B1332" t="s">
        <v>382</v>
      </c>
      <c r="C1332">
        <v>3</v>
      </c>
      <c r="D1332" t="s">
        <v>54</v>
      </c>
      <c r="E1332" s="48" t="str">
        <f>VLOOKUP(D1332,'Species List'!$A$2:$J$97,3,0)</f>
        <v>Acanthurus coeruleus</v>
      </c>
      <c r="F1332">
        <v>20</v>
      </c>
      <c r="H1332" s="50">
        <f>VLOOKUP(D1332,'Species List'!$A$2:$J$97,6,0)</f>
        <v>-2.8241999999999998</v>
      </c>
      <c r="I1332" s="50">
        <f>VLOOKUP(D1332,'Species List'!$A$2:$J$97,7,0)</f>
        <v>2.2637999999999998</v>
      </c>
      <c r="J1332">
        <f t="shared" si="20"/>
        <v>242.58933511332035</v>
      </c>
      <c r="K1332" s="50" t="str">
        <f>VLOOKUP(D1332,'Species List'!$A$2:$J$97,4,0)</f>
        <v>Acanthuridae</v>
      </c>
    </row>
    <row r="1333" spans="1:11">
      <c r="A1333" s="49">
        <v>2013</v>
      </c>
      <c r="B1333" t="s">
        <v>382</v>
      </c>
      <c r="C1333">
        <v>3</v>
      </c>
      <c r="D1333" t="s">
        <v>54</v>
      </c>
      <c r="E1333" s="48" t="str">
        <f>VLOOKUP(D1333,'Species List'!$A$2:$J$97,3,0)</f>
        <v>Acanthurus coeruleus</v>
      </c>
      <c r="F1333">
        <v>20</v>
      </c>
      <c r="H1333" s="50">
        <f>VLOOKUP(D1333,'Species List'!$A$2:$J$97,6,0)</f>
        <v>-2.8241999999999998</v>
      </c>
      <c r="I1333" s="50">
        <f>VLOOKUP(D1333,'Species List'!$A$2:$J$97,7,0)</f>
        <v>2.2637999999999998</v>
      </c>
      <c r="J1333">
        <f t="shared" si="20"/>
        <v>242.58933511332035</v>
      </c>
      <c r="K1333" s="50" t="str">
        <f>VLOOKUP(D1333,'Species List'!$A$2:$J$97,4,0)</f>
        <v>Acanthuridae</v>
      </c>
    </row>
    <row r="1334" spans="1:11">
      <c r="A1334" s="49">
        <v>2013</v>
      </c>
      <c r="B1334" t="s">
        <v>382</v>
      </c>
      <c r="C1334">
        <v>3</v>
      </c>
      <c r="D1334" t="s">
        <v>54</v>
      </c>
      <c r="E1334" s="48" t="str">
        <f>VLOOKUP(D1334,'Species List'!$A$2:$J$97,3,0)</f>
        <v>Acanthurus coeruleus</v>
      </c>
      <c r="F1334">
        <v>20</v>
      </c>
      <c r="H1334" s="50">
        <f>VLOOKUP(D1334,'Species List'!$A$2:$J$97,6,0)</f>
        <v>-2.8241999999999998</v>
      </c>
      <c r="I1334" s="50">
        <f>VLOOKUP(D1334,'Species List'!$A$2:$J$97,7,0)</f>
        <v>2.2637999999999998</v>
      </c>
      <c r="J1334">
        <f t="shared" si="20"/>
        <v>242.58933511332035</v>
      </c>
      <c r="K1334" s="50" t="str">
        <f>VLOOKUP(D1334,'Species List'!$A$2:$J$97,4,0)</f>
        <v>Acanthuridae</v>
      </c>
    </row>
    <row r="1335" spans="1:11">
      <c r="A1335" s="49">
        <v>2013</v>
      </c>
      <c r="B1335" t="s">
        <v>382</v>
      </c>
      <c r="C1335">
        <v>3</v>
      </c>
      <c r="D1335" t="s">
        <v>54</v>
      </c>
      <c r="E1335" s="48" t="str">
        <f>VLOOKUP(D1335,'Species List'!$A$2:$J$97,3,0)</f>
        <v>Acanthurus coeruleus</v>
      </c>
      <c r="F1335">
        <v>20</v>
      </c>
      <c r="H1335" s="50">
        <f>VLOOKUP(D1335,'Species List'!$A$2:$J$97,6,0)</f>
        <v>-2.8241999999999998</v>
      </c>
      <c r="I1335" s="50">
        <f>VLOOKUP(D1335,'Species List'!$A$2:$J$97,7,0)</f>
        <v>2.2637999999999998</v>
      </c>
      <c r="J1335">
        <f t="shared" si="20"/>
        <v>242.58933511332035</v>
      </c>
      <c r="K1335" s="50" t="str">
        <f>VLOOKUP(D1335,'Species List'!$A$2:$J$97,4,0)</f>
        <v>Acanthuridae</v>
      </c>
    </row>
    <row r="1336" spans="1:11">
      <c r="A1336" s="49">
        <v>2013</v>
      </c>
      <c r="B1336" t="s">
        <v>382</v>
      </c>
      <c r="C1336">
        <v>3</v>
      </c>
      <c r="D1336" t="s">
        <v>54</v>
      </c>
      <c r="E1336" s="48" t="str">
        <f>VLOOKUP(D1336,'Species List'!$A$2:$J$97,3,0)</f>
        <v>Acanthurus coeruleus</v>
      </c>
      <c r="F1336">
        <v>20</v>
      </c>
      <c r="H1336" s="50">
        <f>VLOOKUP(D1336,'Species List'!$A$2:$J$97,6,0)</f>
        <v>-2.8241999999999998</v>
      </c>
      <c r="I1336" s="50">
        <f>VLOOKUP(D1336,'Species List'!$A$2:$J$97,7,0)</f>
        <v>2.2637999999999998</v>
      </c>
      <c r="J1336">
        <f t="shared" si="20"/>
        <v>242.58933511332035</v>
      </c>
      <c r="K1336" s="50" t="str">
        <f>VLOOKUP(D1336,'Species List'!$A$2:$J$97,4,0)</f>
        <v>Acanthuridae</v>
      </c>
    </row>
    <row r="1337" spans="1:11">
      <c r="A1337" s="49">
        <v>2013</v>
      </c>
      <c r="B1337" t="s">
        <v>382</v>
      </c>
      <c r="C1337">
        <v>3</v>
      </c>
      <c r="D1337" t="s">
        <v>54</v>
      </c>
      <c r="E1337" s="48" t="str">
        <f>VLOOKUP(D1337,'Species List'!$A$2:$J$97,3,0)</f>
        <v>Acanthurus coeruleus</v>
      </c>
      <c r="F1337">
        <v>20</v>
      </c>
      <c r="H1337" s="50">
        <f>VLOOKUP(D1337,'Species List'!$A$2:$J$97,6,0)</f>
        <v>-2.8241999999999998</v>
      </c>
      <c r="I1337" s="50">
        <f>VLOOKUP(D1337,'Species List'!$A$2:$J$97,7,0)</f>
        <v>2.2637999999999998</v>
      </c>
      <c r="J1337">
        <f t="shared" si="20"/>
        <v>242.58933511332035</v>
      </c>
      <c r="K1337" s="50" t="str">
        <f>VLOOKUP(D1337,'Species List'!$A$2:$J$97,4,0)</f>
        <v>Acanthuridae</v>
      </c>
    </row>
    <row r="1338" spans="1:11">
      <c r="A1338" s="49">
        <v>2013</v>
      </c>
      <c r="B1338" t="s">
        <v>382</v>
      </c>
      <c r="C1338">
        <v>3</v>
      </c>
      <c r="D1338" t="s">
        <v>54</v>
      </c>
      <c r="E1338" s="48" t="str">
        <f>VLOOKUP(D1338,'Species List'!$A$2:$J$97,3,0)</f>
        <v>Acanthurus coeruleus</v>
      </c>
      <c r="F1338">
        <v>20</v>
      </c>
      <c r="H1338" s="50">
        <f>VLOOKUP(D1338,'Species List'!$A$2:$J$97,6,0)</f>
        <v>-2.8241999999999998</v>
      </c>
      <c r="I1338" s="50">
        <f>VLOOKUP(D1338,'Species List'!$A$2:$J$97,7,0)</f>
        <v>2.2637999999999998</v>
      </c>
      <c r="J1338">
        <f t="shared" si="20"/>
        <v>242.58933511332035</v>
      </c>
      <c r="K1338" s="50" t="str">
        <f>VLOOKUP(D1338,'Species List'!$A$2:$J$97,4,0)</f>
        <v>Acanthuridae</v>
      </c>
    </row>
    <row r="1339" spans="1:11">
      <c r="A1339" s="49">
        <v>2013</v>
      </c>
      <c r="B1339" t="s">
        <v>382</v>
      </c>
      <c r="C1339">
        <v>3</v>
      </c>
      <c r="D1339" t="s">
        <v>54</v>
      </c>
      <c r="E1339" s="48" t="str">
        <f>VLOOKUP(D1339,'Species List'!$A$2:$J$97,3,0)</f>
        <v>Acanthurus coeruleus</v>
      </c>
      <c r="F1339">
        <v>20</v>
      </c>
      <c r="H1339" s="50">
        <f>VLOOKUP(D1339,'Species List'!$A$2:$J$97,6,0)</f>
        <v>-2.8241999999999998</v>
      </c>
      <c r="I1339" s="50">
        <f>VLOOKUP(D1339,'Species List'!$A$2:$J$97,7,0)</f>
        <v>2.2637999999999998</v>
      </c>
      <c r="J1339">
        <f t="shared" si="20"/>
        <v>242.58933511332035</v>
      </c>
      <c r="K1339" s="50" t="str">
        <f>VLOOKUP(D1339,'Species List'!$A$2:$J$97,4,0)</f>
        <v>Acanthuridae</v>
      </c>
    </row>
    <row r="1340" spans="1:11">
      <c r="A1340" s="49">
        <v>2013</v>
      </c>
      <c r="B1340" t="s">
        <v>382</v>
      </c>
      <c r="C1340">
        <v>3</v>
      </c>
      <c r="D1340" t="s">
        <v>54</v>
      </c>
      <c r="E1340" s="48" t="str">
        <f>VLOOKUP(D1340,'Species List'!$A$2:$J$97,3,0)</f>
        <v>Acanthurus coeruleus</v>
      </c>
      <c r="F1340">
        <v>20</v>
      </c>
      <c r="H1340" s="50">
        <f>VLOOKUP(D1340,'Species List'!$A$2:$J$97,6,0)</f>
        <v>-2.8241999999999998</v>
      </c>
      <c r="I1340" s="50">
        <f>VLOOKUP(D1340,'Species List'!$A$2:$J$97,7,0)</f>
        <v>2.2637999999999998</v>
      </c>
      <c r="J1340">
        <f t="shared" si="20"/>
        <v>242.58933511332035</v>
      </c>
      <c r="K1340" s="50" t="str">
        <f>VLOOKUP(D1340,'Species List'!$A$2:$J$97,4,0)</f>
        <v>Acanthuridae</v>
      </c>
    </row>
    <row r="1341" spans="1:11">
      <c r="A1341" s="49">
        <v>2013</v>
      </c>
      <c r="B1341" t="s">
        <v>382</v>
      </c>
      <c r="C1341">
        <v>3</v>
      </c>
      <c r="D1341" t="s">
        <v>54</v>
      </c>
      <c r="E1341" s="48" t="str">
        <f>VLOOKUP(D1341,'Species List'!$A$2:$J$97,3,0)</f>
        <v>Acanthurus coeruleus</v>
      </c>
      <c r="F1341">
        <v>20</v>
      </c>
      <c r="H1341" s="50">
        <f>VLOOKUP(D1341,'Species List'!$A$2:$J$97,6,0)</f>
        <v>-2.8241999999999998</v>
      </c>
      <c r="I1341" s="50">
        <f>VLOOKUP(D1341,'Species List'!$A$2:$J$97,7,0)</f>
        <v>2.2637999999999998</v>
      </c>
      <c r="J1341">
        <f t="shared" si="20"/>
        <v>242.58933511332035</v>
      </c>
      <c r="K1341" s="50" t="str">
        <f>VLOOKUP(D1341,'Species List'!$A$2:$J$97,4,0)</f>
        <v>Acanthuridae</v>
      </c>
    </row>
    <row r="1342" spans="1:11">
      <c r="A1342" s="49">
        <v>2013</v>
      </c>
      <c r="B1342" t="s">
        <v>382</v>
      </c>
      <c r="C1342">
        <v>3</v>
      </c>
      <c r="D1342" t="s">
        <v>54</v>
      </c>
      <c r="E1342" s="48" t="str">
        <f>VLOOKUP(D1342,'Species List'!$A$2:$J$97,3,0)</f>
        <v>Acanthurus coeruleus</v>
      </c>
      <c r="F1342">
        <v>20</v>
      </c>
      <c r="H1342" s="50">
        <f>VLOOKUP(D1342,'Species List'!$A$2:$J$97,6,0)</f>
        <v>-2.8241999999999998</v>
      </c>
      <c r="I1342" s="50">
        <f>VLOOKUP(D1342,'Species List'!$A$2:$J$97,7,0)</f>
        <v>2.2637999999999998</v>
      </c>
      <c r="J1342">
        <f t="shared" si="20"/>
        <v>242.58933511332035</v>
      </c>
      <c r="K1342" s="50" t="str">
        <f>VLOOKUP(D1342,'Species List'!$A$2:$J$97,4,0)</f>
        <v>Acanthuridae</v>
      </c>
    </row>
    <row r="1343" spans="1:11">
      <c r="A1343" s="49">
        <v>2013</v>
      </c>
      <c r="B1343" t="s">
        <v>382</v>
      </c>
      <c r="C1343">
        <v>3</v>
      </c>
      <c r="D1343" t="s">
        <v>54</v>
      </c>
      <c r="E1343" s="48" t="str">
        <f>VLOOKUP(D1343,'Species List'!$A$2:$J$97,3,0)</f>
        <v>Acanthurus coeruleus</v>
      </c>
      <c r="F1343">
        <v>20</v>
      </c>
      <c r="H1343" s="50">
        <f>VLOOKUP(D1343,'Species List'!$A$2:$J$97,6,0)</f>
        <v>-2.8241999999999998</v>
      </c>
      <c r="I1343" s="50">
        <f>VLOOKUP(D1343,'Species List'!$A$2:$J$97,7,0)</f>
        <v>2.2637999999999998</v>
      </c>
      <c r="J1343">
        <f t="shared" si="20"/>
        <v>242.58933511332035</v>
      </c>
      <c r="K1343" s="50" t="str">
        <f>VLOOKUP(D1343,'Species List'!$A$2:$J$97,4,0)</f>
        <v>Acanthuridae</v>
      </c>
    </row>
    <row r="1344" spans="1:11">
      <c r="A1344" s="49">
        <v>2013</v>
      </c>
      <c r="B1344" t="s">
        <v>382</v>
      </c>
      <c r="C1344">
        <v>3</v>
      </c>
      <c r="D1344" t="s">
        <v>54</v>
      </c>
      <c r="E1344" s="48" t="str">
        <f>VLOOKUP(D1344,'Species List'!$A$2:$J$97,3,0)</f>
        <v>Acanthurus coeruleus</v>
      </c>
      <c r="F1344">
        <v>20</v>
      </c>
      <c r="H1344" s="50">
        <f>VLOOKUP(D1344,'Species List'!$A$2:$J$97,6,0)</f>
        <v>-2.8241999999999998</v>
      </c>
      <c r="I1344" s="50">
        <f>VLOOKUP(D1344,'Species List'!$A$2:$J$97,7,0)</f>
        <v>2.2637999999999998</v>
      </c>
      <c r="J1344">
        <f t="shared" si="20"/>
        <v>242.58933511332035</v>
      </c>
      <c r="K1344" s="50" t="str">
        <f>VLOOKUP(D1344,'Species List'!$A$2:$J$97,4,0)</f>
        <v>Acanthuridae</v>
      </c>
    </row>
    <row r="1345" spans="1:11">
      <c r="A1345" s="49">
        <v>2013</v>
      </c>
      <c r="B1345" t="s">
        <v>382</v>
      </c>
      <c r="C1345">
        <v>3</v>
      </c>
      <c r="D1345" t="s">
        <v>54</v>
      </c>
      <c r="E1345" s="48" t="str">
        <f>VLOOKUP(D1345,'Species List'!$A$2:$J$97,3,0)</f>
        <v>Acanthurus coeruleus</v>
      </c>
      <c r="F1345">
        <v>20</v>
      </c>
      <c r="H1345" s="50">
        <f>VLOOKUP(D1345,'Species List'!$A$2:$J$97,6,0)</f>
        <v>-2.8241999999999998</v>
      </c>
      <c r="I1345" s="50">
        <f>VLOOKUP(D1345,'Species List'!$A$2:$J$97,7,0)</f>
        <v>2.2637999999999998</v>
      </c>
      <c r="J1345">
        <f t="shared" si="20"/>
        <v>242.58933511332035</v>
      </c>
      <c r="K1345" s="50" t="str">
        <f>VLOOKUP(D1345,'Species List'!$A$2:$J$97,4,0)</f>
        <v>Acanthuridae</v>
      </c>
    </row>
    <row r="1346" spans="1:11">
      <c r="A1346" s="49">
        <v>2013</v>
      </c>
      <c r="B1346" t="s">
        <v>382</v>
      </c>
      <c r="C1346">
        <v>3</v>
      </c>
      <c r="D1346" t="s">
        <v>54</v>
      </c>
      <c r="E1346" s="48" t="str">
        <f>VLOOKUP(D1346,'Species List'!$A$2:$J$97,3,0)</f>
        <v>Acanthurus coeruleus</v>
      </c>
      <c r="F1346">
        <v>20</v>
      </c>
      <c r="H1346" s="50">
        <f>VLOOKUP(D1346,'Species List'!$A$2:$J$97,6,0)</f>
        <v>-2.8241999999999998</v>
      </c>
      <c r="I1346" s="50">
        <f>VLOOKUP(D1346,'Species List'!$A$2:$J$97,7,0)</f>
        <v>2.2637999999999998</v>
      </c>
      <c r="J1346">
        <f t="shared" ref="J1346:J1409" si="21">10^(H1346+(I1346*LOG(F1346*10)/LOG(10)))</f>
        <v>242.58933511332035</v>
      </c>
      <c r="K1346" s="50" t="str">
        <f>VLOOKUP(D1346,'Species List'!$A$2:$J$97,4,0)</f>
        <v>Acanthuridae</v>
      </c>
    </row>
    <row r="1347" spans="1:11">
      <c r="A1347" s="49">
        <v>2013</v>
      </c>
      <c r="B1347" t="s">
        <v>382</v>
      </c>
      <c r="C1347">
        <v>3</v>
      </c>
      <c r="D1347" t="s">
        <v>54</v>
      </c>
      <c r="E1347" s="48" t="str">
        <f>VLOOKUP(D1347,'Species List'!$A$2:$J$97,3,0)</f>
        <v>Acanthurus coeruleus</v>
      </c>
      <c r="F1347">
        <v>20</v>
      </c>
      <c r="H1347" s="50">
        <f>VLOOKUP(D1347,'Species List'!$A$2:$J$97,6,0)</f>
        <v>-2.8241999999999998</v>
      </c>
      <c r="I1347" s="50">
        <f>VLOOKUP(D1347,'Species List'!$A$2:$J$97,7,0)</f>
        <v>2.2637999999999998</v>
      </c>
      <c r="J1347">
        <f t="shared" si="21"/>
        <v>242.58933511332035</v>
      </c>
      <c r="K1347" s="50" t="str">
        <f>VLOOKUP(D1347,'Species List'!$A$2:$J$97,4,0)</f>
        <v>Acanthuridae</v>
      </c>
    </row>
    <row r="1348" spans="1:11">
      <c r="A1348" s="49">
        <v>2013</v>
      </c>
      <c r="B1348" t="s">
        <v>382</v>
      </c>
      <c r="C1348">
        <v>3</v>
      </c>
      <c r="D1348" t="s">
        <v>54</v>
      </c>
      <c r="E1348" s="48" t="str">
        <f>VLOOKUP(D1348,'Species List'!$A$2:$J$97,3,0)</f>
        <v>Acanthurus coeruleus</v>
      </c>
      <c r="F1348">
        <v>20</v>
      </c>
      <c r="H1348" s="50">
        <f>VLOOKUP(D1348,'Species List'!$A$2:$J$97,6,0)</f>
        <v>-2.8241999999999998</v>
      </c>
      <c r="I1348" s="50">
        <f>VLOOKUP(D1348,'Species List'!$A$2:$J$97,7,0)</f>
        <v>2.2637999999999998</v>
      </c>
      <c r="J1348">
        <f t="shared" si="21"/>
        <v>242.58933511332035</v>
      </c>
      <c r="K1348" s="50" t="str">
        <f>VLOOKUP(D1348,'Species List'!$A$2:$J$97,4,0)</f>
        <v>Acanthuridae</v>
      </c>
    </row>
    <row r="1349" spans="1:11">
      <c r="A1349" s="49">
        <v>2013</v>
      </c>
      <c r="B1349" t="s">
        <v>382</v>
      </c>
      <c r="C1349">
        <v>3</v>
      </c>
      <c r="D1349" t="s">
        <v>54</v>
      </c>
      <c r="E1349" s="48" t="str">
        <f>VLOOKUP(D1349,'Species List'!$A$2:$J$97,3,0)</f>
        <v>Acanthurus coeruleus</v>
      </c>
      <c r="F1349">
        <v>20</v>
      </c>
      <c r="H1349" s="50">
        <f>VLOOKUP(D1349,'Species List'!$A$2:$J$97,6,0)</f>
        <v>-2.8241999999999998</v>
      </c>
      <c r="I1349" s="50">
        <f>VLOOKUP(D1349,'Species List'!$A$2:$J$97,7,0)</f>
        <v>2.2637999999999998</v>
      </c>
      <c r="J1349">
        <f t="shared" si="21"/>
        <v>242.58933511332035</v>
      </c>
      <c r="K1349" s="50" t="str">
        <f>VLOOKUP(D1349,'Species List'!$A$2:$J$97,4,0)</f>
        <v>Acanthuridae</v>
      </c>
    </row>
    <row r="1350" spans="1:11">
      <c r="A1350" s="49">
        <v>2013</v>
      </c>
      <c r="B1350" t="s">
        <v>382</v>
      </c>
      <c r="C1350">
        <v>3</v>
      </c>
      <c r="D1350" s="48" t="s">
        <v>49</v>
      </c>
      <c r="E1350" s="48" t="str">
        <f>VLOOKUP(D1350,'Species List'!$A$2:$J$97,3,0)</f>
        <v>Microspathodon chrysurus</v>
      </c>
      <c r="F1350">
        <v>12</v>
      </c>
      <c r="H1350" s="50">
        <f>VLOOKUP(D1350,'Species List'!$A$2:$J$97,6,0)</f>
        <v>-4.7032999999999996</v>
      </c>
      <c r="I1350" s="50">
        <f>VLOOKUP(D1350,'Species List'!$A$2:$J$97,7,0)</f>
        <v>3.0825</v>
      </c>
      <c r="J1350">
        <f t="shared" si="21"/>
        <v>50.789763544333439</v>
      </c>
      <c r="K1350" s="50" t="str">
        <f>VLOOKUP(D1350,'Species List'!$A$2:$J$97,4,0)</f>
        <v>Pomacentridae</v>
      </c>
    </row>
    <row r="1351" spans="1:11">
      <c r="A1351" s="49">
        <v>2013</v>
      </c>
      <c r="B1351" t="s">
        <v>382</v>
      </c>
      <c r="C1351">
        <v>3</v>
      </c>
      <c r="D1351" t="s">
        <v>48</v>
      </c>
      <c r="E1351" s="48" t="str">
        <f>VLOOKUP(D1351,'Species List'!$A$2:$J$97,3,0)</f>
        <v>Scarus taeniopterus</v>
      </c>
      <c r="F1351">
        <v>21</v>
      </c>
      <c r="G1351" t="s">
        <v>21</v>
      </c>
      <c r="H1351" s="50">
        <f>VLOOKUP(D1351,'Species List'!$A$2:$J$97,6,0)</f>
        <v>-3.2256999999999998</v>
      </c>
      <c r="I1351" s="50">
        <f>VLOOKUP(D1351,'Species List'!$A$2:$J$97,7,0)</f>
        <v>2.3852000000000002</v>
      </c>
      <c r="J1351">
        <f t="shared" si="21"/>
        <v>205.71097462173614</v>
      </c>
      <c r="K1351" s="50" t="str">
        <f>VLOOKUP(D1351,'Species List'!$A$2:$J$97,4,0)</f>
        <v>Scaridae</v>
      </c>
    </row>
    <row r="1352" spans="1:11">
      <c r="A1352" s="49">
        <v>2013</v>
      </c>
      <c r="B1352" t="s">
        <v>382</v>
      </c>
      <c r="C1352">
        <v>3</v>
      </c>
      <c r="D1352" t="s">
        <v>48</v>
      </c>
      <c r="E1352" s="48" t="str">
        <f>VLOOKUP(D1352,'Species List'!$A$2:$J$97,3,0)</f>
        <v>Scarus taeniopterus</v>
      </c>
      <c r="F1352">
        <v>22</v>
      </c>
      <c r="G1352" t="s">
        <v>21</v>
      </c>
      <c r="H1352" s="50">
        <f>VLOOKUP(D1352,'Species List'!$A$2:$J$97,6,0)</f>
        <v>-3.2256999999999998</v>
      </c>
      <c r="I1352" s="50">
        <f>VLOOKUP(D1352,'Species List'!$A$2:$J$97,7,0)</f>
        <v>2.3852000000000002</v>
      </c>
      <c r="J1352">
        <f t="shared" si="21"/>
        <v>229.85109565998633</v>
      </c>
      <c r="K1352" s="50" t="str">
        <f>VLOOKUP(D1352,'Species List'!$A$2:$J$97,4,0)</f>
        <v>Scaridae</v>
      </c>
    </row>
    <row r="1353" spans="1:11">
      <c r="A1353" s="49">
        <v>2013</v>
      </c>
      <c r="B1353" t="s">
        <v>382</v>
      </c>
      <c r="C1353">
        <v>3</v>
      </c>
      <c r="D1353" t="s">
        <v>48</v>
      </c>
      <c r="E1353" s="48" t="str">
        <f>VLOOKUP(D1353,'Species List'!$A$2:$J$97,3,0)</f>
        <v>Scarus taeniopterus</v>
      </c>
      <c r="F1353">
        <v>23</v>
      </c>
      <c r="G1353" t="s">
        <v>43</v>
      </c>
      <c r="H1353" s="50">
        <f>VLOOKUP(D1353,'Species List'!$A$2:$J$97,6,0)</f>
        <v>-3.2256999999999998</v>
      </c>
      <c r="I1353" s="50">
        <f>VLOOKUP(D1353,'Species List'!$A$2:$J$97,7,0)</f>
        <v>2.3852000000000002</v>
      </c>
      <c r="J1353">
        <f t="shared" si="21"/>
        <v>255.56020890468707</v>
      </c>
      <c r="K1353" s="50" t="str">
        <f>VLOOKUP(D1353,'Species List'!$A$2:$J$97,4,0)</f>
        <v>Scaridae</v>
      </c>
    </row>
    <row r="1354" spans="1:11">
      <c r="A1354" s="49">
        <v>2013</v>
      </c>
      <c r="B1354" t="s">
        <v>382</v>
      </c>
      <c r="C1354">
        <v>3</v>
      </c>
      <c r="D1354" t="s">
        <v>48</v>
      </c>
      <c r="E1354" s="48" t="str">
        <f>VLOOKUP(D1354,'Species List'!$A$2:$J$97,3,0)</f>
        <v>Scarus taeniopterus</v>
      </c>
      <c r="F1354">
        <v>25</v>
      </c>
      <c r="G1354" t="s">
        <v>43</v>
      </c>
      <c r="H1354" s="50">
        <f>VLOOKUP(D1354,'Species List'!$A$2:$J$97,6,0)</f>
        <v>-3.2256999999999998</v>
      </c>
      <c r="I1354" s="50">
        <f>VLOOKUP(D1354,'Species List'!$A$2:$J$97,7,0)</f>
        <v>2.3852000000000002</v>
      </c>
      <c r="J1354">
        <f t="shared" si="21"/>
        <v>311.79310623759653</v>
      </c>
      <c r="K1354" s="50" t="str">
        <f>VLOOKUP(D1354,'Species List'!$A$2:$J$97,4,0)</f>
        <v>Scaridae</v>
      </c>
    </row>
    <row r="1355" spans="1:11">
      <c r="A1355" s="49">
        <v>2013</v>
      </c>
      <c r="B1355" t="s">
        <v>382</v>
      </c>
      <c r="C1355">
        <v>3</v>
      </c>
      <c r="D1355" s="48" t="s">
        <v>42</v>
      </c>
      <c r="E1355" s="48" t="str">
        <f>VLOOKUP(D1355,'Species List'!$A$2:$J$97,3,0)</f>
        <v>Scarus vetula</v>
      </c>
      <c r="F1355">
        <v>25</v>
      </c>
      <c r="G1355" t="s">
        <v>21</v>
      </c>
      <c r="H1355" s="50">
        <f>VLOOKUP(D1355,'Species List'!$A$2:$J$97,6,0)</f>
        <v>-5.0162000000000004</v>
      </c>
      <c r="I1355" s="50">
        <f>VLOOKUP(D1355,'Species List'!$A$2:$J$97,7,0)</f>
        <v>3.1109</v>
      </c>
      <c r="J1355">
        <f t="shared" si="21"/>
        <v>277.684458006971</v>
      </c>
      <c r="K1355" s="50" t="str">
        <f>VLOOKUP(D1355,'Species List'!$A$2:$J$97,4,0)</f>
        <v>Scaridae</v>
      </c>
    </row>
    <row r="1356" spans="1:11">
      <c r="A1356" s="49">
        <v>2013</v>
      </c>
      <c r="B1356" t="s">
        <v>382</v>
      </c>
      <c r="C1356">
        <v>3</v>
      </c>
      <c r="D1356" s="48" t="s">
        <v>42</v>
      </c>
      <c r="E1356" s="48" t="str">
        <f>VLOOKUP(D1356,'Species List'!$A$2:$J$97,3,0)</f>
        <v>Scarus vetula</v>
      </c>
      <c r="F1356">
        <v>29</v>
      </c>
      <c r="G1356" t="s">
        <v>21</v>
      </c>
      <c r="H1356" s="50">
        <f>VLOOKUP(D1356,'Species List'!$A$2:$J$97,6,0)</f>
        <v>-5.0162000000000004</v>
      </c>
      <c r="I1356" s="50">
        <f>VLOOKUP(D1356,'Species List'!$A$2:$J$97,7,0)</f>
        <v>3.1109</v>
      </c>
      <c r="J1356">
        <f t="shared" si="21"/>
        <v>440.62986728379997</v>
      </c>
      <c r="K1356" s="50" t="str">
        <f>VLOOKUP(D1356,'Species List'!$A$2:$J$97,4,0)</f>
        <v>Scaridae</v>
      </c>
    </row>
    <row r="1357" spans="1:11">
      <c r="A1357" s="49">
        <v>2013</v>
      </c>
      <c r="B1357" t="s">
        <v>382</v>
      </c>
      <c r="C1357">
        <v>3</v>
      </c>
      <c r="D1357" s="48" t="s">
        <v>42</v>
      </c>
      <c r="E1357" s="48" t="str">
        <f>VLOOKUP(D1357,'Species List'!$A$2:$J$97,3,0)</f>
        <v>Scarus vetula</v>
      </c>
      <c r="F1357">
        <v>33</v>
      </c>
      <c r="G1357" t="s">
        <v>43</v>
      </c>
      <c r="H1357" s="50">
        <f>VLOOKUP(D1357,'Species List'!$A$2:$J$97,6,0)</f>
        <v>-5.0162000000000004</v>
      </c>
      <c r="I1357" s="50">
        <f>VLOOKUP(D1357,'Species List'!$A$2:$J$97,7,0)</f>
        <v>3.1109</v>
      </c>
      <c r="J1357">
        <f t="shared" si="21"/>
        <v>658.63531859738646</v>
      </c>
      <c r="K1357" s="50" t="str">
        <f>VLOOKUP(D1357,'Species List'!$A$2:$J$97,4,0)</f>
        <v>Scaridae</v>
      </c>
    </row>
    <row r="1358" spans="1:11">
      <c r="A1358" s="49">
        <v>2013</v>
      </c>
      <c r="B1358" t="s">
        <v>382</v>
      </c>
      <c r="C1358">
        <v>3</v>
      </c>
      <c r="D1358" s="48" t="s">
        <v>47</v>
      </c>
      <c r="E1358" s="48" t="str">
        <f>VLOOKUP(D1358,'Species List'!$A$2:$J$97,3,0)</f>
        <v>Sparisoma aurofrenatum</v>
      </c>
      <c r="F1358">
        <v>22</v>
      </c>
      <c r="G1358" t="s">
        <v>43</v>
      </c>
      <c r="H1358" s="50">
        <f>VLOOKUP(D1358,'Species List'!$A$2:$J$97,6,0)</f>
        <v>-4.0781000000000001</v>
      </c>
      <c r="I1358" s="50">
        <f>VLOOKUP(D1358,'Species List'!$A$2:$J$97,7,0)</f>
        <v>2.7437999999999998</v>
      </c>
      <c r="J1358">
        <f t="shared" si="21"/>
        <v>223.37746170948702</v>
      </c>
      <c r="K1358" s="50" t="str">
        <f>VLOOKUP(D1358,'Species List'!$A$2:$J$97,4,0)</f>
        <v>Scaridae</v>
      </c>
    </row>
    <row r="1359" spans="1:11">
      <c r="A1359" s="49">
        <v>2013</v>
      </c>
      <c r="B1359" t="s">
        <v>382</v>
      </c>
      <c r="C1359">
        <v>3</v>
      </c>
      <c r="D1359" t="s">
        <v>45</v>
      </c>
      <c r="E1359" s="48" t="str">
        <f>VLOOKUP(D1359,'Species List'!$A$2:$J$97,3,0)</f>
        <v>Sparisoma viride</v>
      </c>
      <c r="F1359">
        <v>28</v>
      </c>
      <c r="G1359" t="s">
        <v>21</v>
      </c>
      <c r="H1359" s="50">
        <f>VLOOKUP(D1359,'Species List'!$A$2:$J$97,6,0)</f>
        <v>-4.4317000000000002</v>
      </c>
      <c r="I1359" s="50">
        <f>VLOOKUP(D1359,'Species List'!$A$2:$J$97,7,0)</f>
        <v>2.9051</v>
      </c>
      <c r="J1359">
        <f t="shared" si="21"/>
        <v>475.92530495067058</v>
      </c>
      <c r="K1359" s="50" t="str">
        <f>VLOOKUP(D1359,'Species List'!$A$2:$J$97,4,0)</f>
        <v>Scaridae</v>
      </c>
    </row>
    <row r="1360" spans="1:11">
      <c r="A1360" s="49">
        <v>2013</v>
      </c>
      <c r="B1360" t="s">
        <v>382</v>
      </c>
      <c r="C1360">
        <v>4</v>
      </c>
      <c r="D1360" s="48" t="s">
        <v>46</v>
      </c>
      <c r="E1360" s="48" t="str">
        <f>VLOOKUP(D1360,'Species List'!$A$2:$J$97,3,0)</f>
        <v>Acanthurus chirurgus</v>
      </c>
      <c r="F1360">
        <v>19</v>
      </c>
      <c r="H1360" s="50">
        <f>VLOOKUP(D1360,'Species List'!$A$2:$J$97,6,0)</f>
        <v>-2.4262000000000001</v>
      </c>
      <c r="I1360" s="50">
        <f>VLOOKUP(D1360,'Species List'!$A$2:$J$97,7,0)</f>
        <v>2.0768</v>
      </c>
      <c r="J1360">
        <f t="shared" si="21"/>
        <v>202.44892660536834</v>
      </c>
      <c r="K1360" s="50" t="str">
        <f>VLOOKUP(D1360,'Species List'!$A$2:$J$97,4,0)</f>
        <v>Acanthuridae</v>
      </c>
    </row>
    <row r="1361" spans="1:11">
      <c r="A1361" s="49">
        <v>2013</v>
      </c>
      <c r="B1361" t="s">
        <v>382</v>
      </c>
      <c r="C1361">
        <v>4</v>
      </c>
      <c r="D1361" t="s">
        <v>54</v>
      </c>
      <c r="E1361" s="48" t="str">
        <f>VLOOKUP(D1361,'Species List'!$A$2:$J$97,3,0)</f>
        <v>Acanthurus coeruleus</v>
      </c>
      <c r="F1361">
        <v>17</v>
      </c>
      <c r="H1361" s="50">
        <f>VLOOKUP(D1361,'Species List'!$A$2:$J$97,6,0)</f>
        <v>-2.8241999999999998</v>
      </c>
      <c r="I1361" s="50">
        <f>VLOOKUP(D1361,'Species List'!$A$2:$J$97,7,0)</f>
        <v>2.2637999999999998</v>
      </c>
      <c r="J1361">
        <f t="shared" si="21"/>
        <v>167.91529942216221</v>
      </c>
      <c r="K1361" s="50" t="str">
        <f>VLOOKUP(D1361,'Species List'!$A$2:$J$97,4,0)</f>
        <v>Acanthuridae</v>
      </c>
    </row>
    <row r="1362" spans="1:11">
      <c r="A1362" s="49">
        <v>2013</v>
      </c>
      <c r="B1362" t="s">
        <v>382</v>
      </c>
      <c r="C1362">
        <v>4</v>
      </c>
      <c r="D1362" s="48" t="s">
        <v>49</v>
      </c>
      <c r="E1362" s="48" t="str">
        <f>VLOOKUP(D1362,'Species List'!$A$2:$J$97,3,0)</f>
        <v>Microspathodon chrysurus</v>
      </c>
      <c r="F1362">
        <v>18</v>
      </c>
      <c r="H1362" s="50">
        <f>VLOOKUP(D1362,'Species List'!$A$2:$J$97,6,0)</f>
        <v>-4.7032999999999996</v>
      </c>
      <c r="I1362" s="50">
        <f>VLOOKUP(D1362,'Species List'!$A$2:$J$97,7,0)</f>
        <v>3.0825</v>
      </c>
      <c r="J1362">
        <f t="shared" si="21"/>
        <v>177.24643014613946</v>
      </c>
      <c r="K1362" s="50" t="str">
        <f>VLOOKUP(D1362,'Species List'!$A$2:$J$97,4,0)</f>
        <v>Pomacentridae</v>
      </c>
    </row>
    <row r="1363" spans="1:11">
      <c r="A1363" s="49">
        <v>2013</v>
      </c>
      <c r="B1363" t="s">
        <v>382</v>
      </c>
      <c r="C1363">
        <v>4</v>
      </c>
      <c r="D1363" t="s">
        <v>44</v>
      </c>
      <c r="E1363" s="48" t="str">
        <f>VLOOKUP(D1363,'Species List'!$A$2:$J$97,3,0)</f>
        <v>Scarus iseri</v>
      </c>
      <c r="F1363">
        <v>22</v>
      </c>
      <c r="G1363" t="s">
        <v>43</v>
      </c>
      <c r="H1363" s="50">
        <f>VLOOKUP(D1363,'Species List'!$A$2:$J$97,6,0)</f>
        <v>-4.8887</v>
      </c>
      <c r="I1363" s="50">
        <f>VLOOKUP(D1363,'Species List'!$A$2:$J$97,7,0)</f>
        <v>3.0548000000000002</v>
      </c>
      <c r="J1363">
        <f t="shared" si="21"/>
        <v>184.89825197921766</v>
      </c>
      <c r="K1363" s="50" t="str">
        <f>VLOOKUP(D1363,'Species List'!$A$2:$J$97,4,0)</f>
        <v>Scaridae</v>
      </c>
    </row>
    <row r="1364" spans="1:11">
      <c r="A1364" s="49">
        <v>2013</v>
      </c>
      <c r="B1364" t="s">
        <v>382</v>
      </c>
      <c r="C1364">
        <v>4</v>
      </c>
      <c r="D1364" t="s">
        <v>44</v>
      </c>
      <c r="E1364" s="48" t="str">
        <f>VLOOKUP(D1364,'Species List'!$A$2:$J$97,3,0)</f>
        <v>Scarus iseri</v>
      </c>
      <c r="F1364">
        <v>25</v>
      </c>
      <c r="G1364" t="s">
        <v>43</v>
      </c>
      <c r="H1364" s="50">
        <f>VLOOKUP(D1364,'Species List'!$A$2:$J$97,6,0)</f>
        <v>-4.8887</v>
      </c>
      <c r="I1364" s="50">
        <f>VLOOKUP(D1364,'Species List'!$A$2:$J$97,7,0)</f>
        <v>3.0548000000000002</v>
      </c>
      <c r="J1364">
        <f t="shared" si="21"/>
        <v>273.22921758907904</v>
      </c>
      <c r="K1364" s="50" t="str">
        <f>VLOOKUP(D1364,'Species List'!$A$2:$J$97,4,0)</f>
        <v>Scaridae</v>
      </c>
    </row>
    <row r="1365" spans="1:11">
      <c r="A1365" s="49">
        <v>2013</v>
      </c>
      <c r="B1365" t="s">
        <v>382</v>
      </c>
      <c r="C1365">
        <v>4</v>
      </c>
      <c r="D1365" t="s">
        <v>48</v>
      </c>
      <c r="E1365" s="48" t="str">
        <f>VLOOKUP(D1365,'Species List'!$A$2:$J$97,3,0)</f>
        <v>Scarus taeniopterus</v>
      </c>
      <c r="F1365">
        <v>12</v>
      </c>
      <c r="G1365" t="s">
        <v>21</v>
      </c>
      <c r="H1365" s="50">
        <f>VLOOKUP(D1365,'Species List'!$A$2:$J$97,6,0)</f>
        <v>-3.2256999999999998</v>
      </c>
      <c r="I1365" s="50">
        <f>VLOOKUP(D1365,'Species List'!$A$2:$J$97,7,0)</f>
        <v>2.3852000000000002</v>
      </c>
      <c r="J1365">
        <f t="shared" si="21"/>
        <v>54.145592205106873</v>
      </c>
      <c r="K1365" s="50" t="str">
        <f>VLOOKUP(D1365,'Species List'!$A$2:$J$97,4,0)</f>
        <v>Scaridae</v>
      </c>
    </row>
    <row r="1366" spans="1:11">
      <c r="A1366" s="49">
        <v>2013</v>
      </c>
      <c r="B1366" t="s">
        <v>382</v>
      </c>
      <c r="C1366">
        <v>4</v>
      </c>
      <c r="D1366" t="s">
        <v>48</v>
      </c>
      <c r="E1366" s="48" t="str">
        <f>VLOOKUP(D1366,'Species List'!$A$2:$J$97,3,0)</f>
        <v>Scarus taeniopterus</v>
      </c>
      <c r="F1366">
        <v>15</v>
      </c>
      <c r="G1366" t="s">
        <v>21</v>
      </c>
      <c r="H1366" s="50">
        <f>VLOOKUP(D1366,'Species List'!$A$2:$J$97,6,0)</f>
        <v>-3.2256999999999998</v>
      </c>
      <c r="I1366" s="50">
        <f>VLOOKUP(D1366,'Species List'!$A$2:$J$97,7,0)</f>
        <v>2.3852000000000002</v>
      </c>
      <c r="J1366">
        <f t="shared" si="21"/>
        <v>92.19616810425471</v>
      </c>
      <c r="K1366" s="50" t="str">
        <f>VLOOKUP(D1366,'Species List'!$A$2:$J$97,4,0)</f>
        <v>Scaridae</v>
      </c>
    </row>
    <row r="1367" spans="1:11">
      <c r="A1367" s="49">
        <v>2013</v>
      </c>
      <c r="B1367" t="s">
        <v>382</v>
      </c>
      <c r="C1367">
        <v>4</v>
      </c>
      <c r="D1367" t="s">
        <v>48</v>
      </c>
      <c r="E1367" s="48" t="str">
        <f>VLOOKUP(D1367,'Species List'!$A$2:$J$97,3,0)</f>
        <v>Scarus taeniopterus</v>
      </c>
      <c r="F1367">
        <v>17</v>
      </c>
      <c r="G1367" t="s">
        <v>21</v>
      </c>
      <c r="H1367" s="50">
        <f>VLOOKUP(D1367,'Species List'!$A$2:$J$97,6,0)</f>
        <v>-3.2256999999999998</v>
      </c>
      <c r="I1367" s="50">
        <f>VLOOKUP(D1367,'Species List'!$A$2:$J$97,7,0)</f>
        <v>2.3852000000000002</v>
      </c>
      <c r="J1367">
        <f t="shared" si="21"/>
        <v>124.27013418228138</v>
      </c>
      <c r="K1367" s="50" t="str">
        <f>VLOOKUP(D1367,'Species List'!$A$2:$J$97,4,0)</f>
        <v>Scaridae</v>
      </c>
    </row>
    <row r="1368" spans="1:11">
      <c r="A1368" s="49">
        <v>2013</v>
      </c>
      <c r="B1368" t="s">
        <v>382</v>
      </c>
      <c r="C1368">
        <v>4</v>
      </c>
      <c r="D1368" t="s">
        <v>48</v>
      </c>
      <c r="E1368" s="48" t="str">
        <f>VLOOKUP(D1368,'Species List'!$A$2:$J$97,3,0)</f>
        <v>Scarus taeniopterus</v>
      </c>
      <c r="F1368">
        <v>20</v>
      </c>
      <c r="G1368" t="s">
        <v>21</v>
      </c>
      <c r="H1368" s="50">
        <f>VLOOKUP(D1368,'Species List'!$A$2:$J$97,6,0)</f>
        <v>-3.2256999999999998</v>
      </c>
      <c r="I1368" s="50">
        <f>VLOOKUP(D1368,'Species List'!$A$2:$J$97,7,0)</f>
        <v>2.3852000000000002</v>
      </c>
      <c r="J1368">
        <f t="shared" si="21"/>
        <v>183.11197449783583</v>
      </c>
      <c r="K1368" s="50" t="str">
        <f>VLOOKUP(D1368,'Species List'!$A$2:$J$97,4,0)</f>
        <v>Scaridae</v>
      </c>
    </row>
    <row r="1369" spans="1:11">
      <c r="A1369" s="49">
        <v>2013</v>
      </c>
      <c r="B1369" t="s">
        <v>382</v>
      </c>
      <c r="C1369">
        <v>4</v>
      </c>
      <c r="D1369" s="48" t="s">
        <v>42</v>
      </c>
      <c r="E1369" s="48" t="str">
        <f>VLOOKUP(D1369,'Species List'!$A$2:$J$97,3,0)</f>
        <v>Scarus vetula</v>
      </c>
      <c r="F1369">
        <v>25</v>
      </c>
      <c r="G1369" t="s">
        <v>21</v>
      </c>
      <c r="H1369" s="50">
        <f>VLOOKUP(D1369,'Species List'!$A$2:$J$97,6,0)</f>
        <v>-5.0162000000000004</v>
      </c>
      <c r="I1369" s="50">
        <f>VLOOKUP(D1369,'Species List'!$A$2:$J$97,7,0)</f>
        <v>3.1109</v>
      </c>
      <c r="J1369">
        <f t="shared" si="21"/>
        <v>277.684458006971</v>
      </c>
      <c r="K1369" s="50" t="str">
        <f>VLOOKUP(D1369,'Species List'!$A$2:$J$97,4,0)</f>
        <v>Scaridae</v>
      </c>
    </row>
    <row r="1370" spans="1:11">
      <c r="A1370" s="49">
        <v>2013</v>
      </c>
      <c r="B1370" t="s">
        <v>382</v>
      </c>
      <c r="C1370">
        <v>4</v>
      </c>
      <c r="D1370" s="48" t="s">
        <v>42</v>
      </c>
      <c r="E1370" s="48" t="str">
        <f>VLOOKUP(D1370,'Species List'!$A$2:$J$97,3,0)</f>
        <v>Scarus vetula</v>
      </c>
      <c r="F1370">
        <v>30</v>
      </c>
      <c r="G1370" t="s">
        <v>21</v>
      </c>
      <c r="H1370" s="50">
        <f>VLOOKUP(D1370,'Species List'!$A$2:$J$97,6,0)</f>
        <v>-5.0162000000000004</v>
      </c>
      <c r="I1370" s="50">
        <f>VLOOKUP(D1370,'Species List'!$A$2:$J$97,7,0)</f>
        <v>3.1109</v>
      </c>
      <c r="J1370">
        <f t="shared" si="21"/>
        <v>489.6395738782121</v>
      </c>
      <c r="K1370" s="50" t="str">
        <f>VLOOKUP(D1370,'Species List'!$A$2:$J$97,4,0)</f>
        <v>Scaridae</v>
      </c>
    </row>
    <row r="1371" spans="1:11">
      <c r="A1371" s="49">
        <v>2013</v>
      </c>
      <c r="B1371" t="s">
        <v>382</v>
      </c>
      <c r="C1371">
        <v>4</v>
      </c>
      <c r="D1371" s="48" t="s">
        <v>42</v>
      </c>
      <c r="E1371" s="48" t="str">
        <f>VLOOKUP(D1371,'Species List'!$A$2:$J$97,3,0)</f>
        <v>Scarus vetula</v>
      </c>
      <c r="F1371">
        <v>35</v>
      </c>
      <c r="G1371" t="s">
        <v>43</v>
      </c>
      <c r="H1371" s="50">
        <f>VLOOKUP(D1371,'Species List'!$A$2:$J$97,6,0)</f>
        <v>-5.0162000000000004</v>
      </c>
      <c r="I1371" s="50">
        <f>VLOOKUP(D1371,'Species List'!$A$2:$J$97,7,0)</f>
        <v>3.1109</v>
      </c>
      <c r="J1371">
        <f t="shared" si="21"/>
        <v>790.93588337793562</v>
      </c>
      <c r="K1371" s="50" t="str">
        <f>VLOOKUP(D1371,'Species List'!$A$2:$J$97,4,0)</f>
        <v>Scaridae</v>
      </c>
    </row>
    <row r="1372" spans="1:11">
      <c r="A1372" s="49">
        <v>2013</v>
      </c>
      <c r="B1372" t="s">
        <v>382</v>
      </c>
      <c r="C1372">
        <v>4</v>
      </c>
      <c r="D1372" t="s">
        <v>45</v>
      </c>
      <c r="E1372" s="48" t="str">
        <f>VLOOKUP(D1372,'Species List'!$A$2:$J$97,3,0)</f>
        <v>Sparisoma viride</v>
      </c>
      <c r="F1372">
        <v>20</v>
      </c>
      <c r="G1372" t="s">
        <v>21</v>
      </c>
      <c r="H1372" s="50">
        <f>VLOOKUP(D1372,'Species List'!$A$2:$J$97,6,0)</f>
        <v>-4.4317000000000002</v>
      </c>
      <c r="I1372" s="50">
        <f>VLOOKUP(D1372,'Species List'!$A$2:$J$97,7,0)</f>
        <v>2.9051</v>
      </c>
      <c r="J1372">
        <f t="shared" si="21"/>
        <v>179.06975540636282</v>
      </c>
      <c r="K1372" s="50" t="str">
        <f>VLOOKUP(D1372,'Species List'!$A$2:$J$97,4,0)</f>
        <v>Scaridae</v>
      </c>
    </row>
    <row r="1373" spans="1:11">
      <c r="A1373" s="49">
        <v>2013</v>
      </c>
      <c r="B1373" t="s">
        <v>382</v>
      </c>
      <c r="C1373">
        <v>4</v>
      </c>
      <c r="D1373" t="s">
        <v>45</v>
      </c>
      <c r="E1373" s="48" t="str">
        <f>VLOOKUP(D1373,'Species List'!$A$2:$J$97,3,0)</f>
        <v>Sparisoma viride</v>
      </c>
      <c r="F1373">
        <v>35</v>
      </c>
      <c r="G1373" t="s">
        <v>43</v>
      </c>
      <c r="H1373" s="50">
        <f>VLOOKUP(D1373,'Species List'!$A$2:$J$97,6,0)</f>
        <v>-4.4317000000000002</v>
      </c>
      <c r="I1373" s="50">
        <f>VLOOKUP(D1373,'Species List'!$A$2:$J$97,7,0)</f>
        <v>2.9051</v>
      </c>
      <c r="J1373">
        <f t="shared" si="21"/>
        <v>910.06429464234679</v>
      </c>
      <c r="K1373" s="50" t="str">
        <f>VLOOKUP(D1373,'Species List'!$A$2:$J$97,4,0)</f>
        <v>Scaridae</v>
      </c>
    </row>
    <row r="1374" spans="1:11">
      <c r="A1374" s="49">
        <v>2013</v>
      </c>
      <c r="B1374" t="s">
        <v>382</v>
      </c>
      <c r="C1374">
        <v>5</v>
      </c>
      <c r="D1374" s="48" t="s">
        <v>49</v>
      </c>
      <c r="E1374" s="48" t="str">
        <f>VLOOKUP(D1374,'Species List'!$A$2:$J$97,3,0)</f>
        <v>Microspathodon chrysurus</v>
      </c>
      <c r="F1374">
        <v>12</v>
      </c>
      <c r="H1374" s="50">
        <f>VLOOKUP(D1374,'Species List'!$A$2:$J$97,6,0)</f>
        <v>-4.7032999999999996</v>
      </c>
      <c r="I1374" s="50">
        <f>VLOOKUP(D1374,'Species List'!$A$2:$J$97,7,0)</f>
        <v>3.0825</v>
      </c>
      <c r="J1374">
        <f t="shared" si="21"/>
        <v>50.789763544333439</v>
      </c>
      <c r="K1374" s="50" t="str">
        <f>VLOOKUP(D1374,'Species List'!$A$2:$J$97,4,0)</f>
        <v>Pomacentridae</v>
      </c>
    </row>
    <row r="1375" spans="1:11">
      <c r="A1375" s="49">
        <v>2013</v>
      </c>
      <c r="B1375" t="s">
        <v>382</v>
      </c>
      <c r="C1375">
        <v>5</v>
      </c>
      <c r="D1375" t="s">
        <v>48</v>
      </c>
      <c r="E1375" s="48" t="str">
        <f>VLOOKUP(D1375,'Species List'!$A$2:$J$97,3,0)</f>
        <v>Scarus taeniopterus</v>
      </c>
      <c r="F1375">
        <v>10</v>
      </c>
      <c r="G1375" t="s">
        <v>21</v>
      </c>
      <c r="H1375" s="50">
        <f>VLOOKUP(D1375,'Species List'!$A$2:$J$97,6,0)</f>
        <v>-3.2256999999999998</v>
      </c>
      <c r="I1375" s="50">
        <f>VLOOKUP(D1375,'Species List'!$A$2:$J$97,7,0)</f>
        <v>2.3852000000000002</v>
      </c>
      <c r="J1375">
        <f t="shared" si="21"/>
        <v>35.050966680669347</v>
      </c>
      <c r="K1375" s="50" t="str">
        <f>VLOOKUP(D1375,'Species List'!$A$2:$J$97,4,0)</f>
        <v>Scaridae</v>
      </c>
    </row>
    <row r="1376" spans="1:11">
      <c r="A1376" s="49">
        <v>2013</v>
      </c>
      <c r="B1376" t="s">
        <v>382</v>
      </c>
      <c r="C1376">
        <v>5</v>
      </c>
      <c r="D1376" t="s">
        <v>48</v>
      </c>
      <c r="E1376" s="48" t="str">
        <f>VLOOKUP(D1376,'Species List'!$A$2:$J$97,3,0)</f>
        <v>Scarus taeniopterus</v>
      </c>
      <c r="F1376">
        <v>17</v>
      </c>
      <c r="G1376" t="s">
        <v>21</v>
      </c>
      <c r="H1376" s="50">
        <f>VLOOKUP(D1376,'Species List'!$A$2:$J$97,6,0)</f>
        <v>-3.2256999999999998</v>
      </c>
      <c r="I1376" s="50">
        <f>VLOOKUP(D1376,'Species List'!$A$2:$J$97,7,0)</f>
        <v>2.3852000000000002</v>
      </c>
      <c r="J1376">
        <f t="shared" si="21"/>
        <v>124.27013418228138</v>
      </c>
      <c r="K1376" s="50" t="str">
        <f>VLOOKUP(D1376,'Species List'!$A$2:$J$97,4,0)</f>
        <v>Scaridae</v>
      </c>
    </row>
    <row r="1377" spans="1:11">
      <c r="A1377" s="49">
        <v>2013</v>
      </c>
      <c r="B1377" t="s">
        <v>382</v>
      </c>
      <c r="C1377">
        <v>5</v>
      </c>
      <c r="D1377" t="s">
        <v>48</v>
      </c>
      <c r="E1377" s="48" t="str">
        <f>VLOOKUP(D1377,'Species List'!$A$2:$J$97,3,0)</f>
        <v>Scarus taeniopterus</v>
      </c>
      <c r="F1377">
        <v>18</v>
      </c>
      <c r="G1377" t="s">
        <v>21</v>
      </c>
      <c r="H1377" s="50">
        <f>VLOOKUP(D1377,'Species List'!$A$2:$J$97,6,0)</f>
        <v>-3.2256999999999998</v>
      </c>
      <c r="I1377" s="50">
        <f>VLOOKUP(D1377,'Species List'!$A$2:$J$97,7,0)</f>
        <v>2.3852000000000002</v>
      </c>
      <c r="J1377">
        <f t="shared" si="21"/>
        <v>142.42163893869329</v>
      </c>
      <c r="K1377" s="50" t="str">
        <f>VLOOKUP(D1377,'Species List'!$A$2:$J$97,4,0)</f>
        <v>Scaridae</v>
      </c>
    </row>
    <row r="1378" spans="1:11">
      <c r="A1378" s="49">
        <v>2013</v>
      </c>
      <c r="B1378" t="s">
        <v>382</v>
      </c>
      <c r="C1378">
        <v>5</v>
      </c>
      <c r="D1378" t="s">
        <v>48</v>
      </c>
      <c r="E1378" s="48" t="str">
        <f>VLOOKUP(D1378,'Species List'!$A$2:$J$97,3,0)</f>
        <v>Scarus taeniopterus</v>
      </c>
      <c r="F1378">
        <v>19</v>
      </c>
      <c r="G1378" t="s">
        <v>21</v>
      </c>
      <c r="H1378" s="50">
        <f>VLOOKUP(D1378,'Species List'!$A$2:$J$97,6,0)</f>
        <v>-3.2256999999999998</v>
      </c>
      <c r="I1378" s="50">
        <f>VLOOKUP(D1378,'Species List'!$A$2:$J$97,7,0)</f>
        <v>2.3852000000000002</v>
      </c>
      <c r="J1378">
        <f t="shared" si="21"/>
        <v>162.02539503890316</v>
      </c>
      <c r="K1378" s="50" t="str">
        <f>VLOOKUP(D1378,'Species List'!$A$2:$J$97,4,0)</f>
        <v>Scaridae</v>
      </c>
    </row>
    <row r="1379" spans="1:11">
      <c r="A1379" s="49">
        <v>2013</v>
      </c>
      <c r="B1379" t="s">
        <v>382</v>
      </c>
      <c r="C1379">
        <v>5</v>
      </c>
      <c r="D1379" t="s">
        <v>48</v>
      </c>
      <c r="E1379" s="48" t="str">
        <f>VLOOKUP(D1379,'Species List'!$A$2:$J$97,3,0)</f>
        <v>Scarus taeniopterus</v>
      </c>
      <c r="F1379">
        <v>20</v>
      </c>
      <c r="G1379" t="s">
        <v>21</v>
      </c>
      <c r="H1379" s="50">
        <f>VLOOKUP(D1379,'Species List'!$A$2:$J$97,6,0)</f>
        <v>-3.2256999999999998</v>
      </c>
      <c r="I1379" s="50">
        <f>VLOOKUP(D1379,'Species List'!$A$2:$J$97,7,0)</f>
        <v>2.3852000000000002</v>
      </c>
      <c r="J1379">
        <f t="shared" si="21"/>
        <v>183.11197449783583</v>
      </c>
      <c r="K1379" s="50" t="str">
        <f>VLOOKUP(D1379,'Species List'!$A$2:$J$97,4,0)</f>
        <v>Scaridae</v>
      </c>
    </row>
    <row r="1380" spans="1:11">
      <c r="A1380" s="49">
        <v>2013</v>
      </c>
      <c r="B1380" t="s">
        <v>382</v>
      </c>
      <c r="C1380">
        <v>5</v>
      </c>
      <c r="D1380" s="48" t="s">
        <v>42</v>
      </c>
      <c r="E1380" s="48" t="str">
        <f>VLOOKUP(D1380,'Species List'!$A$2:$J$97,3,0)</f>
        <v>Scarus vetula</v>
      </c>
      <c r="F1380">
        <v>23</v>
      </c>
      <c r="G1380" t="s">
        <v>21</v>
      </c>
      <c r="H1380" s="50">
        <f>VLOOKUP(D1380,'Species List'!$A$2:$J$97,6,0)</f>
        <v>-5.0162000000000004</v>
      </c>
      <c r="I1380" s="50">
        <f>VLOOKUP(D1380,'Species List'!$A$2:$J$97,7,0)</f>
        <v>3.1109</v>
      </c>
      <c r="J1380">
        <f t="shared" si="21"/>
        <v>214.23929230422809</v>
      </c>
      <c r="K1380" s="50" t="str">
        <f>VLOOKUP(D1380,'Species List'!$A$2:$J$97,4,0)</f>
        <v>Scaridae</v>
      </c>
    </row>
    <row r="1381" spans="1:11">
      <c r="A1381" s="49">
        <v>2013</v>
      </c>
      <c r="B1381" t="s">
        <v>382</v>
      </c>
      <c r="C1381">
        <v>5</v>
      </c>
      <c r="D1381" s="48" t="s">
        <v>42</v>
      </c>
      <c r="E1381" s="48" t="str">
        <f>VLOOKUP(D1381,'Species List'!$A$2:$J$97,3,0)</f>
        <v>Scarus vetula</v>
      </c>
      <c r="F1381">
        <v>30</v>
      </c>
      <c r="G1381" t="s">
        <v>21</v>
      </c>
      <c r="H1381" s="50">
        <f>VLOOKUP(D1381,'Species List'!$A$2:$J$97,6,0)</f>
        <v>-5.0162000000000004</v>
      </c>
      <c r="I1381" s="50">
        <f>VLOOKUP(D1381,'Species List'!$A$2:$J$97,7,0)</f>
        <v>3.1109</v>
      </c>
      <c r="J1381">
        <f t="shared" si="21"/>
        <v>489.6395738782121</v>
      </c>
      <c r="K1381" s="50" t="str">
        <f>VLOOKUP(D1381,'Species List'!$A$2:$J$97,4,0)</f>
        <v>Scaridae</v>
      </c>
    </row>
    <row r="1382" spans="1:11">
      <c r="A1382" s="49">
        <v>2013</v>
      </c>
      <c r="B1382" t="s">
        <v>382</v>
      </c>
      <c r="C1382">
        <v>5</v>
      </c>
      <c r="D1382" s="48" t="s">
        <v>42</v>
      </c>
      <c r="E1382" s="48" t="str">
        <f>VLOOKUP(D1382,'Species List'!$A$2:$J$97,3,0)</f>
        <v>Scarus vetula</v>
      </c>
      <c r="F1382">
        <v>33</v>
      </c>
      <c r="G1382" t="s">
        <v>43</v>
      </c>
      <c r="H1382" s="50">
        <f>VLOOKUP(D1382,'Species List'!$A$2:$J$97,6,0)</f>
        <v>-5.0162000000000004</v>
      </c>
      <c r="I1382" s="50">
        <f>VLOOKUP(D1382,'Species List'!$A$2:$J$97,7,0)</f>
        <v>3.1109</v>
      </c>
      <c r="J1382">
        <f t="shared" si="21"/>
        <v>658.63531859738646</v>
      </c>
      <c r="K1382" s="50" t="str">
        <f>VLOOKUP(D1382,'Species List'!$A$2:$J$97,4,0)</f>
        <v>Scaridae</v>
      </c>
    </row>
    <row r="1383" spans="1:11">
      <c r="A1383" s="49">
        <v>2013</v>
      </c>
      <c r="B1383" t="s">
        <v>382</v>
      </c>
      <c r="C1383">
        <v>5</v>
      </c>
      <c r="D1383" s="48" t="s">
        <v>47</v>
      </c>
      <c r="E1383" s="48" t="str">
        <f>VLOOKUP(D1383,'Species List'!$A$2:$J$97,3,0)</f>
        <v>Sparisoma aurofrenatum</v>
      </c>
      <c r="F1383">
        <v>23</v>
      </c>
      <c r="G1383" t="s">
        <v>43</v>
      </c>
      <c r="H1383" s="50">
        <f>VLOOKUP(D1383,'Species List'!$A$2:$J$97,6,0)</f>
        <v>-4.0781000000000001</v>
      </c>
      <c r="I1383" s="50">
        <f>VLOOKUP(D1383,'Species List'!$A$2:$J$97,7,0)</f>
        <v>2.7437999999999998</v>
      </c>
      <c r="J1383">
        <f t="shared" si="21"/>
        <v>252.35321175413256</v>
      </c>
      <c r="K1383" s="50" t="str">
        <f>VLOOKUP(D1383,'Species List'!$A$2:$J$97,4,0)</f>
        <v>Scaridae</v>
      </c>
    </row>
    <row r="1384" spans="1:11">
      <c r="A1384" s="49">
        <v>2013</v>
      </c>
      <c r="B1384" t="s">
        <v>382</v>
      </c>
      <c r="C1384">
        <v>6</v>
      </c>
      <c r="D1384" s="48" t="s">
        <v>26</v>
      </c>
      <c r="E1384" s="48" t="str">
        <f>VLOOKUP(D1384,'Species List'!$A$2:$J$97,3,0)</f>
        <v>Acanthurus bahianus</v>
      </c>
      <c r="F1384">
        <v>15</v>
      </c>
      <c r="H1384" s="50">
        <f>VLOOKUP(D1384,'Species List'!$A$2:$J$97,6,0)</f>
        <v>-4.6005000000000003</v>
      </c>
      <c r="I1384" s="50">
        <f>VLOOKUP(D1384,'Species List'!$A$2:$J$97,7,0)</f>
        <v>2.9752000000000001</v>
      </c>
      <c r="J1384">
        <f t="shared" si="21"/>
        <v>74.783659607909669</v>
      </c>
      <c r="K1384" s="50" t="str">
        <f>VLOOKUP(D1384,'Species List'!$A$2:$J$97,4,0)</f>
        <v>Acanthuridae</v>
      </c>
    </row>
    <row r="1385" spans="1:11">
      <c r="A1385" s="49">
        <v>2013</v>
      </c>
      <c r="B1385" t="s">
        <v>382</v>
      </c>
      <c r="C1385">
        <v>6</v>
      </c>
      <c r="D1385" s="48" t="s">
        <v>26</v>
      </c>
      <c r="E1385" s="48" t="str">
        <f>VLOOKUP(D1385,'Species List'!$A$2:$J$97,3,0)</f>
        <v>Acanthurus bahianus</v>
      </c>
      <c r="F1385">
        <v>17</v>
      </c>
      <c r="H1385" s="50">
        <f>VLOOKUP(D1385,'Species List'!$A$2:$J$97,6,0)</f>
        <v>-4.6005000000000003</v>
      </c>
      <c r="I1385" s="50">
        <f>VLOOKUP(D1385,'Species List'!$A$2:$J$97,7,0)</f>
        <v>2.9752000000000001</v>
      </c>
      <c r="J1385">
        <f t="shared" si="21"/>
        <v>108.52545888885899</v>
      </c>
      <c r="K1385" s="50" t="str">
        <f>VLOOKUP(D1385,'Species List'!$A$2:$J$97,4,0)</f>
        <v>Acanthuridae</v>
      </c>
    </row>
    <row r="1386" spans="1:11">
      <c r="A1386" s="49">
        <v>2013</v>
      </c>
      <c r="B1386" t="s">
        <v>382</v>
      </c>
      <c r="C1386">
        <v>6</v>
      </c>
      <c r="D1386" t="s">
        <v>54</v>
      </c>
      <c r="E1386" s="48" t="str">
        <f>VLOOKUP(D1386,'Species List'!$A$2:$J$97,3,0)</f>
        <v>Acanthurus coeruleus</v>
      </c>
      <c r="F1386">
        <v>20</v>
      </c>
      <c r="H1386" s="50">
        <f>VLOOKUP(D1386,'Species List'!$A$2:$J$97,6,0)</f>
        <v>-2.8241999999999998</v>
      </c>
      <c r="I1386" s="50">
        <f>VLOOKUP(D1386,'Species List'!$A$2:$J$97,7,0)</f>
        <v>2.2637999999999998</v>
      </c>
      <c r="J1386">
        <f t="shared" si="21"/>
        <v>242.58933511332035</v>
      </c>
      <c r="K1386" s="50" t="str">
        <f>VLOOKUP(D1386,'Species List'!$A$2:$J$97,4,0)</f>
        <v>Acanthuridae</v>
      </c>
    </row>
    <row r="1387" spans="1:11">
      <c r="A1387" s="49">
        <v>2013</v>
      </c>
      <c r="B1387" t="s">
        <v>382</v>
      </c>
      <c r="C1387">
        <v>6</v>
      </c>
      <c r="D1387" t="s">
        <v>54</v>
      </c>
      <c r="E1387" s="48" t="str">
        <f>VLOOKUP(D1387,'Species List'!$A$2:$J$97,3,0)</f>
        <v>Acanthurus coeruleus</v>
      </c>
      <c r="F1387">
        <v>22</v>
      </c>
      <c r="H1387" s="50">
        <f>VLOOKUP(D1387,'Species List'!$A$2:$J$97,6,0)</f>
        <v>-2.8241999999999998</v>
      </c>
      <c r="I1387" s="50">
        <f>VLOOKUP(D1387,'Species List'!$A$2:$J$97,7,0)</f>
        <v>2.2637999999999998</v>
      </c>
      <c r="J1387">
        <f t="shared" si="21"/>
        <v>301.00690954929865</v>
      </c>
      <c r="K1387" s="50" t="str">
        <f>VLOOKUP(D1387,'Species List'!$A$2:$J$97,4,0)</f>
        <v>Acanthuridae</v>
      </c>
    </row>
    <row r="1388" spans="1:11">
      <c r="A1388" s="49">
        <v>2013</v>
      </c>
      <c r="B1388" t="s">
        <v>382</v>
      </c>
      <c r="C1388">
        <v>6</v>
      </c>
      <c r="D1388" s="48" t="s">
        <v>49</v>
      </c>
      <c r="E1388" s="48" t="str">
        <f>VLOOKUP(D1388,'Species List'!$A$2:$J$97,3,0)</f>
        <v>Microspathodon chrysurus</v>
      </c>
      <c r="F1388">
        <v>12</v>
      </c>
      <c r="H1388" s="50">
        <f>VLOOKUP(D1388,'Species List'!$A$2:$J$97,6,0)</f>
        <v>-4.7032999999999996</v>
      </c>
      <c r="I1388" s="50">
        <f>VLOOKUP(D1388,'Species List'!$A$2:$J$97,7,0)</f>
        <v>3.0825</v>
      </c>
      <c r="J1388">
        <f t="shared" si="21"/>
        <v>50.789763544333439</v>
      </c>
      <c r="K1388" s="50" t="str">
        <f>VLOOKUP(D1388,'Species List'!$A$2:$J$97,4,0)</f>
        <v>Pomacentridae</v>
      </c>
    </row>
    <row r="1389" spans="1:11">
      <c r="A1389" s="49">
        <v>2013</v>
      </c>
      <c r="B1389" t="s">
        <v>382</v>
      </c>
      <c r="C1389">
        <v>6</v>
      </c>
      <c r="D1389" t="s">
        <v>44</v>
      </c>
      <c r="E1389" s="48" t="str">
        <f>VLOOKUP(D1389,'Species List'!$A$2:$J$97,3,0)</f>
        <v>Scarus iseri</v>
      </c>
      <c r="F1389">
        <v>23</v>
      </c>
      <c r="G1389" t="s">
        <v>43</v>
      </c>
      <c r="H1389" s="50">
        <f>VLOOKUP(D1389,'Species List'!$A$2:$J$97,6,0)</f>
        <v>-4.8887</v>
      </c>
      <c r="I1389" s="50">
        <f>VLOOKUP(D1389,'Species List'!$A$2:$J$97,7,0)</f>
        <v>3.0548000000000002</v>
      </c>
      <c r="J1389">
        <f t="shared" si="21"/>
        <v>211.79036238974825</v>
      </c>
      <c r="K1389" s="50" t="str">
        <f>VLOOKUP(D1389,'Species List'!$A$2:$J$97,4,0)</f>
        <v>Scaridae</v>
      </c>
    </row>
    <row r="1390" spans="1:11">
      <c r="A1390" s="49">
        <v>2013</v>
      </c>
      <c r="B1390" t="s">
        <v>382</v>
      </c>
      <c r="C1390">
        <v>6</v>
      </c>
      <c r="D1390" t="s">
        <v>48</v>
      </c>
      <c r="E1390" s="48" t="str">
        <f>VLOOKUP(D1390,'Species List'!$A$2:$J$97,3,0)</f>
        <v>Scarus taeniopterus</v>
      </c>
      <c r="F1390">
        <v>15</v>
      </c>
      <c r="G1390" t="s">
        <v>21</v>
      </c>
      <c r="H1390" s="50">
        <f>VLOOKUP(D1390,'Species List'!$A$2:$J$97,6,0)</f>
        <v>-3.2256999999999998</v>
      </c>
      <c r="I1390" s="50">
        <f>VLOOKUP(D1390,'Species List'!$A$2:$J$97,7,0)</f>
        <v>2.3852000000000002</v>
      </c>
      <c r="J1390">
        <f t="shared" si="21"/>
        <v>92.19616810425471</v>
      </c>
      <c r="K1390" s="50" t="str">
        <f>VLOOKUP(D1390,'Species List'!$A$2:$J$97,4,0)</f>
        <v>Scaridae</v>
      </c>
    </row>
    <row r="1391" spans="1:11">
      <c r="A1391" s="49">
        <v>2013</v>
      </c>
      <c r="B1391" t="s">
        <v>382</v>
      </c>
      <c r="C1391">
        <v>6</v>
      </c>
      <c r="D1391" t="s">
        <v>48</v>
      </c>
      <c r="E1391" s="48" t="str">
        <f>VLOOKUP(D1391,'Species List'!$A$2:$J$97,3,0)</f>
        <v>Scarus taeniopterus</v>
      </c>
      <c r="F1391">
        <v>20</v>
      </c>
      <c r="G1391" t="s">
        <v>21</v>
      </c>
      <c r="H1391" s="50">
        <f>VLOOKUP(D1391,'Species List'!$A$2:$J$97,6,0)</f>
        <v>-3.2256999999999998</v>
      </c>
      <c r="I1391" s="50">
        <f>VLOOKUP(D1391,'Species List'!$A$2:$J$97,7,0)</f>
        <v>2.3852000000000002</v>
      </c>
      <c r="J1391">
        <f t="shared" si="21"/>
        <v>183.11197449783583</v>
      </c>
      <c r="K1391" s="50" t="str">
        <f>VLOOKUP(D1391,'Species List'!$A$2:$J$97,4,0)</f>
        <v>Scaridae</v>
      </c>
    </row>
    <row r="1392" spans="1:11">
      <c r="A1392" s="49">
        <v>2013</v>
      </c>
      <c r="B1392" t="s">
        <v>382</v>
      </c>
      <c r="C1392">
        <v>6</v>
      </c>
      <c r="D1392" t="s">
        <v>48</v>
      </c>
      <c r="E1392" s="48" t="str">
        <f>VLOOKUP(D1392,'Species List'!$A$2:$J$97,3,0)</f>
        <v>Scarus taeniopterus</v>
      </c>
      <c r="F1392">
        <v>20</v>
      </c>
      <c r="G1392" t="s">
        <v>21</v>
      </c>
      <c r="H1392" s="50">
        <f>VLOOKUP(D1392,'Species List'!$A$2:$J$97,6,0)</f>
        <v>-3.2256999999999998</v>
      </c>
      <c r="I1392" s="50">
        <f>VLOOKUP(D1392,'Species List'!$A$2:$J$97,7,0)</f>
        <v>2.3852000000000002</v>
      </c>
      <c r="J1392">
        <f t="shared" si="21"/>
        <v>183.11197449783583</v>
      </c>
      <c r="K1392" s="50" t="str">
        <f>VLOOKUP(D1392,'Species List'!$A$2:$J$97,4,0)</f>
        <v>Scaridae</v>
      </c>
    </row>
    <row r="1393" spans="1:11">
      <c r="A1393" s="49">
        <v>2013</v>
      </c>
      <c r="B1393" t="s">
        <v>382</v>
      </c>
      <c r="C1393">
        <v>6</v>
      </c>
      <c r="D1393" t="s">
        <v>48</v>
      </c>
      <c r="E1393" s="48" t="str">
        <f>VLOOKUP(D1393,'Species List'!$A$2:$J$97,3,0)</f>
        <v>Scarus taeniopterus</v>
      </c>
      <c r="F1393">
        <v>20</v>
      </c>
      <c r="G1393" t="s">
        <v>21</v>
      </c>
      <c r="H1393" s="50">
        <f>VLOOKUP(D1393,'Species List'!$A$2:$J$97,6,0)</f>
        <v>-3.2256999999999998</v>
      </c>
      <c r="I1393" s="50">
        <f>VLOOKUP(D1393,'Species List'!$A$2:$J$97,7,0)</f>
        <v>2.3852000000000002</v>
      </c>
      <c r="J1393">
        <f t="shared" si="21"/>
        <v>183.11197449783583</v>
      </c>
      <c r="K1393" s="50" t="str">
        <f>VLOOKUP(D1393,'Species List'!$A$2:$J$97,4,0)</f>
        <v>Scaridae</v>
      </c>
    </row>
    <row r="1394" spans="1:11">
      <c r="A1394" s="49">
        <v>2013</v>
      </c>
      <c r="B1394" t="s">
        <v>382</v>
      </c>
      <c r="C1394">
        <v>6</v>
      </c>
      <c r="D1394" s="48" t="s">
        <v>42</v>
      </c>
      <c r="E1394" s="48" t="str">
        <f>VLOOKUP(D1394,'Species List'!$A$2:$J$97,3,0)</f>
        <v>Scarus vetula</v>
      </c>
      <c r="F1394">
        <v>28</v>
      </c>
      <c r="G1394" t="s">
        <v>21</v>
      </c>
      <c r="H1394" s="50">
        <f>VLOOKUP(D1394,'Species List'!$A$2:$J$97,6,0)</f>
        <v>-5.0162000000000004</v>
      </c>
      <c r="I1394" s="50">
        <f>VLOOKUP(D1394,'Species List'!$A$2:$J$97,7,0)</f>
        <v>3.1109</v>
      </c>
      <c r="J1394">
        <f t="shared" si="21"/>
        <v>395.06078258407069</v>
      </c>
      <c r="K1394" s="50" t="str">
        <f>VLOOKUP(D1394,'Species List'!$A$2:$J$97,4,0)</f>
        <v>Scaridae</v>
      </c>
    </row>
    <row r="1395" spans="1:11">
      <c r="A1395" s="49">
        <v>2013</v>
      </c>
      <c r="B1395" t="s">
        <v>382</v>
      </c>
      <c r="C1395">
        <v>6</v>
      </c>
      <c r="D1395" s="48" t="s">
        <v>42</v>
      </c>
      <c r="E1395" s="48" t="str">
        <f>VLOOKUP(D1395,'Species List'!$A$2:$J$97,3,0)</f>
        <v>Scarus vetula</v>
      </c>
      <c r="F1395">
        <v>30</v>
      </c>
      <c r="G1395" t="s">
        <v>43</v>
      </c>
      <c r="H1395" s="50">
        <f>VLOOKUP(D1395,'Species List'!$A$2:$J$97,6,0)</f>
        <v>-5.0162000000000004</v>
      </c>
      <c r="I1395" s="50">
        <f>VLOOKUP(D1395,'Species List'!$A$2:$J$97,7,0)</f>
        <v>3.1109</v>
      </c>
      <c r="J1395">
        <f t="shared" si="21"/>
        <v>489.6395738782121</v>
      </c>
      <c r="K1395" s="50" t="str">
        <f>VLOOKUP(D1395,'Species List'!$A$2:$J$97,4,0)</f>
        <v>Scaridae</v>
      </c>
    </row>
    <row r="1396" spans="1:11">
      <c r="A1396" s="49">
        <v>2013</v>
      </c>
      <c r="B1396" t="s">
        <v>382</v>
      </c>
      <c r="C1396">
        <v>6</v>
      </c>
      <c r="D1396" s="48" t="s">
        <v>42</v>
      </c>
      <c r="E1396" s="48" t="str">
        <f>VLOOKUP(D1396,'Species List'!$A$2:$J$97,3,0)</f>
        <v>Scarus vetula</v>
      </c>
      <c r="F1396">
        <v>33</v>
      </c>
      <c r="G1396" t="s">
        <v>43</v>
      </c>
      <c r="H1396" s="50">
        <f>VLOOKUP(D1396,'Species List'!$A$2:$J$97,6,0)</f>
        <v>-5.0162000000000004</v>
      </c>
      <c r="I1396" s="50">
        <f>VLOOKUP(D1396,'Species List'!$A$2:$J$97,7,0)</f>
        <v>3.1109</v>
      </c>
      <c r="J1396">
        <f t="shared" si="21"/>
        <v>658.63531859738646</v>
      </c>
      <c r="K1396" s="50" t="str">
        <f>VLOOKUP(D1396,'Species List'!$A$2:$J$97,4,0)</f>
        <v>Scaridae</v>
      </c>
    </row>
    <row r="1397" spans="1:11">
      <c r="A1397" s="49">
        <v>2013</v>
      </c>
      <c r="B1397" t="s">
        <v>382</v>
      </c>
      <c r="C1397">
        <v>6</v>
      </c>
      <c r="D1397" s="48" t="s">
        <v>42</v>
      </c>
      <c r="E1397" s="48" t="str">
        <f>VLOOKUP(D1397,'Species List'!$A$2:$J$97,3,0)</f>
        <v>Scarus vetula</v>
      </c>
      <c r="F1397">
        <v>35</v>
      </c>
      <c r="G1397" t="s">
        <v>43</v>
      </c>
      <c r="H1397" s="50">
        <f>VLOOKUP(D1397,'Species List'!$A$2:$J$97,6,0)</f>
        <v>-5.0162000000000004</v>
      </c>
      <c r="I1397" s="50">
        <f>VLOOKUP(D1397,'Species List'!$A$2:$J$97,7,0)</f>
        <v>3.1109</v>
      </c>
      <c r="J1397">
        <f t="shared" si="21"/>
        <v>790.93588337793562</v>
      </c>
      <c r="K1397" s="50" t="str">
        <f>VLOOKUP(D1397,'Species List'!$A$2:$J$97,4,0)</f>
        <v>Scaridae</v>
      </c>
    </row>
    <row r="1398" spans="1:11">
      <c r="A1398" s="49">
        <v>2013</v>
      </c>
      <c r="B1398" t="s">
        <v>382</v>
      </c>
      <c r="C1398">
        <v>6</v>
      </c>
      <c r="D1398" s="48" t="s">
        <v>47</v>
      </c>
      <c r="E1398" s="48" t="str">
        <f>VLOOKUP(D1398,'Species List'!$A$2:$J$97,3,0)</f>
        <v>Sparisoma aurofrenatum</v>
      </c>
      <c r="F1398">
        <v>20</v>
      </c>
      <c r="G1398" t="s">
        <v>43</v>
      </c>
      <c r="H1398" s="50">
        <f>VLOOKUP(D1398,'Species List'!$A$2:$J$97,6,0)</f>
        <v>-4.0781000000000001</v>
      </c>
      <c r="I1398" s="50">
        <f>VLOOKUP(D1398,'Species List'!$A$2:$J$97,7,0)</f>
        <v>2.7437999999999998</v>
      </c>
      <c r="J1398">
        <f t="shared" si="21"/>
        <v>171.97531044669645</v>
      </c>
      <c r="K1398" s="50" t="str">
        <f>VLOOKUP(D1398,'Species List'!$A$2:$J$97,4,0)</f>
        <v>Scaridae</v>
      </c>
    </row>
    <row r="1399" spans="1:11">
      <c r="A1399" s="49">
        <v>2013</v>
      </c>
      <c r="B1399" t="s">
        <v>382</v>
      </c>
      <c r="C1399">
        <v>6</v>
      </c>
      <c r="D1399" s="48" t="s">
        <v>47</v>
      </c>
      <c r="E1399" s="48" t="str">
        <f>VLOOKUP(D1399,'Species List'!$A$2:$J$97,3,0)</f>
        <v>Sparisoma aurofrenatum</v>
      </c>
      <c r="F1399">
        <v>23</v>
      </c>
      <c r="G1399" t="s">
        <v>43</v>
      </c>
      <c r="H1399" s="50">
        <f>VLOOKUP(D1399,'Species List'!$A$2:$J$97,6,0)</f>
        <v>-4.0781000000000001</v>
      </c>
      <c r="I1399" s="50">
        <f>VLOOKUP(D1399,'Species List'!$A$2:$J$97,7,0)</f>
        <v>2.7437999999999998</v>
      </c>
      <c r="J1399">
        <f t="shared" si="21"/>
        <v>252.35321175413256</v>
      </c>
      <c r="K1399" s="50" t="str">
        <f>VLOOKUP(D1399,'Species List'!$A$2:$J$97,4,0)</f>
        <v>Scaridae</v>
      </c>
    </row>
    <row r="1400" spans="1:11">
      <c r="A1400" s="49">
        <v>2013</v>
      </c>
      <c r="B1400" t="s">
        <v>382</v>
      </c>
      <c r="C1400">
        <v>6</v>
      </c>
      <c r="D1400" t="s">
        <v>45</v>
      </c>
      <c r="E1400" s="48" t="str">
        <f>VLOOKUP(D1400,'Species List'!$A$2:$J$97,3,0)</f>
        <v>Sparisoma viride</v>
      </c>
      <c r="F1400">
        <v>23</v>
      </c>
      <c r="G1400" t="s">
        <v>21</v>
      </c>
      <c r="H1400" s="50">
        <f>VLOOKUP(D1400,'Species List'!$A$2:$J$97,6,0)</f>
        <v>-4.4317000000000002</v>
      </c>
      <c r="I1400" s="50">
        <f>VLOOKUP(D1400,'Species List'!$A$2:$J$97,7,0)</f>
        <v>2.9051</v>
      </c>
      <c r="J1400">
        <f t="shared" si="21"/>
        <v>268.75437106326598</v>
      </c>
      <c r="K1400" s="50" t="str">
        <f>VLOOKUP(D1400,'Species List'!$A$2:$J$97,4,0)</f>
        <v>Scaridae</v>
      </c>
    </row>
    <row r="1401" spans="1:11">
      <c r="A1401" s="49">
        <v>2013</v>
      </c>
      <c r="B1401" t="s">
        <v>382</v>
      </c>
      <c r="C1401">
        <v>6</v>
      </c>
      <c r="D1401" t="s">
        <v>45</v>
      </c>
      <c r="E1401" s="48" t="str">
        <f>VLOOKUP(D1401,'Species List'!$A$2:$J$97,3,0)</f>
        <v>Sparisoma viride</v>
      </c>
      <c r="F1401">
        <v>25</v>
      </c>
      <c r="G1401" t="s">
        <v>21</v>
      </c>
      <c r="H1401" s="50">
        <f>VLOOKUP(D1401,'Species List'!$A$2:$J$97,6,0)</f>
        <v>-4.4317000000000002</v>
      </c>
      <c r="I1401" s="50">
        <f>VLOOKUP(D1401,'Species List'!$A$2:$J$97,7,0)</f>
        <v>2.9051</v>
      </c>
      <c r="J1401">
        <f t="shared" si="21"/>
        <v>342.41715863912742</v>
      </c>
      <c r="K1401" s="50" t="str">
        <f>VLOOKUP(D1401,'Species List'!$A$2:$J$97,4,0)</f>
        <v>Scaridae</v>
      </c>
    </row>
    <row r="1402" spans="1:11">
      <c r="A1402" s="49">
        <v>2013</v>
      </c>
      <c r="B1402" t="s">
        <v>382</v>
      </c>
      <c r="C1402">
        <v>6</v>
      </c>
      <c r="D1402" t="s">
        <v>45</v>
      </c>
      <c r="E1402" s="48" t="str">
        <f>VLOOKUP(D1402,'Species List'!$A$2:$J$97,3,0)</f>
        <v>Sparisoma viride</v>
      </c>
      <c r="F1402">
        <v>32</v>
      </c>
      <c r="G1402" t="s">
        <v>43</v>
      </c>
      <c r="H1402" s="50">
        <f>VLOOKUP(D1402,'Species List'!$A$2:$J$97,6,0)</f>
        <v>-4.4317000000000002</v>
      </c>
      <c r="I1402" s="50">
        <f>VLOOKUP(D1402,'Species List'!$A$2:$J$97,7,0)</f>
        <v>2.9051</v>
      </c>
      <c r="J1402">
        <f t="shared" si="21"/>
        <v>701.47339170910243</v>
      </c>
      <c r="K1402" s="50" t="str">
        <f>VLOOKUP(D1402,'Species List'!$A$2:$J$97,4,0)</f>
        <v>Scaridae</v>
      </c>
    </row>
    <row r="1403" spans="1:11">
      <c r="A1403" s="49">
        <v>2013</v>
      </c>
      <c r="B1403" t="s">
        <v>382</v>
      </c>
      <c r="C1403">
        <v>7</v>
      </c>
      <c r="D1403" s="48" t="s">
        <v>26</v>
      </c>
      <c r="E1403" s="48" t="str">
        <f>VLOOKUP(D1403,'Species List'!$A$2:$J$97,3,0)</f>
        <v>Acanthurus bahianus</v>
      </c>
      <c r="F1403">
        <v>15</v>
      </c>
      <c r="H1403" s="50">
        <f>VLOOKUP(D1403,'Species List'!$A$2:$J$97,6,0)</f>
        <v>-4.6005000000000003</v>
      </c>
      <c r="I1403" s="50">
        <f>VLOOKUP(D1403,'Species List'!$A$2:$J$97,7,0)</f>
        <v>2.9752000000000001</v>
      </c>
      <c r="J1403">
        <f t="shared" si="21"/>
        <v>74.783659607909669</v>
      </c>
      <c r="K1403" s="50" t="str">
        <f>VLOOKUP(D1403,'Species List'!$A$2:$J$97,4,0)</f>
        <v>Acanthuridae</v>
      </c>
    </row>
    <row r="1404" spans="1:11">
      <c r="A1404" s="49">
        <v>2013</v>
      </c>
      <c r="B1404" t="s">
        <v>382</v>
      </c>
      <c r="C1404">
        <v>7</v>
      </c>
      <c r="D1404" s="48" t="s">
        <v>26</v>
      </c>
      <c r="E1404" s="48" t="str">
        <f>VLOOKUP(D1404,'Species List'!$A$2:$J$97,3,0)</f>
        <v>Acanthurus bahianus</v>
      </c>
      <c r="F1404">
        <v>20</v>
      </c>
      <c r="H1404" s="50">
        <f>VLOOKUP(D1404,'Species List'!$A$2:$J$97,6,0)</f>
        <v>-4.6005000000000003</v>
      </c>
      <c r="I1404" s="50">
        <f>VLOOKUP(D1404,'Species List'!$A$2:$J$97,7,0)</f>
        <v>2.9752000000000001</v>
      </c>
      <c r="J1404">
        <f t="shared" si="21"/>
        <v>176.00477205767049</v>
      </c>
      <c r="K1404" s="50" t="str">
        <f>VLOOKUP(D1404,'Species List'!$A$2:$J$97,4,0)</f>
        <v>Acanthuridae</v>
      </c>
    </row>
    <row r="1405" spans="1:11">
      <c r="A1405" s="49">
        <v>2013</v>
      </c>
      <c r="B1405" t="s">
        <v>382</v>
      </c>
      <c r="C1405">
        <v>7</v>
      </c>
      <c r="D1405" s="48" t="s">
        <v>26</v>
      </c>
      <c r="E1405" s="48" t="str">
        <f>VLOOKUP(D1405,'Species List'!$A$2:$J$97,3,0)</f>
        <v>Acanthurus bahianus</v>
      </c>
      <c r="F1405">
        <v>20</v>
      </c>
      <c r="H1405" s="50">
        <f>VLOOKUP(D1405,'Species List'!$A$2:$J$97,6,0)</f>
        <v>-4.6005000000000003</v>
      </c>
      <c r="I1405" s="50">
        <f>VLOOKUP(D1405,'Species List'!$A$2:$J$97,7,0)</f>
        <v>2.9752000000000001</v>
      </c>
      <c r="J1405">
        <f t="shared" si="21"/>
        <v>176.00477205767049</v>
      </c>
      <c r="K1405" s="50" t="str">
        <f>VLOOKUP(D1405,'Species List'!$A$2:$J$97,4,0)</f>
        <v>Acanthuridae</v>
      </c>
    </row>
    <row r="1406" spans="1:11">
      <c r="A1406" s="49">
        <v>2013</v>
      </c>
      <c r="B1406" t="s">
        <v>382</v>
      </c>
      <c r="C1406">
        <v>7</v>
      </c>
      <c r="D1406" t="s">
        <v>54</v>
      </c>
      <c r="E1406" s="48" t="str">
        <f>VLOOKUP(D1406,'Species List'!$A$2:$J$97,3,0)</f>
        <v>Acanthurus coeruleus</v>
      </c>
      <c r="F1406">
        <v>12</v>
      </c>
      <c r="H1406" s="50">
        <f>VLOOKUP(D1406,'Species List'!$A$2:$J$97,6,0)</f>
        <v>-2.8241999999999998</v>
      </c>
      <c r="I1406" s="50">
        <f>VLOOKUP(D1406,'Species List'!$A$2:$J$97,7,0)</f>
        <v>2.2637999999999998</v>
      </c>
      <c r="J1406">
        <f t="shared" si="21"/>
        <v>76.322133977954692</v>
      </c>
      <c r="K1406" s="50" t="str">
        <f>VLOOKUP(D1406,'Species List'!$A$2:$J$97,4,0)</f>
        <v>Acanthuridae</v>
      </c>
    </row>
    <row r="1407" spans="1:11">
      <c r="A1407" s="49">
        <v>2013</v>
      </c>
      <c r="B1407" t="s">
        <v>382</v>
      </c>
      <c r="C1407">
        <v>7</v>
      </c>
      <c r="D1407" t="s">
        <v>54</v>
      </c>
      <c r="E1407" s="48" t="str">
        <f>VLOOKUP(D1407,'Species List'!$A$2:$J$97,3,0)</f>
        <v>Acanthurus coeruleus</v>
      </c>
      <c r="F1407">
        <v>15</v>
      </c>
      <c r="H1407" s="50">
        <f>VLOOKUP(D1407,'Species List'!$A$2:$J$97,6,0)</f>
        <v>-2.8241999999999998</v>
      </c>
      <c r="I1407" s="50">
        <f>VLOOKUP(D1407,'Species List'!$A$2:$J$97,7,0)</f>
        <v>2.2637999999999998</v>
      </c>
      <c r="J1407">
        <f t="shared" si="21"/>
        <v>126.48394196747614</v>
      </c>
      <c r="K1407" s="50" t="str">
        <f>VLOOKUP(D1407,'Species List'!$A$2:$J$97,4,0)</f>
        <v>Acanthuridae</v>
      </c>
    </row>
    <row r="1408" spans="1:11">
      <c r="A1408" s="49">
        <v>2013</v>
      </c>
      <c r="B1408" t="s">
        <v>382</v>
      </c>
      <c r="C1408">
        <v>7</v>
      </c>
      <c r="D1408" t="s">
        <v>54</v>
      </c>
      <c r="E1408" s="48" t="str">
        <f>VLOOKUP(D1408,'Species List'!$A$2:$J$97,3,0)</f>
        <v>Acanthurus coeruleus</v>
      </c>
      <c r="F1408">
        <v>19</v>
      </c>
      <c r="H1408" s="50">
        <f>VLOOKUP(D1408,'Species List'!$A$2:$J$97,6,0)</f>
        <v>-2.8241999999999998</v>
      </c>
      <c r="I1408" s="50">
        <f>VLOOKUP(D1408,'Species List'!$A$2:$J$97,7,0)</f>
        <v>2.2637999999999998</v>
      </c>
      <c r="J1408">
        <f t="shared" si="21"/>
        <v>215.99435539737019</v>
      </c>
      <c r="K1408" s="50" t="str">
        <f>VLOOKUP(D1408,'Species List'!$A$2:$J$97,4,0)</f>
        <v>Acanthuridae</v>
      </c>
    </row>
    <row r="1409" spans="1:11">
      <c r="A1409" s="49">
        <v>2013</v>
      </c>
      <c r="B1409" t="s">
        <v>382</v>
      </c>
      <c r="C1409">
        <v>7</v>
      </c>
      <c r="D1409" s="48" t="s">
        <v>49</v>
      </c>
      <c r="E1409" s="48" t="str">
        <f>VLOOKUP(D1409,'Species List'!$A$2:$J$97,3,0)</f>
        <v>Microspathodon chrysurus</v>
      </c>
      <c r="F1409">
        <v>13</v>
      </c>
      <c r="H1409" s="50">
        <f>VLOOKUP(D1409,'Species List'!$A$2:$J$97,6,0)</f>
        <v>-4.7032999999999996</v>
      </c>
      <c r="I1409" s="50">
        <f>VLOOKUP(D1409,'Species List'!$A$2:$J$97,7,0)</f>
        <v>3.0825</v>
      </c>
      <c r="J1409">
        <f t="shared" si="21"/>
        <v>65.002548424018272</v>
      </c>
      <c r="K1409" s="50" t="str">
        <f>VLOOKUP(D1409,'Species List'!$A$2:$J$97,4,0)</f>
        <v>Pomacentridae</v>
      </c>
    </row>
    <row r="1410" spans="1:11">
      <c r="A1410" s="49">
        <v>2013</v>
      </c>
      <c r="B1410" t="s">
        <v>382</v>
      </c>
      <c r="C1410">
        <v>7</v>
      </c>
      <c r="D1410" t="s">
        <v>44</v>
      </c>
      <c r="E1410" s="48" t="str">
        <f>VLOOKUP(D1410,'Species List'!$A$2:$J$97,3,0)</f>
        <v>Scarus iseri</v>
      </c>
      <c r="F1410">
        <v>23</v>
      </c>
      <c r="G1410" t="s">
        <v>43</v>
      </c>
      <c r="H1410" s="50">
        <f>VLOOKUP(D1410,'Species List'!$A$2:$J$97,6,0)</f>
        <v>-4.8887</v>
      </c>
      <c r="I1410" s="50">
        <f>VLOOKUP(D1410,'Species List'!$A$2:$J$97,7,0)</f>
        <v>3.0548000000000002</v>
      </c>
      <c r="J1410">
        <f t="shared" ref="J1410:J1473" si="22">10^(H1410+(I1410*LOG(F1410*10)/LOG(10)))</f>
        <v>211.79036238974825</v>
      </c>
      <c r="K1410" s="50" t="str">
        <f>VLOOKUP(D1410,'Species List'!$A$2:$J$97,4,0)</f>
        <v>Scaridae</v>
      </c>
    </row>
    <row r="1411" spans="1:11">
      <c r="A1411" s="49">
        <v>2013</v>
      </c>
      <c r="B1411" t="s">
        <v>382</v>
      </c>
      <c r="C1411">
        <v>7</v>
      </c>
      <c r="D1411" t="s">
        <v>44</v>
      </c>
      <c r="E1411" s="48" t="str">
        <f>VLOOKUP(D1411,'Species List'!$A$2:$J$97,3,0)</f>
        <v>Scarus iseri</v>
      </c>
      <c r="F1411">
        <v>23</v>
      </c>
      <c r="G1411" t="s">
        <v>43</v>
      </c>
      <c r="H1411" s="50">
        <f>VLOOKUP(D1411,'Species List'!$A$2:$J$97,6,0)</f>
        <v>-4.8887</v>
      </c>
      <c r="I1411" s="50">
        <f>VLOOKUP(D1411,'Species List'!$A$2:$J$97,7,0)</f>
        <v>3.0548000000000002</v>
      </c>
      <c r="J1411">
        <f t="shared" si="22"/>
        <v>211.79036238974825</v>
      </c>
      <c r="K1411" s="50" t="str">
        <f>VLOOKUP(D1411,'Species List'!$A$2:$J$97,4,0)</f>
        <v>Scaridae</v>
      </c>
    </row>
    <row r="1412" spans="1:11">
      <c r="A1412" s="49">
        <v>2013</v>
      </c>
      <c r="B1412" t="s">
        <v>382</v>
      </c>
      <c r="C1412">
        <v>7</v>
      </c>
      <c r="D1412" t="s">
        <v>48</v>
      </c>
      <c r="E1412" s="48" t="str">
        <f>VLOOKUP(D1412,'Species List'!$A$2:$J$97,3,0)</f>
        <v>Scarus taeniopterus</v>
      </c>
      <c r="F1412">
        <v>15</v>
      </c>
      <c r="G1412" t="s">
        <v>21</v>
      </c>
      <c r="H1412" s="50">
        <f>VLOOKUP(D1412,'Species List'!$A$2:$J$97,6,0)</f>
        <v>-3.2256999999999998</v>
      </c>
      <c r="I1412" s="50">
        <f>VLOOKUP(D1412,'Species List'!$A$2:$J$97,7,0)</f>
        <v>2.3852000000000002</v>
      </c>
      <c r="J1412">
        <f t="shared" si="22"/>
        <v>92.19616810425471</v>
      </c>
      <c r="K1412" s="50" t="str">
        <f>VLOOKUP(D1412,'Species List'!$A$2:$J$97,4,0)</f>
        <v>Scaridae</v>
      </c>
    </row>
    <row r="1413" spans="1:11">
      <c r="A1413" s="49">
        <v>2013</v>
      </c>
      <c r="B1413" t="s">
        <v>382</v>
      </c>
      <c r="C1413">
        <v>7</v>
      </c>
      <c r="D1413" t="s">
        <v>48</v>
      </c>
      <c r="E1413" s="48" t="str">
        <f>VLOOKUP(D1413,'Species List'!$A$2:$J$97,3,0)</f>
        <v>Scarus taeniopterus</v>
      </c>
      <c r="F1413">
        <v>15</v>
      </c>
      <c r="G1413" t="s">
        <v>21</v>
      </c>
      <c r="H1413" s="50">
        <f>VLOOKUP(D1413,'Species List'!$A$2:$J$97,6,0)</f>
        <v>-3.2256999999999998</v>
      </c>
      <c r="I1413" s="50">
        <f>VLOOKUP(D1413,'Species List'!$A$2:$J$97,7,0)</f>
        <v>2.3852000000000002</v>
      </c>
      <c r="J1413">
        <f t="shared" si="22"/>
        <v>92.19616810425471</v>
      </c>
      <c r="K1413" s="50" t="str">
        <f>VLOOKUP(D1413,'Species List'!$A$2:$J$97,4,0)</f>
        <v>Scaridae</v>
      </c>
    </row>
    <row r="1414" spans="1:11">
      <c r="A1414" s="49">
        <v>2013</v>
      </c>
      <c r="B1414" t="s">
        <v>382</v>
      </c>
      <c r="C1414">
        <v>7</v>
      </c>
      <c r="D1414" t="s">
        <v>48</v>
      </c>
      <c r="E1414" s="48" t="str">
        <f>VLOOKUP(D1414,'Species List'!$A$2:$J$97,3,0)</f>
        <v>Scarus taeniopterus</v>
      </c>
      <c r="F1414">
        <v>19</v>
      </c>
      <c r="G1414" t="s">
        <v>21</v>
      </c>
      <c r="H1414" s="50">
        <f>VLOOKUP(D1414,'Species List'!$A$2:$J$97,6,0)</f>
        <v>-3.2256999999999998</v>
      </c>
      <c r="I1414" s="50">
        <f>VLOOKUP(D1414,'Species List'!$A$2:$J$97,7,0)</f>
        <v>2.3852000000000002</v>
      </c>
      <c r="J1414">
        <f t="shared" si="22"/>
        <v>162.02539503890316</v>
      </c>
      <c r="K1414" s="50" t="str">
        <f>VLOOKUP(D1414,'Species List'!$A$2:$J$97,4,0)</f>
        <v>Scaridae</v>
      </c>
    </row>
    <row r="1415" spans="1:11">
      <c r="A1415" s="49">
        <v>2013</v>
      </c>
      <c r="B1415" t="s">
        <v>382</v>
      </c>
      <c r="C1415">
        <v>7</v>
      </c>
      <c r="D1415" t="s">
        <v>48</v>
      </c>
      <c r="E1415" s="48" t="str">
        <f>VLOOKUP(D1415,'Species List'!$A$2:$J$97,3,0)</f>
        <v>Scarus taeniopterus</v>
      </c>
      <c r="F1415">
        <v>20</v>
      </c>
      <c r="G1415" t="s">
        <v>21</v>
      </c>
      <c r="H1415" s="50">
        <f>VLOOKUP(D1415,'Species List'!$A$2:$J$97,6,0)</f>
        <v>-3.2256999999999998</v>
      </c>
      <c r="I1415" s="50">
        <f>VLOOKUP(D1415,'Species List'!$A$2:$J$97,7,0)</f>
        <v>2.3852000000000002</v>
      </c>
      <c r="J1415">
        <f t="shared" si="22"/>
        <v>183.11197449783583</v>
      </c>
      <c r="K1415" s="50" t="str">
        <f>VLOOKUP(D1415,'Species List'!$A$2:$J$97,4,0)</f>
        <v>Scaridae</v>
      </c>
    </row>
    <row r="1416" spans="1:11">
      <c r="A1416" s="49">
        <v>2013</v>
      </c>
      <c r="B1416" t="s">
        <v>382</v>
      </c>
      <c r="C1416">
        <v>7</v>
      </c>
      <c r="D1416" t="s">
        <v>48</v>
      </c>
      <c r="E1416" s="48" t="str">
        <f>VLOOKUP(D1416,'Species List'!$A$2:$J$97,3,0)</f>
        <v>Scarus taeniopterus</v>
      </c>
      <c r="F1416">
        <v>21</v>
      </c>
      <c r="G1416" t="s">
        <v>21</v>
      </c>
      <c r="H1416" s="50">
        <f>VLOOKUP(D1416,'Species List'!$A$2:$J$97,6,0)</f>
        <v>-3.2256999999999998</v>
      </c>
      <c r="I1416" s="50">
        <f>VLOOKUP(D1416,'Species List'!$A$2:$J$97,7,0)</f>
        <v>2.3852000000000002</v>
      </c>
      <c r="J1416">
        <f t="shared" si="22"/>
        <v>205.71097462173614</v>
      </c>
      <c r="K1416" s="50" t="str">
        <f>VLOOKUP(D1416,'Species List'!$A$2:$J$97,4,0)</f>
        <v>Scaridae</v>
      </c>
    </row>
    <row r="1417" spans="1:11">
      <c r="A1417" s="49">
        <v>2013</v>
      </c>
      <c r="B1417" t="s">
        <v>382</v>
      </c>
      <c r="C1417">
        <v>7</v>
      </c>
      <c r="D1417" t="s">
        <v>48</v>
      </c>
      <c r="E1417" s="48" t="str">
        <f>VLOOKUP(D1417,'Species List'!$A$2:$J$97,3,0)</f>
        <v>Scarus taeniopterus</v>
      </c>
      <c r="F1417">
        <v>22</v>
      </c>
      <c r="G1417" t="s">
        <v>21</v>
      </c>
      <c r="H1417" s="50">
        <f>VLOOKUP(D1417,'Species List'!$A$2:$J$97,6,0)</f>
        <v>-3.2256999999999998</v>
      </c>
      <c r="I1417" s="50">
        <f>VLOOKUP(D1417,'Species List'!$A$2:$J$97,7,0)</f>
        <v>2.3852000000000002</v>
      </c>
      <c r="J1417">
        <f t="shared" si="22"/>
        <v>229.85109565998633</v>
      </c>
      <c r="K1417" s="50" t="str">
        <f>VLOOKUP(D1417,'Species List'!$A$2:$J$97,4,0)</f>
        <v>Scaridae</v>
      </c>
    </row>
    <row r="1418" spans="1:11">
      <c r="A1418" s="49">
        <v>2013</v>
      </c>
      <c r="B1418" t="s">
        <v>382</v>
      </c>
      <c r="C1418">
        <v>7</v>
      </c>
      <c r="D1418" t="s">
        <v>48</v>
      </c>
      <c r="E1418" s="48" t="str">
        <f>VLOOKUP(D1418,'Species List'!$A$2:$J$97,3,0)</f>
        <v>Scarus taeniopterus</v>
      </c>
      <c r="F1418">
        <v>23</v>
      </c>
      <c r="G1418" t="s">
        <v>43</v>
      </c>
      <c r="H1418" s="50">
        <f>VLOOKUP(D1418,'Species List'!$A$2:$J$97,6,0)</f>
        <v>-3.2256999999999998</v>
      </c>
      <c r="I1418" s="50">
        <f>VLOOKUP(D1418,'Species List'!$A$2:$J$97,7,0)</f>
        <v>2.3852000000000002</v>
      </c>
      <c r="J1418">
        <f t="shared" si="22"/>
        <v>255.56020890468707</v>
      </c>
      <c r="K1418" s="50" t="str">
        <f>VLOOKUP(D1418,'Species List'!$A$2:$J$97,4,0)</f>
        <v>Scaridae</v>
      </c>
    </row>
    <row r="1419" spans="1:11">
      <c r="A1419" s="49">
        <v>2013</v>
      </c>
      <c r="B1419" t="s">
        <v>382</v>
      </c>
      <c r="C1419">
        <v>7</v>
      </c>
      <c r="D1419" s="48" t="s">
        <v>42</v>
      </c>
      <c r="E1419" s="48" t="str">
        <f>VLOOKUP(D1419,'Species List'!$A$2:$J$97,3,0)</f>
        <v>Scarus vetula</v>
      </c>
      <c r="F1419">
        <v>23</v>
      </c>
      <c r="G1419" t="s">
        <v>21</v>
      </c>
      <c r="H1419" s="50">
        <f>VLOOKUP(D1419,'Species List'!$A$2:$J$97,6,0)</f>
        <v>-5.0162000000000004</v>
      </c>
      <c r="I1419" s="50">
        <f>VLOOKUP(D1419,'Species List'!$A$2:$J$97,7,0)</f>
        <v>3.1109</v>
      </c>
      <c r="J1419">
        <f t="shared" si="22"/>
        <v>214.23929230422809</v>
      </c>
      <c r="K1419" s="50" t="str">
        <f>VLOOKUP(D1419,'Species List'!$A$2:$J$97,4,0)</f>
        <v>Scaridae</v>
      </c>
    </row>
    <row r="1420" spans="1:11">
      <c r="A1420" s="49">
        <v>2013</v>
      </c>
      <c r="B1420" t="s">
        <v>382</v>
      </c>
      <c r="C1420">
        <v>7</v>
      </c>
      <c r="D1420" s="48" t="s">
        <v>42</v>
      </c>
      <c r="E1420" s="48" t="str">
        <f>VLOOKUP(D1420,'Species List'!$A$2:$J$97,3,0)</f>
        <v>Scarus vetula</v>
      </c>
      <c r="F1420">
        <v>25</v>
      </c>
      <c r="G1420" t="s">
        <v>21</v>
      </c>
      <c r="H1420" s="50">
        <f>VLOOKUP(D1420,'Species List'!$A$2:$J$97,6,0)</f>
        <v>-5.0162000000000004</v>
      </c>
      <c r="I1420" s="50">
        <f>VLOOKUP(D1420,'Species List'!$A$2:$J$97,7,0)</f>
        <v>3.1109</v>
      </c>
      <c r="J1420">
        <f t="shared" si="22"/>
        <v>277.684458006971</v>
      </c>
      <c r="K1420" s="50" t="str">
        <f>VLOOKUP(D1420,'Species List'!$A$2:$J$97,4,0)</f>
        <v>Scaridae</v>
      </c>
    </row>
    <row r="1421" spans="1:11">
      <c r="A1421" s="49">
        <v>2013</v>
      </c>
      <c r="B1421" t="s">
        <v>382</v>
      </c>
      <c r="C1421">
        <v>7</v>
      </c>
      <c r="D1421" s="48" t="s">
        <v>42</v>
      </c>
      <c r="E1421" s="48" t="str">
        <f>VLOOKUP(D1421,'Species List'!$A$2:$J$97,3,0)</f>
        <v>Scarus vetula</v>
      </c>
      <c r="F1421">
        <v>30</v>
      </c>
      <c r="G1421" t="s">
        <v>21</v>
      </c>
      <c r="H1421" s="50">
        <f>VLOOKUP(D1421,'Species List'!$A$2:$J$97,6,0)</f>
        <v>-5.0162000000000004</v>
      </c>
      <c r="I1421" s="50">
        <f>VLOOKUP(D1421,'Species List'!$A$2:$J$97,7,0)</f>
        <v>3.1109</v>
      </c>
      <c r="J1421">
        <f t="shared" si="22"/>
        <v>489.6395738782121</v>
      </c>
      <c r="K1421" s="50" t="str">
        <f>VLOOKUP(D1421,'Species List'!$A$2:$J$97,4,0)</f>
        <v>Scaridae</v>
      </c>
    </row>
    <row r="1422" spans="1:11">
      <c r="A1422" s="49">
        <v>2013</v>
      </c>
      <c r="B1422" t="s">
        <v>382</v>
      </c>
      <c r="C1422">
        <v>7</v>
      </c>
      <c r="D1422" s="48" t="s">
        <v>42</v>
      </c>
      <c r="E1422" s="48" t="str">
        <f>VLOOKUP(D1422,'Species List'!$A$2:$J$97,3,0)</f>
        <v>Scarus vetula</v>
      </c>
      <c r="F1422">
        <v>35</v>
      </c>
      <c r="G1422" t="s">
        <v>43</v>
      </c>
      <c r="H1422" s="50">
        <f>VLOOKUP(D1422,'Species List'!$A$2:$J$97,6,0)</f>
        <v>-5.0162000000000004</v>
      </c>
      <c r="I1422" s="50">
        <f>VLOOKUP(D1422,'Species List'!$A$2:$J$97,7,0)</f>
        <v>3.1109</v>
      </c>
      <c r="J1422">
        <f t="shared" si="22"/>
        <v>790.93588337793562</v>
      </c>
      <c r="K1422" s="50" t="str">
        <f>VLOOKUP(D1422,'Species List'!$A$2:$J$97,4,0)</f>
        <v>Scaridae</v>
      </c>
    </row>
    <row r="1423" spans="1:11">
      <c r="A1423" s="49">
        <v>2013</v>
      </c>
      <c r="B1423" t="s">
        <v>382</v>
      </c>
      <c r="C1423">
        <v>7</v>
      </c>
      <c r="D1423" s="48" t="s">
        <v>47</v>
      </c>
      <c r="E1423" s="48" t="str">
        <f>VLOOKUP(D1423,'Species List'!$A$2:$J$97,3,0)</f>
        <v>Sparisoma aurofrenatum</v>
      </c>
      <c r="F1423">
        <v>20</v>
      </c>
      <c r="G1423" t="s">
        <v>43</v>
      </c>
      <c r="H1423" s="50">
        <f>VLOOKUP(D1423,'Species List'!$A$2:$J$97,6,0)</f>
        <v>-4.0781000000000001</v>
      </c>
      <c r="I1423" s="50">
        <f>VLOOKUP(D1423,'Species List'!$A$2:$J$97,7,0)</f>
        <v>2.7437999999999998</v>
      </c>
      <c r="J1423">
        <f t="shared" si="22"/>
        <v>171.97531044669645</v>
      </c>
      <c r="K1423" s="50" t="str">
        <f>VLOOKUP(D1423,'Species List'!$A$2:$J$97,4,0)</f>
        <v>Scaridae</v>
      </c>
    </row>
    <row r="1424" spans="1:11">
      <c r="A1424" s="49">
        <v>2013</v>
      </c>
      <c r="B1424" t="s">
        <v>382</v>
      </c>
      <c r="C1424">
        <v>7</v>
      </c>
      <c r="D1424" t="s">
        <v>45</v>
      </c>
      <c r="E1424" s="48" t="str">
        <f>VLOOKUP(D1424,'Species List'!$A$2:$J$97,3,0)</f>
        <v>Sparisoma viride</v>
      </c>
      <c r="F1424">
        <v>24</v>
      </c>
      <c r="G1424" t="s">
        <v>21</v>
      </c>
      <c r="H1424" s="50">
        <f>VLOOKUP(D1424,'Species List'!$A$2:$J$97,6,0)</f>
        <v>-4.4317000000000002</v>
      </c>
      <c r="I1424" s="50">
        <f>VLOOKUP(D1424,'Species List'!$A$2:$J$97,7,0)</f>
        <v>2.9051</v>
      </c>
      <c r="J1424">
        <f t="shared" si="22"/>
        <v>304.12468932899543</v>
      </c>
      <c r="K1424" s="50" t="str">
        <f>VLOOKUP(D1424,'Species List'!$A$2:$J$97,4,0)</f>
        <v>Scaridae</v>
      </c>
    </row>
    <row r="1425" spans="1:11">
      <c r="A1425" s="49">
        <v>2013</v>
      </c>
      <c r="B1425" t="s">
        <v>382</v>
      </c>
      <c r="C1425">
        <v>7</v>
      </c>
      <c r="D1425" t="s">
        <v>45</v>
      </c>
      <c r="E1425" s="48" t="str">
        <f>VLOOKUP(D1425,'Species List'!$A$2:$J$97,3,0)</f>
        <v>Sparisoma viride</v>
      </c>
      <c r="F1425">
        <v>25</v>
      </c>
      <c r="G1425" t="s">
        <v>21</v>
      </c>
      <c r="H1425" s="50">
        <f>VLOOKUP(D1425,'Species List'!$A$2:$J$97,6,0)</f>
        <v>-4.4317000000000002</v>
      </c>
      <c r="I1425" s="50">
        <f>VLOOKUP(D1425,'Species List'!$A$2:$J$97,7,0)</f>
        <v>2.9051</v>
      </c>
      <c r="J1425">
        <f t="shared" si="22"/>
        <v>342.41715863912742</v>
      </c>
      <c r="K1425" s="50" t="str">
        <f>VLOOKUP(D1425,'Species List'!$A$2:$J$97,4,0)</f>
        <v>Scaridae</v>
      </c>
    </row>
    <row r="1426" spans="1:11">
      <c r="A1426" s="49">
        <v>2013</v>
      </c>
      <c r="B1426" t="s">
        <v>382</v>
      </c>
      <c r="C1426">
        <v>7</v>
      </c>
      <c r="D1426" t="s">
        <v>45</v>
      </c>
      <c r="E1426" s="48" t="str">
        <f>VLOOKUP(D1426,'Species List'!$A$2:$J$97,3,0)</f>
        <v>Sparisoma viride</v>
      </c>
      <c r="F1426">
        <v>25</v>
      </c>
      <c r="G1426" t="s">
        <v>21</v>
      </c>
      <c r="H1426" s="50">
        <f>VLOOKUP(D1426,'Species List'!$A$2:$J$97,6,0)</f>
        <v>-4.4317000000000002</v>
      </c>
      <c r="I1426" s="50">
        <f>VLOOKUP(D1426,'Species List'!$A$2:$J$97,7,0)</f>
        <v>2.9051</v>
      </c>
      <c r="J1426">
        <f t="shared" si="22"/>
        <v>342.41715863912742</v>
      </c>
      <c r="K1426" s="50" t="str">
        <f>VLOOKUP(D1426,'Species List'!$A$2:$J$97,4,0)</f>
        <v>Scaridae</v>
      </c>
    </row>
    <row r="1427" spans="1:11">
      <c r="A1427" s="49">
        <v>2013</v>
      </c>
      <c r="B1427" t="s">
        <v>382</v>
      </c>
      <c r="C1427">
        <v>8</v>
      </c>
      <c r="D1427" s="48" t="s">
        <v>26</v>
      </c>
      <c r="E1427" s="48" t="str">
        <f>VLOOKUP(D1427,'Species List'!$A$2:$J$97,3,0)</f>
        <v>Acanthurus bahianus</v>
      </c>
      <c r="F1427">
        <v>12</v>
      </c>
      <c r="H1427" s="50">
        <f>VLOOKUP(D1427,'Species List'!$A$2:$J$97,6,0)</f>
        <v>-4.6005000000000003</v>
      </c>
      <c r="I1427" s="50">
        <f>VLOOKUP(D1427,'Species List'!$A$2:$J$97,7,0)</f>
        <v>2.9752000000000001</v>
      </c>
      <c r="J1427">
        <f t="shared" si="22"/>
        <v>38.501712191295034</v>
      </c>
      <c r="K1427" s="50" t="str">
        <f>VLOOKUP(D1427,'Species List'!$A$2:$J$97,4,0)</f>
        <v>Acanthuridae</v>
      </c>
    </row>
    <row r="1428" spans="1:11">
      <c r="A1428" s="49">
        <v>2013</v>
      </c>
      <c r="B1428" t="s">
        <v>382</v>
      </c>
      <c r="C1428">
        <v>8</v>
      </c>
      <c r="D1428" s="48" t="s">
        <v>26</v>
      </c>
      <c r="E1428" s="48" t="str">
        <f>VLOOKUP(D1428,'Species List'!$A$2:$J$97,3,0)</f>
        <v>Acanthurus bahianus</v>
      </c>
      <c r="F1428">
        <v>13</v>
      </c>
      <c r="H1428" s="50">
        <f>VLOOKUP(D1428,'Species List'!$A$2:$J$97,6,0)</f>
        <v>-4.6005000000000003</v>
      </c>
      <c r="I1428" s="50">
        <f>VLOOKUP(D1428,'Species List'!$A$2:$J$97,7,0)</f>
        <v>2.9752000000000001</v>
      </c>
      <c r="J1428">
        <f t="shared" si="22"/>
        <v>48.854465005505439</v>
      </c>
      <c r="K1428" s="50" t="str">
        <f>VLOOKUP(D1428,'Species List'!$A$2:$J$97,4,0)</f>
        <v>Acanthuridae</v>
      </c>
    </row>
    <row r="1429" spans="1:11">
      <c r="A1429" s="49">
        <v>2013</v>
      </c>
      <c r="B1429" t="s">
        <v>382</v>
      </c>
      <c r="C1429">
        <v>8</v>
      </c>
      <c r="D1429" s="48" t="s">
        <v>26</v>
      </c>
      <c r="E1429" s="48" t="str">
        <f>VLOOKUP(D1429,'Species List'!$A$2:$J$97,3,0)</f>
        <v>Acanthurus bahianus</v>
      </c>
      <c r="F1429">
        <v>15</v>
      </c>
      <c r="H1429" s="50">
        <f>VLOOKUP(D1429,'Species List'!$A$2:$J$97,6,0)</f>
        <v>-4.6005000000000003</v>
      </c>
      <c r="I1429" s="50">
        <f>VLOOKUP(D1429,'Species List'!$A$2:$J$97,7,0)</f>
        <v>2.9752000000000001</v>
      </c>
      <c r="J1429">
        <f t="shared" si="22"/>
        <v>74.783659607909669</v>
      </c>
      <c r="K1429" s="50" t="str">
        <f>VLOOKUP(D1429,'Species List'!$A$2:$J$97,4,0)</f>
        <v>Acanthuridae</v>
      </c>
    </row>
    <row r="1430" spans="1:11">
      <c r="A1430" s="49">
        <v>2013</v>
      </c>
      <c r="B1430" t="s">
        <v>382</v>
      </c>
      <c r="C1430">
        <v>8</v>
      </c>
      <c r="D1430" s="48" t="s">
        <v>26</v>
      </c>
      <c r="E1430" s="48" t="str">
        <f>VLOOKUP(D1430,'Species List'!$A$2:$J$97,3,0)</f>
        <v>Acanthurus bahianus</v>
      </c>
      <c r="F1430">
        <v>18</v>
      </c>
      <c r="H1430" s="50">
        <f>VLOOKUP(D1430,'Species List'!$A$2:$J$97,6,0)</f>
        <v>-4.6005000000000003</v>
      </c>
      <c r="I1430" s="50">
        <f>VLOOKUP(D1430,'Species List'!$A$2:$J$97,7,0)</f>
        <v>2.9752000000000001</v>
      </c>
      <c r="J1430">
        <f t="shared" si="22"/>
        <v>128.64317706372901</v>
      </c>
      <c r="K1430" s="50" t="str">
        <f>VLOOKUP(D1430,'Species List'!$A$2:$J$97,4,0)</f>
        <v>Acanthuridae</v>
      </c>
    </row>
    <row r="1431" spans="1:11">
      <c r="A1431" s="49">
        <v>2013</v>
      </c>
      <c r="B1431" t="s">
        <v>382</v>
      </c>
      <c r="C1431">
        <v>8</v>
      </c>
      <c r="D1431" t="s">
        <v>54</v>
      </c>
      <c r="E1431" s="48" t="str">
        <f>VLOOKUP(D1431,'Species List'!$A$2:$J$97,3,0)</f>
        <v>Acanthurus coeruleus</v>
      </c>
      <c r="F1431">
        <v>18</v>
      </c>
      <c r="H1431" s="50">
        <f>VLOOKUP(D1431,'Species List'!$A$2:$J$97,6,0)</f>
        <v>-2.8241999999999998</v>
      </c>
      <c r="I1431" s="50">
        <f>VLOOKUP(D1431,'Species List'!$A$2:$J$97,7,0)</f>
        <v>2.2637999999999998</v>
      </c>
      <c r="J1431">
        <f t="shared" si="22"/>
        <v>191.11109332634919</v>
      </c>
      <c r="K1431" s="50" t="str">
        <f>VLOOKUP(D1431,'Species List'!$A$2:$J$97,4,0)</f>
        <v>Acanthuridae</v>
      </c>
    </row>
    <row r="1432" spans="1:11">
      <c r="A1432" s="49">
        <v>2013</v>
      </c>
      <c r="B1432" t="s">
        <v>382</v>
      </c>
      <c r="C1432">
        <v>8</v>
      </c>
      <c r="D1432" s="48" t="s">
        <v>49</v>
      </c>
      <c r="E1432" s="48" t="str">
        <f>VLOOKUP(D1432,'Species List'!$A$2:$J$97,3,0)</f>
        <v>Microspathodon chrysurus</v>
      </c>
      <c r="F1432">
        <v>15</v>
      </c>
      <c r="H1432" s="50">
        <f>VLOOKUP(D1432,'Species List'!$A$2:$J$97,6,0)</f>
        <v>-4.7032999999999996</v>
      </c>
      <c r="I1432" s="50">
        <f>VLOOKUP(D1432,'Species List'!$A$2:$J$97,7,0)</f>
        <v>3.0825</v>
      </c>
      <c r="J1432">
        <f t="shared" si="22"/>
        <v>101.04185391212167</v>
      </c>
      <c r="K1432" s="50" t="str">
        <f>VLOOKUP(D1432,'Species List'!$A$2:$J$97,4,0)</f>
        <v>Pomacentridae</v>
      </c>
    </row>
    <row r="1433" spans="1:11">
      <c r="A1433" s="49">
        <v>2013</v>
      </c>
      <c r="B1433" t="s">
        <v>382</v>
      </c>
      <c r="C1433">
        <v>8</v>
      </c>
      <c r="D1433" t="s">
        <v>44</v>
      </c>
      <c r="E1433" s="48" t="str">
        <f>VLOOKUP(D1433,'Species List'!$A$2:$J$97,3,0)</f>
        <v>Scarus iseri</v>
      </c>
      <c r="F1433">
        <v>23</v>
      </c>
      <c r="G1433" t="s">
        <v>43</v>
      </c>
      <c r="H1433" s="50">
        <f>VLOOKUP(D1433,'Species List'!$A$2:$J$97,6,0)</f>
        <v>-4.8887</v>
      </c>
      <c r="I1433" s="50">
        <f>VLOOKUP(D1433,'Species List'!$A$2:$J$97,7,0)</f>
        <v>3.0548000000000002</v>
      </c>
      <c r="J1433">
        <f t="shared" si="22"/>
        <v>211.79036238974825</v>
      </c>
      <c r="K1433" s="50" t="str">
        <f>VLOOKUP(D1433,'Species List'!$A$2:$J$97,4,0)</f>
        <v>Scaridae</v>
      </c>
    </row>
    <row r="1434" spans="1:11">
      <c r="A1434" s="49">
        <v>2013</v>
      </c>
      <c r="B1434" t="s">
        <v>382</v>
      </c>
      <c r="C1434">
        <v>8</v>
      </c>
      <c r="D1434" t="s">
        <v>48</v>
      </c>
      <c r="E1434" s="48" t="str">
        <f>VLOOKUP(D1434,'Species List'!$A$2:$J$97,3,0)</f>
        <v>Scarus taeniopterus</v>
      </c>
      <c r="F1434">
        <v>10</v>
      </c>
      <c r="G1434" t="s">
        <v>21</v>
      </c>
      <c r="H1434" s="50">
        <f>VLOOKUP(D1434,'Species List'!$A$2:$J$97,6,0)</f>
        <v>-3.2256999999999998</v>
      </c>
      <c r="I1434" s="50">
        <f>VLOOKUP(D1434,'Species List'!$A$2:$J$97,7,0)</f>
        <v>2.3852000000000002</v>
      </c>
      <c r="J1434">
        <f t="shared" si="22"/>
        <v>35.050966680669347</v>
      </c>
      <c r="K1434" s="50" t="str">
        <f>VLOOKUP(D1434,'Species List'!$A$2:$J$97,4,0)</f>
        <v>Scaridae</v>
      </c>
    </row>
    <row r="1435" spans="1:11">
      <c r="A1435" s="49">
        <v>2013</v>
      </c>
      <c r="B1435" t="s">
        <v>382</v>
      </c>
      <c r="C1435">
        <v>8</v>
      </c>
      <c r="D1435" t="s">
        <v>48</v>
      </c>
      <c r="E1435" s="48" t="str">
        <f>VLOOKUP(D1435,'Species List'!$A$2:$J$97,3,0)</f>
        <v>Scarus taeniopterus</v>
      </c>
      <c r="F1435">
        <v>12</v>
      </c>
      <c r="G1435" t="s">
        <v>21</v>
      </c>
      <c r="H1435" s="50">
        <f>VLOOKUP(D1435,'Species List'!$A$2:$J$97,6,0)</f>
        <v>-3.2256999999999998</v>
      </c>
      <c r="I1435" s="50">
        <f>VLOOKUP(D1435,'Species List'!$A$2:$J$97,7,0)</f>
        <v>2.3852000000000002</v>
      </c>
      <c r="J1435">
        <f t="shared" si="22"/>
        <v>54.145592205106873</v>
      </c>
      <c r="K1435" s="50" t="str">
        <f>VLOOKUP(D1435,'Species List'!$A$2:$J$97,4,0)</f>
        <v>Scaridae</v>
      </c>
    </row>
    <row r="1436" spans="1:11">
      <c r="A1436" s="49">
        <v>2013</v>
      </c>
      <c r="B1436" t="s">
        <v>382</v>
      </c>
      <c r="C1436">
        <v>8</v>
      </c>
      <c r="D1436" t="s">
        <v>48</v>
      </c>
      <c r="E1436" s="48" t="str">
        <f>VLOOKUP(D1436,'Species List'!$A$2:$J$97,3,0)</f>
        <v>Scarus taeniopterus</v>
      </c>
      <c r="F1436">
        <v>15</v>
      </c>
      <c r="G1436" t="s">
        <v>21</v>
      </c>
      <c r="H1436" s="50">
        <f>VLOOKUP(D1436,'Species List'!$A$2:$J$97,6,0)</f>
        <v>-3.2256999999999998</v>
      </c>
      <c r="I1436" s="50">
        <f>VLOOKUP(D1436,'Species List'!$A$2:$J$97,7,0)</f>
        <v>2.3852000000000002</v>
      </c>
      <c r="J1436">
        <f t="shared" si="22"/>
        <v>92.19616810425471</v>
      </c>
      <c r="K1436" s="50" t="str">
        <f>VLOOKUP(D1436,'Species List'!$A$2:$J$97,4,0)</f>
        <v>Scaridae</v>
      </c>
    </row>
    <row r="1437" spans="1:11">
      <c r="A1437" s="49">
        <v>2013</v>
      </c>
      <c r="B1437" t="s">
        <v>382</v>
      </c>
      <c r="C1437">
        <v>8</v>
      </c>
      <c r="D1437" t="s">
        <v>48</v>
      </c>
      <c r="E1437" s="48" t="str">
        <f>VLOOKUP(D1437,'Species List'!$A$2:$J$97,3,0)</f>
        <v>Scarus taeniopterus</v>
      </c>
      <c r="F1437">
        <v>20</v>
      </c>
      <c r="G1437" t="s">
        <v>21</v>
      </c>
      <c r="H1437" s="50">
        <f>VLOOKUP(D1437,'Species List'!$A$2:$J$97,6,0)</f>
        <v>-3.2256999999999998</v>
      </c>
      <c r="I1437" s="50">
        <f>VLOOKUP(D1437,'Species List'!$A$2:$J$97,7,0)</f>
        <v>2.3852000000000002</v>
      </c>
      <c r="J1437">
        <f t="shared" si="22"/>
        <v>183.11197449783583</v>
      </c>
      <c r="K1437" s="50" t="str">
        <f>VLOOKUP(D1437,'Species List'!$A$2:$J$97,4,0)</f>
        <v>Scaridae</v>
      </c>
    </row>
    <row r="1438" spans="1:11">
      <c r="A1438" s="49">
        <v>2013</v>
      </c>
      <c r="B1438" t="s">
        <v>382</v>
      </c>
      <c r="C1438">
        <v>8</v>
      </c>
      <c r="D1438" t="s">
        <v>48</v>
      </c>
      <c r="E1438" s="48" t="str">
        <f>VLOOKUP(D1438,'Species List'!$A$2:$J$97,3,0)</f>
        <v>Scarus taeniopterus</v>
      </c>
      <c r="F1438">
        <v>23</v>
      </c>
      <c r="G1438" t="s">
        <v>43</v>
      </c>
      <c r="H1438" s="50">
        <f>VLOOKUP(D1438,'Species List'!$A$2:$J$97,6,0)</f>
        <v>-3.2256999999999998</v>
      </c>
      <c r="I1438" s="50">
        <f>VLOOKUP(D1438,'Species List'!$A$2:$J$97,7,0)</f>
        <v>2.3852000000000002</v>
      </c>
      <c r="J1438">
        <f t="shared" si="22"/>
        <v>255.56020890468707</v>
      </c>
      <c r="K1438" s="50" t="str">
        <f>VLOOKUP(D1438,'Species List'!$A$2:$J$97,4,0)</f>
        <v>Scaridae</v>
      </c>
    </row>
    <row r="1439" spans="1:11">
      <c r="A1439" s="49">
        <v>2013</v>
      </c>
      <c r="B1439" t="s">
        <v>382</v>
      </c>
      <c r="C1439">
        <v>8</v>
      </c>
      <c r="D1439" t="s">
        <v>48</v>
      </c>
      <c r="E1439" s="48" t="str">
        <f>VLOOKUP(D1439,'Species List'!$A$2:$J$97,3,0)</f>
        <v>Scarus taeniopterus</v>
      </c>
      <c r="F1439">
        <v>23</v>
      </c>
      <c r="G1439" t="s">
        <v>43</v>
      </c>
      <c r="H1439" s="50">
        <f>VLOOKUP(D1439,'Species List'!$A$2:$J$97,6,0)</f>
        <v>-3.2256999999999998</v>
      </c>
      <c r="I1439" s="50">
        <f>VLOOKUP(D1439,'Species List'!$A$2:$J$97,7,0)</f>
        <v>2.3852000000000002</v>
      </c>
      <c r="J1439">
        <f t="shared" si="22"/>
        <v>255.56020890468707</v>
      </c>
      <c r="K1439" s="50" t="str">
        <f>VLOOKUP(D1439,'Species List'!$A$2:$J$97,4,0)</f>
        <v>Scaridae</v>
      </c>
    </row>
    <row r="1440" spans="1:11">
      <c r="A1440" s="49">
        <v>2013</v>
      </c>
      <c r="B1440" t="s">
        <v>382</v>
      </c>
      <c r="C1440">
        <v>8</v>
      </c>
      <c r="D1440" s="48" t="s">
        <v>42</v>
      </c>
      <c r="E1440" s="48" t="str">
        <f>VLOOKUP(D1440,'Species List'!$A$2:$J$97,3,0)</f>
        <v>Scarus vetula</v>
      </c>
      <c r="F1440">
        <v>25</v>
      </c>
      <c r="G1440" t="s">
        <v>21</v>
      </c>
      <c r="H1440" s="50">
        <f>VLOOKUP(D1440,'Species List'!$A$2:$J$97,6,0)</f>
        <v>-5.0162000000000004</v>
      </c>
      <c r="I1440" s="50">
        <f>VLOOKUP(D1440,'Species List'!$A$2:$J$97,7,0)</f>
        <v>3.1109</v>
      </c>
      <c r="J1440">
        <f t="shared" si="22"/>
        <v>277.684458006971</v>
      </c>
      <c r="K1440" s="50" t="str">
        <f>VLOOKUP(D1440,'Species List'!$A$2:$J$97,4,0)</f>
        <v>Scaridae</v>
      </c>
    </row>
    <row r="1441" spans="1:11">
      <c r="A1441" s="49">
        <v>2013</v>
      </c>
      <c r="B1441" t="s">
        <v>382</v>
      </c>
      <c r="C1441">
        <v>8</v>
      </c>
      <c r="D1441" s="48" t="s">
        <v>42</v>
      </c>
      <c r="E1441" s="48" t="str">
        <f>VLOOKUP(D1441,'Species List'!$A$2:$J$97,3,0)</f>
        <v>Scarus vetula</v>
      </c>
      <c r="F1441">
        <v>34</v>
      </c>
      <c r="G1441" t="s">
        <v>43</v>
      </c>
      <c r="H1441" s="50">
        <f>VLOOKUP(D1441,'Species List'!$A$2:$J$97,6,0)</f>
        <v>-5.0162000000000004</v>
      </c>
      <c r="I1441" s="50">
        <f>VLOOKUP(D1441,'Species List'!$A$2:$J$97,7,0)</f>
        <v>3.1109</v>
      </c>
      <c r="J1441">
        <f t="shared" si="22"/>
        <v>722.73279691201913</v>
      </c>
      <c r="K1441" s="50" t="str">
        <f>VLOOKUP(D1441,'Species List'!$A$2:$J$97,4,0)</f>
        <v>Scaridae</v>
      </c>
    </row>
    <row r="1442" spans="1:11">
      <c r="A1442" s="49">
        <v>2013</v>
      </c>
      <c r="B1442" t="s">
        <v>382</v>
      </c>
      <c r="C1442">
        <v>8</v>
      </c>
      <c r="D1442" t="s">
        <v>45</v>
      </c>
      <c r="E1442" s="48" t="str">
        <f>VLOOKUP(D1442,'Species List'!$A$2:$J$97,3,0)</f>
        <v>Sparisoma viride</v>
      </c>
      <c r="F1442">
        <v>25</v>
      </c>
      <c r="G1442" t="s">
        <v>21</v>
      </c>
      <c r="H1442" s="50">
        <f>VLOOKUP(D1442,'Species List'!$A$2:$J$97,6,0)</f>
        <v>-4.4317000000000002</v>
      </c>
      <c r="I1442" s="50">
        <f>VLOOKUP(D1442,'Species List'!$A$2:$J$97,7,0)</f>
        <v>2.9051</v>
      </c>
      <c r="J1442">
        <f t="shared" si="22"/>
        <v>342.41715863912742</v>
      </c>
      <c r="K1442" s="50" t="str">
        <f>VLOOKUP(D1442,'Species List'!$A$2:$J$97,4,0)</f>
        <v>Scaridae</v>
      </c>
    </row>
    <row r="1443" spans="1:11">
      <c r="A1443" s="49">
        <v>2013</v>
      </c>
      <c r="B1443" t="s">
        <v>382</v>
      </c>
      <c r="C1443">
        <v>8</v>
      </c>
      <c r="D1443" t="s">
        <v>45</v>
      </c>
      <c r="E1443" s="48" t="str">
        <f>VLOOKUP(D1443,'Species List'!$A$2:$J$97,3,0)</f>
        <v>Sparisoma viride</v>
      </c>
      <c r="F1443">
        <v>28</v>
      </c>
      <c r="G1443" t="s">
        <v>21</v>
      </c>
      <c r="H1443" s="50">
        <f>VLOOKUP(D1443,'Species List'!$A$2:$J$97,6,0)</f>
        <v>-4.4317000000000002</v>
      </c>
      <c r="I1443" s="50">
        <f>VLOOKUP(D1443,'Species List'!$A$2:$J$97,7,0)</f>
        <v>2.9051</v>
      </c>
      <c r="J1443">
        <f t="shared" si="22"/>
        <v>475.92530495067058</v>
      </c>
      <c r="K1443" s="50" t="str">
        <f>VLOOKUP(D1443,'Species List'!$A$2:$J$97,4,0)</f>
        <v>Scaridae</v>
      </c>
    </row>
    <row r="1444" spans="1:11">
      <c r="A1444" s="49">
        <v>2013</v>
      </c>
      <c r="B1444" t="s">
        <v>382</v>
      </c>
      <c r="C1444">
        <v>8</v>
      </c>
      <c r="D1444" t="s">
        <v>45</v>
      </c>
      <c r="E1444" s="48" t="str">
        <f>VLOOKUP(D1444,'Species List'!$A$2:$J$97,3,0)</f>
        <v>Sparisoma viride</v>
      </c>
      <c r="F1444">
        <v>30</v>
      </c>
      <c r="G1444" t="s">
        <v>21</v>
      </c>
      <c r="H1444" s="50">
        <f>VLOOKUP(D1444,'Species List'!$A$2:$J$97,6,0)</f>
        <v>-4.4317000000000002</v>
      </c>
      <c r="I1444" s="50">
        <f>VLOOKUP(D1444,'Species List'!$A$2:$J$97,7,0)</f>
        <v>2.9051</v>
      </c>
      <c r="J1444">
        <f t="shared" si="22"/>
        <v>581.54718397712224</v>
      </c>
      <c r="K1444" s="50" t="str">
        <f>VLOOKUP(D1444,'Species List'!$A$2:$J$97,4,0)</f>
        <v>Scaridae</v>
      </c>
    </row>
    <row r="1445" spans="1:11">
      <c r="A1445" s="49">
        <v>2013</v>
      </c>
      <c r="B1445" t="s">
        <v>382</v>
      </c>
      <c r="C1445">
        <v>9</v>
      </c>
      <c r="D1445" t="s">
        <v>54</v>
      </c>
      <c r="E1445" s="48" t="str">
        <f>VLOOKUP(D1445,'Species List'!$A$2:$J$97,3,0)</f>
        <v>Acanthurus coeruleus</v>
      </c>
      <c r="F1445">
        <v>15</v>
      </c>
      <c r="H1445" s="50">
        <f>VLOOKUP(D1445,'Species List'!$A$2:$J$97,6,0)</f>
        <v>-2.8241999999999998</v>
      </c>
      <c r="I1445" s="50">
        <f>VLOOKUP(D1445,'Species List'!$A$2:$J$97,7,0)</f>
        <v>2.2637999999999998</v>
      </c>
      <c r="J1445">
        <f t="shared" si="22"/>
        <v>126.48394196747614</v>
      </c>
      <c r="K1445" s="50" t="str">
        <f>VLOOKUP(D1445,'Species List'!$A$2:$J$97,4,0)</f>
        <v>Acanthuridae</v>
      </c>
    </row>
    <row r="1446" spans="1:11">
      <c r="A1446" s="49">
        <v>2013</v>
      </c>
      <c r="B1446" t="s">
        <v>382</v>
      </c>
      <c r="C1446">
        <v>9</v>
      </c>
      <c r="D1446" t="s">
        <v>54</v>
      </c>
      <c r="E1446" s="48" t="str">
        <f>VLOOKUP(D1446,'Species List'!$A$2:$J$97,3,0)</f>
        <v>Acanthurus coeruleus</v>
      </c>
      <c r="F1446">
        <v>17</v>
      </c>
      <c r="H1446" s="50">
        <f>VLOOKUP(D1446,'Species List'!$A$2:$J$97,6,0)</f>
        <v>-2.8241999999999998</v>
      </c>
      <c r="I1446" s="50">
        <f>VLOOKUP(D1446,'Species List'!$A$2:$J$97,7,0)</f>
        <v>2.2637999999999998</v>
      </c>
      <c r="J1446">
        <f t="shared" si="22"/>
        <v>167.91529942216221</v>
      </c>
      <c r="K1446" s="50" t="str">
        <f>VLOOKUP(D1446,'Species List'!$A$2:$J$97,4,0)</f>
        <v>Acanthuridae</v>
      </c>
    </row>
    <row r="1447" spans="1:11">
      <c r="A1447" s="49">
        <v>2013</v>
      </c>
      <c r="B1447" t="s">
        <v>382</v>
      </c>
      <c r="C1447">
        <v>9</v>
      </c>
      <c r="D1447" t="s">
        <v>54</v>
      </c>
      <c r="E1447" s="48" t="str">
        <f>VLOOKUP(D1447,'Species List'!$A$2:$J$97,3,0)</f>
        <v>Acanthurus coeruleus</v>
      </c>
      <c r="F1447">
        <v>20</v>
      </c>
      <c r="H1447" s="50">
        <f>VLOOKUP(D1447,'Species List'!$A$2:$J$97,6,0)</f>
        <v>-2.8241999999999998</v>
      </c>
      <c r="I1447" s="50">
        <f>VLOOKUP(D1447,'Species List'!$A$2:$J$97,7,0)</f>
        <v>2.2637999999999998</v>
      </c>
      <c r="J1447">
        <f t="shared" si="22"/>
        <v>242.58933511332035</v>
      </c>
      <c r="K1447" s="50" t="str">
        <f>VLOOKUP(D1447,'Species List'!$A$2:$J$97,4,0)</f>
        <v>Acanthuridae</v>
      </c>
    </row>
    <row r="1448" spans="1:11">
      <c r="A1448" s="49">
        <v>2013</v>
      </c>
      <c r="B1448" t="s">
        <v>382</v>
      </c>
      <c r="C1448">
        <v>9</v>
      </c>
      <c r="D1448" s="48" t="s">
        <v>49</v>
      </c>
      <c r="E1448" s="48" t="str">
        <f>VLOOKUP(D1448,'Species List'!$A$2:$J$97,3,0)</f>
        <v>Microspathodon chrysurus</v>
      </c>
      <c r="F1448">
        <v>12</v>
      </c>
      <c r="H1448" s="50">
        <f>VLOOKUP(D1448,'Species List'!$A$2:$J$97,6,0)</f>
        <v>-4.7032999999999996</v>
      </c>
      <c r="I1448" s="50">
        <f>VLOOKUP(D1448,'Species List'!$A$2:$J$97,7,0)</f>
        <v>3.0825</v>
      </c>
      <c r="J1448">
        <f t="shared" si="22"/>
        <v>50.789763544333439</v>
      </c>
      <c r="K1448" s="50" t="str">
        <f>VLOOKUP(D1448,'Species List'!$A$2:$J$97,4,0)</f>
        <v>Pomacentridae</v>
      </c>
    </row>
    <row r="1449" spans="1:11">
      <c r="A1449" s="49">
        <v>2013</v>
      </c>
      <c r="B1449" t="s">
        <v>382</v>
      </c>
      <c r="C1449">
        <v>9</v>
      </c>
      <c r="D1449" s="48" t="s">
        <v>49</v>
      </c>
      <c r="E1449" s="48" t="str">
        <f>VLOOKUP(D1449,'Species List'!$A$2:$J$97,3,0)</f>
        <v>Microspathodon chrysurus</v>
      </c>
      <c r="F1449">
        <v>15</v>
      </c>
      <c r="H1449" s="50">
        <f>VLOOKUP(D1449,'Species List'!$A$2:$J$97,6,0)</f>
        <v>-4.7032999999999996</v>
      </c>
      <c r="I1449" s="50">
        <f>VLOOKUP(D1449,'Species List'!$A$2:$J$97,7,0)</f>
        <v>3.0825</v>
      </c>
      <c r="J1449">
        <f t="shared" si="22"/>
        <v>101.04185391212167</v>
      </c>
      <c r="K1449" s="50" t="str">
        <f>VLOOKUP(D1449,'Species List'!$A$2:$J$97,4,0)</f>
        <v>Pomacentridae</v>
      </c>
    </row>
    <row r="1450" spans="1:11">
      <c r="A1450" s="49">
        <v>2013</v>
      </c>
      <c r="B1450" t="s">
        <v>382</v>
      </c>
      <c r="C1450">
        <v>9</v>
      </c>
      <c r="D1450" t="s">
        <v>48</v>
      </c>
      <c r="E1450" s="48" t="str">
        <f>VLOOKUP(D1450,'Species List'!$A$2:$J$97,3,0)</f>
        <v>Scarus taeniopterus</v>
      </c>
      <c r="F1450">
        <v>12</v>
      </c>
      <c r="G1450" t="s">
        <v>21</v>
      </c>
      <c r="H1450" s="50">
        <f>VLOOKUP(D1450,'Species List'!$A$2:$J$97,6,0)</f>
        <v>-3.2256999999999998</v>
      </c>
      <c r="I1450" s="50">
        <f>VLOOKUP(D1450,'Species List'!$A$2:$J$97,7,0)</f>
        <v>2.3852000000000002</v>
      </c>
      <c r="J1450">
        <f t="shared" si="22"/>
        <v>54.145592205106873</v>
      </c>
      <c r="K1450" s="50" t="str">
        <f>VLOOKUP(D1450,'Species List'!$A$2:$J$97,4,0)</f>
        <v>Scaridae</v>
      </c>
    </row>
    <row r="1451" spans="1:11">
      <c r="A1451" s="49">
        <v>2013</v>
      </c>
      <c r="B1451" t="s">
        <v>382</v>
      </c>
      <c r="C1451">
        <v>9</v>
      </c>
      <c r="D1451" t="s">
        <v>48</v>
      </c>
      <c r="E1451" s="48" t="str">
        <f>VLOOKUP(D1451,'Species List'!$A$2:$J$97,3,0)</f>
        <v>Scarus taeniopterus</v>
      </c>
      <c r="F1451">
        <v>15</v>
      </c>
      <c r="G1451" t="s">
        <v>21</v>
      </c>
      <c r="H1451" s="50">
        <f>VLOOKUP(D1451,'Species List'!$A$2:$J$97,6,0)</f>
        <v>-3.2256999999999998</v>
      </c>
      <c r="I1451" s="50">
        <f>VLOOKUP(D1451,'Species List'!$A$2:$J$97,7,0)</f>
        <v>2.3852000000000002</v>
      </c>
      <c r="J1451">
        <f t="shared" si="22"/>
        <v>92.19616810425471</v>
      </c>
      <c r="K1451" s="50" t="str">
        <f>VLOOKUP(D1451,'Species List'!$A$2:$J$97,4,0)</f>
        <v>Scaridae</v>
      </c>
    </row>
    <row r="1452" spans="1:11">
      <c r="A1452" s="49">
        <v>2013</v>
      </c>
      <c r="B1452" t="s">
        <v>382</v>
      </c>
      <c r="C1452">
        <v>9</v>
      </c>
      <c r="D1452" t="s">
        <v>48</v>
      </c>
      <c r="E1452" s="48" t="str">
        <f>VLOOKUP(D1452,'Species List'!$A$2:$J$97,3,0)</f>
        <v>Scarus taeniopterus</v>
      </c>
      <c r="F1452">
        <v>17</v>
      </c>
      <c r="G1452" t="s">
        <v>21</v>
      </c>
      <c r="H1452" s="50">
        <f>VLOOKUP(D1452,'Species List'!$A$2:$J$97,6,0)</f>
        <v>-3.2256999999999998</v>
      </c>
      <c r="I1452" s="50">
        <f>VLOOKUP(D1452,'Species List'!$A$2:$J$97,7,0)</f>
        <v>2.3852000000000002</v>
      </c>
      <c r="J1452">
        <f t="shared" si="22"/>
        <v>124.27013418228138</v>
      </c>
      <c r="K1452" s="50" t="str">
        <f>VLOOKUP(D1452,'Species List'!$A$2:$J$97,4,0)</f>
        <v>Scaridae</v>
      </c>
    </row>
    <row r="1453" spans="1:11">
      <c r="A1453" s="49">
        <v>2013</v>
      </c>
      <c r="B1453" t="s">
        <v>382</v>
      </c>
      <c r="C1453">
        <v>9</v>
      </c>
      <c r="D1453" t="s">
        <v>48</v>
      </c>
      <c r="E1453" s="48" t="str">
        <f>VLOOKUP(D1453,'Species List'!$A$2:$J$97,3,0)</f>
        <v>Scarus taeniopterus</v>
      </c>
      <c r="F1453">
        <v>20</v>
      </c>
      <c r="G1453" t="s">
        <v>21</v>
      </c>
      <c r="H1453" s="50">
        <f>VLOOKUP(D1453,'Species List'!$A$2:$J$97,6,0)</f>
        <v>-3.2256999999999998</v>
      </c>
      <c r="I1453" s="50">
        <f>VLOOKUP(D1453,'Species List'!$A$2:$J$97,7,0)</f>
        <v>2.3852000000000002</v>
      </c>
      <c r="J1453">
        <f t="shared" si="22"/>
        <v>183.11197449783583</v>
      </c>
      <c r="K1453" s="50" t="str">
        <f>VLOOKUP(D1453,'Species List'!$A$2:$J$97,4,0)</f>
        <v>Scaridae</v>
      </c>
    </row>
    <row r="1454" spans="1:11">
      <c r="A1454" s="49">
        <v>2013</v>
      </c>
      <c r="B1454" t="s">
        <v>382</v>
      </c>
      <c r="C1454">
        <v>9</v>
      </c>
      <c r="D1454" s="48" t="s">
        <v>42</v>
      </c>
      <c r="E1454" s="48" t="str">
        <f>VLOOKUP(D1454,'Species List'!$A$2:$J$97,3,0)</f>
        <v>Scarus vetula</v>
      </c>
      <c r="F1454">
        <v>28</v>
      </c>
      <c r="G1454" t="s">
        <v>21</v>
      </c>
      <c r="H1454" s="50">
        <f>VLOOKUP(D1454,'Species List'!$A$2:$J$97,6,0)</f>
        <v>-5.0162000000000004</v>
      </c>
      <c r="I1454" s="50">
        <f>VLOOKUP(D1454,'Species List'!$A$2:$J$97,7,0)</f>
        <v>3.1109</v>
      </c>
      <c r="J1454">
        <f t="shared" si="22"/>
        <v>395.06078258407069</v>
      </c>
      <c r="K1454" s="50" t="str">
        <f>VLOOKUP(D1454,'Species List'!$A$2:$J$97,4,0)</f>
        <v>Scaridae</v>
      </c>
    </row>
    <row r="1455" spans="1:11">
      <c r="A1455" s="49">
        <v>2013</v>
      </c>
      <c r="B1455" t="s">
        <v>382</v>
      </c>
      <c r="C1455">
        <v>9</v>
      </c>
      <c r="D1455" s="48" t="s">
        <v>42</v>
      </c>
      <c r="E1455" s="48" t="str">
        <f>VLOOKUP(D1455,'Species List'!$A$2:$J$97,3,0)</f>
        <v>Scarus vetula</v>
      </c>
      <c r="F1455">
        <v>28</v>
      </c>
      <c r="G1455" t="s">
        <v>21</v>
      </c>
      <c r="H1455" s="50">
        <f>VLOOKUP(D1455,'Species List'!$A$2:$J$97,6,0)</f>
        <v>-5.0162000000000004</v>
      </c>
      <c r="I1455" s="50">
        <f>VLOOKUP(D1455,'Species List'!$A$2:$J$97,7,0)</f>
        <v>3.1109</v>
      </c>
      <c r="J1455">
        <f t="shared" si="22"/>
        <v>395.06078258407069</v>
      </c>
      <c r="K1455" s="50" t="str">
        <f>VLOOKUP(D1455,'Species List'!$A$2:$J$97,4,0)</f>
        <v>Scaridae</v>
      </c>
    </row>
    <row r="1456" spans="1:11">
      <c r="A1456" s="49">
        <v>2013</v>
      </c>
      <c r="B1456" t="s">
        <v>382</v>
      </c>
      <c r="C1456">
        <v>9</v>
      </c>
      <c r="D1456" s="48" t="s">
        <v>42</v>
      </c>
      <c r="E1456" s="48" t="str">
        <f>VLOOKUP(D1456,'Species List'!$A$2:$J$97,3,0)</f>
        <v>Scarus vetula</v>
      </c>
      <c r="F1456">
        <v>30</v>
      </c>
      <c r="G1456" t="s">
        <v>21</v>
      </c>
      <c r="H1456" s="50">
        <f>VLOOKUP(D1456,'Species List'!$A$2:$J$97,6,0)</f>
        <v>-5.0162000000000004</v>
      </c>
      <c r="I1456" s="50">
        <f>VLOOKUP(D1456,'Species List'!$A$2:$J$97,7,0)</f>
        <v>3.1109</v>
      </c>
      <c r="J1456">
        <f t="shared" si="22"/>
        <v>489.6395738782121</v>
      </c>
      <c r="K1456" s="50" t="str">
        <f>VLOOKUP(D1456,'Species List'!$A$2:$J$97,4,0)</f>
        <v>Scaridae</v>
      </c>
    </row>
    <row r="1457" spans="1:11">
      <c r="A1457" s="49">
        <v>2013</v>
      </c>
      <c r="B1457" t="s">
        <v>382</v>
      </c>
      <c r="C1457">
        <v>9</v>
      </c>
      <c r="D1457" s="48" t="s">
        <v>42</v>
      </c>
      <c r="E1457" s="48" t="str">
        <f>VLOOKUP(D1457,'Species List'!$A$2:$J$97,3,0)</f>
        <v>Scarus vetula</v>
      </c>
      <c r="F1457">
        <v>35</v>
      </c>
      <c r="G1457" t="s">
        <v>43</v>
      </c>
      <c r="H1457" s="50">
        <f>VLOOKUP(D1457,'Species List'!$A$2:$J$97,6,0)</f>
        <v>-5.0162000000000004</v>
      </c>
      <c r="I1457" s="50">
        <f>VLOOKUP(D1457,'Species List'!$A$2:$J$97,7,0)</f>
        <v>3.1109</v>
      </c>
      <c r="J1457">
        <f t="shared" si="22"/>
        <v>790.93588337793562</v>
      </c>
      <c r="K1457" s="50" t="str">
        <f>VLOOKUP(D1457,'Species List'!$A$2:$J$97,4,0)</f>
        <v>Scaridae</v>
      </c>
    </row>
    <row r="1458" spans="1:11">
      <c r="A1458" s="49">
        <v>2013</v>
      </c>
      <c r="B1458" t="s">
        <v>382</v>
      </c>
      <c r="C1458">
        <v>9</v>
      </c>
      <c r="D1458" s="48" t="s">
        <v>47</v>
      </c>
      <c r="E1458" s="48" t="str">
        <f>VLOOKUP(D1458,'Species List'!$A$2:$J$97,3,0)</f>
        <v>Sparisoma aurofrenatum</v>
      </c>
      <c r="F1458">
        <v>15</v>
      </c>
      <c r="G1458" t="s">
        <v>21</v>
      </c>
      <c r="H1458" s="50">
        <f>VLOOKUP(D1458,'Species List'!$A$2:$J$97,6,0)</f>
        <v>-4.0781000000000001</v>
      </c>
      <c r="I1458" s="50">
        <f>VLOOKUP(D1458,'Species List'!$A$2:$J$97,7,0)</f>
        <v>2.7437999999999998</v>
      </c>
      <c r="J1458">
        <f t="shared" si="22"/>
        <v>78.101467931149301</v>
      </c>
      <c r="K1458" s="50" t="str">
        <f>VLOOKUP(D1458,'Species List'!$A$2:$J$97,4,0)</f>
        <v>Scaridae</v>
      </c>
    </row>
    <row r="1459" spans="1:11">
      <c r="A1459" s="49">
        <v>2013</v>
      </c>
      <c r="B1459" t="s">
        <v>382</v>
      </c>
      <c r="C1459">
        <v>9</v>
      </c>
      <c r="D1459" s="48" t="s">
        <v>47</v>
      </c>
      <c r="E1459" s="48" t="str">
        <f>VLOOKUP(D1459,'Species List'!$A$2:$J$97,3,0)</f>
        <v>Sparisoma aurofrenatum</v>
      </c>
      <c r="F1459">
        <v>17</v>
      </c>
      <c r="G1459" t="s">
        <v>43</v>
      </c>
      <c r="H1459" s="50">
        <f>VLOOKUP(D1459,'Species List'!$A$2:$J$97,6,0)</f>
        <v>-4.0781000000000001</v>
      </c>
      <c r="I1459" s="50">
        <f>VLOOKUP(D1459,'Species List'!$A$2:$J$97,7,0)</f>
        <v>2.7437999999999998</v>
      </c>
      <c r="J1459">
        <f t="shared" si="22"/>
        <v>110.10467275536061</v>
      </c>
      <c r="K1459" s="50" t="str">
        <f>VLOOKUP(D1459,'Species List'!$A$2:$J$97,4,0)</f>
        <v>Scaridae</v>
      </c>
    </row>
    <row r="1460" spans="1:11">
      <c r="A1460" s="49">
        <v>2013</v>
      </c>
      <c r="B1460" t="s">
        <v>382</v>
      </c>
      <c r="C1460">
        <v>9</v>
      </c>
      <c r="D1460" s="48" t="s">
        <v>47</v>
      </c>
      <c r="E1460" s="48" t="str">
        <f>VLOOKUP(D1460,'Species List'!$A$2:$J$97,3,0)</f>
        <v>Sparisoma aurofrenatum</v>
      </c>
      <c r="F1460">
        <v>20</v>
      </c>
      <c r="G1460" t="s">
        <v>43</v>
      </c>
      <c r="H1460" s="50">
        <f>VLOOKUP(D1460,'Species List'!$A$2:$J$97,6,0)</f>
        <v>-4.0781000000000001</v>
      </c>
      <c r="I1460" s="50">
        <f>VLOOKUP(D1460,'Species List'!$A$2:$J$97,7,0)</f>
        <v>2.7437999999999998</v>
      </c>
      <c r="J1460">
        <f t="shared" si="22"/>
        <v>171.97531044669645</v>
      </c>
      <c r="K1460" s="50" t="str">
        <f>VLOOKUP(D1460,'Species List'!$A$2:$J$97,4,0)</f>
        <v>Scaridae</v>
      </c>
    </row>
    <row r="1461" spans="1:11">
      <c r="A1461" s="49">
        <v>2013</v>
      </c>
      <c r="B1461" t="s">
        <v>382</v>
      </c>
      <c r="C1461">
        <v>9</v>
      </c>
      <c r="D1461" t="s">
        <v>45</v>
      </c>
      <c r="E1461" s="48" t="str">
        <f>VLOOKUP(D1461,'Species List'!$A$2:$J$97,3,0)</f>
        <v>Sparisoma viride</v>
      </c>
      <c r="F1461">
        <v>28</v>
      </c>
      <c r="G1461" t="s">
        <v>21</v>
      </c>
      <c r="H1461" s="50">
        <f>VLOOKUP(D1461,'Species List'!$A$2:$J$97,6,0)</f>
        <v>-4.4317000000000002</v>
      </c>
      <c r="I1461" s="50">
        <f>VLOOKUP(D1461,'Species List'!$A$2:$J$97,7,0)</f>
        <v>2.9051</v>
      </c>
      <c r="J1461">
        <f t="shared" si="22"/>
        <v>475.92530495067058</v>
      </c>
      <c r="K1461" s="50" t="str">
        <f>VLOOKUP(D1461,'Species List'!$A$2:$J$97,4,0)</f>
        <v>Scaridae</v>
      </c>
    </row>
    <row r="1462" spans="1:11">
      <c r="A1462" s="49">
        <v>2013</v>
      </c>
      <c r="B1462" t="s">
        <v>382</v>
      </c>
      <c r="C1462">
        <v>9</v>
      </c>
      <c r="D1462" t="s">
        <v>45</v>
      </c>
      <c r="E1462" s="48" t="str">
        <f>VLOOKUP(D1462,'Species List'!$A$2:$J$97,3,0)</f>
        <v>Sparisoma viride</v>
      </c>
      <c r="F1462">
        <v>30</v>
      </c>
      <c r="G1462" t="s">
        <v>21</v>
      </c>
      <c r="H1462" s="50">
        <f>VLOOKUP(D1462,'Species List'!$A$2:$J$97,6,0)</f>
        <v>-4.4317000000000002</v>
      </c>
      <c r="I1462" s="50">
        <f>VLOOKUP(D1462,'Species List'!$A$2:$J$97,7,0)</f>
        <v>2.9051</v>
      </c>
      <c r="J1462">
        <f t="shared" si="22"/>
        <v>581.54718397712224</v>
      </c>
      <c r="K1462" s="50" t="str">
        <f>VLOOKUP(D1462,'Species List'!$A$2:$J$97,4,0)</f>
        <v>Scaridae</v>
      </c>
    </row>
    <row r="1463" spans="1:11">
      <c r="A1463" s="49">
        <v>2013</v>
      </c>
      <c r="B1463" t="s">
        <v>382</v>
      </c>
      <c r="C1463">
        <v>9</v>
      </c>
      <c r="D1463" t="s">
        <v>45</v>
      </c>
      <c r="E1463" s="48" t="str">
        <f>VLOOKUP(D1463,'Species List'!$A$2:$J$97,3,0)</f>
        <v>Sparisoma viride</v>
      </c>
      <c r="F1463">
        <v>32</v>
      </c>
      <c r="G1463" t="s">
        <v>43</v>
      </c>
      <c r="H1463" s="50">
        <f>VLOOKUP(D1463,'Species List'!$A$2:$J$97,6,0)</f>
        <v>-4.4317000000000002</v>
      </c>
      <c r="I1463" s="50">
        <f>VLOOKUP(D1463,'Species List'!$A$2:$J$97,7,0)</f>
        <v>2.9051</v>
      </c>
      <c r="J1463">
        <f t="shared" si="22"/>
        <v>701.47339170910243</v>
      </c>
      <c r="K1463" s="50" t="str">
        <f>VLOOKUP(D1463,'Species List'!$A$2:$J$97,4,0)</f>
        <v>Scaridae</v>
      </c>
    </row>
    <row r="1464" spans="1:11">
      <c r="A1464" s="49">
        <v>2013</v>
      </c>
      <c r="B1464" t="s">
        <v>382</v>
      </c>
      <c r="C1464">
        <v>9</v>
      </c>
      <c r="D1464" t="s">
        <v>45</v>
      </c>
      <c r="E1464" s="48" t="str">
        <f>VLOOKUP(D1464,'Species List'!$A$2:$J$97,3,0)</f>
        <v>Sparisoma viride</v>
      </c>
      <c r="F1464">
        <v>32</v>
      </c>
      <c r="G1464" t="s">
        <v>43</v>
      </c>
      <c r="H1464" s="50">
        <f>VLOOKUP(D1464,'Species List'!$A$2:$J$97,6,0)</f>
        <v>-4.4317000000000002</v>
      </c>
      <c r="I1464" s="50">
        <f>VLOOKUP(D1464,'Species List'!$A$2:$J$97,7,0)</f>
        <v>2.9051</v>
      </c>
      <c r="J1464">
        <f t="shared" si="22"/>
        <v>701.47339170910243</v>
      </c>
      <c r="K1464" s="50" t="str">
        <f>VLOOKUP(D1464,'Species List'!$A$2:$J$97,4,0)</f>
        <v>Scaridae</v>
      </c>
    </row>
    <row r="1465" spans="1:11">
      <c r="A1465" s="49">
        <v>2013</v>
      </c>
      <c r="B1465" t="s">
        <v>63</v>
      </c>
      <c r="C1465">
        <v>1</v>
      </c>
      <c r="D1465" s="48" t="s">
        <v>46</v>
      </c>
      <c r="E1465" s="48" t="str">
        <f>VLOOKUP(D1465,'Species List'!$A$2:$J$97,3,0)</f>
        <v>Acanthurus chirurgus</v>
      </c>
      <c r="F1465">
        <v>17</v>
      </c>
      <c r="H1465" s="50">
        <f>VLOOKUP(D1465,'Species List'!$A$2:$J$97,6,0)</f>
        <v>-2.4262000000000001</v>
      </c>
      <c r="I1465" s="50">
        <f>VLOOKUP(D1465,'Species List'!$A$2:$J$97,7,0)</f>
        <v>2.0768</v>
      </c>
      <c r="J1465">
        <f t="shared" si="22"/>
        <v>160.69276363308131</v>
      </c>
      <c r="K1465" s="50" t="str">
        <f>VLOOKUP(D1465,'Species List'!$A$2:$J$97,4,0)</f>
        <v>Acanthuridae</v>
      </c>
    </row>
    <row r="1466" spans="1:11">
      <c r="A1466" s="49">
        <v>2013</v>
      </c>
      <c r="B1466" t="s">
        <v>63</v>
      </c>
      <c r="C1466">
        <v>1</v>
      </c>
      <c r="D1466" t="s">
        <v>48</v>
      </c>
      <c r="E1466" s="48" t="str">
        <f>VLOOKUP(D1466,'Species List'!$A$2:$J$97,3,0)</f>
        <v>Scarus taeniopterus</v>
      </c>
      <c r="F1466">
        <v>13</v>
      </c>
      <c r="G1466" t="s">
        <v>21</v>
      </c>
      <c r="H1466" s="50">
        <f>VLOOKUP(D1466,'Species List'!$A$2:$J$97,6,0)</f>
        <v>-3.2256999999999998</v>
      </c>
      <c r="I1466" s="50">
        <f>VLOOKUP(D1466,'Species List'!$A$2:$J$97,7,0)</f>
        <v>2.3852000000000002</v>
      </c>
      <c r="J1466">
        <f t="shared" si="22"/>
        <v>65.535660968650873</v>
      </c>
      <c r="K1466" s="50" t="str">
        <f>VLOOKUP(D1466,'Species List'!$A$2:$J$97,4,0)</f>
        <v>Scaridae</v>
      </c>
    </row>
    <row r="1467" spans="1:11">
      <c r="A1467" s="49">
        <v>2013</v>
      </c>
      <c r="B1467" t="s">
        <v>63</v>
      </c>
      <c r="C1467">
        <v>1</v>
      </c>
      <c r="D1467" t="s">
        <v>48</v>
      </c>
      <c r="E1467" s="48" t="str">
        <f>VLOOKUP(D1467,'Species List'!$A$2:$J$97,3,0)</f>
        <v>Scarus taeniopterus</v>
      </c>
      <c r="F1467">
        <v>15</v>
      </c>
      <c r="G1467" t="s">
        <v>21</v>
      </c>
      <c r="H1467" s="50">
        <f>VLOOKUP(D1467,'Species List'!$A$2:$J$97,6,0)</f>
        <v>-3.2256999999999998</v>
      </c>
      <c r="I1467" s="50">
        <f>VLOOKUP(D1467,'Species List'!$A$2:$J$97,7,0)</f>
        <v>2.3852000000000002</v>
      </c>
      <c r="J1467">
        <f t="shared" si="22"/>
        <v>92.19616810425471</v>
      </c>
      <c r="K1467" s="50" t="str">
        <f>VLOOKUP(D1467,'Species List'!$A$2:$J$97,4,0)</f>
        <v>Scaridae</v>
      </c>
    </row>
    <row r="1468" spans="1:11">
      <c r="A1468" s="49">
        <v>2013</v>
      </c>
      <c r="B1468" t="s">
        <v>63</v>
      </c>
      <c r="C1468">
        <v>1</v>
      </c>
      <c r="D1468" t="s">
        <v>48</v>
      </c>
      <c r="E1468" s="48" t="str">
        <f>VLOOKUP(D1468,'Species List'!$A$2:$J$97,3,0)</f>
        <v>Scarus taeniopterus</v>
      </c>
      <c r="F1468">
        <v>23</v>
      </c>
      <c r="G1468" t="s">
        <v>43</v>
      </c>
      <c r="H1468" s="50">
        <f>VLOOKUP(D1468,'Species List'!$A$2:$J$97,6,0)</f>
        <v>-3.2256999999999998</v>
      </c>
      <c r="I1468" s="50">
        <f>VLOOKUP(D1468,'Species List'!$A$2:$J$97,7,0)</f>
        <v>2.3852000000000002</v>
      </c>
      <c r="J1468">
        <f t="shared" si="22"/>
        <v>255.56020890468707</v>
      </c>
      <c r="K1468" s="50" t="str">
        <f>VLOOKUP(D1468,'Species List'!$A$2:$J$97,4,0)</f>
        <v>Scaridae</v>
      </c>
    </row>
    <row r="1469" spans="1:11">
      <c r="A1469" s="49">
        <v>2013</v>
      </c>
      <c r="B1469" t="s">
        <v>63</v>
      </c>
      <c r="C1469">
        <v>1</v>
      </c>
      <c r="D1469" t="s">
        <v>48</v>
      </c>
      <c r="E1469" s="48" t="str">
        <f>VLOOKUP(D1469,'Species List'!$A$2:$J$97,3,0)</f>
        <v>Scarus taeniopterus</v>
      </c>
      <c r="F1469">
        <v>24</v>
      </c>
      <c r="G1469" t="s">
        <v>43</v>
      </c>
      <c r="H1469" s="50">
        <f>VLOOKUP(D1469,'Species List'!$A$2:$J$97,6,0)</f>
        <v>-3.2256999999999998</v>
      </c>
      <c r="I1469" s="50">
        <f>VLOOKUP(D1469,'Species List'!$A$2:$J$97,7,0)</f>
        <v>2.3852000000000002</v>
      </c>
      <c r="J1469">
        <f t="shared" si="22"/>
        <v>282.86541679033706</v>
      </c>
      <c r="K1469" s="50" t="str">
        <f>VLOOKUP(D1469,'Species List'!$A$2:$J$97,4,0)</f>
        <v>Scaridae</v>
      </c>
    </row>
    <row r="1470" spans="1:11">
      <c r="A1470" s="49">
        <v>2013</v>
      </c>
      <c r="B1470" t="s">
        <v>63</v>
      </c>
      <c r="C1470">
        <v>1</v>
      </c>
      <c r="D1470" s="48" t="s">
        <v>42</v>
      </c>
      <c r="E1470" s="48" t="str">
        <f>VLOOKUP(D1470,'Species List'!$A$2:$J$97,3,0)</f>
        <v>Scarus vetula</v>
      </c>
      <c r="F1470">
        <v>35</v>
      </c>
      <c r="G1470" t="s">
        <v>43</v>
      </c>
      <c r="H1470" s="50">
        <f>VLOOKUP(D1470,'Species List'!$A$2:$J$97,6,0)</f>
        <v>-5.0162000000000004</v>
      </c>
      <c r="I1470" s="50">
        <f>VLOOKUP(D1470,'Species List'!$A$2:$J$97,7,0)</f>
        <v>3.1109</v>
      </c>
      <c r="J1470">
        <f t="shared" si="22"/>
        <v>790.93588337793562</v>
      </c>
      <c r="K1470" s="50" t="str">
        <f>VLOOKUP(D1470,'Species List'!$A$2:$J$97,4,0)</f>
        <v>Scaridae</v>
      </c>
    </row>
    <row r="1471" spans="1:11">
      <c r="A1471" s="49">
        <v>2013</v>
      </c>
      <c r="B1471" t="s">
        <v>63</v>
      </c>
      <c r="C1471">
        <v>1</v>
      </c>
      <c r="D1471" s="48" t="s">
        <v>47</v>
      </c>
      <c r="E1471" s="48" t="str">
        <f>VLOOKUP(D1471,'Species List'!$A$2:$J$97,3,0)</f>
        <v>Sparisoma aurofrenatum</v>
      </c>
      <c r="F1471">
        <v>22</v>
      </c>
      <c r="G1471" t="s">
        <v>43</v>
      </c>
      <c r="H1471" s="50">
        <f>VLOOKUP(D1471,'Species List'!$A$2:$J$97,6,0)</f>
        <v>-4.0781000000000001</v>
      </c>
      <c r="I1471" s="50">
        <f>VLOOKUP(D1471,'Species List'!$A$2:$J$97,7,0)</f>
        <v>2.7437999999999998</v>
      </c>
      <c r="J1471">
        <f t="shared" si="22"/>
        <v>223.37746170948702</v>
      </c>
      <c r="K1471" s="50" t="str">
        <f>VLOOKUP(D1471,'Species List'!$A$2:$J$97,4,0)</f>
        <v>Scaridae</v>
      </c>
    </row>
    <row r="1472" spans="1:11">
      <c r="A1472" s="49">
        <v>2013</v>
      </c>
      <c r="B1472" t="s">
        <v>63</v>
      </c>
      <c r="C1472">
        <v>1</v>
      </c>
      <c r="D1472" t="s">
        <v>45</v>
      </c>
      <c r="E1472" s="48" t="str">
        <f>VLOOKUP(D1472,'Species List'!$A$2:$J$97,3,0)</f>
        <v>Sparisoma viride</v>
      </c>
      <c r="F1472">
        <v>28</v>
      </c>
      <c r="G1472" t="s">
        <v>21</v>
      </c>
      <c r="H1472" s="50">
        <f>VLOOKUP(D1472,'Species List'!$A$2:$J$97,6,0)</f>
        <v>-4.4317000000000002</v>
      </c>
      <c r="I1472" s="50">
        <f>VLOOKUP(D1472,'Species List'!$A$2:$J$97,7,0)</f>
        <v>2.9051</v>
      </c>
      <c r="J1472">
        <f t="shared" si="22"/>
        <v>475.92530495067058</v>
      </c>
      <c r="K1472" s="50" t="str">
        <f>VLOOKUP(D1472,'Species List'!$A$2:$J$97,4,0)</f>
        <v>Scaridae</v>
      </c>
    </row>
    <row r="1473" spans="1:11">
      <c r="A1473" s="49">
        <v>2013</v>
      </c>
      <c r="B1473" t="s">
        <v>63</v>
      </c>
      <c r="C1473">
        <v>1</v>
      </c>
      <c r="D1473" t="s">
        <v>45</v>
      </c>
      <c r="E1473" s="48" t="str">
        <f>VLOOKUP(D1473,'Species List'!$A$2:$J$97,3,0)</f>
        <v>Sparisoma viride</v>
      </c>
      <c r="F1473">
        <v>29</v>
      </c>
      <c r="G1473" t="s">
        <v>21</v>
      </c>
      <c r="H1473" s="50">
        <f>VLOOKUP(D1473,'Species List'!$A$2:$J$97,6,0)</f>
        <v>-4.4317000000000002</v>
      </c>
      <c r="I1473" s="50">
        <f>VLOOKUP(D1473,'Species List'!$A$2:$J$97,7,0)</f>
        <v>2.9051</v>
      </c>
      <c r="J1473">
        <f t="shared" si="22"/>
        <v>527.00219453145235</v>
      </c>
      <c r="K1473" s="50" t="str">
        <f>VLOOKUP(D1473,'Species List'!$A$2:$J$97,4,0)</f>
        <v>Scaridae</v>
      </c>
    </row>
    <row r="1474" spans="1:11">
      <c r="A1474" s="49">
        <v>2013</v>
      </c>
      <c r="B1474" t="s">
        <v>63</v>
      </c>
      <c r="C1474">
        <v>2</v>
      </c>
      <c r="D1474" t="s">
        <v>48</v>
      </c>
      <c r="E1474" s="48" t="str">
        <f>VLOOKUP(D1474,'Species List'!$A$2:$J$97,3,0)</f>
        <v>Scarus taeniopterus</v>
      </c>
      <c r="F1474">
        <v>20</v>
      </c>
      <c r="G1474" t="s">
        <v>21</v>
      </c>
      <c r="H1474" s="50">
        <f>VLOOKUP(D1474,'Species List'!$A$2:$J$97,6,0)</f>
        <v>-3.2256999999999998</v>
      </c>
      <c r="I1474" s="50">
        <f>VLOOKUP(D1474,'Species List'!$A$2:$J$97,7,0)</f>
        <v>2.3852000000000002</v>
      </c>
      <c r="J1474">
        <f t="shared" ref="J1474:J1537" si="23">10^(H1474+(I1474*LOG(F1474*10)/LOG(10)))</f>
        <v>183.11197449783583</v>
      </c>
      <c r="K1474" s="50" t="str">
        <f>VLOOKUP(D1474,'Species List'!$A$2:$J$97,4,0)</f>
        <v>Scaridae</v>
      </c>
    </row>
    <row r="1475" spans="1:11">
      <c r="A1475" s="49">
        <v>2013</v>
      </c>
      <c r="B1475" t="s">
        <v>63</v>
      </c>
      <c r="C1475">
        <v>2</v>
      </c>
      <c r="D1475" s="48" t="s">
        <v>42</v>
      </c>
      <c r="E1475" s="48" t="str">
        <f>VLOOKUP(D1475,'Species List'!$A$2:$J$97,3,0)</f>
        <v>Scarus vetula</v>
      </c>
      <c r="F1475">
        <v>26</v>
      </c>
      <c r="G1475" t="s">
        <v>21</v>
      </c>
      <c r="H1475" s="50">
        <f>VLOOKUP(D1475,'Species List'!$A$2:$J$97,6,0)</f>
        <v>-5.0162000000000004</v>
      </c>
      <c r="I1475" s="50">
        <f>VLOOKUP(D1475,'Species List'!$A$2:$J$97,7,0)</f>
        <v>3.1109</v>
      </c>
      <c r="J1475">
        <f t="shared" si="23"/>
        <v>313.71883111439962</v>
      </c>
      <c r="K1475" s="50" t="str">
        <f>VLOOKUP(D1475,'Species List'!$A$2:$J$97,4,0)</f>
        <v>Scaridae</v>
      </c>
    </row>
    <row r="1476" spans="1:11">
      <c r="A1476" s="49">
        <v>2013</v>
      </c>
      <c r="B1476" t="s">
        <v>63</v>
      </c>
      <c r="C1476">
        <v>2</v>
      </c>
      <c r="D1476" s="48" t="s">
        <v>42</v>
      </c>
      <c r="E1476" s="48" t="str">
        <f>VLOOKUP(D1476,'Species List'!$A$2:$J$97,3,0)</f>
        <v>Scarus vetula</v>
      </c>
      <c r="F1476">
        <v>35</v>
      </c>
      <c r="G1476" t="s">
        <v>43</v>
      </c>
      <c r="H1476" s="50">
        <f>VLOOKUP(D1476,'Species List'!$A$2:$J$97,6,0)</f>
        <v>-5.0162000000000004</v>
      </c>
      <c r="I1476" s="50">
        <f>VLOOKUP(D1476,'Species List'!$A$2:$J$97,7,0)</f>
        <v>3.1109</v>
      </c>
      <c r="J1476">
        <f t="shared" si="23"/>
        <v>790.93588337793562</v>
      </c>
      <c r="K1476" s="50" t="str">
        <f>VLOOKUP(D1476,'Species List'!$A$2:$J$97,4,0)</f>
        <v>Scaridae</v>
      </c>
    </row>
    <row r="1477" spans="1:11">
      <c r="A1477" s="49">
        <v>2013</v>
      </c>
      <c r="B1477" t="s">
        <v>63</v>
      </c>
      <c r="C1477">
        <v>2</v>
      </c>
      <c r="D1477" s="48" t="s">
        <v>36</v>
      </c>
      <c r="E1477" s="48" t="str">
        <f>VLOOKUP(D1477,'Species List'!$A$2:$J$97,3,0)</f>
        <v>Sparisoma chrysopterum</v>
      </c>
      <c r="F1477">
        <v>23</v>
      </c>
      <c r="G1477" t="s">
        <v>43</v>
      </c>
      <c r="H1477" s="50">
        <f>VLOOKUP(D1477,'Species List'!$A$2:$J$97,6,0)</f>
        <v>-3.0508999999999999</v>
      </c>
      <c r="I1477" s="50">
        <f>VLOOKUP(D1477,'Species List'!$A$2:$J$97,7,0)</f>
        <v>2.3191999999999999</v>
      </c>
      <c r="J1477">
        <f t="shared" si="23"/>
        <v>266.94340590735584</v>
      </c>
      <c r="K1477" s="50" t="str">
        <f>VLOOKUP(D1477,'Species List'!$A$2:$J$97,4,0)</f>
        <v>Scaridae</v>
      </c>
    </row>
    <row r="1478" spans="1:11">
      <c r="A1478" s="49">
        <v>2013</v>
      </c>
      <c r="B1478" t="s">
        <v>63</v>
      </c>
      <c r="C1478">
        <v>2</v>
      </c>
      <c r="D1478" t="s">
        <v>45</v>
      </c>
      <c r="E1478" s="48" t="str">
        <f>VLOOKUP(D1478,'Species List'!$A$2:$J$97,3,0)</f>
        <v>Sparisoma viride</v>
      </c>
      <c r="F1478">
        <v>24</v>
      </c>
      <c r="G1478" t="s">
        <v>21</v>
      </c>
      <c r="H1478" s="50">
        <f>VLOOKUP(D1478,'Species List'!$A$2:$J$97,6,0)</f>
        <v>-4.4317000000000002</v>
      </c>
      <c r="I1478" s="50">
        <f>VLOOKUP(D1478,'Species List'!$A$2:$J$97,7,0)</f>
        <v>2.9051</v>
      </c>
      <c r="J1478">
        <f t="shared" si="23"/>
        <v>304.12468932899543</v>
      </c>
      <c r="K1478" s="50" t="str">
        <f>VLOOKUP(D1478,'Species List'!$A$2:$J$97,4,0)</f>
        <v>Scaridae</v>
      </c>
    </row>
    <row r="1479" spans="1:11">
      <c r="A1479" s="49">
        <v>2013</v>
      </c>
      <c r="B1479" t="s">
        <v>63</v>
      </c>
      <c r="C1479">
        <v>2</v>
      </c>
      <c r="D1479" t="s">
        <v>45</v>
      </c>
      <c r="E1479" s="48" t="str">
        <f>VLOOKUP(D1479,'Species List'!$A$2:$J$97,3,0)</f>
        <v>Sparisoma viride</v>
      </c>
      <c r="F1479">
        <v>28</v>
      </c>
      <c r="G1479" t="s">
        <v>21</v>
      </c>
      <c r="H1479" s="50">
        <f>VLOOKUP(D1479,'Species List'!$A$2:$J$97,6,0)</f>
        <v>-4.4317000000000002</v>
      </c>
      <c r="I1479" s="50">
        <f>VLOOKUP(D1479,'Species List'!$A$2:$J$97,7,0)</f>
        <v>2.9051</v>
      </c>
      <c r="J1479">
        <f t="shared" si="23"/>
        <v>475.92530495067058</v>
      </c>
      <c r="K1479" s="50" t="str">
        <f>VLOOKUP(D1479,'Species List'!$A$2:$J$97,4,0)</f>
        <v>Scaridae</v>
      </c>
    </row>
    <row r="1480" spans="1:11">
      <c r="A1480" s="49">
        <v>2013</v>
      </c>
      <c r="B1480" t="s">
        <v>63</v>
      </c>
      <c r="C1480">
        <v>2</v>
      </c>
      <c r="D1480" t="s">
        <v>45</v>
      </c>
      <c r="E1480" s="48" t="str">
        <f>VLOOKUP(D1480,'Species List'!$A$2:$J$97,3,0)</f>
        <v>Sparisoma viride</v>
      </c>
      <c r="F1480">
        <v>32</v>
      </c>
      <c r="G1480" t="s">
        <v>43</v>
      </c>
      <c r="H1480" s="50">
        <f>VLOOKUP(D1480,'Species List'!$A$2:$J$97,6,0)</f>
        <v>-4.4317000000000002</v>
      </c>
      <c r="I1480" s="50">
        <f>VLOOKUP(D1480,'Species List'!$A$2:$J$97,7,0)</f>
        <v>2.9051</v>
      </c>
      <c r="J1480">
        <f t="shared" si="23"/>
        <v>701.47339170910243</v>
      </c>
      <c r="K1480" s="50" t="str">
        <f>VLOOKUP(D1480,'Species List'!$A$2:$J$97,4,0)</f>
        <v>Scaridae</v>
      </c>
    </row>
    <row r="1481" spans="1:11">
      <c r="A1481" s="49">
        <v>2013</v>
      </c>
      <c r="B1481" t="s">
        <v>63</v>
      </c>
      <c r="C1481">
        <v>2</v>
      </c>
      <c r="D1481" t="s">
        <v>45</v>
      </c>
      <c r="E1481" s="48" t="str">
        <f>VLOOKUP(D1481,'Species List'!$A$2:$J$97,3,0)</f>
        <v>Sparisoma viride</v>
      </c>
      <c r="F1481">
        <v>34</v>
      </c>
      <c r="G1481" t="s">
        <v>43</v>
      </c>
      <c r="H1481" s="50">
        <f>VLOOKUP(D1481,'Species List'!$A$2:$J$97,6,0)</f>
        <v>-4.4317000000000002</v>
      </c>
      <c r="I1481" s="50">
        <f>VLOOKUP(D1481,'Species List'!$A$2:$J$97,7,0)</f>
        <v>2.9051</v>
      </c>
      <c r="J1481">
        <f t="shared" si="23"/>
        <v>836.56444365737127</v>
      </c>
      <c r="K1481" s="50" t="str">
        <f>VLOOKUP(D1481,'Species List'!$A$2:$J$97,4,0)</f>
        <v>Scaridae</v>
      </c>
    </row>
    <row r="1482" spans="1:11">
      <c r="A1482" s="49">
        <v>2013</v>
      </c>
      <c r="B1482" t="s">
        <v>63</v>
      </c>
      <c r="C1482">
        <v>3</v>
      </c>
      <c r="D1482" s="48" t="s">
        <v>49</v>
      </c>
      <c r="E1482" s="48" t="str">
        <f>VLOOKUP(D1482,'Species List'!$A$2:$J$97,3,0)</f>
        <v>Microspathodon chrysurus</v>
      </c>
      <c r="F1482">
        <v>18</v>
      </c>
      <c r="H1482" s="50">
        <f>VLOOKUP(D1482,'Species List'!$A$2:$J$97,6,0)</f>
        <v>-4.7032999999999996</v>
      </c>
      <c r="I1482" s="50">
        <f>VLOOKUP(D1482,'Species List'!$A$2:$J$97,7,0)</f>
        <v>3.0825</v>
      </c>
      <c r="J1482">
        <f t="shared" si="23"/>
        <v>177.24643014613946</v>
      </c>
      <c r="K1482" s="50" t="str">
        <f>VLOOKUP(D1482,'Species List'!$A$2:$J$97,4,0)</f>
        <v>Pomacentridae</v>
      </c>
    </row>
    <row r="1483" spans="1:11">
      <c r="A1483" s="49">
        <v>2013</v>
      </c>
      <c r="B1483" t="s">
        <v>63</v>
      </c>
      <c r="C1483">
        <v>3</v>
      </c>
      <c r="D1483" t="s">
        <v>48</v>
      </c>
      <c r="E1483" s="48" t="str">
        <f>VLOOKUP(D1483,'Species List'!$A$2:$J$97,3,0)</f>
        <v>Scarus taeniopterus</v>
      </c>
      <c r="F1483">
        <v>18</v>
      </c>
      <c r="G1483" t="s">
        <v>21</v>
      </c>
      <c r="H1483" s="50">
        <f>VLOOKUP(D1483,'Species List'!$A$2:$J$97,6,0)</f>
        <v>-3.2256999999999998</v>
      </c>
      <c r="I1483" s="50">
        <f>VLOOKUP(D1483,'Species List'!$A$2:$J$97,7,0)</f>
        <v>2.3852000000000002</v>
      </c>
      <c r="J1483">
        <f t="shared" si="23"/>
        <v>142.42163893869329</v>
      </c>
      <c r="K1483" s="50" t="str">
        <f>VLOOKUP(D1483,'Species List'!$A$2:$J$97,4,0)</f>
        <v>Scaridae</v>
      </c>
    </row>
    <row r="1484" spans="1:11">
      <c r="A1484" s="49">
        <v>2013</v>
      </c>
      <c r="B1484" t="s">
        <v>63</v>
      </c>
      <c r="C1484">
        <v>3</v>
      </c>
      <c r="D1484" t="s">
        <v>48</v>
      </c>
      <c r="E1484" s="48" t="str">
        <f>VLOOKUP(D1484,'Species List'!$A$2:$J$97,3,0)</f>
        <v>Scarus taeniopterus</v>
      </c>
      <c r="F1484">
        <v>23</v>
      </c>
      <c r="G1484" t="s">
        <v>43</v>
      </c>
      <c r="H1484" s="50">
        <f>VLOOKUP(D1484,'Species List'!$A$2:$J$97,6,0)</f>
        <v>-3.2256999999999998</v>
      </c>
      <c r="I1484" s="50">
        <f>VLOOKUP(D1484,'Species List'!$A$2:$J$97,7,0)</f>
        <v>2.3852000000000002</v>
      </c>
      <c r="J1484">
        <f t="shared" si="23"/>
        <v>255.56020890468707</v>
      </c>
      <c r="K1484" s="50" t="str">
        <f>VLOOKUP(D1484,'Species List'!$A$2:$J$97,4,0)</f>
        <v>Scaridae</v>
      </c>
    </row>
    <row r="1485" spans="1:11">
      <c r="A1485" s="49">
        <v>2013</v>
      </c>
      <c r="B1485" t="s">
        <v>63</v>
      </c>
      <c r="C1485">
        <v>3</v>
      </c>
      <c r="D1485" s="48" t="s">
        <v>42</v>
      </c>
      <c r="E1485" s="48" t="str">
        <f>VLOOKUP(D1485,'Species List'!$A$2:$J$97,3,0)</f>
        <v>Scarus vetula</v>
      </c>
      <c r="F1485">
        <v>30</v>
      </c>
      <c r="G1485" t="s">
        <v>21</v>
      </c>
      <c r="H1485" s="50">
        <f>VLOOKUP(D1485,'Species List'!$A$2:$J$97,6,0)</f>
        <v>-5.0162000000000004</v>
      </c>
      <c r="I1485" s="50">
        <f>VLOOKUP(D1485,'Species List'!$A$2:$J$97,7,0)</f>
        <v>3.1109</v>
      </c>
      <c r="J1485">
        <f t="shared" si="23"/>
        <v>489.6395738782121</v>
      </c>
      <c r="K1485" s="50" t="str">
        <f>VLOOKUP(D1485,'Species List'!$A$2:$J$97,4,0)</f>
        <v>Scaridae</v>
      </c>
    </row>
    <row r="1486" spans="1:11">
      <c r="A1486" s="49">
        <v>2013</v>
      </c>
      <c r="B1486" t="s">
        <v>63</v>
      </c>
      <c r="C1486">
        <v>3</v>
      </c>
      <c r="D1486" s="48" t="s">
        <v>42</v>
      </c>
      <c r="E1486" s="48" t="str">
        <f>VLOOKUP(D1486,'Species List'!$A$2:$J$97,3,0)</f>
        <v>Scarus vetula</v>
      </c>
      <c r="F1486">
        <v>32</v>
      </c>
      <c r="G1486" t="s">
        <v>21</v>
      </c>
      <c r="H1486" s="50">
        <f>VLOOKUP(D1486,'Species List'!$A$2:$J$97,6,0)</f>
        <v>-5.0162000000000004</v>
      </c>
      <c r="I1486" s="50">
        <f>VLOOKUP(D1486,'Species List'!$A$2:$J$97,7,0)</f>
        <v>3.1109</v>
      </c>
      <c r="J1486">
        <f t="shared" si="23"/>
        <v>598.50952660385963</v>
      </c>
      <c r="K1486" s="50" t="str">
        <f>VLOOKUP(D1486,'Species List'!$A$2:$J$97,4,0)</f>
        <v>Scaridae</v>
      </c>
    </row>
    <row r="1487" spans="1:11">
      <c r="A1487" s="49">
        <v>2013</v>
      </c>
      <c r="B1487" t="s">
        <v>63</v>
      </c>
      <c r="C1487">
        <v>3</v>
      </c>
      <c r="D1487" s="48" t="s">
        <v>42</v>
      </c>
      <c r="E1487" s="48" t="str">
        <f>VLOOKUP(D1487,'Species List'!$A$2:$J$97,3,0)</f>
        <v>Scarus vetula</v>
      </c>
      <c r="F1487">
        <v>34</v>
      </c>
      <c r="G1487" t="s">
        <v>43</v>
      </c>
      <c r="H1487" s="50">
        <f>VLOOKUP(D1487,'Species List'!$A$2:$J$97,6,0)</f>
        <v>-5.0162000000000004</v>
      </c>
      <c r="I1487" s="50">
        <f>VLOOKUP(D1487,'Species List'!$A$2:$J$97,7,0)</f>
        <v>3.1109</v>
      </c>
      <c r="J1487">
        <f t="shared" si="23"/>
        <v>722.73279691201913</v>
      </c>
      <c r="K1487" s="50" t="str">
        <f>VLOOKUP(D1487,'Species List'!$A$2:$J$97,4,0)</f>
        <v>Scaridae</v>
      </c>
    </row>
    <row r="1488" spans="1:11">
      <c r="A1488" s="49">
        <v>2013</v>
      </c>
      <c r="B1488" t="s">
        <v>63</v>
      </c>
      <c r="C1488">
        <v>3</v>
      </c>
      <c r="D1488" s="48" t="s">
        <v>42</v>
      </c>
      <c r="E1488" s="48" t="str">
        <f>VLOOKUP(D1488,'Species List'!$A$2:$J$97,3,0)</f>
        <v>Scarus vetula</v>
      </c>
      <c r="F1488">
        <v>35</v>
      </c>
      <c r="G1488" t="s">
        <v>43</v>
      </c>
      <c r="H1488" s="50">
        <f>VLOOKUP(D1488,'Species List'!$A$2:$J$97,6,0)</f>
        <v>-5.0162000000000004</v>
      </c>
      <c r="I1488" s="50">
        <f>VLOOKUP(D1488,'Species List'!$A$2:$J$97,7,0)</f>
        <v>3.1109</v>
      </c>
      <c r="J1488">
        <f t="shared" si="23"/>
        <v>790.93588337793562</v>
      </c>
      <c r="K1488" s="50" t="str">
        <f>VLOOKUP(D1488,'Species List'!$A$2:$J$97,4,0)</f>
        <v>Scaridae</v>
      </c>
    </row>
    <row r="1489" spans="1:11">
      <c r="A1489" s="49">
        <v>2013</v>
      </c>
      <c r="B1489" t="s">
        <v>63</v>
      </c>
      <c r="C1489">
        <v>3</v>
      </c>
      <c r="D1489" t="s">
        <v>45</v>
      </c>
      <c r="E1489" s="48" t="str">
        <f>VLOOKUP(D1489,'Species List'!$A$2:$J$97,3,0)</f>
        <v>Sparisoma viride</v>
      </c>
      <c r="F1489">
        <v>28</v>
      </c>
      <c r="G1489" t="s">
        <v>21</v>
      </c>
      <c r="H1489" s="50">
        <f>VLOOKUP(D1489,'Species List'!$A$2:$J$97,6,0)</f>
        <v>-4.4317000000000002</v>
      </c>
      <c r="I1489" s="50">
        <f>VLOOKUP(D1489,'Species List'!$A$2:$J$97,7,0)</f>
        <v>2.9051</v>
      </c>
      <c r="J1489">
        <f t="shared" si="23"/>
        <v>475.92530495067058</v>
      </c>
      <c r="K1489" s="50" t="str">
        <f>VLOOKUP(D1489,'Species List'!$A$2:$J$97,4,0)</f>
        <v>Scaridae</v>
      </c>
    </row>
    <row r="1490" spans="1:11">
      <c r="A1490" s="49">
        <v>2013</v>
      </c>
      <c r="B1490" t="s">
        <v>63</v>
      </c>
      <c r="C1490">
        <v>3</v>
      </c>
      <c r="D1490" t="s">
        <v>45</v>
      </c>
      <c r="E1490" s="48" t="str">
        <f>VLOOKUP(D1490,'Species List'!$A$2:$J$97,3,0)</f>
        <v>Sparisoma viride</v>
      </c>
      <c r="F1490">
        <v>29</v>
      </c>
      <c r="G1490" t="s">
        <v>21</v>
      </c>
      <c r="H1490" s="50">
        <f>VLOOKUP(D1490,'Species List'!$A$2:$J$97,6,0)</f>
        <v>-4.4317000000000002</v>
      </c>
      <c r="I1490" s="50">
        <f>VLOOKUP(D1490,'Species List'!$A$2:$J$97,7,0)</f>
        <v>2.9051</v>
      </c>
      <c r="J1490">
        <f t="shared" si="23"/>
        <v>527.00219453145235</v>
      </c>
      <c r="K1490" s="50" t="str">
        <f>VLOOKUP(D1490,'Species List'!$A$2:$J$97,4,0)</f>
        <v>Scaridae</v>
      </c>
    </row>
    <row r="1491" spans="1:11">
      <c r="A1491" s="49">
        <v>2013</v>
      </c>
      <c r="B1491" t="s">
        <v>63</v>
      </c>
      <c r="C1491">
        <v>3</v>
      </c>
      <c r="D1491" t="s">
        <v>45</v>
      </c>
      <c r="E1491" s="48" t="str">
        <f>VLOOKUP(D1491,'Species List'!$A$2:$J$97,3,0)</f>
        <v>Sparisoma viride</v>
      </c>
      <c r="F1491">
        <v>32</v>
      </c>
      <c r="G1491" t="s">
        <v>43</v>
      </c>
      <c r="H1491" s="50">
        <f>VLOOKUP(D1491,'Species List'!$A$2:$J$97,6,0)</f>
        <v>-4.4317000000000002</v>
      </c>
      <c r="I1491" s="50">
        <f>VLOOKUP(D1491,'Species List'!$A$2:$J$97,7,0)</f>
        <v>2.9051</v>
      </c>
      <c r="J1491">
        <f t="shared" si="23"/>
        <v>701.47339170910243</v>
      </c>
      <c r="K1491" s="50" t="str">
        <f>VLOOKUP(D1491,'Species List'!$A$2:$J$97,4,0)</f>
        <v>Scaridae</v>
      </c>
    </row>
    <row r="1492" spans="1:11">
      <c r="A1492" s="49">
        <v>2013</v>
      </c>
      <c r="B1492" t="s">
        <v>63</v>
      </c>
      <c r="C1492">
        <v>3</v>
      </c>
      <c r="D1492" t="s">
        <v>45</v>
      </c>
      <c r="E1492" s="48" t="str">
        <f>VLOOKUP(D1492,'Species List'!$A$2:$J$97,3,0)</f>
        <v>Sparisoma viride</v>
      </c>
      <c r="F1492">
        <v>33</v>
      </c>
      <c r="G1492" t="s">
        <v>43</v>
      </c>
      <c r="H1492" s="50">
        <f>VLOOKUP(D1492,'Species List'!$A$2:$J$97,6,0)</f>
        <v>-4.4317000000000002</v>
      </c>
      <c r="I1492" s="50">
        <f>VLOOKUP(D1492,'Species List'!$A$2:$J$97,7,0)</f>
        <v>2.9051</v>
      </c>
      <c r="J1492">
        <f t="shared" si="23"/>
        <v>767.06973304521671</v>
      </c>
      <c r="K1492" s="50" t="str">
        <f>VLOOKUP(D1492,'Species List'!$A$2:$J$97,4,0)</f>
        <v>Scaridae</v>
      </c>
    </row>
    <row r="1493" spans="1:11">
      <c r="A1493" s="49">
        <v>2013</v>
      </c>
      <c r="B1493" t="s">
        <v>63</v>
      </c>
      <c r="C1493">
        <v>4</v>
      </c>
      <c r="D1493" t="s">
        <v>54</v>
      </c>
      <c r="E1493" s="48" t="str">
        <f>VLOOKUP(D1493,'Species List'!$A$2:$J$97,3,0)</f>
        <v>Acanthurus coeruleus</v>
      </c>
      <c r="F1493">
        <v>19</v>
      </c>
      <c r="H1493" s="50">
        <f>VLOOKUP(D1493,'Species List'!$A$2:$J$97,6,0)</f>
        <v>-2.8241999999999998</v>
      </c>
      <c r="I1493" s="50">
        <f>VLOOKUP(D1493,'Species List'!$A$2:$J$97,7,0)</f>
        <v>2.2637999999999998</v>
      </c>
      <c r="J1493">
        <f t="shared" si="23"/>
        <v>215.99435539737019</v>
      </c>
      <c r="K1493" s="50" t="str">
        <f>VLOOKUP(D1493,'Species List'!$A$2:$J$97,4,0)</f>
        <v>Acanthuridae</v>
      </c>
    </row>
    <row r="1494" spans="1:11">
      <c r="A1494" s="49">
        <v>2013</v>
      </c>
      <c r="B1494" t="s">
        <v>63</v>
      </c>
      <c r="C1494">
        <v>4</v>
      </c>
      <c r="D1494" t="s">
        <v>54</v>
      </c>
      <c r="E1494" s="48" t="str">
        <f>VLOOKUP(D1494,'Species List'!$A$2:$J$97,3,0)</f>
        <v>Acanthurus coeruleus</v>
      </c>
      <c r="F1494">
        <v>19</v>
      </c>
      <c r="H1494" s="50">
        <f>VLOOKUP(D1494,'Species List'!$A$2:$J$97,6,0)</f>
        <v>-2.8241999999999998</v>
      </c>
      <c r="I1494" s="50">
        <f>VLOOKUP(D1494,'Species List'!$A$2:$J$97,7,0)</f>
        <v>2.2637999999999998</v>
      </c>
      <c r="J1494">
        <f t="shared" si="23"/>
        <v>215.99435539737019</v>
      </c>
      <c r="K1494" s="50" t="str">
        <f>VLOOKUP(D1494,'Species List'!$A$2:$J$97,4,0)</f>
        <v>Acanthuridae</v>
      </c>
    </row>
    <row r="1495" spans="1:11">
      <c r="A1495" s="49">
        <v>2013</v>
      </c>
      <c r="B1495" t="s">
        <v>63</v>
      </c>
      <c r="C1495">
        <v>4</v>
      </c>
      <c r="D1495" t="s">
        <v>54</v>
      </c>
      <c r="E1495" s="48" t="str">
        <f>VLOOKUP(D1495,'Species List'!$A$2:$J$97,3,0)</f>
        <v>Acanthurus coeruleus</v>
      </c>
      <c r="F1495">
        <v>20</v>
      </c>
      <c r="H1495" s="50">
        <f>VLOOKUP(D1495,'Species List'!$A$2:$J$97,6,0)</f>
        <v>-2.8241999999999998</v>
      </c>
      <c r="I1495" s="50">
        <f>VLOOKUP(D1495,'Species List'!$A$2:$J$97,7,0)</f>
        <v>2.2637999999999998</v>
      </c>
      <c r="J1495">
        <f t="shared" si="23"/>
        <v>242.58933511332035</v>
      </c>
      <c r="K1495" s="50" t="str">
        <f>VLOOKUP(D1495,'Species List'!$A$2:$J$97,4,0)</f>
        <v>Acanthuridae</v>
      </c>
    </row>
    <row r="1496" spans="1:11">
      <c r="A1496" s="49">
        <v>2013</v>
      </c>
      <c r="B1496" t="s">
        <v>63</v>
      </c>
      <c r="C1496">
        <v>4</v>
      </c>
      <c r="D1496" s="48" t="s">
        <v>49</v>
      </c>
      <c r="E1496" s="48" t="str">
        <f>VLOOKUP(D1496,'Species List'!$A$2:$J$97,3,0)</f>
        <v>Microspathodon chrysurus</v>
      </c>
      <c r="F1496">
        <v>13</v>
      </c>
      <c r="H1496" s="50">
        <f>VLOOKUP(D1496,'Species List'!$A$2:$J$97,6,0)</f>
        <v>-4.7032999999999996</v>
      </c>
      <c r="I1496" s="50">
        <f>VLOOKUP(D1496,'Species List'!$A$2:$J$97,7,0)</f>
        <v>3.0825</v>
      </c>
      <c r="J1496">
        <f t="shared" si="23"/>
        <v>65.002548424018272</v>
      </c>
      <c r="K1496" s="50" t="str">
        <f>VLOOKUP(D1496,'Species List'!$A$2:$J$97,4,0)</f>
        <v>Pomacentridae</v>
      </c>
    </row>
    <row r="1497" spans="1:11">
      <c r="A1497" s="49">
        <v>2013</v>
      </c>
      <c r="B1497" t="s">
        <v>63</v>
      </c>
      <c r="C1497">
        <v>4</v>
      </c>
      <c r="D1497" s="48" t="s">
        <v>49</v>
      </c>
      <c r="E1497" s="48" t="str">
        <f>VLOOKUP(D1497,'Species List'!$A$2:$J$97,3,0)</f>
        <v>Microspathodon chrysurus</v>
      </c>
      <c r="F1497">
        <v>13</v>
      </c>
      <c r="H1497" s="50">
        <f>VLOOKUP(D1497,'Species List'!$A$2:$J$97,6,0)</f>
        <v>-4.7032999999999996</v>
      </c>
      <c r="I1497" s="50">
        <f>VLOOKUP(D1497,'Species List'!$A$2:$J$97,7,0)</f>
        <v>3.0825</v>
      </c>
      <c r="J1497">
        <f t="shared" si="23"/>
        <v>65.002548424018272</v>
      </c>
      <c r="K1497" s="50" t="str">
        <f>VLOOKUP(D1497,'Species List'!$A$2:$J$97,4,0)</f>
        <v>Pomacentridae</v>
      </c>
    </row>
    <row r="1498" spans="1:11">
      <c r="A1498" s="49">
        <v>2013</v>
      </c>
      <c r="B1498" t="s">
        <v>63</v>
      </c>
      <c r="C1498">
        <v>4</v>
      </c>
      <c r="D1498" t="s">
        <v>48</v>
      </c>
      <c r="E1498" s="48" t="str">
        <f>VLOOKUP(D1498,'Species List'!$A$2:$J$97,3,0)</f>
        <v>Scarus taeniopterus</v>
      </c>
      <c r="F1498">
        <v>15</v>
      </c>
      <c r="G1498" t="s">
        <v>21</v>
      </c>
      <c r="H1498" s="50">
        <f>VLOOKUP(D1498,'Species List'!$A$2:$J$97,6,0)</f>
        <v>-3.2256999999999998</v>
      </c>
      <c r="I1498" s="50">
        <f>VLOOKUP(D1498,'Species List'!$A$2:$J$97,7,0)</f>
        <v>2.3852000000000002</v>
      </c>
      <c r="J1498">
        <f t="shared" si="23"/>
        <v>92.19616810425471</v>
      </c>
      <c r="K1498" s="50" t="str">
        <f>VLOOKUP(D1498,'Species List'!$A$2:$J$97,4,0)</f>
        <v>Scaridae</v>
      </c>
    </row>
    <row r="1499" spans="1:11">
      <c r="A1499" s="49">
        <v>2013</v>
      </c>
      <c r="B1499" t="s">
        <v>63</v>
      </c>
      <c r="C1499">
        <v>4</v>
      </c>
      <c r="D1499" t="s">
        <v>48</v>
      </c>
      <c r="E1499" s="48" t="str">
        <f>VLOOKUP(D1499,'Species List'!$A$2:$J$97,3,0)</f>
        <v>Scarus taeniopterus</v>
      </c>
      <c r="F1499">
        <v>18</v>
      </c>
      <c r="G1499" t="s">
        <v>21</v>
      </c>
      <c r="H1499" s="50">
        <f>VLOOKUP(D1499,'Species List'!$A$2:$J$97,6,0)</f>
        <v>-3.2256999999999998</v>
      </c>
      <c r="I1499" s="50">
        <f>VLOOKUP(D1499,'Species List'!$A$2:$J$97,7,0)</f>
        <v>2.3852000000000002</v>
      </c>
      <c r="J1499">
        <f t="shared" si="23"/>
        <v>142.42163893869329</v>
      </c>
      <c r="K1499" s="50" t="str">
        <f>VLOOKUP(D1499,'Species List'!$A$2:$J$97,4,0)</f>
        <v>Scaridae</v>
      </c>
    </row>
    <row r="1500" spans="1:11">
      <c r="A1500" s="49">
        <v>2013</v>
      </c>
      <c r="B1500" t="s">
        <v>63</v>
      </c>
      <c r="C1500">
        <v>4</v>
      </c>
      <c r="D1500" t="s">
        <v>48</v>
      </c>
      <c r="E1500" s="48" t="str">
        <f>VLOOKUP(D1500,'Species List'!$A$2:$J$97,3,0)</f>
        <v>Scarus taeniopterus</v>
      </c>
      <c r="F1500">
        <v>19</v>
      </c>
      <c r="G1500" t="s">
        <v>21</v>
      </c>
      <c r="H1500" s="50">
        <f>VLOOKUP(D1500,'Species List'!$A$2:$J$97,6,0)</f>
        <v>-3.2256999999999998</v>
      </c>
      <c r="I1500" s="50">
        <f>VLOOKUP(D1500,'Species List'!$A$2:$J$97,7,0)</f>
        <v>2.3852000000000002</v>
      </c>
      <c r="J1500">
        <f t="shared" si="23"/>
        <v>162.02539503890316</v>
      </c>
      <c r="K1500" s="50" t="str">
        <f>VLOOKUP(D1500,'Species List'!$A$2:$J$97,4,0)</f>
        <v>Scaridae</v>
      </c>
    </row>
    <row r="1501" spans="1:11">
      <c r="A1501" s="49">
        <v>2013</v>
      </c>
      <c r="B1501" t="s">
        <v>63</v>
      </c>
      <c r="C1501">
        <v>4</v>
      </c>
      <c r="D1501" t="s">
        <v>48</v>
      </c>
      <c r="E1501" s="48" t="str">
        <f>VLOOKUP(D1501,'Species List'!$A$2:$J$97,3,0)</f>
        <v>Scarus taeniopterus</v>
      </c>
      <c r="F1501">
        <v>23</v>
      </c>
      <c r="G1501" t="s">
        <v>43</v>
      </c>
      <c r="H1501" s="50">
        <f>VLOOKUP(D1501,'Species List'!$A$2:$J$97,6,0)</f>
        <v>-3.2256999999999998</v>
      </c>
      <c r="I1501" s="50">
        <f>VLOOKUP(D1501,'Species List'!$A$2:$J$97,7,0)</f>
        <v>2.3852000000000002</v>
      </c>
      <c r="J1501">
        <f t="shared" si="23"/>
        <v>255.56020890468707</v>
      </c>
      <c r="K1501" s="50" t="str">
        <f>VLOOKUP(D1501,'Species List'!$A$2:$J$97,4,0)</f>
        <v>Scaridae</v>
      </c>
    </row>
    <row r="1502" spans="1:11">
      <c r="A1502" s="49">
        <v>2013</v>
      </c>
      <c r="B1502" t="s">
        <v>63</v>
      </c>
      <c r="C1502">
        <v>4</v>
      </c>
      <c r="D1502" t="s">
        <v>48</v>
      </c>
      <c r="E1502" s="48" t="str">
        <f>VLOOKUP(D1502,'Species List'!$A$2:$J$97,3,0)</f>
        <v>Scarus taeniopterus</v>
      </c>
      <c r="F1502">
        <v>23</v>
      </c>
      <c r="G1502" t="s">
        <v>43</v>
      </c>
      <c r="H1502" s="50">
        <f>VLOOKUP(D1502,'Species List'!$A$2:$J$97,6,0)</f>
        <v>-3.2256999999999998</v>
      </c>
      <c r="I1502" s="50">
        <f>VLOOKUP(D1502,'Species List'!$A$2:$J$97,7,0)</f>
        <v>2.3852000000000002</v>
      </c>
      <c r="J1502">
        <f t="shared" si="23"/>
        <v>255.56020890468707</v>
      </c>
      <c r="K1502" s="50" t="str">
        <f>VLOOKUP(D1502,'Species List'!$A$2:$J$97,4,0)</f>
        <v>Scaridae</v>
      </c>
    </row>
    <row r="1503" spans="1:11">
      <c r="A1503" s="49">
        <v>2013</v>
      </c>
      <c r="B1503" t="s">
        <v>63</v>
      </c>
      <c r="C1503">
        <v>4</v>
      </c>
      <c r="D1503" s="48" t="s">
        <v>42</v>
      </c>
      <c r="E1503" s="48" t="str">
        <f>VLOOKUP(D1503,'Species List'!$A$2:$J$97,3,0)</f>
        <v>Scarus vetula</v>
      </c>
      <c r="F1503">
        <v>28</v>
      </c>
      <c r="G1503" t="s">
        <v>21</v>
      </c>
      <c r="H1503" s="50">
        <f>VLOOKUP(D1503,'Species List'!$A$2:$J$97,6,0)</f>
        <v>-5.0162000000000004</v>
      </c>
      <c r="I1503" s="50">
        <f>VLOOKUP(D1503,'Species List'!$A$2:$J$97,7,0)</f>
        <v>3.1109</v>
      </c>
      <c r="J1503">
        <f t="shared" si="23"/>
        <v>395.06078258407069</v>
      </c>
      <c r="K1503" s="50" t="str">
        <f>VLOOKUP(D1503,'Species List'!$A$2:$J$97,4,0)</f>
        <v>Scaridae</v>
      </c>
    </row>
    <row r="1504" spans="1:11">
      <c r="A1504" s="49">
        <v>2013</v>
      </c>
      <c r="B1504" t="s">
        <v>63</v>
      </c>
      <c r="C1504">
        <v>4</v>
      </c>
      <c r="D1504" s="48" t="s">
        <v>42</v>
      </c>
      <c r="E1504" s="48" t="str">
        <f>VLOOKUP(D1504,'Species List'!$A$2:$J$97,3,0)</f>
        <v>Scarus vetula</v>
      </c>
      <c r="F1504">
        <v>30</v>
      </c>
      <c r="G1504" t="s">
        <v>21</v>
      </c>
      <c r="H1504" s="50">
        <f>VLOOKUP(D1504,'Species List'!$A$2:$J$97,6,0)</f>
        <v>-5.0162000000000004</v>
      </c>
      <c r="I1504" s="50">
        <f>VLOOKUP(D1504,'Species List'!$A$2:$J$97,7,0)</f>
        <v>3.1109</v>
      </c>
      <c r="J1504">
        <f t="shared" si="23"/>
        <v>489.6395738782121</v>
      </c>
      <c r="K1504" s="50" t="str">
        <f>VLOOKUP(D1504,'Species List'!$A$2:$J$97,4,0)</f>
        <v>Scaridae</v>
      </c>
    </row>
    <row r="1505" spans="1:11">
      <c r="A1505" s="49">
        <v>2013</v>
      </c>
      <c r="B1505" t="s">
        <v>63</v>
      </c>
      <c r="C1505">
        <v>4</v>
      </c>
      <c r="D1505" t="s">
        <v>45</v>
      </c>
      <c r="E1505" s="48" t="str">
        <f>VLOOKUP(D1505,'Species List'!$A$2:$J$97,3,0)</f>
        <v>Sparisoma viride</v>
      </c>
      <c r="F1505">
        <v>28</v>
      </c>
      <c r="G1505" t="s">
        <v>21</v>
      </c>
      <c r="H1505" s="50">
        <f>VLOOKUP(D1505,'Species List'!$A$2:$J$97,6,0)</f>
        <v>-4.4317000000000002</v>
      </c>
      <c r="I1505" s="50">
        <f>VLOOKUP(D1505,'Species List'!$A$2:$J$97,7,0)</f>
        <v>2.9051</v>
      </c>
      <c r="J1505">
        <f t="shared" si="23"/>
        <v>475.92530495067058</v>
      </c>
      <c r="K1505" s="50" t="str">
        <f>VLOOKUP(D1505,'Species List'!$A$2:$J$97,4,0)</f>
        <v>Scaridae</v>
      </c>
    </row>
    <row r="1506" spans="1:11">
      <c r="A1506" s="49">
        <v>2013</v>
      </c>
      <c r="B1506" t="s">
        <v>63</v>
      </c>
      <c r="C1506">
        <v>4</v>
      </c>
      <c r="D1506" t="s">
        <v>45</v>
      </c>
      <c r="E1506" s="48" t="str">
        <f>VLOOKUP(D1506,'Species List'!$A$2:$J$97,3,0)</f>
        <v>Sparisoma viride</v>
      </c>
      <c r="F1506">
        <v>29</v>
      </c>
      <c r="G1506" t="s">
        <v>21</v>
      </c>
      <c r="H1506" s="50">
        <f>VLOOKUP(D1506,'Species List'!$A$2:$J$97,6,0)</f>
        <v>-4.4317000000000002</v>
      </c>
      <c r="I1506" s="50">
        <f>VLOOKUP(D1506,'Species List'!$A$2:$J$97,7,0)</f>
        <v>2.9051</v>
      </c>
      <c r="J1506">
        <f t="shared" si="23"/>
        <v>527.00219453145235</v>
      </c>
      <c r="K1506" s="50" t="str">
        <f>VLOOKUP(D1506,'Species List'!$A$2:$J$97,4,0)</f>
        <v>Scaridae</v>
      </c>
    </row>
    <row r="1507" spans="1:11">
      <c r="A1507" s="49">
        <v>2013</v>
      </c>
      <c r="B1507" t="s">
        <v>63</v>
      </c>
      <c r="C1507">
        <v>4</v>
      </c>
      <c r="D1507" t="s">
        <v>45</v>
      </c>
      <c r="E1507" s="48" t="str">
        <f>VLOOKUP(D1507,'Species List'!$A$2:$J$97,3,0)</f>
        <v>Sparisoma viride</v>
      </c>
      <c r="F1507">
        <v>32</v>
      </c>
      <c r="G1507" t="s">
        <v>21</v>
      </c>
      <c r="H1507" s="50">
        <f>VLOOKUP(D1507,'Species List'!$A$2:$J$97,6,0)</f>
        <v>-4.4317000000000002</v>
      </c>
      <c r="I1507" s="50">
        <f>VLOOKUP(D1507,'Species List'!$A$2:$J$97,7,0)</f>
        <v>2.9051</v>
      </c>
      <c r="J1507">
        <f t="shared" si="23"/>
        <v>701.47339170910243</v>
      </c>
      <c r="K1507" s="50" t="str">
        <f>VLOOKUP(D1507,'Species List'!$A$2:$J$97,4,0)</f>
        <v>Scaridae</v>
      </c>
    </row>
    <row r="1508" spans="1:11">
      <c r="A1508" s="49">
        <v>2013</v>
      </c>
      <c r="B1508" t="s">
        <v>63</v>
      </c>
      <c r="C1508">
        <v>5</v>
      </c>
      <c r="D1508" s="48" t="s">
        <v>26</v>
      </c>
      <c r="E1508" s="48" t="str">
        <f>VLOOKUP(D1508,'Species List'!$A$2:$J$97,3,0)</f>
        <v>Acanthurus bahianus</v>
      </c>
      <c r="F1508">
        <v>20</v>
      </c>
      <c r="H1508" s="50">
        <f>VLOOKUP(D1508,'Species List'!$A$2:$J$97,6,0)</f>
        <v>-4.6005000000000003</v>
      </c>
      <c r="I1508" s="50">
        <f>VLOOKUP(D1508,'Species List'!$A$2:$J$97,7,0)</f>
        <v>2.9752000000000001</v>
      </c>
      <c r="J1508">
        <f t="shared" si="23"/>
        <v>176.00477205767049</v>
      </c>
      <c r="K1508" s="50" t="str">
        <f>VLOOKUP(D1508,'Species List'!$A$2:$J$97,4,0)</f>
        <v>Acanthuridae</v>
      </c>
    </row>
    <row r="1509" spans="1:11">
      <c r="A1509" s="49">
        <v>2013</v>
      </c>
      <c r="B1509" t="s">
        <v>63</v>
      </c>
      <c r="C1509">
        <v>5</v>
      </c>
      <c r="D1509" s="48" t="s">
        <v>49</v>
      </c>
      <c r="E1509" s="48" t="str">
        <f>VLOOKUP(D1509,'Species List'!$A$2:$J$97,3,0)</f>
        <v>Microspathodon chrysurus</v>
      </c>
      <c r="F1509">
        <v>13</v>
      </c>
      <c r="H1509" s="50">
        <f>VLOOKUP(D1509,'Species List'!$A$2:$J$97,6,0)</f>
        <v>-4.7032999999999996</v>
      </c>
      <c r="I1509" s="50">
        <f>VLOOKUP(D1509,'Species List'!$A$2:$J$97,7,0)</f>
        <v>3.0825</v>
      </c>
      <c r="J1509">
        <f t="shared" si="23"/>
        <v>65.002548424018272</v>
      </c>
      <c r="K1509" s="50" t="str">
        <f>VLOOKUP(D1509,'Species List'!$A$2:$J$97,4,0)</f>
        <v>Pomacentridae</v>
      </c>
    </row>
    <row r="1510" spans="1:11">
      <c r="A1510" s="49">
        <v>2013</v>
      </c>
      <c r="B1510" t="s">
        <v>63</v>
      </c>
      <c r="C1510">
        <v>5</v>
      </c>
      <c r="D1510" t="s">
        <v>44</v>
      </c>
      <c r="E1510" s="48" t="str">
        <f>VLOOKUP(D1510,'Species List'!$A$2:$J$97,3,0)</f>
        <v>Scarus iseri</v>
      </c>
      <c r="F1510">
        <v>24</v>
      </c>
      <c r="G1510" t="s">
        <v>43</v>
      </c>
      <c r="H1510" s="50">
        <f>VLOOKUP(D1510,'Species List'!$A$2:$J$97,6,0)</f>
        <v>-4.8887</v>
      </c>
      <c r="I1510" s="50">
        <f>VLOOKUP(D1510,'Species List'!$A$2:$J$97,7,0)</f>
        <v>3.0548000000000002</v>
      </c>
      <c r="J1510">
        <f t="shared" si="23"/>
        <v>241.19555570231063</v>
      </c>
      <c r="K1510" s="50" t="str">
        <f>VLOOKUP(D1510,'Species List'!$A$2:$J$97,4,0)</f>
        <v>Scaridae</v>
      </c>
    </row>
    <row r="1511" spans="1:11">
      <c r="A1511" s="49">
        <v>2013</v>
      </c>
      <c r="B1511" t="s">
        <v>63</v>
      </c>
      <c r="C1511">
        <v>5</v>
      </c>
      <c r="D1511" t="s">
        <v>48</v>
      </c>
      <c r="E1511" s="48" t="str">
        <f>VLOOKUP(D1511,'Species List'!$A$2:$J$97,3,0)</f>
        <v>Scarus taeniopterus</v>
      </c>
      <c r="F1511">
        <v>10</v>
      </c>
      <c r="G1511" t="s">
        <v>21</v>
      </c>
      <c r="H1511" s="50">
        <f>VLOOKUP(D1511,'Species List'!$A$2:$J$97,6,0)</f>
        <v>-3.2256999999999998</v>
      </c>
      <c r="I1511" s="50">
        <f>VLOOKUP(D1511,'Species List'!$A$2:$J$97,7,0)</f>
        <v>2.3852000000000002</v>
      </c>
      <c r="J1511">
        <f t="shared" si="23"/>
        <v>35.050966680669347</v>
      </c>
      <c r="K1511" s="50" t="str">
        <f>VLOOKUP(D1511,'Species List'!$A$2:$J$97,4,0)</f>
        <v>Scaridae</v>
      </c>
    </row>
    <row r="1512" spans="1:11">
      <c r="A1512" s="49">
        <v>2013</v>
      </c>
      <c r="B1512" t="s">
        <v>63</v>
      </c>
      <c r="C1512">
        <v>5</v>
      </c>
      <c r="D1512" t="s">
        <v>48</v>
      </c>
      <c r="E1512" s="48" t="str">
        <f>VLOOKUP(D1512,'Species List'!$A$2:$J$97,3,0)</f>
        <v>Scarus taeniopterus</v>
      </c>
      <c r="F1512">
        <v>11</v>
      </c>
      <c r="G1512" t="s">
        <v>21</v>
      </c>
      <c r="H1512" s="50">
        <f>VLOOKUP(D1512,'Species List'!$A$2:$J$97,6,0)</f>
        <v>-3.2256999999999998</v>
      </c>
      <c r="I1512" s="50">
        <f>VLOOKUP(D1512,'Species List'!$A$2:$J$97,7,0)</f>
        <v>2.3852000000000002</v>
      </c>
      <c r="J1512">
        <f t="shared" si="23"/>
        <v>43.997685665219798</v>
      </c>
      <c r="K1512" s="50" t="str">
        <f>VLOOKUP(D1512,'Species List'!$A$2:$J$97,4,0)</f>
        <v>Scaridae</v>
      </c>
    </row>
    <row r="1513" spans="1:11">
      <c r="A1513" s="49">
        <v>2013</v>
      </c>
      <c r="B1513" t="s">
        <v>63</v>
      </c>
      <c r="C1513">
        <v>5</v>
      </c>
      <c r="D1513" t="s">
        <v>48</v>
      </c>
      <c r="E1513" s="48" t="str">
        <f>VLOOKUP(D1513,'Species List'!$A$2:$J$97,3,0)</f>
        <v>Scarus taeniopterus</v>
      </c>
      <c r="F1513">
        <v>7</v>
      </c>
      <c r="G1513" t="s">
        <v>53</v>
      </c>
      <c r="H1513" s="50">
        <f>VLOOKUP(D1513,'Species List'!$A$2:$J$97,6,0)</f>
        <v>-3.2256999999999998</v>
      </c>
      <c r="I1513" s="50">
        <f>VLOOKUP(D1513,'Species List'!$A$2:$J$97,7,0)</f>
        <v>2.3852000000000002</v>
      </c>
      <c r="J1513">
        <f t="shared" si="23"/>
        <v>14.970208360402568</v>
      </c>
      <c r="K1513" s="50" t="str">
        <f>VLOOKUP(D1513,'Species List'!$A$2:$J$97,4,0)</f>
        <v>Scaridae</v>
      </c>
    </row>
    <row r="1514" spans="1:11">
      <c r="A1514" s="49">
        <v>2013</v>
      </c>
      <c r="B1514" t="s">
        <v>63</v>
      </c>
      <c r="C1514">
        <v>5</v>
      </c>
      <c r="D1514" t="s">
        <v>48</v>
      </c>
      <c r="E1514" s="48" t="str">
        <f>VLOOKUP(D1514,'Species List'!$A$2:$J$97,3,0)</f>
        <v>Scarus taeniopterus</v>
      </c>
      <c r="F1514">
        <v>23</v>
      </c>
      <c r="G1514" t="s">
        <v>43</v>
      </c>
      <c r="H1514" s="50">
        <f>VLOOKUP(D1514,'Species List'!$A$2:$J$97,6,0)</f>
        <v>-3.2256999999999998</v>
      </c>
      <c r="I1514" s="50">
        <f>VLOOKUP(D1514,'Species List'!$A$2:$J$97,7,0)</f>
        <v>2.3852000000000002</v>
      </c>
      <c r="J1514">
        <f t="shared" si="23"/>
        <v>255.56020890468707</v>
      </c>
      <c r="K1514" s="50" t="str">
        <f>VLOOKUP(D1514,'Species List'!$A$2:$J$97,4,0)</f>
        <v>Scaridae</v>
      </c>
    </row>
    <row r="1515" spans="1:11">
      <c r="A1515" s="49">
        <v>2013</v>
      </c>
      <c r="B1515" t="s">
        <v>63</v>
      </c>
      <c r="C1515">
        <v>5</v>
      </c>
      <c r="D1515" t="s">
        <v>48</v>
      </c>
      <c r="E1515" s="48" t="str">
        <f>VLOOKUP(D1515,'Species List'!$A$2:$J$97,3,0)</f>
        <v>Scarus taeniopterus</v>
      </c>
      <c r="F1515">
        <v>23</v>
      </c>
      <c r="G1515" t="s">
        <v>43</v>
      </c>
      <c r="H1515" s="50">
        <f>VLOOKUP(D1515,'Species List'!$A$2:$J$97,6,0)</f>
        <v>-3.2256999999999998</v>
      </c>
      <c r="I1515" s="50">
        <f>VLOOKUP(D1515,'Species List'!$A$2:$J$97,7,0)</f>
        <v>2.3852000000000002</v>
      </c>
      <c r="J1515">
        <f t="shared" si="23"/>
        <v>255.56020890468707</v>
      </c>
      <c r="K1515" s="50" t="str">
        <f>VLOOKUP(D1515,'Species List'!$A$2:$J$97,4,0)</f>
        <v>Scaridae</v>
      </c>
    </row>
    <row r="1516" spans="1:11">
      <c r="A1516" s="49">
        <v>2013</v>
      </c>
      <c r="B1516" t="s">
        <v>63</v>
      </c>
      <c r="C1516">
        <v>5</v>
      </c>
      <c r="D1516" s="48" t="s">
        <v>42</v>
      </c>
      <c r="E1516" s="48" t="str">
        <f>VLOOKUP(D1516,'Species List'!$A$2:$J$97,3,0)</f>
        <v>Scarus vetula</v>
      </c>
      <c r="F1516">
        <v>31</v>
      </c>
      <c r="G1516" t="s">
        <v>21</v>
      </c>
      <c r="H1516" s="50">
        <f>VLOOKUP(D1516,'Species List'!$A$2:$J$97,6,0)</f>
        <v>-5.0162000000000004</v>
      </c>
      <c r="I1516" s="50">
        <f>VLOOKUP(D1516,'Species List'!$A$2:$J$97,7,0)</f>
        <v>3.1109</v>
      </c>
      <c r="J1516">
        <f t="shared" si="23"/>
        <v>542.22194853037195</v>
      </c>
      <c r="K1516" s="50" t="str">
        <f>VLOOKUP(D1516,'Species List'!$A$2:$J$97,4,0)</f>
        <v>Scaridae</v>
      </c>
    </row>
    <row r="1517" spans="1:11">
      <c r="A1517" s="49">
        <v>2013</v>
      </c>
      <c r="B1517" t="s">
        <v>63</v>
      </c>
      <c r="C1517">
        <v>5</v>
      </c>
      <c r="D1517" t="s">
        <v>45</v>
      </c>
      <c r="E1517" s="48" t="str">
        <f>VLOOKUP(D1517,'Species List'!$A$2:$J$97,3,0)</f>
        <v>Sparisoma viride</v>
      </c>
      <c r="F1517">
        <v>26</v>
      </c>
      <c r="G1517" t="s">
        <v>21</v>
      </c>
      <c r="H1517" s="50">
        <f>VLOOKUP(D1517,'Species List'!$A$2:$J$97,6,0)</f>
        <v>-4.4317000000000002</v>
      </c>
      <c r="I1517" s="50">
        <f>VLOOKUP(D1517,'Species List'!$A$2:$J$97,7,0)</f>
        <v>2.9051</v>
      </c>
      <c r="J1517">
        <f t="shared" si="23"/>
        <v>383.741768934785</v>
      </c>
      <c r="K1517" s="50" t="str">
        <f>VLOOKUP(D1517,'Species List'!$A$2:$J$97,4,0)</f>
        <v>Scaridae</v>
      </c>
    </row>
    <row r="1518" spans="1:11">
      <c r="A1518" s="49">
        <v>2013</v>
      </c>
      <c r="B1518" t="s">
        <v>63</v>
      </c>
      <c r="C1518">
        <v>5</v>
      </c>
      <c r="D1518" t="s">
        <v>45</v>
      </c>
      <c r="E1518" s="48" t="str">
        <f>VLOOKUP(D1518,'Species List'!$A$2:$J$97,3,0)</f>
        <v>Sparisoma viride</v>
      </c>
      <c r="F1518">
        <v>29</v>
      </c>
      <c r="G1518" t="s">
        <v>21</v>
      </c>
      <c r="H1518" s="50">
        <f>VLOOKUP(D1518,'Species List'!$A$2:$J$97,6,0)</f>
        <v>-4.4317000000000002</v>
      </c>
      <c r="I1518" s="50">
        <f>VLOOKUP(D1518,'Species List'!$A$2:$J$97,7,0)</f>
        <v>2.9051</v>
      </c>
      <c r="J1518">
        <f t="shared" si="23"/>
        <v>527.00219453145235</v>
      </c>
      <c r="K1518" s="50" t="str">
        <f>VLOOKUP(D1518,'Species List'!$A$2:$J$97,4,0)</f>
        <v>Scaridae</v>
      </c>
    </row>
    <row r="1519" spans="1:11">
      <c r="A1519" s="49">
        <v>2013</v>
      </c>
      <c r="B1519" t="s">
        <v>63</v>
      </c>
      <c r="C1519">
        <v>5</v>
      </c>
      <c r="D1519" t="s">
        <v>45</v>
      </c>
      <c r="E1519" s="48" t="str">
        <f>VLOOKUP(D1519,'Species List'!$A$2:$J$97,3,0)</f>
        <v>Sparisoma viride</v>
      </c>
      <c r="F1519">
        <v>32</v>
      </c>
      <c r="G1519" t="s">
        <v>21</v>
      </c>
      <c r="H1519" s="50">
        <f>VLOOKUP(D1519,'Species List'!$A$2:$J$97,6,0)</f>
        <v>-4.4317000000000002</v>
      </c>
      <c r="I1519" s="50">
        <f>VLOOKUP(D1519,'Species List'!$A$2:$J$97,7,0)</f>
        <v>2.9051</v>
      </c>
      <c r="J1519">
        <f t="shared" si="23"/>
        <v>701.47339170910243</v>
      </c>
      <c r="K1519" s="50" t="str">
        <f>VLOOKUP(D1519,'Species List'!$A$2:$J$97,4,0)</f>
        <v>Scaridae</v>
      </c>
    </row>
    <row r="1520" spans="1:11">
      <c r="A1520" s="49">
        <v>2013</v>
      </c>
      <c r="B1520" t="s">
        <v>63</v>
      </c>
      <c r="C1520">
        <v>6</v>
      </c>
      <c r="D1520" s="48" t="s">
        <v>46</v>
      </c>
      <c r="E1520" s="48" t="str">
        <f>VLOOKUP(D1520,'Species List'!$A$2:$J$97,3,0)</f>
        <v>Acanthurus chirurgus</v>
      </c>
      <c r="F1520">
        <v>16</v>
      </c>
      <c r="H1520" s="50">
        <f>VLOOKUP(D1520,'Species List'!$A$2:$J$97,6,0)</f>
        <v>-2.4262000000000001</v>
      </c>
      <c r="I1520" s="50">
        <f>VLOOKUP(D1520,'Species List'!$A$2:$J$97,7,0)</f>
        <v>2.0768</v>
      </c>
      <c r="J1520">
        <f t="shared" si="23"/>
        <v>141.68255499244037</v>
      </c>
      <c r="K1520" s="50" t="str">
        <f>VLOOKUP(D1520,'Species List'!$A$2:$J$97,4,0)</f>
        <v>Acanthuridae</v>
      </c>
    </row>
    <row r="1521" spans="1:11">
      <c r="A1521" s="49">
        <v>2013</v>
      </c>
      <c r="B1521" t="s">
        <v>63</v>
      </c>
      <c r="C1521">
        <v>6</v>
      </c>
      <c r="D1521" t="s">
        <v>54</v>
      </c>
      <c r="E1521" s="48" t="str">
        <f>VLOOKUP(D1521,'Species List'!$A$2:$J$97,3,0)</f>
        <v>Acanthurus coeruleus</v>
      </c>
      <c r="F1521">
        <v>16</v>
      </c>
      <c r="H1521" s="50">
        <f>VLOOKUP(D1521,'Species List'!$A$2:$J$97,6,0)</f>
        <v>-2.8241999999999998</v>
      </c>
      <c r="I1521" s="50">
        <f>VLOOKUP(D1521,'Species List'!$A$2:$J$97,7,0)</f>
        <v>2.2637999999999998</v>
      </c>
      <c r="J1521">
        <f t="shared" si="23"/>
        <v>146.38171018501848</v>
      </c>
      <c r="K1521" s="50" t="str">
        <f>VLOOKUP(D1521,'Species List'!$A$2:$J$97,4,0)</f>
        <v>Acanthuridae</v>
      </c>
    </row>
    <row r="1522" spans="1:11">
      <c r="A1522" s="49">
        <v>2013</v>
      </c>
      <c r="B1522" t="s">
        <v>63</v>
      </c>
      <c r="C1522">
        <v>6</v>
      </c>
      <c r="D1522" t="s">
        <v>48</v>
      </c>
      <c r="E1522" s="48" t="str">
        <f>VLOOKUP(D1522,'Species List'!$A$2:$J$97,3,0)</f>
        <v>Scarus taeniopterus</v>
      </c>
      <c r="F1522">
        <v>23</v>
      </c>
      <c r="G1522" t="s">
        <v>43</v>
      </c>
      <c r="H1522" s="50">
        <f>VLOOKUP(D1522,'Species List'!$A$2:$J$97,6,0)</f>
        <v>-3.2256999999999998</v>
      </c>
      <c r="I1522" s="50">
        <f>VLOOKUP(D1522,'Species List'!$A$2:$J$97,7,0)</f>
        <v>2.3852000000000002</v>
      </c>
      <c r="J1522">
        <f t="shared" si="23"/>
        <v>255.56020890468707</v>
      </c>
      <c r="K1522" s="50" t="str">
        <f>VLOOKUP(D1522,'Species List'!$A$2:$J$97,4,0)</f>
        <v>Scaridae</v>
      </c>
    </row>
    <row r="1523" spans="1:11">
      <c r="A1523" s="49">
        <v>2013</v>
      </c>
      <c r="B1523" t="s">
        <v>63</v>
      </c>
      <c r="C1523">
        <v>6</v>
      </c>
      <c r="D1523" s="48" t="s">
        <v>42</v>
      </c>
      <c r="E1523" s="48" t="str">
        <f>VLOOKUP(D1523,'Species List'!$A$2:$J$97,3,0)</f>
        <v>Scarus vetula</v>
      </c>
      <c r="F1523">
        <v>33</v>
      </c>
      <c r="G1523" t="s">
        <v>21</v>
      </c>
      <c r="H1523" s="50">
        <f>VLOOKUP(D1523,'Species List'!$A$2:$J$97,6,0)</f>
        <v>-5.0162000000000004</v>
      </c>
      <c r="I1523" s="50">
        <f>VLOOKUP(D1523,'Species List'!$A$2:$J$97,7,0)</f>
        <v>3.1109</v>
      </c>
      <c r="J1523">
        <f t="shared" si="23"/>
        <v>658.63531859738646</v>
      </c>
      <c r="K1523" s="50" t="str">
        <f>VLOOKUP(D1523,'Species List'!$A$2:$J$97,4,0)</f>
        <v>Scaridae</v>
      </c>
    </row>
    <row r="1524" spans="1:11">
      <c r="A1524" s="49">
        <v>2013</v>
      </c>
      <c r="B1524" t="s">
        <v>63</v>
      </c>
      <c r="C1524">
        <v>6</v>
      </c>
      <c r="D1524" s="48" t="s">
        <v>42</v>
      </c>
      <c r="E1524" s="48" t="str">
        <f>VLOOKUP(D1524,'Species List'!$A$2:$J$97,3,0)</f>
        <v>Scarus vetula</v>
      </c>
      <c r="F1524">
        <v>34</v>
      </c>
      <c r="G1524" t="s">
        <v>43</v>
      </c>
      <c r="H1524" s="50">
        <f>VLOOKUP(D1524,'Species List'!$A$2:$J$97,6,0)</f>
        <v>-5.0162000000000004</v>
      </c>
      <c r="I1524" s="50">
        <f>VLOOKUP(D1524,'Species List'!$A$2:$J$97,7,0)</f>
        <v>3.1109</v>
      </c>
      <c r="J1524">
        <f t="shared" si="23"/>
        <v>722.73279691201913</v>
      </c>
      <c r="K1524" s="50" t="str">
        <f>VLOOKUP(D1524,'Species List'!$A$2:$J$97,4,0)</f>
        <v>Scaridae</v>
      </c>
    </row>
    <row r="1525" spans="1:11">
      <c r="A1525" s="49">
        <v>2013</v>
      </c>
      <c r="B1525" t="s">
        <v>63</v>
      </c>
      <c r="C1525">
        <v>6</v>
      </c>
      <c r="D1525" s="48" t="s">
        <v>42</v>
      </c>
      <c r="E1525" s="48" t="str">
        <f>VLOOKUP(D1525,'Species List'!$A$2:$J$97,3,0)</f>
        <v>Scarus vetula</v>
      </c>
      <c r="F1525">
        <v>35</v>
      </c>
      <c r="G1525" t="s">
        <v>43</v>
      </c>
      <c r="H1525" s="50">
        <f>VLOOKUP(D1525,'Species List'!$A$2:$J$97,6,0)</f>
        <v>-5.0162000000000004</v>
      </c>
      <c r="I1525" s="50">
        <f>VLOOKUP(D1525,'Species List'!$A$2:$J$97,7,0)</f>
        <v>3.1109</v>
      </c>
      <c r="J1525">
        <f t="shared" si="23"/>
        <v>790.93588337793562</v>
      </c>
      <c r="K1525" s="50" t="str">
        <f>VLOOKUP(D1525,'Species List'!$A$2:$J$97,4,0)</f>
        <v>Scaridae</v>
      </c>
    </row>
    <row r="1526" spans="1:11">
      <c r="A1526" s="49">
        <v>2013</v>
      </c>
      <c r="B1526" t="s">
        <v>63</v>
      </c>
      <c r="C1526">
        <v>6</v>
      </c>
      <c r="D1526" t="s">
        <v>45</v>
      </c>
      <c r="E1526" s="48" t="str">
        <f>VLOOKUP(D1526,'Species List'!$A$2:$J$97,3,0)</f>
        <v>Sparisoma viride</v>
      </c>
      <c r="F1526">
        <v>30</v>
      </c>
      <c r="G1526" t="s">
        <v>21</v>
      </c>
      <c r="H1526" s="50">
        <f>VLOOKUP(D1526,'Species List'!$A$2:$J$97,6,0)</f>
        <v>-4.4317000000000002</v>
      </c>
      <c r="I1526" s="50">
        <f>VLOOKUP(D1526,'Species List'!$A$2:$J$97,7,0)</f>
        <v>2.9051</v>
      </c>
      <c r="J1526">
        <f t="shared" si="23"/>
        <v>581.54718397712224</v>
      </c>
      <c r="K1526" s="50" t="str">
        <f>VLOOKUP(D1526,'Species List'!$A$2:$J$97,4,0)</f>
        <v>Scaridae</v>
      </c>
    </row>
    <row r="1527" spans="1:11">
      <c r="A1527" s="49">
        <v>2013</v>
      </c>
      <c r="B1527" t="s">
        <v>63</v>
      </c>
      <c r="C1527">
        <v>6</v>
      </c>
      <c r="D1527" t="s">
        <v>45</v>
      </c>
      <c r="E1527" s="48" t="str">
        <f>VLOOKUP(D1527,'Species List'!$A$2:$J$97,3,0)</f>
        <v>Sparisoma viride</v>
      </c>
      <c r="F1527">
        <v>30</v>
      </c>
      <c r="G1527" t="s">
        <v>21</v>
      </c>
      <c r="H1527" s="50">
        <f>VLOOKUP(D1527,'Species List'!$A$2:$J$97,6,0)</f>
        <v>-4.4317000000000002</v>
      </c>
      <c r="I1527" s="50">
        <f>VLOOKUP(D1527,'Species List'!$A$2:$J$97,7,0)</f>
        <v>2.9051</v>
      </c>
      <c r="J1527">
        <f t="shared" si="23"/>
        <v>581.54718397712224</v>
      </c>
      <c r="K1527" s="50" t="str">
        <f>VLOOKUP(D1527,'Species List'!$A$2:$J$97,4,0)</f>
        <v>Scaridae</v>
      </c>
    </row>
    <row r="1528" spans="1:11">
      <c r="A1528" s="49">
        <v>2013</v>
      </c>
      <c r="B1528" t="s">
        <v>63</v>
      </c>
      <c r="C1528">
        <v>6</v>
      </c>
      <c r="D1528" t="s">
        <v>45</v>
      </c>
      <c r="E1528" s="48" t="str">
        <f>VLOOKUP(D1528,'Species List'!$A$2:$J$97,3,0)</f>
        <v>Sparisoma viride</v>
      </c>
      <c r="F1528">
        <v>30</v>
      </c>
      <c r="G1528" t="s">
        <v>21</v>
      </c>
      <c r="H1528" s="50">
        <f>VLOOKUP(D1528,'Species List'!$A$2:$J$97,6,0)</f>
        <v>-4.4317000000000002</v>
      </c>
      <c r="I1528" s="50">
        <f>VLOOKUP(D1528,'Species List'!$A$2:$J$97,7,0)</f>
        <v>2.9051</v>
      </c>
      <c r="J1528">
        <f t="shared" si="23"/>
        <v>581.54718397712224</v>
      </c>
      <c r="K1528" s="50" t="str">
        <f>VLOOKUP(D1528,'Species List'!$A$2:$J$97,4,0)</f>
        <v>Scaridae</v>
      </c>
    </row>
    <row r="1529" spans="1:11">
      <c r="A1529" s="49">
        <v>2013</v>
      </c>
      <c r="B1529" t="s">
        <v>63</v>
      </c>
      <c r="C1529">
        <v>6</v>
      </c>
      <c r="D1529" t="s">
        <v>45</v>
      </c>
      <c r="E1529" s="48" t="str">
        <f>VLOOKUP(D1529,'Species List'!$A$2:$J$97,3,0)</f>
        <v>Sparisoma viride</v>
      </c>
      <c r="F1529">
        <v>31</v>
      </c>
      <c r="G1529" t="s">
        <v>21</v>
      </c>
      <c r="H1529" s="50">
        <f>VLOOKUP(D1529,'Species List'!$A$2:$J$97,6,0)</f>
        <v>-4.4317000000000002</v>
      </c>
      <c r="I1529" s="50">
        <f>VLOOKUP(D1529,'Species List'!$A$2:$J$97,7,0)</f>
        <v>2.9051</v>
      </c>
      <c r="J1529">
        <f t="shared" si="23"/>
        <v>639.66834096149489</v>
      </c>
      <c r="K1529" s="50" t="str">
        <f>VLOOKUP(D1529,'Species List'!$A$2:$J$97,4,0)</f>
        <v>Scaridae</v>
      </c>
    </row>
    <row r="1530" spans="1:11">
      <c r="A1530" s="49">
        <v>2013</v>
      </c>
      <c r="B1530" t="s">
        <v>63</v>
      </c>
      <c r="C1530">
        <v>6</v>
      </c>
      <c r="D1530" t="s">
        <v>45</v>
      </c>
      <c r="E1530" s="48" t="str">
        <f>VLOOKUP(D1530,'Species List'!$A$2:$J$97,3,0)</f>
        <v>Sparisoma viride</v>
      </c>
      <c r="F1530">
        <v>32</v>
      </c>
      <c r="G1530" t="s">
        <v>43</v>
      </c>
      <c r="H1530" s="50">
        <f>VLOOKUP(D1530,'Species List'!$A$2:$J$97,6,0)</f>
        <v>-4.4317000000000002</v>
      </c>
      <c r="I1530" s="50">
        <f>VLOOKUP(D1530,'Species List'!$A$2:$J$97,7,0)</f>
        <v>2.9051</v>
      </c>
      <c r="J1530">
        <f t="shared" si="23"/>
        <v>701.47339170910243</v>
      </c>
      <c r="K1530" s="50" t="str">
        <f>VLOOKUP(D1530,'Species List'!$A$2:$J$97,4,0)</f>
        <v>Scaridae</v>
      </c>
    </row>
    <row r="1531" spans="1:11">
      <c r="A1531" s="49">
        <v>2013</v>
      </c>
      <c r="B1531" t="s">
        <v>63</v>
      </c>
      <c r="C1531">
        <v>7</v>
      </c>
      <c r="D1531" t="s">
        <v>54</v>
      </c>
      <c r="E1531" s="48" t="str">
        <f>VLOOKUP(D1531,'Species List'!$A$2:$J$97,3,0)</f>
        <v>Acanthurus coeruleus</v>
      </c>
      <c r="F1531">
        <v>15</v>
      </c>
      <c r="H1531" s="50">
        <f>VLOOKUP(D1531,'Species List'!$A$2:$J$97,6,0)</f>
        <v>-2.8241999999999998</v>
      </c>
      <c r="I1531" s="50">
        <f>VLOOKUP(D1531,'Species List'!$A$2:$J$97,7,0)</f>
        <v>2.2637999999999998</v>
      </c>
      <c r="J1531">
        <f t="shared" si="23"/>
        <v>126.48394196747614</v>
      </c>
      <c r="K1531" s="50" t="str">
        <f>VLOOKUP(D1531,'Species List'!$A$2:$J$97,4,0)</f>
        <v>Acanthuridae</v>
      </c>
    </row>
    <row r="1532" spans="1:11">
      <c r="A1532" s="49">
        <v>2013</v>
      </c>
      <c r="B1532" t="s">
        <v>63</v>
      </c>
      <c r="C1532">
        <v>7</v>
      </c>
      <c r="D1532" t="s">
        <v>54</v>
      </c>
      <c r="E1532" s="48" t="str">
        <f>VLOOKUP(D1532,'Species List'!$A$2:$J$97,3,0)</f>
        <v>Acanthurus coeruleus</v>
      </c>
      <c r="F1532">
        <v>16</v>
      </c>
      <c r="H1532" s="50">
        <f>VLOOKUP(D1532,'Species List'!$A$2:$J$97,6,0)</f>
        <v>-2.8241999999999998</v>
      </c>
      <c r="I1532" s="50">
        <f>VLOOKUP(D1532,'Species List'!$A$2:$J$97,7,0)</f>
        <v>2.2637999999999998</v>
      </c>
      <c r="J1532">
        <f t="shared" si="23"/>
        <v>146.38171018501848</v>
      </c>
      <c r="K1532" s="50" t="str">
        <f>VLOOKUP(D1532,'Species List'!$A$2:$J$97,4,0)</f>
        <v>Acanthuridae</v>
      </c>
    </row>
    <row r="1533" spans="1:11">
      <c r="A1533" s="49">
        <v>2013</v>
      </c>
      <c r="B1533" t="s">
        <v>63</v>
      </c>
      <c r="C1533">
        <v>7</v>
      </c>
      <c r="D1533" t="s">
        <v>48</v>
      </c>
      <c r="E1533" s="48" t="str">
        <f>VLOOKUP(D1533,'Species List'!$A$2:$J$97,3,0)</f>
        <v>Scarus taeniopterus</v>
      </c>
      <c r="F1533">
        <v>10</v>
      </c>
      <c r="G1533" t="s">
        <v>21</v>
      </c>
      <c r="H1533" s="50">
        <f>VLOOKUP(D1533,'Species List'!$A$2:$J$97,6,0)</f>
        <v>-3.2256999999999998</v>
      </c>
      <c r="I1533" s="50">
        <f>VLOOKUP(D1533,'Species List'!$A$2:$J$97,7,0)</f>
        <v>2.3852000000000002</v>
      </c>
      <c r="J1533">
        <f t="shared" si="23"/>
        <v>35.050966680669347</v>
      </c>
      <c r="K1533" s="50" t="str">
        <f>VLOOKUP(D1533,'Species List'!$A$2:$J$97,4,0)</f>
        <v>Scaridae</v>
      </c>
    </row>
    <row r="1534" spans="1:11">
      <c r="A1534" s="49">
        <v>2013</v>
      </c>
      <c r="B1534" t="s">
        <v>63</v>
      </c>
      <c r="C1534">
        <v>7</v>
      </c>
      <c r="D1534" t="s">
        <v>48</v>
      </c>
      <c r="E1534" s="48" t="str">
        <f>VLOOKUP(D1534,'Species List'!$A$2:$J$97,3,0)</f>
        <v>Scarus taeniopterus</v>
      </c>
      <c r="F1534">
        <v>15</v>
      </c>
      <c r="G1534" t="s">
        <v>21</v>
      </c>
      <c r="H1534" s="50">
        <f>VLOOKUP(D1534,'Species List'!$A$2:$J$97,6,0)</f>
        <v>-3.2256999999999998</v>
      </c>
      <c r="I1534" s="50">
        <f>VLOOKUP(D1534,'Species List'!$A$2:$J$97,7,0)</f>
        <v>2.3852000000000002</v>
      </c>
      <c r="J1534">
        <f t="shared" si="23"/>
        <v>92.19616810425471</v>
      </c>
      <c r="K1534" s="50" t="str">
        <f>VLOOKUP(D1534,'Species List'!$A$2:$J$97,4,0)</f>
        <v>Scaridae</v>
      </c>
    </row>
    <row r="1535" spans="1:11">
      <c r="A1535" s="49">
        <v>2013</v>
      </c>
      <c r="B1535" t="s">
        <v>63</v>
      </c>
      <c r="C1535">
        <v>7</v>
      </c>
      <c r="D1535" t="s">
        <v>48</v>
      </c>
      <c r="E1535" s="48" t="str">
        <f>VLOOKUP(D1535,'Species List'!$A$2:$J$97,3,0)</f>
        <v>Scarus taeniopterus</v>
      </c>
      <c r="F1535">
        <v>23</v>
      </c>
      <c r="G1535" t="s">
        <v>43</v>
      </c>
      <c r="H1535" s="50">
        <f>VLOOKUP(D1535,'Species List'!$A$2:$J$97,6,0)</f>
        <v>-3.2256999999999998</v>
      </c>
      <c r="I1535" s="50">
        <f>VLOOKUP(D1535,'Species List'!$A$2:$J$97,7,0)</f>
        <v>2.3852000000000002</v>
      </c>
      <c r="J1535">
        <f t="shared" si="23"/>
        <v>255.56020890468707</v>
      </c>
      <c r="K1535" s="50" t="str">
        <f>VLOOKUP(D1535,'Species List'!$A$2:$J$97,4,0)</f>
        <v>Scaridae</v>
      </c>
    </row>
    <row r="1536" spans="1:11">
      <c r="A1536" s="49">
        <v>2013</v>
      </c>
      <c r="B1536" t="s">
        <v>63</v>
      </c>
      <c r="C1536">
        <v>7</v>
      </c>
      <c r="D1536" t="s">
        <v>48</v>
      </c>
      <c r="E1536" s="48" t="str">
        <f>VLOOKUP(D1536,'Species List'!$A$2:$J$97,3,0)</f>
        <v>Scarus taeniopterus</v>
      </c>
      <c r="F1536">
        <v>23</v>
      </c>
      <c r="G1536" t="s">
        <v>43</v>
      </c>
      <c r="H1536" s="50">
        <f>VLOOKUP(D1536,'Species List'!$A$2:$J$97,6,0)</f>
        <v>-3.2256999999999998</v>
      </c>
      <c r="I1536" s="50">
        <f>VLOOKUP(D1536,'Species List'!$A$2:$J$97,7,0)</f>
        <v>2.3852000000000002</v>
      </c>
      <c r="J1536">
        <f t="shared" si="23"/>
        <v>255.56020890468707</v>
      </c>
      <c r="K1536" s="50" t="str">
        <f>VLOOKUP(D1536,'Species List'!$A$2:$J$97,4,0)</f>
        <v>Scaridae</v>
      </c>
    </row>
    <row r="1537" spans="1:11">
      <c r="A1537" s="49">
        <v>2013</v>
      </c>
      <c r="B1537" t="s">
        <v>63</v>
      </c>
      <c r="C1537">
        <v>7</v>
      </c>
      <c r="D1537" s="48" t="s">
        <v>42</v>
      </c>
      <c r="E1537" s="48" t="str">
        <f>VLOOKUP(D1537,'Species List'!$A$2:$J$97,3,0)</f>
        <v>Scarus vetula</v>
      </c>
      <c r="F1537">
        <v>32</v>
      </c>
      <c r="G1537" t="s">
        <v>21</v>
      </c>
      <c r="H1537" s="50">
        <f>VLOOKUP(D1537,'Species List'!$A$2:$J$97,6,0)</f>
        <v>-5.0162000000000004</v>
      </c>
      <c r="I1537" s="50">
        <f>VLOOKUP(D1537,'Species List'!$A$2:$J$97,7,0)</f>
        <v>3.1109</v>
      </c>
      <c r="J1537">
        <f t="shared" si="23"/>
        <v>598.50952660385963</v>
      </c>
      <c r="K1537" s="50" t="str">
        <f>VLOOKUP(D1537,'Species List'!$A$2:$J$97,4,0)</f>
        <v>Scaridae</v>
      </c>
    </row>
    <row r="1538" spans="1:11">
      <c r="A1538" s="49">
        <v>2013</v>
      </c>
      <c r="B1538" t="s">
        <v>63</v>
      </c>
      <c r="C1538">
        <v>7</v>
      </c>
      <c r="D1538" s="48" t="s">
        <v>42</v>
      </c>
      <c r="E1538" s="48" t="str">
        <f>VLOOKUP(D1538,'Species List'!$A$2:$J$97,3,0)</f>
        <v>Scarus vetula</v>
      </c>
      <c r="F1538">
        <v>30</v>
      </c>
      <c r="G1538" t="s">
        <v>43</v>
      </c>
      <c r="H1538" s="50">
        <f>VLOOKUP(D1538,'Species List'!$A$2:$J$97,6,0)</f>
        <v>-5.0162000000000004</v>
      </c>
      <c r="I1538" s="50">
        <f>VLOOKUP(D1538,'Species List'!$A$2:$J$97,7,0)</f>
        <v>3.1109</v>
      </c>
      <c r="J1538">
        <f t="shared" ref="J1538:J1601" si="24">10^(H1538+(I1538*LOG(F1538*10)/LOG(10)))</f>
        <v>489.6395738782121</v>
      </c>
      <c r="K1538" s="50" t="str">
        <f>VLOOKUP(D1538,'Species List'!$A$2:$J$97,4,0)</f>
        <v>Scaridae</v>
      </c>
    </row>
    <row r="1539" spans="1:11">
      <c r="A1539" s="49">
        <v>2013</v>
      </c>
      <c r="B1539" t="s">
        <v>63</v>
      </c>
      <c r="C1539">
        <v>7</v>
      </c>
      <c r="D1539" s="48" t="s">
        <v>42</v>
      </c>
      <c r="E1539" s="48" t="str">
        <f>VLOOKUP(D1539,'Species List'!$A$2:$J$97,3,0)</f>
        <v>Scarus vetula</v>
      </c>
      <c r="F1539">
        <v>35</v>
      </c>
      <c r="G1539" t="s">
        <v>43</v>
      </c>
      <c r="H1539" s="50">
        <f>VLOOKUP(D1539,'Species List'!$A$2:$J$97,6,0)</f>
        <v>-5.0162000000000004</v>
      </c>
      <c r="I1539" s="50">
        <f>VLOOKUP(D1539,'Species List'!$A$2:$J$97,7,0)</f>
        <v>3.1109</v>
      </c>
      <c r="J1539">
        <f t="shared" si="24"/>
        <v>790.93588337793562</v>
      </c>
      <c r="K1539" s="50" t="str">
        <f>VLOOKUP(D1539,'Species List'!$A$2:$J$97,4,0)</f>
        <v>Scaridae</v>
      </c>
    </row>
    <row r="1540" spans="1:11">
      <c r="A1540" s="49">
        <v>2013</v>
      </c>
      <c r="B1540" t="s">
        <v>63</v>
      </c>
      <c r="C1540">
        <v>7</v>
      </c>
      <c r="D1540" t="s">
        <v>45</v>
      </c>
      <c r="E1540" s="48" t="str">
        <f>VLOOKUP(D1540,'Species List'!$A$2:$J$97,3,0)</f>
        <v>Sparisoma viride</v>
      </c>
      <c r="F1540">
        <v>28</v>
      </c>
      <c r="G1540" t="s">
        <v>21</v>
      </c>
      <c r="H1540" s="50">
        <f>VLOOKUP(D1540,'Species List'!$A$2:$J$97,6,0)</f>
        <v>-4.4317000000000002</v>
      </c>
      <c r="I1540" s="50">
        <f>VLOOKUP(D1540,'Species List'!$A$2:$J$97,7,0)</f>
        <v>2.9051</v>
      </c>
      <c r="J1540">
        <f t="shared" si="24"/>
        <v>475.92530495067058</v>
      </c>
      <c r="K1540" s="50" t="str">
        <f>VLOOKUP(D1540,'Species List'!$A$2:$J$97,4,0)</f>
        <v>Scaridae</v>
      </c>
    </row>
    <row r="1541" spans="1:11">
      <c r="A1541" s="49">
        <v>2013</v>
      </c>
      <c r="B1541" t="s">
        <v>63</v>
      </c>
      <c r="C1541">
        <v>7</v>
      </c>
      <c r="D1541" t="s">
        <v>45</v>
      </c>
      <c r="E1541" s="48" t="str">
        <f>VLOOKUP(D1541,'Species List'!$A$2:$J$97,3,0)</f>
        <v>Sparisoma viride</v>
      </c>
      <c r="F1541">
        <v>30</v>
      </c>
      <c r="G1541" t="s">
        <v>21</v>
      </c>
      <c r="H1541" s="50">
        <f>VLOOKUP(D1541,'Species List'!$A$2:$J$97,6,0)</f>
        <v>-4.4317000000000002</v>
      </c>
      <c r="I1541" s="50">
        <f>VLOOKUP(D1541,'Species List'!$A$2:$J$97,7,0)</f>
        <v>2.9051</v>
      </c>
      <c r="J1541">
        <f t="shared" si="24"/>
        <v>581.54718397712224</v>
      </c>
      <c r="K1541" s="50" t="str">
        <f>VLOOKUP(D1541,'Species List'!$A$2:$J$97,4,0)</f>
        <v>Scaridae</v>
      </c>
    </row>
    <row r="1542" spans="1:11">
      <c r="A1542" s="49">
        <v>2013</v>
      </c>
      <c r="B1542" t="s">
        <v>63</v>
      </c>
      <c r="C1542">
        <v>7</v>
      </c>
      <c r="D1542" t="s">
        <v>45</v>
      </c>
      <c r="E1542" s="48" t="str">
        <f>VLOOKUP(D1542,'Species List'!$A$2:$J$97,3,0)</f>
        <v>Sparisoma viride</v>
      </c>
      <c r="F1542">
        <v>31</v>
      </c>
      <c r="G1542" t="s">
        <v>43</v>
      </c>
      <c r="H1542" s="50">
        <f>VLOOKUP(D1542,'Species List'!$A$2:$J$97,6,0)</f>
        <v>-4.4317000000000002</v>
      </c>
      <c r="I1542" s="50">
        <f>VLOOKUP(D1542,'Species List'!$A$2:$J$97,7,0)</f>
        <v>2.9051</v>
      </c>
      <c r="J1542">
        <f t="shared" si="24"/>
        <v>639.66834096149489</v>
      </c>
      <c r="K1542" s="50" t="str">
        <f>VLOOKUP(D1542,'Species List'!$A$2:$J$97,4,0)</f>
        <v>Scaridae</v>
      </c>
    </row>
    <row r="1543" spans="1:11">
      <c r="A1543" s="49">
        <v>2013</v>
      </c>
      <c r="B1543" t="s">
        <v>63</v>
      </c>
      <c r="C1543">
        <v>7</v>
      </c>
      <c r="D1543" t="s">
        <v>45</v>
      </c>
      <c r="E1543" s="48" t="str">
        <f>VLOOKUP(D1543,'Species List'!$A$2:$J$97,3,0)</f>
        <v>Sparisoma viride</v>
      </c>
      <c r="F1543">
        <v>32</v>
      </c>
      <c r="G1543" t="s">
        <v>43</v>
      </c>
      <c r="H1543" s="50">
        <f>VLOOKUP(D1543,'Species List'!$A$2:$J$97,6,0)</f>
        <v>-4.4317000000000002</v>
      </c>
      <c r="I1543" s="50">
        <f>VLOOKUP(D1543,'Species List'!$A$2:$J$97,7,0)</f>
        <v>2.9051</v>
      </c>
      <c r="J1543">
        <f t="shared" si="24"/>
        <v>701.47339170910243</v>
      </c>
      <c r="K1543" s="50" t="str">
        <f>VLOOKUP(D1543,'Species List'!$A$2:$J$97,4,0)</f>
        <v>Scaridae</v>
      </c>
    </row>
    <row r="1544" spans="1:11">
      <c r="A1544" s="49">
        <v>2013</v>
      </c>
      <c r="B1544" t="s">
        <v>63</v>
      </c>
      <c r="C1544">
        <v>8</v>
      </c>
      <c r="D1544" s="48" t="s">
        <v>49</v>
      </c>
      <c r="E1544" s="48" t="str">
        <f>VLOOKUP(D1544,'Species List'!$A$2:$J$97,3,0)</f>
        <v>Microspathodon chrysurus</v>
      </c>
      <c r="F1544">
        <v>12</v>
      </c>
      <c r="H1544" s="50">
        <f>VLOOKUP(D1544,'Species List'!$A$2:$J$97,6,0)</f>
        <v>-4.7032999999999996</v>
      </c>
      <c r="I1544" s="50">
        <f>VLOOKUP(D1544,'Species List'!$A$2:$J$97,7,0)</f>
        <v>3.0825</v>
      </c>
      <c r="J1544">
        <f t="shared" si="24"/>
        <v>50.789763544333439</v>
      </c>
      <c r="K1544" s="50" t="str">
        <f>VLOOKUP(D1544,'Species List'!$A$2:$J$97,4,0)</f>
        <v>Pomacentridae</v>
      </c>
    </row>
    <row r="1545" spans="1:11">
      <c r="A1545" s="49">
        <v>2013</v>
      </c>
      <c r="B1545" t="s">
        <v>63</v>
      </c>
      <c r="C1545">
        <v>8</v>
      </c>
      <c r="D1545" t="s">
        <v>48</v>
      </c>
      <c r="E1545" s="48" t="str">
        <f>VLOOKUP(D1545,'Species List'!$A$2:$J$97,3,0)</f>
        <v>Scarus taeniopterus</v>
      </c>
      <c r="F1545">
        <v>18</v>
      </c>
      <c r="G1545" t="s">
        <v>21</v>
      </c>
      <c r="H1545" s="50">
        <f>VLOOKUP(D1545,'Species List'!$A$2:$J$97,6,0)</f>
        <v>-3.2256999999999998</v>
      </c>
      <c r="I1545" s="50">
        <f>VLOOKUP(D1545,'Species List'!$A$2:$J$97,7,0)</f>
        <v>2.3852000000000002</v>
      </c>
      <c r="J1545">
        <f t="shared" si="24"/>
        <v>142.42163893869329</v>
      </c>
      <c r="K1545" s="50" t="str">
        <f>VLOOKUP(D1545,'Species List'!$A$2:$J$97,4,0)</f>
        <v>Scaridae</v>
      </c>
    </row>
    <row r="1546" spans="1:11">
      <c r="A1546" s="49">
        <v>2013</v>
      </c>
      <c r="B1546" t="s">
        <v>63</v>
      </c>
      <c r="C1546">
        <v>8</v>
      </c>
      <c r="D1546" t="s">
        <v>48</v>
      </c>
      <c r="E1546" s="48" t="str">
        <f>VLOOKUP(D1546,'Species List'!$A$2:$J$97,3,0)</f>
        <v>Scarus taeniopterus</v>
      </c>
      <c r="F1546">
        <v>19</v>
      </c>
      <c r="G1546" t="s">
        <v>21</v>
      </c>
      <c r="H1546" s="50">
        <f>VLOOKUP(D1546,'Species List'!$A$2:$J$97,6,0)</f>
        <v>-3.2256999999999998</v>
      </c>
      <c r="I1546" s="50">
        <f>VLOOKUP(D1546,'Species List'!$A$2:$J$97,7,0)</f>
        <v>2.3852000000000002</v>
      </c>
      <c r="J1546">
        <f t="shared" si="24"/>
        <v>162.02539503890316</v>
      </c>
      <c r="K1546" s="50" t="str">
        <f>VLOOKUP(D1546,'Species List'!$A$2:$J$97,4,0)</f>
        <v>Scaridae</v>
      </c>
    </row>
    <row r="1547" spans="1:11">
      <c r="A1547" s="49">
        <v>2013</v>
      </c>
      <c r="B1547" t="s">
        <v>63</v>
      </c>
      <c r="C1547">
        <v>8</v>
      </c>
      <c r="D1547" t="s">
        <v>48</v>
      </c>
      <c r="E1547" s="48" t="str">
        <f>VLOOKUP(D1547,'Species List'!$A$2:$J$97,3,0)</f>
        <v>Scarus taeniopterus</v>
      </c>
      <c r="F1547">
        <v>19</v>
      </c>
      <c r="G1547" t="s">
        <v>21</v>
      </c>
      <c r="H1547" s="50">
        <f>VLOOKUP(D1547,'Species List'!$A$2:$J$97,6,0)</f>
        <v>-3.2256999999999998</v>
      </c>
      <c r="I1547" s="50">
        <f>VLOOKUP(D1547,'Species List'!$A$2:$J$97,7,0)</f>
        <v>2.3852000000000002</v>
      </c>
      <c r="J1547">
        <f t="shared" si="24"/>
        <v>162.02539503890316</v>
      </c>
      <c r="K1547" s="50" t="str">
        <f>VLOOKUP(D1547,'Species List'!$A$2:$J$97,4,0)</f>
        <v>Scaridae</v>
      </c>
    </row>
    <row r="1548" spans="1:11">
      <c r="A1548" s="49">
        <v>2013</v>
      </c>
      <c r="B1548" t="s">
        <v>63</v>
      </c>
      <c r="C1548">
        <v>8</v>
      </c>
      <c r="D1548" t="s">
        <v>48</v>
      </c>
      <c r="E1548" s="48" t="str">
        <f>VLOOKUP(D1548,'Species List'!$A$2:$J$97,3,0)</f>
        <v>Scarus taeniopterus</v>
      </c>
      <c r="F1548">
        <v>23</v>
      </c>
      <c r="G1548" t="s">
        <v>43</v>
      </c>
      <c r="H1548" s="50">
        <f>VLOOKUP(D1548,'Species List'!$A$2:$J$97,6,0)</f>
        <v>-3.2256999999999998</v>
      </c>
      <c r="I1548" s="50">
        <f>VLOOKUP(D1548,'Species List'!$A$2:$J$97,7,0)</f>
        <v>2.3852000000000002</v>
      </c>
      <c r="J1548">
        <f t="shared" si="24"/>
        <v>255.56020890468707</v>
      </c>
      <c r="K1548" s="50" t="str">
        <f>VLOOKUP(D1548,'Species List'!$A$2:$J$97,4,0)</f>
        <v>Scaridae</v>
      </c>
    </row>
    <row r="1549" spans="1:11">
      <c r="A1549" s="49">
        <v>2013</v>
      </c>
      <c r="B1549" t="s">
        <v>63</v>
      </c>
      <c r="C1549">
        <v>8</v>
      </c>
      <c r="D1549" t="s">
        <v>48</v>
      </c>
      <c r="E1549" s="48" t="str">
        <f>VLOOKUP(D1549,'Species List'!$A$2:$J$97,3,0)</f>
        <v>Scarus taeniopterus</v>
      </c>
      <c r="F1549">
        <v>24</v>
      </c>
      <c r="G1549" t="s">
        <v>43</v>
      </c>
      <c r="H1549" s="50">
        <f>VLOOKUP(D1549,'Species List'!$A$2:$J$97,6,0)</f>
        <v>-3.2256999999999998</v>
      </c>
      <c r="I1549" s="50">
        <f>VLOOKUP(D1549,'Species List'!$A$2:$J$97,7,0)</f>
        <v>2.3852000000000002</v>
      </c>
      <c r="J1549">
        <f t="shared" si="24"/>
        <v>282.86541679033706</v>
      </c>
      <c r="K1549" s="50" t="str">
        <f>VLOOKUP(D1549,'Species List'!$A$2:$J$97,4,0)</f>
        <v>Scaridae</v>
      </c>
    </row>
    <row r="1550" spans="1:11">
      <c r="A1550" s="49">
        <v>2013</v>
      </c>
      <c r="B1550" t="s">
        <v>63</v>
      </c>
      <c r="C1550">
        <v>8</v>
      </c>
      <c r="D1550" s="48" t="s">
        <v>42</v>
      </c>
      <c r="E1550" s="48" t="str">
        <f>VLOOKUP(D1550,'Species List'!$A$2:$J$97,3,0)</f>
        <v>Scarus vetula</v>
      </c>
      <c r="F1550">
        <v>28</v>
      </c>
      <c r="G1550" t="s">
        <v>21</v>
      </c>
      <c r="H1550" s="50">
        <f>VLOOKUP(D1550,'Species List'!$A$2:$J$97,6,0)</f>
        <v>-5.0162000000000004</v>
      </c>
      <c r="I1550" s="50">
        <f>VLOOKUP(D1550,'Species List'!$A$2:$J$97,7,0)</f>
        <v>3.1109</v>
      </c>
      <c r="J1550">
        <f t="shared" si="24"/>
        <v>395.06078258407069</v>
      </c>
      <c r="K1550" s="50" t="str">
        <f>VLOOKUP(D1550,'Species List'!$A$2:$J$97,4,0)</f>
        <v>Scaridae</v>
      </c>
    </row>
    <row r="1551" spans="1:11">
      <c r="A1551" s="49">
        <v>2013</v>
      </c>
      <c r="B1551" t="s">
        <v>63</v>
      </c>
      <c r="C1551">
        <v>8</v>
      </c>
      <c r="D1551" t="s">
        <v>45</v>
      </c>
      <c r="E1551" s="48" t="str">
        <f>VLOOKUP(D1551,'Species List'!$A$2:$J$97,3,0)</f>
        <v>Sparisoma viride</v>
      </c>
      <c r="F1551">
        <v>30</v>
      </c>
      <c r="G1551" t="s">
        <v>21</v>
      </c>
      <c r="H1551" s="50">
        <f>VLOOKUP(D1551,'Species List'!$A$2:$J$97,6,0)</f>
        <v>-4.4317000000000002</v>
      </c>
      <c r="I1551" s="50">
        <f>VLOOKUP(D1551,'Species List'!$A$2:$J$97,7,0)</f>
        <v>2.9051</v>
      </c>
      <c r="J1551">
        <f t="shared" si="24"/>
        <v>581.54718397712224</v>
      </c>
      <c r="K1551" s="50" t="str">
        <f>VLOOKUP(D1551,'Species List'!$A$2:$J$97,4,0)</f>
        <v>Scaridae</v>
      </c>
    </row>
    <row r="1552" spans="1:11">
      <c r="A1552" s="49">
        <v>2013</v>
      </c>
      <c r="B1552" t="s">
        <v>63</v>
      </c>
      <c r="C1552">
        <v>8</v>
      </c>
      <c r="D1552" t="s">
        <v>45</v>
      </c>
      <c r="E1552" s="48" t="str">
        <f>VLOOKUP(D1552,'Species List'!$A$2:$J$97,3,0)</f>
        <v>Sparisoma viride</v>
      </c>
      <c r="F1552">
        <v>30</v>
      </c>
      <c r="G1552" t="s">
        <v>21</v>
      </c>
      <c r="H1552" s="50">
        <f>VLOOKUP(D1552,'Species List'!$A$2:$J$97,6,0)</f>
        <v>-4.4317000000000002</v>
      </c>
      <c r="I1552" s="50">
        <f>VLOOKUP(D1552,'Species List'!$A$2:$J$97,7,0)</f>
        <v>2.9051</v>
      </c>
      <c r="J1552">
        <f t="shared" si="24"/>
        <v>581.54718397712224</v>
      </c>
      <c r="K1552" s="50" t="str">
        <f>VLOOKUP(D1552,'Species List'!$A$2:$J$97,4,0)</f>
        <v>Scaridae</v>
      </c>
    </row>
    <row r="1553" spans="1:11">
      <c r="A1553" s="49">
        <v>2013</v>
      </c>
      <c r="B1553" t="s">
        <v>63</v>
      </c>
      <c r="C1553">
        <v>8</v>
      </c>
      <c r="D1553" t="s">
        <v>45</v>
      </c>
      <c r="E1553" s="48" t="str">
        <f>VLOOKUP(D1553,'Species List'!$A$2:$J$97,3,0)</f>
        <v>Sparisoma viride</v>
      </c>
      <c r="F1553">
        <v>30</v>
      </c>
      <c r="G1553" t="s">
        <v>21</v>
      </c>
      <c r="H1553" s="50">
        <f>VLOOKUP(D1553,'Species List'!$A$2:$J$97,6,0)</f>
        <v>-4.4317000000000002</v>
      </c>
      <c r="I1553" s="50">
        <f>VLOOKUP(D1553,'Species List'!$A$2:$J$97,7,0)</f>
        <v>2.9051</v>
      </c>
      <c r="J1553">
        <f t="shared" si="24"/>
        <v>581.54718397712224</v>
      </c>
      <c r="K1553" s="50" t="str">
        <f>VLOOKUP(D1553,'Species List'!$A$2:$J$97,4,0)</f>
        <v>Scaridae</v>
      </c>
    </row>
    <row r="1554" spans="1:11">
      <c r="A1554" s="49">
        <v>2013</v>
      </c>
      <c r="B1554" t="s">
        <v>63</v>
      </c>
      <c r="C1554">
        <v>8</v>
      </c>
      <c r="D1554" t="s">
        <v>45</v>
      </c>
      <c r="E1554" s="48" t="str">
        <f>VLOOKUP(D1554,'Species List'!$A$2:$J$97,3,0)</f>
        <v>Sparisoma viride</v>
      </c>
      <c r="F1554">
        <v>31</v>
      </c>
      <c r="G1554" t="s">
        <v>21</v>
      </c>
      <c r="H1554" s="50">
        <f>VLOOKUP(D1554,'Species List'!$A$2:$J$97,6,0)</f>
        <v>-4.4317000000000002</v>
      </c>
      <c r="I1554" s="50">
        <f>VLOOKUP(D1554,'Species List'!$A$2:$J$97,7,0)</f>
        <v>2.9051</v>
      </c>
      <c r="J1554">
        <f t="shared" si="24"/>
        <v>639.66834096149489</v>
      </c>
      <c r="K1554" s="50" t="str">
        <f>VLOOKUP(D1554,'Species List'!$A$2:$J$97,4,0)</f>
        <v>Scaridae</v>
      </c>
    </row>
    <row r="1555" spans="1:11">
      <c r="A1555" s="49">
        <v>2013</v>
      </c>
      <c r="B1555" t="s">
        <v>63</v>
      </c>
      <c r="C1555">
        <v>9</v>
      </c>
      <c r="D1555" t="s">
        <v>54</v>
      </c>
      <c r="E1555" s="48" t="str">
        <f>VLOOKUP(D1555,'Species List'!$A$2:$J$97,3,0)</f>
        <v>Acanthurus coeruleus</v>
      </c>
      <c r="F1555">
        <v>19</v>
      </c>
      <c r="H1555" s="50">
        <f>VLOOKUP(D1555,'Species List'!$A$2:$J$97,6,0)</f>
        <v>-2.8241999999999998</v>
      </c>
      <c r="I1555" s="50">
        <f>VLOOKUP(D1555,'Species List'!$A$2:$J$97,7,0)</f>
        <v>2.2637999999999998</v>
      </c>
      <c r="J1555">
        <f t="shared" si="24"/>
        <v>215.99435539737019</v>
      </c>
      <c r="K1555" s="50" t="str">
        <f>VLOOKUP(D1555,'Species List'!$A$2:$J$97,4,0)</f>
        <v>Acanthuridae</v>
      </c>
    </row>
    <row r="1556" spans="1:11">
      <c r="A1556" s="49">
        <v>2013</v>
      </c>
      <c r="B1556" t="s">
        <v>63</v>
      </c>
      <c r="C1556">
        <v>9</v>
      </c>
      <c r="D1556" t="s">
        <v>44</v>
      </c>
      <c r="E1556" s="48" t="str">
        <f>VLOOKUP(D1556,'Species List'!$A$2:$J$97,3,0)</f>
        <v>Scarus iseri</v>
      </c>
      <c r="F1556">
        <v>12</v>
      </c>
      <c r="G1556" t="s">
        <v>21</v>
      </c>
      <c r="H1556" s="50">
        <f>VLOOKUP(D1556,'Species List'!$A$2:$J$97,6,0)</f>
        <v>-4.8887</v>
      </c>
      <c r="I1556" s="50">
        <f>VLOOKUP(D1556,'Species List'!$A$2:$J$97,7,0)</f>
        <v>3.0548000000000002</v>
      </c>
      <c r="J1556">
        <f t="shared" si="24"/>
        <v>29.025711241570576</v>
      </c>
      <c r="K1556" s="50" t="str">
        <f>VLOOKUP(D1556,'Species List'!$A$2:$J$97,4,0)</f>
        <v>Scaridae</v>
      </c>
    </row>
    <row r="1557" spans="1:11">
      <c r="A1557" s="49">
        <v>2013</v>
      </c>
      <c r="B1557" t="s">
        <v>63</v>
      </c>
      <c r="C1557">
        <v>9</v>
      </c>
      <c r="D1557" t="s">
        <v>44</v>
      </c>
      <c r="E1557" s="48" t="str">
        <f>VLOOKUP(D1557,'Species List'!$A$2:$J$97,3,0)</f>
        <v>Scarus iseri</v>
      </c>
      <c r="F1557">
        <v>23</v>
      </c>
      <c r="G1557" t="s">
        <v>43</v>
      </c>
      <c r="H1557" s="50">
        <f>VLOOKUP(D1557,'Species List'!$A$2:$J$97,6,0)</f>
        <v>-4.8887</v>
      </c>
      <c r="I1557" s="50">
        <f>VLOOKUP(D1557,'Species List'!$A$2:$J$97,7,0)</f>
        <v>3.0548000000000002</v>
      </c>
      <c r="J1557">
        <f t="shared" si="24"/>
        <v>211.79036238974825</v>
      </c>
      <c r="K1557" s="50" t="str">
        <f>VLOOKUP(D1557,'Species List'!$A$2:$J$97,4,0)</f>
        <v>Scaridae</v>
      </c>
    </row>
    <row r="1558" spans="1:11">
      <c r="A1558" s="49">
        <v>2013</v>
      </c>
      <c r="B1558" t="s">
        <v>63</v>
      </c>
      <c r="C1558">
        <v>9</v>
      </c>
      <c r="D1558" t="s">
        <v>48</v>
      </c>
      <c r="E1558" s="48" t="str">
        <f>VLOOKUP(D1558,'Species List'!$A$2:$J$97,3,0)</f>
        <v>Scarus taeniopterus</v>
      </c>
      <c r="F1558">
        <v>23</v>
      </c>
      <c r="G1558" t="s">
        <v>43</v>
      </c>
      <c r="H1558" s="50">
        <f>VLOOKUP(D1558,'Species List'!$A$2:$J$97,6,0)</f>
        <v>-3.2256999999999998</v>
      </c>
      <c r="I1558" s="50">
        <f>VLOOKUP(D1558,'Species List'!$A$2:$J$97,7,0)</f>
        <v>2.3852000000000002</v>
      </c>
      <c r="J1558">
        <f t="shared" si="24"/>
        <v>255.56020890468707</v>
      </c>
      <c r="K1558" s="50" t="str">
        <f>VLOOKUP(D1558,'Species List'!$A$2:$J$97,4,0)</f>
        <v>Scaridae</v>
      </c>
    </row>
    <row r="1559" spans="1:11">
      <c r="A1559" s="49">
        <v>2013</v>
      </c>
      <c r="B1559" t="s">
        <v>63</v>
      </c>
      <c r="C1559">
        <v>9</v>
      </c>
      <c r="D1559" s="48" t="s">
        <v>42</v>
      </c>
      <c r="E1559" s="48" t="str">
        <f>VLOOKUP(D1559,'Species List'!$A$2:$J$97,3,0)</f>
        <v>Scarus vetula</v>
      </c>
      <c r="F1559">
        <v>28</v>
      </c>
      <c r="G1559" t="s">
        <v>21</v>
      </c>
      <c r="H1559" s="50">
        <f>VLOOKUP(D1559,'Species List'!$A$2:$J$97,6,0)</f>
        <v>-5.0162000000000004</v>
      </c>
      <c r="I1559" s="50">
        <f>VLOOKUP(D1559,'Species List'!$A$2:$J$97,7,0)</f>
        <v>3.1109</v>
      </c>
      <c r="J1559">
        <f t="shared" si="24"/>
        <v>395.06078258407069</v>
      </c>
      <c r="K1559" s="50" t="str">
        <f>VLOOKUP(D1559,'Species List'!$A$2:$J$97,4,0)</f>
        <v>Scaridae</v>
      </c>
    </row>
    <row r="1560" spans="1:11">
      <c r="A1560" s="49">
        <v>2013</v>
      </c>
      <c r="B1560" t="s">
        <v>63</v>
      </c>
      <c r="C1560">
        <v>9</v>
      </c>
      <c r="D1560" s="48" t="s">
        <v>42</v>
      </c>
      <c r="E1560" s="48" t="str">
        <f>VLOOKUP(D1560,'Species List'!$A$2:$J$97,3,0)</f>
        <v>Scarus vetula</v>
      </c>
      <c r="F1560">
        <v>28</v>
      </c>
      <c r="G1560" t="s">
        <v>21</v>
      </c>
      <c r="H1560" s="50">
        <f>VLOOKUP(D1560,'Species List'!$A$2:$J$97,6,0)</f>
        <v>-5.0162000000000004</v>
      </c>
      <c r="I1560" s="50">
        <f>VLOOKUP(D1560,'Species List'!$A$2:$J$97,7,0)</f>
        <v>3.1109</v>
      </c>
      <c r="J1560">
        <f t="shared" si="24"/>
        <v>395.06078258407069</v>
      </c>
      <c r="K1560" s="50" t="str">
        <f>VLOOKUP(D1560,'Species List'!$A$2:$J$97,4,0)</f>
        <v>Scaridae</v>
      </c>
    </row>
    <row r="1561" spans="1:11">
      <c r="A1561" s="49">
        <v>2013</v>
      </c>
      <c r="B1561" t="s">
        <v>63</v>
      </c>
      <c r="C1561">
        <v>9</v>
      </c>
      <c r="D1561" s="48" t="s">
        <v>42</v>
      </c>
      <c r="E1561" s="48" t="str">
        <f>VLOOKUP(D1561,'Species List'!$A$2:$J$97,3,0)</f>
        <v>Scarus vetula</v>
      </c>
      <c r="F1561">
        <v>32</v>
      </c>
      <c r="G1561" t="s">
        <v>21</v>
      </c>
      <c r="H1561" s="50">
        <f>VLOOKUP(D1561,'Species List'!$A$2:$J$97,6,0)</f>
        <v>-5.0162000000000004</v>
      </c>
      <c r="I1561" s="50">
        <f>VLOOKUP(D1561,'Species List'!$A$2:$J$97,7,0)</f>
        <v>3.1109</v>
      </c>
      <c r="J1561">
        <f t="shared" si="24"/>
        <v>598.50952660385963</v>
      </c>
      <c r="K1561" s="50" t="str">
        <f>VLOOKUP(D1561,'Species List'!$A$2:$J$97,4,0)</f>
        <v>Scaridae</v>
      </c>
    </row>
    <row r="1562" spans="1:11">
      <c r="A1562" s="49">
        <v>2013</v>
      </c>
      <c r="B1562" t="s">
        <v>63</v>
      </c>
      <c r="C1562">
        <v>9</v>
      </c>
      <c r="D1562" s="48" t="s">
        <v>42</v>
      </c>
      <c r="E1562" s="48" t="str">
        <f>VLOOKUP(D1562,'Species List'!$A$2:$J$97,3,0)</f>
        <v>Scarus vetula</v>
      </c>
      <c r="F1562">
        <v>34</v>
      </c>
      <c r="G1562" t="s">
        <v>43</v>
      </c>
      <c r="H1562" s="50">
        <f>VLOOKUP(D1562,'Species List'!$A$2:$J$97,6,0)</f>
        <v>-5.0162000000000004</v>
      </c>
      <c r="I1562" s="50">
        <f>VLOOKUP(D1562,'Species List'!$A$2:$J$97,7,0)</f>
        <v>3.1109</v>
      </c>
      <c r="J1562">
        <f t="shared" si="24"/>
        <v>722.73279691201913</v>
      </c>
      <c r="K1562" s="50" t="str">
        <f>VLOOKUP(D1562,'Species List'!$A$2:$J$97,4,0)</f>
        <v>Scaridae</v>
      </c>
    </row>
    <row r="1563" spans="1:11">
      <c r="A1563" s="49">
        <v>2013</v>
      </c>
      <c r="B1563" t="s">
        <v>63</v>
      </c>
      <c r="C1563">
        <v>9</v>
      </c>
      <c r="D1563" s="48" t="s">
        <v>47</v>
      </c>
      <c r="E1563" s="48" t="str">
        <f>VLOOKUP(D1563,'Species List'!$A$2:$J$97,3,0)</f>
        <v>Sparisoma aurofrenatum</v>
      </c>
      <c r="F1563">
        <v>22</v>
      </c>
      <c r="G1563" t="s">
        <v>43</v>
      </c>
      <c r="H1563" s="50">
        <f>VLOOKUP(D1563,'Species List'!$A$2:$J$97,6,0)</f>
        <v>-4.0781000000000001</v>
      </c>
      <c r="I1563" s="50">
        <f>VLOOKUP(D1563,'Species List'!$A$2:$J$97,7,0)</f>
        <v>2.7437999999999998</v>
      </c>
      <c r="J1563">
        <f t="shared" si="24"/>
        <v>223.37746170948702</v>
      </c>
      <c r="K1563" s="50" t="str">
        <f>VLOOKUP(D1563,'Species List'!$A$2:$J$97,4,0)</f>
        <v>Scaridae</v>
      </c>
    </row>
    <row r="1564" spans="1:11">
      <c r="A1564" s="49">
        <v>2013</v>
      </c>
      <c r="B1564" t="s">
        <v>63</v>
      </c>
      <c r="C1564">
        <v>9</v>
      </c>
      <c r="D1564" t="s">
        <v>45</v>
      </c>
      <c r="E1564" s="48" t="str">
        <f>VLOOKUP(D1564,'Species List'!$A$2:$J$97,3,0)</f>
        <v>Sparisoma viride</v>
      </c>
      <c r="F1564">
        <v>22</v>
      </c>
      <c r="G1564" t="s">
        <v>21</v>
      </c>
      <c r="H1564" s="50">
        <f>VLOOKUP(D1564,'Species List'!$A$2:$J$97,6,0)</f>
        <v>-4.4317000000000002</v>
      </c>
      <c r="I1564" s="50">
        <f>VLOOKUP(D1564,'Species List'!$A$2:$J$97,7,0)</f>
        <v>2.9051</v>
      </c>
      <c r="J1564">
        <f t="shared" si="24"/>
        <v>236.19577785013334</v>
      </c>
      <c r="K1564" s="50" t="str">
        <f>VLOOKUP(D1564,'Species List'!$A$2:$J$97,4,0)</f>
        <v>Scaridae</v>
      </c>
    </row>
    <row r="1565" spans="1:11">
      <c r="A1565" s="49">
        <v>2013</v>
      </c>
      <c r="B1565" t="s">
        <v>63</v>
      </c>
      <c r="C1565">
        <v>9</v>
      </c>
      <c r="D1565" t="s">
        <v>45</v>
      </c>
      <c r="E1565" s="48" t="str">
        <f>VLOOKUP(D1565,'Species List'!$A$2:$J$97,3,0)</f>
        <v>Sparisoma viride</v>
      </c>
      <c r="F1565">
        <v>24</v>
      </c>
      <c r="G1565" t="s">
        <v>21</v>
      </c>
      <c r="H1565" s="50">
        <f>VLOOKUP(D1565,'Species List'!$A$2:$J$97,6,0)</f>
        <v>-4.4317000000000002</v>
      </c>
      <c r="I1565" s="50">
        <f>VLOOKUP(D1565,'Species List'!$A$2:$J$97,7,0)</f>
        <v>2.9051</v>
      </c>
      <c r="J1565">
        <f t="shared" si="24"/>
        <v>304.12468932899543</v>
      </c>
      <c r="K1565" s="50" t="str">
        <f>VLOOKUP(D1565,'Species List'!$A$2:$J$97,4,0)</f>
        <v>Scaridae</v>
      </c>
    </row>
    <row r="1566" spans="1:11">
      <c r="A1566" s="49">
        <v>2013</v>
      </c>
      <c r="B1566" t="s">
        <v>63</v>
      </c>
      <c r="C1566">
        <v>9</v>
      </c>
      <c r="D1566" t="s">
        <v>45</v>
      </c>
      <c r="E1566" s="48" t="str">
        <f>VLOOKUP(D1566,'Species List'!$A$2:$J$97,3,0)</f>
        <v>Sparisoma viride</v>
      </c>
      <c r="F1566">
        <v>28</v>
      </c>
      <c r="G1566" t="s">
        <v>21</v>
      </c>
      <c r="H1566" s="50">
        <f>VLOOKUP(D1566,'Species List'!$A$2:$J$97,6,0)</f>
        <v>-4.4317000000000002</v>
      </c>
      <c r="I1566" s="50">
        <f>VLOOKUP(D1566,'Species List'!$A$2:$J$97,7,0)</f>
        <v>2.9051</v>
      </c>
      <c r="J1566">
        <f t="shared" si="24"/>
        <v>475.92530495067058</v>
      </c>
      <c r="K1566" s="50" t="str">
        <f>VLOOKUP(D1566,'Species List'!$A$2:$J$97,4,0)</f>
        <v>Scaridae</v>
      </c>
    </row>
    <row r="1567" spans="1:11">
      <c r="A1567" s="49">
        <v>2013</v>
      </c>
      <c r="B1567" t="s">
        <v>63</v>
      </c>
      <c r="C1567">
        <v>9</v>
      </c>
      <c r="D1567" t="s">
        <v>45</v>
      </c>
      <c r="E1567" s="48" t="str">
        <f>VLOOKUP(D1567,'Species List'!$A$2:$J$97,3,0)</f>
        <v>Sparisoma viride</v>
      </c>
      <c r="F1567">
        <v>30</v>
      </c>
      <c r="G1567" t="s">
        <v>21</v>
      </c>
      <c r="H1567" s="50">
        <f>VLOOKUP(D1567,'Species List'!$A$2:$J$97,6,0)</f>
        <v>-4.4317000000000002</v>
      </c>
      <c r="I1567" s="50">
        <f>VLOOKUP(D1567,'Species List'!$A$2:$J$97,7,0)</f>
        <v>2.9051</v>
      </c>
      <c r="J1567">
        <f t="shared" si="24"/>
        <v>581.54718397712224</v>
      </c>
      <c r="K1567" s="50" t="str">
        <f>VLOOKUP(D1567,'Species List'!$A$2:$J$97,4,0)</f>
        <v>Scaridae</v>
      </c>
    </row>
    <row r="1568" spans="1:11">
      <c r="A1568" s="49">
        <v>2013</v>
      </c>
      <c r="B1568" t="s">
        <v>63</v>
      </c>
      <c r="C1568">
        <v>9</v>
      </c>
      <c r="D1568" t="s">
        <v>45</v>
      </c>
      <c r="E1568" s="48" t="str">
        <f>VLOOKUP(D1568,'Species List'!$A$2:$J$97,3,0)</f>
        <v>Sparisoma viride</v>
      </c>
      <c r="F1568">
        <v>31</v>
      </c>
      <c r="G1568" t="s">
        <v>21</v>
      </c>
      <c r="H1568" s="50">
        <f>VLOOKUP(D1568,'Species List'!$A$2:$J$97,6,0)</f>
        <v>-4.4317000000000002</v>
      </c>
      <c r="I1568" s="50">
        <f>VLOOKUP(D1568,'Species List'!$A$2:$J$97,7,0)</f>
        <v>2.9051</v>
      </c>
      <c r="J1568">
        <f t="shared" si="24"/>
        <v>639.66834096149489</v>
      </c>
      <c r="K1568" s="50" t="str">
        <f>VLOOKUP(D1568,'Species List'!$A$2:$J$97,4,0)</f>
        <v>Scaridae</v>
      </c>
    </row>
    <row r="1569" spans="1:11">
      <c r="A1569" s="49">
        <v>2013</v>
      </c>
      <c r="B1569" t="s">
        <v>4</v>
      </c>
      <c r="C1569">
        <v>1</v>
      </c>
      <c r="D1569" s="48" t="s">
        <v>26</v>
      </c>
      <c r="E1569" s="48" t="str">
        <f>VLOOKUP(D1569,'Species List'!$A$2:$J$97,3,0)</f>
        <v>Acanthurus bahianus</v>
      </c>
      <c r="F1569">
        <v>15</v>
      </c>
      <c r="H1569" s="50">
        <f>VLOOKUP(D1569,'Species List'!$A$2:$J$97,6,0)</f>
        <v>-4.6005000000000003</v>
      </c>
      <c r="I1569" s="50">
        <f>VLOOKUP(D1569,'Species List'!$A$2:$J$97,7,0)</f>
        <v>2.9752000000000001</v>
      </c>
      <c r="J1569">
        <f t="shared" si="24"/>
        <v>74.783659607909669</v>
      </c>
      <c r="K1569" s="50" t="str">
        <f>VLOOKUP(D1569,'Species List'!$A$2:$J$97,4,0)</f>
        <v>Acanthuridae</v>
      </c>
    </row>
    <row r="1570" spans="1:11">
      <c r="A1570" s="49">
        <v>2013</v>
      </c>
      <c r="B1570" t="s">
        <v>4</v>
      </c>
      <c r="C1570">
        <v>1</v>
      </c>
      <c r="D1570" s="48" t="s">
        <v>26</v>
      </c>
      <c r="E1570" s="48" t="str">
        <f>VLOOKUP(D1570,'Species List'!$A$2:$J$97,3,0)</f>
        <v>Acanthurus bahianus</v>
      </c>
      <c r="F1570">
        <v>18</v>
      </c>
      <c r="H1570" s="50">
        <f>VLOOKUP(D1570,'Species List'!$A$2:$J$97,6,0)</f>
        <v>-4.6005000000000003</v>
      </c>
      <c r="I1570" s="50">
        <f>VLOOKUP(D1570,'Species List'!$A$2:$J$97,7,0)</f>
        <v>2.9752000000000001</v>
      </c>
      <c r="J1570">
        <f t="shared" si="24"/>
        <v>128.64317706372901</v>
      </c>
      <c r="K1570" s="50" t="str">
        <f>VLOOKUP(D1570,'Species List'!$A$2:$J$97,4,0)</f>
        <v>Acanthuridae</v>
      </c>
    </row>
    <row r="1571" spans="1:11">
      <c r="A1571" s="49">
        <v>2013</v>
      </c>
      <c r="B1571" t="s">
        <v>4</v>
      </c>
      <c r="C1571">
        <v>1</v>
      </c>
      <c r="D1571" t="s">
        <v>54</v>
      </c>
      <c r="E1571" s="48" t="str">
        <f>VLOOKUP(D1571,'Species List'!$A$2:$J$97,3,0)</f>
        <v>Acanthurus coeruleus</v>
      </c>
      <c r="F1571">
        <v>18</v>
      </c>
      <c r="H1571" s="50">
        <f>VLOOKUP(D1571,'Species List'!$A$2:$J$97,6,0)</f>
        <v>-2.8241999999999998</v>
      </c>
      <c r="I1571" s="50">
        <f>VLOOKUP(D1571,'Species List'!$A$2:$J$97,7,0)</f>
        <v>2.2637999999999998</v>
      </c>
      <c r="J1571">
        <f t="shared" si="24"/>
        <v>191.11109332634919</v>
      </c>
      <c r="K1571" s="50" t="str">
        <f>VLOOKUP(D1571,'Species List'!$A$2:$J$97,4,0)</f>
        <v>Acanthuridae</v>
      </c>
    </row>
    <row r="1572" spans="1:11">
      <c r="A1572" s="49">
        <v>2013</v>
      </c>
      <c r="B1572" t="s">
        <v>4</v>
      </c>
      <c r="C1572">
        <v>1</v>
      </c>
      <c r="D1572" t="s">
        <v>44</v>
      </c>
      <c r="E1572" s="48" t="str">
        <f>VLOOKUP(D1572,'Species List'!$A$2:$J$97,3,0)</f>
        <v>Scarus iseri</v>
      </c>
      <c r="F1572">
        <v>14</v>
      </c>
      <c r="G1572" t="s">
        <v>21</v>
      </c>
      <c r="H1572" s="50">
        <f>VLOOKUP(D1572,'Species List'!$A$2:$J$97,6,0)</f>
        <v>-4.8887</v>
      </c>
      <c r="I1572" s="50">
        <f>VLOOKUP(D1572,'Species List'!$A$2:$J$97,7,0)</f>
        <v>3.0548000000000002</v>
      </c>
      <c r="J1572">
        <f t="shared" si="24"/>
        <v>46.48276173415772</v>
      </c>
      <c r="K1572" s="50" t="str">
        <f>VLOOKUP(D1572,'Species List'!$A$2:$J$97,4,0)</f>
        <v>Scaridae</v>
      </c>
    </row>
    <row r="1573" spans="1:11">
      <c r="A1573" s="49">
        <v>2013</v>
      </c>
      <c r="B1573" t="s">
        <v>4</v>
      </c>
      <c r="C1573">
        <v>1</v>
      </c>
      <c r="D1573" t="s">
        <v>48</v>
      </c>
      <c r="E1573" s="48" t="str">
        <f>VLOOKUP(D1573,'Species List'!$A$2:$J$97,3,0)</f>
        <v>Scarus taeniopterus</v>
      </c>
      <c r="F1573">
        <v>21</v>
      </c>
      <c r="G1573" t="s">
        <v>21</v>
      </c>
      <c r="H1573" s="50">
        <f>VLOOKUP(D1573,'Species List'!$A$2:$J$97,6,0)</f>
        <v>-3.2256999999999998</v>
      </c>
      <c r="I1573" s="50">
        <f>VLOOKUP(D1573,'Species List'!$A$2:$J$97,7,0)</f>
        <v>2.3852000000000002</v>
      </c>
      <c r="J1573">
        <f t="shared" si="24"/>
        <v>205.71097462173614</v>
      </c>
      <c r="K1573" s="50" t="str">
        <f>VLOOKUP(D1573,'Species List'!$A$2:$J$97,4,0)</f>
        <v>Scaridae</v>
      </c>
    </row>
    <row r="1574" spans="1:11">
      <c r="A1574" s="49">
        <v>2013</v>
      </c>
      <c r="B1574" t="s">
        <v>4</v>
      </c>
      <c r="C1574">
        <v>1</v>
      </c>
      <c r="D1574" t="s">
        <v>48</v>
      </c>
      <c r="E1574" s="48" t="str">
        <f>VLOOKUP(D1574,'Species List'!$A$2:$J$97,3,0)</f>
        <v>Scarus taeniopterus</v>
      </c>
      <c r="F1574">
        <v>12</v>
      </c>
      <c r="G1574" t="s">
        <v>53</v>
      </c>
      <c r="H1574" s="50">
        <f>VLOOKUP(D1574,'Species List'!$A$2:$J$97,6,0)</f>
        <v>-3.2256999999999998</v>
      </c>
      <c r="I1574" s="50">
        <f>VLOOKUP(D1574,'Species List'!$A$2:$J$97,7,0)</f>
        <v>2.3852000000000002</v>
      </c>
      <c r="J1574">
        <f t="shared" si="24"/>
        <v>54.145592205106873</v>
      </c>
      <c r="K1574" s="50" t="str">
        <f>VLOOKUP(D1574,'Species List'!$A$2:$J$97,4,0)</f>
        <v>Scaridae</v>
      </c>
    </row>
    <row r="1575" spans="1:11">
      <c r="A1575" s="49">
        <v>2013</v>
      </c>
      <c r="B1575" t="s">
        <v>4</v>
      </c>
      <c r="C1575">
        <v>1</v>
      </c>
      <c r="D1575" t="s">
        <v>48</v>
      </c>
      <c r="E1575" s="48" t="str">
        <f>VLOOKUP(D1575,'Species List'!$A$2:$J$97,3,0)</f>
        <v>Scarus taeniopterus</v>
      </c>
      <c r="F1575">
        <v>12</v>
      </c>
      <c r="G1575" t="s">
        <v>53</v>
      </c>
      <c r="H1575" s="50">
        <f>VLOOKUP(D1575,'Species List'!$A$2:$J$97,6,0)</f>
        <v>-3.2256999999999998</v>
      </c>
      <c r="I1575" s="50">
        <f>VLOOKUP(D1575,'Species List'!$A$2:$J$97,7,0)</f>
        <v>2.3852000000000002</v>
      </c>
      <c r="J1575">
        <f t="shared" si="24"/>
        <v>54.145592205106873</v>
      </c>
      <c r="K1575" s="50" t="str">
        <f>VLOOKUP(D1575,'Species List'!$A$2:$J$97,4,0)</f>
        <v>Scaridae</v>
      </c>
    </row>
    <row r="1576" spans="1:11">
      <c r="A1576" s="49">
        <v>2013</v>
      </c>
      <c r="B1576" t="s">
        <v>4</v>
      </c>
      <c r="C1576">
        <v>1</v>
      </c>
      <c r="D1576" t="s">
        <v>48</v>
      </c>
      <c r="E1576" s="48" t="str">
        <f>VLOOKUP(D1576,'Species List'!$A$2:$J$97,3,0)</f>
        <v>Scarus taeniopterus</v>
      </c>
      <c r="F1576">
        <v>23</v>
      </c>
      <c r="G1576" t="s">
        <v>43</v>
      </c>
      <c r="H1576" s="50">
        <f>VLOOKUP(D1576,'Species List'!$A$2:$J$97,6,0)</f>
        <v>-3.2256999999999998</v>
      </c>
      <c r="I1576" s="50">
        <f>VLOOKUP(D1576,'Species List'!$A$2:$J$97,7,0)</f>
        <v>2.3852000000000002</v>
      </c>
      <c r="J1576">
        <f t="shared" si="24"/>
        <v>255.56020890468707</v>
      </c>
      <c r="K1576" s="50" t="str">
        <f>VLOOKUP(D1576,'Species List'!$A$2:$J$97,4,0)</f>
        <v>Scaridae</v>
      </c>
    </row>
    <row r="1577" spans="1:11">
      <c r="A1577" s="49">
        <v>2013</v>
      </c>
      <c r="B1577" t="s">
        <v>4</v>
      </c>
      <c r="C1577">
        <v>1</v>
      </c>
      <c r="D1577" t="s">
        <v>48</v>
      </c>
      <c r="E1577" s="48" t="str">
        <f>VLOOKUP(D1577,'Species List'!$A$2:$J$97,3,0)</f>
        <v>Scarus taeniopterus</v>
      </c>
      <c r="F1577">
        <v>23</v>
      </c>
      <c r="G1577" t="s">
        <v>43</v>
      </c>
      <c r="H1577" s="50">
        <f>VLOOKUP(D1577,'Species List'!$A$2:$J$97,6,0)</f>
        <v>-3.2256999999999998</v>
      </c>
      <c r="I1577" s="50">
        <f>VLOOKUP(D1577,'Species List'!$A$2:$J$97,7,0)</f>
        <v>2.3852000000000002</v>
      </c>
      <c r="J1577">
        <f t="shared" si="24"/>
        <v>255.56020890468707</v>
      </c>
      <c r="K1577" s="50" t="str">
        <f>VLOOKUP(D1577,'Species List'!$A$2:$J$97,4,0)</f>
        <v>Scaridae</v>
      </c>
    </row>
    <row r="1578" spans="1:11">
      <c r="A1578" s="49">
        <v>2013</v>
      </c>
      <c r="B1578" t="s">
        <v>4</v>
      </c>
      <c r="C1578">
        <v>1</v>
      </c>
      <c r="D1578" s="48" t="s">
        <v>42</v>
      </c>
      <c r="E1578" s="48" t="str">
        <f>VLOOKUP(D1578,'Species List'!$A$2:$J$97,3,0)</f>
        <v>Scarus vetula</v>
      </c>
      <c r="F1578">
        <v>28</v>
      </c>
      <c r="G1578" t="s">
        <v>21</v>
      </c>
      <c r="H1578" s="50">
        <f>VLOOKUP(D1578,'Species List'!$A$2:$J$97,6,0)</f>
        <v>-5.0162000000000004</v>
      </c>
      <c r="I1578" s="50">
        <f>VLOOKUP(D1578,'Species List'!$A$2:$J$97,7,0)</f>
        <v>3.1109</v>
      </c>
      <c r="J1578">
        <f t="shared" si="24"/>
        <v>395.06078258407069</v>
      </c>
      <c r="K1578" s="50" t="str">
        <f>VLOOKUP(D1578,'Species List'!$A$2:$J$97,4,0)</f>
        <v>Scaridae</v>
      </c>
    </row>
    <row r="1579" spans="1:11">
      <c r="A1579" s="49">
        <v>2013</v>
      </c>
      <c r="B1579" t="s">
        <v>4</v>
      </c>
      <c r="C1579">
        <v>1</v>
      </c>
      <c r="D1579" s="48" t="s">
        <v>42</v>
      </c>
      <c r="E1579" s="48" t="str">
        <f>VLOOKUP(D1579,'Species List'!$A$2:$J$97,3,0)</f>
        <v>Scarus vetula</v>
      </c>
      <c r="F1579">
        <v>35</v>
      </c>
      <c r="G1579" t="s">
        <v>43</v>
      </c>
      <c r="H1579" s="50">
        <f>VLOOKUP(D1579,'Species List'!$A$2:$J$97,6,0)</f>
        <v>-5.0162000000000004</v>
      </c>
      <c r="I1579" s="50">
        <f>VLOOKUP(D1579,'Species List'!$A$2:$J$97,7,0)</f>
        <v>3.1109</v>
      </c>
      <c r="J1579">
        <f t="shared" si="24"/>
        <v>790.93588337793562</v>
      </c>
      <c r="K1579" s="50" t="str">
        <f>VLOOKUP(D1579,'Species List'!$A$2:$J$97,4,0)</f>
        <v>Scaridae</v>
      </c>
    </row>
    <row r="1580" spans="1:11">
      <c r="A1580" s="49">
        <v>2013</v>
      </c>
      <c r="B1580" t="s">
        <v>4</v>
      </c>
      <c r="C1580">
        <v>1</v>
      </c>
      <c r="D1580" s="48" t="s">
        <v>47</v>
      </c>
      <c r="E1580" s="48" t="str">
        <f>VLOOKUP(D1580,'Species List'!$A$2:$J$97,3,0)</f>
        <v>Sparisoma aurofrenatum</v>
      </c>
      <c r="F1580">
        <v>17</v>
      </c>
      <c r="G1580" t="s">
        <v>21</v>
      </c>
      <c r="H1580" s="50">
        <f>VLOOKUP(D1580,'Species List'!$A$2:$J$97,6,0)</f>
        <v>-4.0781000000000001</v>
      </c>
      <c r="I1580" s="50">
        <f>VLOOKUP(D1580,'Species List'!$A$2:$J$97,7,0)</f>
        <v>2.7437999999999998</v>
      </c>
      <c r="J1580">
        <f t="shared" si="24"/>
        <v>110.10467275536061</v>
      </c>
      <c r="K1580" s="50" t="str">
        <f>VLOOKUP(D1580,'Species List'!$A$2:$J$97,4,0)</f>
        <v>Scaridae</v>
      </c>
    </row>
    <row r="1581" spans="1:11">
      <c r="A1581" s="49">
        <v>2013</v>
      </c>
      <c r="B1581" t="s">
        <v>4</v>
      </c>
      <c r="C1581">
        <v>1</v>
      </c>
      <c r="D1581" s="48" t="s">
        <v>47</v>
      </c>
      <c r="E1581" s="48" t="str">
        <f>VLOOKUP(D1581,'Species List'!$A$2:$J$97,3,0)</f>
        <v>Sparisoma aurofrenatum</v>
      </c>
      <c r="F1581">
        <v>20</v>
      </c>
      <c r="G1581" t="s">
        <v>21</v>
      </c>
      <c r="H1581" s="50">
        <f>VLOOKUP(D1581,'Species List'!$A$2:$J$97,6,0)</f>
        <v>-4.0781000000000001</v>
      </c>
      <c r="I1581" s="50">
        <f>VLOOKUP(D1581,'Species List'!$A$2:$J$97,7,0)</f>
        <v>2.7437999999999998</v>
      </c>
      <c r="J1581">
        <f t="shared" si="24"/>
        <v>171.97531044669645</v>
      </c>
      <c r="K1581" s="50" t="str">
        <f>VLOOKUP(D1581,'Species List'!$A$2:$J$97,4,0)</f>
        <v>Scaridae</v>
      </c>
    </row>
    <row r="1582" spans="1:11">
      <c r="A1582" s="49">
        <v>2013</v>
      </c>
      <c r="B1582" t="s">
        <v>4</v>
      </c>
      <c r="C1582">
        <v>1</v>
      </c>
      <c r="D1582" s="48" t="s">
        <v>47</v>
      </c>
      <c r="E1582" s="48" t="str">
        <f>VLOOKUP(D1582,'Species List'!$A$2:$J$97,3,0)</f>
        <v>Sparisoma aurofrenatum</v>
      </c>
      <c r="F1582">
        <v>20</v>
      </c>
      <c r="G1582" t="s">
        <v>21</v>
      </c>
      <c r="H1582" s="50">
        <f>VLOOKUP(D1582,'Species List'!$A$2:$J$97,6,0)</f>
        <v>-4.0781000000000001</v>
      </c>
      <c r="I1582" s="50">
        <f>VLOOKUP(D1582,'Species List'!$A$2:$J$97,7,0)</f>
        <v>2.7437999999999998</v>
      </c>
      <c r="J1582">
        <f t="shared" si="24"/>
        <v>171.97531044669645</v>
      </c>
      <c r="K1582" s="50" t="str">
        <f>VLOOKUP(D1582,'Species List'!$A$2:$J$97,4,0)</f>
        <v>Scaridae</v>
      </c>
    </row>
    <row r="1583" spans="1:11">
      <c r="A1583" s="49">
        <v>2013</v>
      </c>
      <c r="B1583" t="s">
        <v>4</v>
      </c>
      <c r="C1583">
        <v>1</v>
      </c>
      <c r="D1583" t="s">
        <v>45</v>
      </c>
      <c r="E1583" s="48" t="str">
        <f>VLOOKUP(D1583,'Species List'!$A$2:$J$97,3,0)</f>
        <v>Sparisoma viride</v>
      </c>
      <c r="F1583">
        <v>25</v>
      </c>
      <c r="G1583" t="s">
        <v>21</v>
      </c>
      <c r="H1583" s="50">
        <f>VLOOKUP(D1583,'Species List'!$A$2:$J$97,6,0)</f>
        <v>-4.4317000000000002</v>
      </c>
      <c r="I1583" s="50">
        <f>VLOOKUP(D1583,'Species List'!$A$2:$J$97,7,0)</f>
        <v>2.9051</v>
      </c>
      <c r="J1583">
        <f t="shared" si="24"/>
        <v>342.41715863912742</v>
      </c>
      <c r="K1583" s="50" t="str">
        <f>VLOOKUP(D1583,'Species List'!$A$2:$J$97,4,0)</f>
        <v>Scaridae</v>
      </c>
    </row>
    <row r="1584" spans="1:11">
      <c r="A1584" s="49">
        <v>2013</v>
      </c>
      <c r="B1584" t="s">
        <v>4</v>
      </c>
      <c r="C1584">
        <v>1</v>
      </c>
      <c r="D1584" t="s">
        <v>45</v>
      </c>
      <c r="E1584" s="48" t="str">
        <f>VLOOKUP(D1584,'Species List'!$A$2:$J$97,3,0)</f>
        <v>Sparisoma viride</v>
      </c>
      <c r="F1584">
        <v>31</v>
      </c>
      <c r="G1584" t="s">
        <v>21</v>
      </c>
      <c r="H1584" s="50">
        <f>VLOOKUP(D1584,'Species List'!$A$2:$J$97,6,0)</f>
        <v>-4.4317000000000002</v>
      </c>
      <c r="I1584" s="50">
        <f>VLOOKUP(D1584,'Species List'!$A$2:$J$97,7,0)</f>
        <v>2.9051</v>
      </c>
      <c r="J1584">
        <f t="shared" si="24"/>
        <v>639.66834096149489</v>
      </c>
      <c r="K1584" s="50" t="str">
        <f>VLOOKUP(D1584,'Species List'!$A$2:$J$97,4,0)</f>
        <v>Scaridae</v>
      </c>
    </row>
    <row r="1585" spans="1:11">
      <c r="A1585" s="49">
        <v>2013</v>
      </c>
      <c r="B1585" t="s">
        <v>4</v>
      </c>
      <c r="C1585">
        <v>1</v>
      </c>
      <c r="D1585" t="s">
        <v>45</v>
      </c>
      <c r="E1585" s="48" t="str">
        <f>VLOOKUP(D1585,'Species List'!$A$2:$J$97,3,0)</f>
        <v>Sparisoma viride</v>
      </c>
      <c r="F1585">
        <v>32</v>
      </c>
      <c r="G1585" t="s">
        <v>43</v>
      </c>
      <c r="H1585" s="50">
        <f>VLOOKUP(D1585,'Species List'!$A$2:$J$97,6,0)</f>
        <v>-4.4317000000000002</v>
      </c>
      <c r="I1585" s="50">
        <f>VLOOKUP(D1585,'Species List'!$A$2:$J$97,7,0)</f>
        <v>2.9051</v>
      </c>
      <c r="J1585">
        <f t="shared" si="24"/>
        <v>701.47339170910243</v>
      </c>
      <c r="K1585" s="50" t="str">
        <f>VLOOKUP(D1585,'Species List'!$A$2:$J$97,4,0)</f>
        <v>Scaridae</v>
      </c>
    </row>
    <row r="1586" spans="1:11">
      <c r="A1586" s="49">
        <v>2013</v>
      </c>
      <c r="B1586" t="s">
        <v>4</v>
      </c>
      <c r="C1586">
        <v>2</v>
      </c>
      <c r="D1586" s="48" t="s">
        <v>26</v>
      </c>
      <c r="E1586" s="48" t="str">
        <f>VLOOKUP(D1586,'Species List'!$A$2:$J$97,3,0)</f>
        <v>Acanthurus bahianus</v>
      </c>
      <c r="F1586">
        <v>19</v>
      </c>
      <c r="H1586" s="50">
        <f>VLOOKUP(D1586,'Species List'!$A$2:$J$97,6,0)</f>
        <v>-4.6005000000000003</v>
      </c>
      <c r="I1586" s="50">
        <f>VLOOKUP(D1586,'Species List'!$A$2:$J$97,7,0)</f>
        <v>2.9752000000000001</v>
      </c>
      <c r="J1586">
        <f t="shared" si="24"/>
        <v>151.09417216938573</v>
      </c>
      <c r="K1586" s="50" t="str">
        <f>VLOOKUP(D1586,'Species List'!$A$2:$J$97,4,0)</f>
        <v>Acanthuridae</v>
      </c>
    </row>
    <row r="1587" spans="1:11">
      <c r="A1587" s="49">
        <v>2013</v>
      </c>
      <c r="B1587" t="s">
        <v>4</v>
      </c>
      <c r="C1587">
        <v>2</v>
      </c>
      <c r="D1587" t="s">
        <v>54</v>
      </c>
      <c r="E1587" s="48" t="str">
        <f>VLOOKUP(D1587,'Species List'!$A$2:$J$97,3,0)</f>
        <v>Acanthurus coeruleus</v>
      </c>
      <c r="F1587">
        <v>17</v>
      </c>
      <c r="H1587" s="50">
        <f>VLOOKUP(D1587,'Species List'!$A$2:$J$97,6,0)</f>
        <v>-2.8241999999999998</v>
      </c>
      <c r="I1587" s="50">
        <f>VLOOKUP(D1587,'Species List'!$A$2:$J$97,7,0)</f>
        <v>2.2637999999999998</v>
      </c>
      <c r="J1587">
        <f t="shared" si="24"/>
        <v>167.91529942216221</v>
      </c>
      <c r="K1587" s="50" t="str">
        <f>VLOOKUP(D1587,'Species List'!$A$2:$J$97,4,0)</f>
        <v>Acanthuridae</v>
      </c>
    </row>
    <row r="1588" spans="1:11">
      <c r="A1588" s="49">
        <v>2013</v>
      </c>
      <c r="B1588" t="s">
        <v>4</v>
      </c>
      <c r="C1588">
        <v>2</v>
      </c>
      <c r="D1588" t="s">
        <v>48</v>
      </c>
      <c r="E1588" s="48" t="str">
        <f>VLOOKUP(D1588,'Species List'!$A$2:$J$97,3,0)</f>
        <v>Scarus taeniopterus</v>
      </c>
      <c r="F1588">
        <v>12</v>
      </c>
      <c r="G1588" t="s">
        <v>21</v>
      </c>
      <c r="H1588" s="50">
        <f>VLOOKUP(D1588,'Species List'!$A$2:$J$97,6,0)</f>
        <v>-3.2256999999999998</v>
      </c>
      <c r="I1588" s="50">
        <f>VLOOKUP(D1588,'Species List'!$A$2:$J$97,7,0)</f>
        <v>2.3852000000000002</v>
      </c>
      <c r="J1588">
        <f t="shared" si="24"/>
        <v>54.145592205106873</v>
      </c>
      <c r="K1588" s="50" t="str">
        <f>VLOOKUP(D1588,'Species List'!$A$2:$J$97,4,0)</f>
        <v>Scaridae</v>
      </c>
    </row>
    <row r="1589" spans="1:11">
      <c r="A1589" s="49">
        <v>2013</v>
      </c>
      <c r="B1589" t="s">
        <v>4</v>
      </c>
      <c r="C1589">
        <v>2</v>
      </c>
      <c r="D1589" t="s">
        <v>48</v>
      </c>
      <c r="E1589" s="48" t="str">
        <f>VLOOKUP(D1589,'Species List'!$A$2:$J$97,3,0)</f>
        <v>Scarus taeniopterus</v>
      </c>
      <c r="F1589">
        <v>18</v>
      </c>
      <c r="G1589" t="s">
        <v>21</v>
      </c>
      <c r="H1589" s="50">
        <f>VLOOKUP(D1589,'Species List'!$A$2:$J$97,6,0)</f>
        <v>-3.2256999999999998</v>
      </c>
      <c r="I1589" s="50">
        <f>VLOOKUP(D1589,'Species List'!$A$2:$J$97,7,0)</f>
        <v>2.3852000000000002</v>
      </c>
      <c r="J1589">
        <f t="shared" si="24"/>
        <v>142.42163893869329</v>
      </c>
      <c r="K1589" s="50" t="str">
        <f>VLOOKUP(D1589,'Species List'!$A$2:$J$97,4,0)</f>
        <v>Scaridae</v>
      </c>
    </row>
    <row r="1590" spans="1:11">
      <c r="A1590" s="49">
        <v>2013</v>
      </c>
      <c r="B1590" t="s">
        <v>4</v>
      </c>
      <c r="C1590">
        <v>2</v>
      </c>
      <c r="D1590" t="s">
        <v>48</v>
      </c>
      <c r="E1590" s="48" t="str">
        <f>VLOOKUP(D1590,'Species List'!$A$2:$J$97,3,0)</f>
        <v>Scarus taeniopterus</v>
      </c>
      <c r="F1590">
        <v>20</v>
      </c>
      <c r="G1590" t="s">
        <v>21</v>
      </c>
      <c r="H1590" s="50">
        <f>VLOOKUP(D1590,'Species List'!$A$2:$J$97,6,0)</f>
        <v>-3.2256999999999998</v>
      </c>
      <c r="I1590" s="50">
        <f>VLOOKUP(D1590,'Species List'!$A$2:$J$97,7,0)</f>
        <v>2.3852000000000002</v>
      </c>
      <c r="J1590">
        <f t="shared" si="24"/>
        <v>183.11197449783583</v>
      </c>
      <c r="K1590" s="50" t="str">
        <f>VLOOKUP(D1590,'Species List'!$A$2:$J$97,4,0)</f>
        <v>Scaridae</v>
      </c>
    </row>
    <row r="1591" spans="1:11">
      <c r="A1591" s="49">
        <v>2013</v>
      </c>
      <c r="B1591" t="s">
        <v>4</v>
      </c>
      <c r="C1591">
        <v>2</v>
      </c>
      <c r="D1591" t="s">
        <v>48</v>
      </c>
      <c r="E1591" s="48" t="str">
        <f>VLOOKUP(D1591,'Species List'!$A$2:$J$97,3,0)</f>
        <v>Scarus taeniopterus</v>
      </c>
      <c r="F1591">
        <v>20</v>
      </c>
      <c r="G1591" t="s">
        <v>21</v>
      </c>
      <c r="H1591" s="50">
        <f>VLOOKUP(D1591,'Species List'!$A$2:$J$97,6,0)</f>
        <v>-3.2256999999999998</v>
      </c>
      <c r="I1591" s="50">
        <f>VLOOKUP(D1591,'Species List'!$A$2:$J$97,7,0)</f>
        <v>2.3852000000000002</v>
      </c>
      <c r="J1591">
        <f t="shared" si="24"/>
        <v>183.11197449783583</v>
      </c>
      <c r="K1591" s="50" t="str">
        <f>VLOOKUP(D1591,'Species List'!$A$2:$J$97,4,0)</f>
        <v>Scaridae</v>
      </c>
    </row>
    <row r="1592" spans="1:11">
      <c r="A1592" s="49">
        <v>2013</v>
      </c>
      <c r="B1592" t="s">
        <v>4</v>
      </c>
      <c r="C1592">
        <v>2</v>
      </c>
      <c r="D1592" t="s">
        <v>48</v>
      </c>
      <c r="E1592" s="48" t="str">
        <f>VLOOKUP(D1592,'Species List'!$A$2:$J$97,3,0)</f>
        <v>Scarus taeniopterus</v>
      </c>
      <c r="F1592">
        <v>8</v>
      </c>
      <c r="G1592" t="s">
        <v>53</v>
      </c>
      <c r="H1592" s="50">
        <f>VLOOKUP(D1592,'Species List'!$A$2:$J$97,6,0)</f>
        <v>-3.2256999999999998</v>
      </c>
      <c r="I1592" s="50">
        <f>VLOOKUP(D1592,'Species List'!$A$2:$J$97,7,0)</f>
        <v>2.3852000000000002</v>
      </c>
      <c r="J1592">
        <f t="shared" si="24"/>
        <v>20.584969932158472</v>
      </c>
      <c r="K1592" s="50" t="str">
        <f>VLOOKUP(D1592,'Species List'!$A$2:$J$97,4,0)</f>
        <v>Scaridae</v>
      </c>
    </row>
    <row r="1593" spans="1:11">
      <c r="A1593" s="49">
        <v>2013</v>
      </c>
      <c r="B1593" t="s">
        <v>4</v>
      </c>
      <c r="C1593">
        <v>2</v>
      </c>
      <c r="D1593" t="s">
        <v>48</v>
      </c>
      <c r="E1593" s="48" t="str">
        <f>VLOOKUP(D1593,'Species List'!$A$2:$J$97,3,0)</f>
        <v>Scarus taeniopterus</v>
      </c>
      <c r="F1593">
        <v>10</v>
      </c>
      <c r="G1593" t="s">
        <v>53</v>
      </c>
      <c r="H1593" s="50">
        <f>VLOOKUP(D1593,'Species List'!$A$2:$J$97,6,0)</f>
        <v>-3.2256999999999998</v>
      </c>
      <c r="I1593" s="50">
        <f>VLOOKUP(D1593,'Species List'!$A$2:$J$97,7,0)</f>
        <v>2.3852000000000002</v>
      </c>
      <c r="J1593">
        <f t="shared" si="24"/>
        <v>35.050966680669347</v>
      </c>
      <c r="K1593" s="50" t="str">
        <f>VLOOKUP(D1593,'Species List'!$A$2:$J$97,4,0)</f>
        <v>Scaridae</v>
      </c>
    </row>
    <row r="1594" spans="1:11">
      <c r="A1594" s="49">
        <v>2013</v>
      </c>
      <c r="B1594" t="s">
        <v>4</v>
      </c>
      <c r="C1594">
        <v>2</v>
      </c>
      <c r="D1594" t="s">
        <v>48</v>
      </c>
      <c r="E1594" s="48" t="str">
        <f>VLOOKUP(D1594,'Species List'!$A$2:$J$97,3,0)</f>
        <v>Scarus taeniopterus</v>
      </c>
      <c r="F1594">
        <v>10</v>
      </c>
      <c r="G1594" t="s">
        <v>53</v>
      </c>
      <c r="H1594" s="50">
        <f>VLOOKUP(D1594,'Species List'!$A$2:$J$97,6,0)</f>
        <v>-3.2256999999999998</v>
      </c>
      <c r="I1594" s="50">
        <f>VLOOKUP(D1594,'Species List'!$A$2:$J$97,7,0)</f>
        <v>2.3852000000000002</v>
      </c>
      <c r="J1594">
        <f t="shared" si="24"/>
        <v>35.050966680669347</v>
      </c>
      <c r="K1594" s="50" t="str">
        <f>VLOOKUP(D1594,'Species List'!$A$2:$J$97,4,0)</f>
        <v>Scaridae</v>
      </c>
    </row>
    <row r="1595" spans="1:11">
      <c r="A1595" s="49">
        <v>2013</v>
      </c>
      <c r="B1595" t="s">
        <v>4</v>
      </c>
      <c r="C1595">
        <v>2</v>
      </c>
      <c r="D1595" t="s">
        <v>48</v>
      </c>
      <c r="E1595" s="48" t="str">
        <f>VLOOKUP(D1595,'Species List'!$A$2:$J$97,3,0)</f>
        <v>Scarus taeniopterus</v>
      </c>
      <c r="F1595">
        <v>23</v>
      </c>
      <c r="G1595" t="s">
        <v>43</v>
      </c>
      <c r="H1595" s="50">
        <f>VLOOKUP(D1595,'Species List'!$A$2:$J$97,6,0)</f>
        <v>-3.2256999999999998</v>
      </c>
      <c r="I1595" s="50">
        <f>VLOOKUP(D1595,'Species List'!$A$2:$J$97,7,0)</f>
        <v>2.3852000000000002</v>
      </c>
      <c r="J1595">
        <f t="shared" si="24"/>
        <v>255.56020890468707</v>
      </c>
      <c r="K1595" s="50" t="str">
        <f>VLOOKUP(D1595,'Species List'!$A$2:$J$97,4,0)</f>
        <v>Scaridae</v>
      </c>
    </row>
    <row r="1596" spans="1:11">
      <c r="A1596" s="49">
        <v>2013</v>
      </c>
      <c r="B1596" t="s">
        <v>4</v>
      </c>
      <c r="C1596">
        <v>2</v>
      </c>
      <c r="D1596" s="48" t="s">
        <v>42</v>
      </c>
      <c r="E1596" s="48" t="str">
        <f>VLOOKUP(D1596,'Species List'!$A$2:$J$97,3,0)</f>
        <v>Scarus vetula</v>
      </c>
      <c r="F1596">
        <v>32</v>
      </c>
      <c r="G1596" t="s">
        <v>21</v>
      </c>
      <c r="H1596" s="50">
        <f>VLOOKUP(D1596,'Species List'!$A$2:$J$97,6,0)</f>
        <v>-5.0162000000000004</v>
      </c>
      <c r="I1596" s="50">
        <f>VLOOKUP(D1596,'Species List'!$A$2:$J$97,7,0)</f>
        <v>3.1109</v>
      </c>
      <c r="J1596">
        <f t="shared" si="24"/>
        <v>598.50952660385963</v>
      </c>
      <c r="K1596" s="50" t="str">
        <f>VLOOKUP(D1596,'Species List'!$A$2:$J$97,4,0)</f>
        <v>Scaridae</v>
      </c>
    </row>
    <row r="1597" spans="1:11">
      <c r="A1597" s="49">
        <v>2013</v>
      </c>
      <c r="B1597" t="s">
        <v>4</v>
      </c>
      <c r="C1597">
        <v>2</v>
      </c>
      <c r="D1597" s="48" t="s">
        <v>42</v>
      </c>
      <c r="E1597" s="48" t="str">
        <f>VLOOKUP(D1597,'Species List'!$A$2:$J$97,3,0)</f>
        <v>Scarus vetula</v>
      </c>
      <c r="F1597">
        <v>33</v>
      </c>
      <c r="G1597" t="s">
        <v>21</v>
      </c>
      <c r="H1597" s="50">
        <f>VLOOKUP(D1597,'Species List'!$A$2:$J$97,6,0)</f>
        <v>-5.0162000000000004</v>
      </c>
      <c r="I1597" s="50">
        <f>VLOOKUP(D1597,'Species List'!$A$2:$J$97,7,0)</f>
        <v>3.1109</v>
      </c>
      <c r="J1597">
        <f t="shared" si="24"/>
        <v>658.63531859738646</v>
      </c>
      <c r="K1597" s="50" t="str">
        <f>VLOOKUP(D1597,'Species List'!$A$2:$J$97,4,0)</f>
        <v>Scaridae</v>
      </c>
    </row>
    <row r="1598" spans="1:11">
      <c r="A1598" s="49">
        <v>2013</v>
      </c>
      <c r="B1598" t="s">
        <v>4</v>
      </c>
      <c r="C1598">
        <v>2</v>
      </c>
      <c r="D1598" s="48" t="s">
        <v>42</v>
      </c>
      <c r="E1598" s="48" t="str">
        <f>VLOOKUP(D1598,'Species List'!$A$2:$J$97,3,0)</f>
        <v>Scarus vetula</v>
      </c>
      <c r="F1598">
        <v>34</v>
      </c>
      <c r="G1598" t="s">
        <v>43</v>
      </c>
      <c r="H1598" s="50">
        <f>VLOOKUP(D1598,'Species List'!$A$2:$J$97,6,0)</f>
        <v>-5.0162000000000004</v>
      </c>
      <c r="I1598" s="50">
        <f>VLOOKUP(D1598,'Species List'!$A$2:$J$97,7,0)</f>
        <v>3.1109</v>
      </c>
      <c r="J1598">
        <f t="shared" si="24"/>
        <v>722.73279691201913</v>
      </c>
      <c r="K1598" s="50" t="str">
        <f>VLOOKUP(D1598,'Species List'!$A$2:$J$97,4,0)</f>
        <v>Scaridae</v>
      </c>
    </row>
    <row r="1599" spans="1:11">
      <c r="A1599" s="49">
        <v>2013</v>
      </c>
      <c r="B1599" t="s">
        <v>4</v>
      </c>
      <c r="C1599">
        <v>2</v>
      </c>
      <c r="D1599" s="48" t="s">
        <v>47</v>
      </c>
      <c r="E1599" s="48" t="str">
        <f>VLOOKUP(D1599,'Species List'!$A$2:$J$97,3,0)</f>
        <v>Sparisoma aurofrenatum</v>
      </c>
      <c r="F1599">
        <v>21</v>
      </c>
      <c r="G1599" t="s">
        <v>21</v>
      </c>
      <c r="H1599" s="50">
        <f>VLOOKUP(D1599,'Species List'!$A$2:$J$97,6,0)</f>
        <v>-4.0781000000000001</v>
      </c>
      <c r="I1599" s="50">
        <f>VLOOKUP(D1599,'Species List'!$A$2:$J$97,7,0)</f>
        <v>2.7437999999999998</v>
      </c>
      <c r="J1599">
        <f t="shared" si="24"/>
        <v>196.60986314457895</v>
      </c>
      <c r="K1599" s="50" t="str">
        <f>VLOOKUP(D1599,'Species List'!$A$2:$J$97,4,0)</f>
        <v>Scaridae</v>
      </c>
    </row>
    <row r="1600" spans="1:11">
      <c r="A1600" s="49">
        <v>2013</v>
      </c>
      <c r="B1600" t="s">
        <v>4</v>
      </c>
      <c r="C1600">
        <v>2</v>
      </c>
      <c r="D1600" s="48" t="s">
        <v>47</v>
      </c>
      <c r="E1600" s="48" t="str">
        <f>VLOOKUP(D1600,'Species List'!$A$2:$J$97,3,0)</f>
        <v>Sparisoma aurofrenatum</v>
      </c>
      <c r="F1600">
        <v>23</v>
      </c>
      <c r="G1600" t="s">
        <v>43</v>
      </c>
      <c r="H1600" s="50">
        <f>VLOOKUP(D1600,'Species List'!$A$2:$J$97,6,0)</f>
        <v>-4.0781000000000001</v>
      </c>
      <c r="I1600" s="50">
        <f>VLOOKUP(D1600,'Species List'!$A$2:$J$97,7,0)</f>
        <v>2.7437999999999998</v>
      </c>
      <c r="J1600">
        <f t="shared" si="24"/>
        <v>252.35321175413256</v>
      </c>
      <c r="K1600" s="50" t="str">
        <f>VLOOKUP(D1600,'Species List'!$A$2:$J$97,4,0)</f>
        <v>Scaridae</v>
      </c>
    </row>
    <row r="1601" spans="1:11">
      <c r="A1601" s="49">
        <v>2013</v>
      </c>
      <c r="B1601" t="s">
        <v>4</v>
      </c>
      <c r="C1601">
        <v>2</v>
      </c>
      <c r="D1601" s="48" t="s">
        <v>36</v>
      </c>
      <c r="E1601" s="48" t="str">
        <f>VLOOKUP(D1601,'Species List'!$A$2:$J$97,3,0)</f>
        <v>Sparisoma chrysopterum</v>
      </c>
      <c r="F1601">
        <v>30</v>
      </c>
      <c r="G1601" t="s">
        <v>43</v>
      </c>
      <c r="H1601" s="50">
        <f>VLOOKUP(D1601,'Species List'!$A$2:$J$97,6,0)</f>
        <v>-3.0508999999999999</v>
      </c>
      <c r="I1601" s="50">
        <f>VLOOKUP(D1601,'Species List'!$A$2:$J$97,7,0)</f>
        <v>2.3191999999999999</v>
      </c>
      <c r="J1601">
        <f t="shared" si="24"/>
        <v>494.35577733610052</v>
      </c>
      <c r="K1601" s="50" t="str">
        <f>VLOOKUP(D1601,'Species List'!$A$2:$J$97,4,0)</f>
        <v>Scaridae</v>
      </c>
    </row>
    <row r="1602" spans="1:11">
      <c r="A1602" s="49">
        <v>2013</v>
      </c>
      <c r="B1602" t="s">
        <v>4</v>
      </c>
      <c r="C1602">
        <v>2</v>
      </c>
      <c r="D1602" t="s">
        <v>45</v>
      </c>
      <c r="E1602" s="48" t="str">
        <f>VLOOKUP(D1602,'Species List'!$A$2:$J$97,3,0)</f>
        <v>Sparisoma viride</v>
      </c>
      <c r="F1602">
        <v>24</v>
      </c>
      <c r="G1602" t="s">
        <v>21</v>
      </c>
      <c r="H1602" s="50">
        <f>VLOOKUP(D1602,'Species List'!$A$2:$J$97,6,0)</f>
        <v>-4.4317000000000002</v>
      </c>
      <c r="I1602" s="50">
        <f>VLOOKUP(D1602,'Species List'!$A$2:$J$97,7,0)</f>
        <v>2.9051</v>
      </c>
      <c r="J1602">
        <f t="shared" ref="J1602:J1665" si="25">10^(H1602+(I1602*LOG(F1602*10)/LOG(10)))</f>
        <v>304.12468932899543</v>
      </c>
      <c r="K1602" s="50" t="str">
        <f>VLOOKUP(D1602,'Species List'!$A$2:$J$97,4,0)</f>
        <v>Scaridae</v>
      </c>
    </row>
    <row r="1603" spans="1:11">
      <c r="A1603" s="49">
        <v>2013</v>
      </c>
      <c r="B1603" t="s">
        <v>4</v>
      </c>
      <c r="C1603">
        <v>2</v>
      </c>
      <c r="D1603" t="s">
        <v>45</v>
      </c>
      <c r="E1603" s="48" t="str">
        <f>VLOOKUP(D1603,'Species List'!$A$2:$J$97,3,0)</f>
        <v>Sparisoma viride</v>
      </c>
      <c r="F1603">
        <v>28</v>
      </c>
      <c r="G1603" t="s">
        <v>21</v>
      </c>
      <c r="H1603" s="50">
        <f>VLOOKUP(D1603,'Species List'!$A$2:$J$97,6,0)</f>
        <v>-4.4317000000000002</v>
      </c>
      <c r="I1603" s="50">
        <f>VLOOKUP(D1603,'Species List'!$A$2:$J$97,7,0)</f>
        <v>2.9051</v>
      </c>
      <c r="J1603">
        <f t="shared" si="25"/>
        <v>475.92530495067058</v>
      </c>
      <c r="K1603" s="50" t="str">
        <f>VLOOKUP(D1603,'Species List'!$A$2:$J$97,4,0)</f>
        <v>Scaridae</v>
      </c>
    </row>
    <row r="1604" spans="1:11">
      <c r="A1604" s="49">
        <v>2013</v>
      </c>
      <c r="B1604" t="s">
        <v>4</v>
      </c>
      <c r="C1604">
        <v>3</v>
      </c>
      <c r="D1604" s="48" t="s">
        <v>46</v>
      </c>
      <c r="E1604" s="48" t="str">
        <f>VLOOKUP(D1604,'Species List'!$A$2:$J$97,3,0)</f>
        <v>Acanthurus chirurgus</v>
      </c>
      <c r="F1604">
        <v>15</v>
      </c>
      <c r="H1604" s="50">
        <f>VLOOKUP(D1604,'Species List'!$A$2:$J$97,6,0)</f>
        <v>-2.4262000000000001</v>
      </c>
      <c r="I1604" s="50">
        <f>VLOOKUP(D1604,'Species List'!$A$2:$J$97,7,0)</f>
        <v>2.0768</v>
      </c>
      <c r="J1604">
        <f t="shared" si="25"/>
        <v>123.90999139179274</v>
      </c>
      <c r="K1604" s="50" t="str">
        <f>VLOOKUP(D1604,'Species List'!$A$2:$J$97,4,0)</f>
        <v>Acanthuridae</v>
      </c>
    </row>
    <row r="1605" spans="1:11">
      <c r="A1605" s="49">
        <v>2013</v>
      </c>
      <c r="B1605" t="s">
        <v>4</v>
      </c>
      <c r="C1605">
        <v>3</v>
      </c>
      <c r="D1605" t="s">
        <v>48</v>
      </c>
      <c r="E1605" s="48" t="str">
        <f>VLOOKUP(D1605,'Species List'!$A$2:$J$97,3,0)</f>
        <v>Scarus taeniopterus</v>
      </c>
      <c r="F1605">
        <v>10</v>
      </c>
      <c r="G1605" t="s">
        <v>21</v>
      </c>
      <c r="H1605" s="50">
        <f>VLOOKUP(D1605,'Species List'!$A$2:$J$97,6,0)</f>
        <v>-3.2256999999999998</v>
      </c>
      <c r="I1605" s="50">
        <f>VLOOKUP(D1605,'Species List'!$A$2:$J$97,7,0)</f>
        <v>2.3852000000000002</v>
      </c>
      <c r="J1605">
        <f t="shared" si="25"/>
        <v>35.050966680669347</v>
      </c>
      <c r="K1605" s="50" t="str">
        <f>VLOOKUP(D1605,'Species List'!$A$2:$J$97,4,0)</f>
        <v>Scaridae</v>
      </c>
    </row>
    <row r="1606" spans="1:11">
      <c r="A1606" s="49">
        <v>2013</v>
      </c>
      <c r="B1606" t="s">
        <v>4</v>
      </c>
      <c r="C1606">
        <v>3</v>
      </c>
      <c r="D1606" t="s">
        <v>48</v>
      </c>
      <c r="E1606" s="48" t="str">
        <f>VLOOKUP(D1606,'Species List'!$A$2:$J$97,3,0)</f>
        <v>Scarus taeniopterus</v>
      </c>
      <c r="F1606">
        <v>17</v>
      </c>
      <c r="G1606" t="s">
        <v>21</v>
      </c>
      <c r="H1606" s="50">
        <f>VLOOKUP(D1606,'Species List'!$A$2:$J$97,6,0)</f>
        <v>-3.2256999999999998</v>
      </c>
      <c r="I1606" s="50">
        <f>VLOOKUP(D1606,'Species List'!$A$2:$J$97,7,0)</f>
        <v>2.3852000000000002</v>
      </c>
      <c r="J1606">
        <f t="shared" si="25"/>
        <v>124.27013418228138</v>
      </c>
      <c r="K1606" s="50" t="str">
        <f>VLOOKUP(D1606,'Species List'!$A$2:$J$97,4,0)</f>
        <v>Scaridae</v>
      </c>
    </row>
    <row r="1607" spans="1:11">
      <c r="A1607" s="49">
        <v>2013</v>
      </c>
      <c r="B1607" t="s">
        <v>4</v>
      </c>
      <c r="C1607">
        <v>3</v>
      </c>
      <c r="D1607" t="s">
        <v>48</v>
      </c>
      <c r="E1607" s="48" t="str">
        <f>VLOOKUP(D1607,'Species List'!$A$2:$J$97,3,0)</f>
        <v>Scarus taeniopterus</v>
      </c>
      <c r="F1607">
        <v>18</v>
      </c>
      <c r="G1607" t="s">
        <v>21</v>
      </c>
      <c r="H1607" s="50">
        <f>VLOOKUP(D1607,'Species List'!$A$2:$J$97,6,0)</f>
        <v>-3.2256999999999998</v>
      </c>
      <c r="I1607" s="50">
        <f>VLOOKUP(D1607,'Species List'!$A$2:$J$97,7,0)</f>
        <v>2.3852000000000002</v>
      </c>
      <c r="J1607">
        <f t="shared" si="25"/>
        <v>142.42163893869329</v>
      </c>
      <c r="K1607" s="50" t="str">
        <f>VLOOKUP(D1607,'Species List'!$A$2:$J$97,4,0)</f>
        <v>Scaridae</v>
      </c>
    </row>
    <row r="1608" spans="1:11">
      <c r="A1608" s="49">
        <v>2013</v>
      </c>
      <c r="B1608" t="s">
        <v>4</v>
      </c>
      <c r="C1608">
        <v>3</v>
      </c>
      <c r="D1608" t="s">
        <v>48</v>
      </c>
      <c r="E1608" s="48" t="str">
        <f>VLOOKUP(D1608,'Species List'!$A$2:$J$97,3,0)</f>
        <v>Scarus taeniopterus</v>
      </c>
      <c r="F1608">
        <v>20</v>
      </c>
      <c r="G1608" t="s">
        <v>21</v>
      </c>
      <c r="H1608" s="50">
        <f>VLOOKUP(D1608,'Species List'!$A$2:$J$97,6,0)</f>
        <v>-3.2256999999999998</v>
      </c>
      <c r="I1608" s="50">
        <f>VLOOKUP(D1608,'Species List'!$A$2:$J$97,7,0)</f>
        <v>2.3852000000000002</v>
      </c>
      <c r="J1608">
        <f t="shared" si="25"/>
        <v>183.11197449783583</v>
      </c>
      <c r="K1608" s="50" t="str">
        <f>VLOOKUP(D1608,'Species List'!$A$2:$J$97,4,0)</f>
        <v>Scaridae</v>
      </c>
    </row>
    <row r="1609" spans="1:11">
      <c r="A1609" s="49">
        <v>2013</v>
      </c>
      <c r="B1609" t="s">
        <v>4</v>
      </c>
      <c r="C1609">
        <v>3</v>
      </c>
      <c r="D1609" t="s">
        <v>48</v>
      </c>
      <c r="E1609" s="48" t="str">
        <f>VLOOKUP(D1609,'Species List'!$A$2:$J$97,3,0)</f>
        <v>Scarus taeniopterus</v>
      </c>
      <c r="F1609">
        <v>21</v>
      </c>
      <c r="G1609" t="s">
        <v>21</v>
      </c>
      <c r="H1609" s="50">
        <f>VLOOKUP(D1609,'Species List'!$A$2:$J$97,6,0)</f>
        <v>-3.2256999999999998</v>
      </c>
      <c r="I1609" s="50">
        <f>VLOOKUP(D1609,'Species List'!$A$2:$J$97,7,0)</f>
        <v>2.3852000000000002</v>
      </c>
      <c r="J1609">
        <f t="shared" si="25"/>
        <v>205.71097462173614</v>
      </c>
      <c r="K1609" s="50" t="str">
        <f>VLOOKUP(D1609,'Species List'!$A$2:$J$97,4,0)</f>
        <v>Scaridae</v>
      </c>
    </row>
    <row r="1610" spans="1:11">
      <c r="A1610" s="49">
        <v>2013</v>
      </c>
      <c r="B1610" t="s">
        <v>4</v>
      </c>
      <c r="C1610">
        <v>3</v>
      </c>
      <c r="D1610" t="s">
        <v>48</v>
      </c>
      <c r="E1610" s="48" t="str">
        <f>VLOOKUP(D1610,'Species List'!$A$2:$J$97,3,0)</f>
        <v>Scarus taeniopterus</v>
      </c>
      <c r="F1610">
        <v>22</v>
      </c>
      <c r="G1610" t="s">
        <v>21</v>
      </c>
      <c r="H1610" s="50">
        <f>VLOOKUP(D1610,'Species List'!$A$2:$J$97,6,0)</f>
        <v>-3.2256999999999998</v>
      </c>
      <c r="I1610" s="50">
        <f>VLOOKUP(D1610,'Species List'!$A$2:$J$97,7,0)</f>
        <v>2.3852000000000002</v>
      </c>
      <c r="J1610">
        <f t="shared" si="25"/>
        <v>229.85109565998633</v>
      </c>
      <c r="K1610" s="50" t="str">
        <f>VLOOKUP(D1610,'Species List'!$A$2:$J$97,4,0)</f>
        <v>Scaridae</v>
      </c>
    </row>
    <row r="1611" spans="1:11">
      <c r="A1611" s="49">
        <v>2013</v>
      </c>
      <c r="B1611" t="s">
        <v>4</v>
      </c>
      <c r="C1611">
        <v>3</v>
      </c>
      <c r="D1611" t="s">
        <v>48</v>
      </c>
      <c r="E1611" s="48" t="str">
        <f>VLOOKUP(D1611,'Species List'!$A$2:$J$97,3,0)</f>
        <v>Scarus taeniopterus</v>
      </c>
      <c r="F1611">
        <v>23</v>
      </c>
      <c r="G1611" t="s">
        <v>21</v>
      </c>
      <c r="H1611" s="50">
        <f>VLOOKUP(D1611,'Species List'!$A$2:$J$97,6,0)</f>
        <v>-3.2256999999999998</v>
      </c>
      <c r="I1611" s="50">
        <f>VLOOKUP(D1611,'Species List'!$A$2:$J$97,7,0)</f>
        <v>2.3852000000000002</v>
      </c>
      <c r="J1611">
        <f t="shared" si="25"/>
        <v>255.56020890468707</v>
      </c>
      <c r="K1611" s="50" t="str">
        <f>VLOOKUP(D1611,'Species List'!$A$2:$J$97,4,0)</f>
        <v>Scaridae</v>
      </c>
    </row>
    <row r="1612" spans="1:11">
      <c r="A1612" s="49">
        <v>2013</v>
      </c>
      <c r="B1612" t="s">
        <v>4</v>
      </c>
      <c r="C1612">
        <v>3</v>
      </c>
      <c r="D1612" t="s">
        <v>48</v>
      </c>
      <c r="E1612" s="48" t="str">
        <f>VLOOKUP(D1612,'Species List'!$A$2:$J$97,3,0)</f>
        <v>Scarus taeniopterus</v>
      </c>
      <c r="F1612">
        <v>10</v>
      </c>
      <c r="G1612" t="s">
        <v>53</v>
      </c>
      <c r="H1612" s="50">
        <f>VLOOKUP(D1612,'Species List'!$A$2:$J$97,6,0)</f>
        <v>-3.2256999999999998</v>
      </c>
      <c r="I1612" s="50">
        <f>VLOOKUP(D1612,'Species List'!$A$2:$J$97,7,0)</f>
        <v>2.3852000000000002</v>
      </c>
      <c r="J1612">
        <f t="shared" si="25"/>
        <v>35.050966680669347</v>
      </c>
      <c r="K1612" s="50" t="str">
        <f>VLOOKUP(D1612,'Species List'!$A$2:$J$97,4,0)</f>
        <v>Scaridae</v>
      </c>
    </row>
    <row r="1613" spans="1:11">
      <c r="A1613" s="49">
        <v>2013</v>
      </c>
      <c r="B1613" t="s">
        <v>4</v>
      </c>
      <c r="C1613">
        <v>3</v>
      </c>
      <c r="D1613" t="s">
        <v>48</v>
      </c>
      <c r="E1613" s="48" t="str">
        <f>VLOOKUP(D1613,'Species List'!$A$2:$J$97,3,0)</f>
        <v>Scarus taeniopterus</v>
      </c>
      <c r="F1613">
        <v>12</v>
      </c>
      <c r="G1613" t="s">
        <v>53</v>
      </c>
      <c r="H1613" s="50">
        <f>VLOOKUP(D1613,'Species List'!$A$2:$J$97,6,0)</f>
        <v>-3.2256999999999998</v>
      </c>
      <c r="I1613" s="50">
        <f>VLOOKUP(D1613,'Species List'!$A$2:$J$97,7,0)</f>
        <v>2.3852000000000002</v>
      </c>
      <c r="J1613">
        <f t="shared" si="25"/>
        <v>54.145592205106873</v>
      </c>
      <c r="K1613" s="50" t="str">
        <f>VLOOKUP(D1613,'Species List'!$A$2:$J$97,4,0)</f>
        <v>Scaridae</v>
      </c>
    </row>
    <row r="1614" spans="1:11">
      <c r="A1614" s="49">
        <v>2013</v>
      </c>
      <c r="B1614" t="s">
        <v>4</v>
      </c>
      <c r="C1614">
        <v>3</v>
      </c>
      <c r="D1614" t="s">
        <v>48</v>
      </c>
      <c r="E1614" s="48" t="str">
        <f>VLOOKUP(D1614,'Species List'!$A$2:$J$97,3,0)</f>
        <v>Scarus taeniopterus</v>
      </c>
      <c r="F1614">
        <v>23</v>
      </c>
      <c r="G1614" t="s">
        <v>43</v>
      </c>
      <c r="H1614" s="50">
        <f>VLOOKUP(D1614,'Species List'!$A$2:$J$97,6,0)</f>
        <v>-3.2256999999999998</v>
      </c>
      <c r="I1614" s="50">
        <f>VLOOKUP(D1614,'Species List'!$A$2:$J$97,7,0)</f>
        <v>2.3852000000000002</v>
      </c>
      <c r="J1614">
        <f t="shared" si="25"/>
        <v>255.56020890468707</v>
      </c>
      <c r="K1614" s="50" t="str">
        <f>VLOOKUP(D1614,'Species List'!$A$2:$J$97,4,0)</f>
        <v>Scaridae</v>
      </c>
    </row>
    <row r="1615" spans="1:11">
      <c r="A1615" s="49">
        <v>2013</v>
      </c>
      <c r="B1615" t="s">
        <v>4</v>
      </c>
      <c r="C1615">
        <v>3</v>
      </c>
      <c r="D1615" t="s">
        <v>48</v>
      </c>
      <c r="E1615" s="48" t="str">
        <f>VLOOKUP(D1615,'Species List'!$A$2:$J$97,3,0)</f>
        <v>Scarus taeniopterus</v>
      </c>
      <c r="F1615">
        <v>24</v>
      </c>
      <c r="G1615" t="s">
        <v>43</v>
      </c>
      <c r="H1615" s="50">
        <f>VLOOKUP(D1615,'Species List'!$A$2:$J$97,6,0)</f>
        <v>-3.2256999999999998</v>
      </c>
      <c r="I1615" s="50">
        <f>VLOOKUP(D1615,'Species List'!$A$2:$J$97,7,0)</f>
        <v>2.3852000000000002</v>
      </c>
      <c r="J1615">
        <f t="shared" si="25"/>
        <v>282.86541679033706</v>
      </c>
      <c r="K1615" s="50" t="str">
        <f>VLOOKUP(D1615,'Species List'!$A$2:$J$97,4,0)</f>
        <v>Scaridae</v>
      </c>
    </row>
    <row r="1616" spans="1:11">
      <c r="A1616" s="49">
        <v>2013</v>
      </c>
      <c r="B1616" t="s">
        <v>4</v>
      </c>
      <c r="C1616">
        <v>3</v>
      </c>
      <c r="D1616" s="48" t="s">
        <v>42</v>
      </c>
      <c r="E1616" s="48" t="str">
        <f>VLOOKUP(D1616,'Species List'!$A$2:$J$97,3,0)</f>
        <v>Scarus vetula</v>
      </c>
      <c r="F1616">
        <v>18</v>
      </c>
      <c r="G1616" t="s">
        <v>21</v>
      </c>
      <c r="H1616" s="50">
        <f>VLOOKUP(D1616,'Species List'!$A$2:$J$97,6,0)</f>
        <v>-5.0162000000000004</v>
      </c>
      <c r="I1616" s="50">
        <f>VLOOKUP(D1616,'Species List'!$A$2:$J$97,7,0)</f>
        <v>3.1109</v>
      </c>
      <c r="J1616">
        <f t="shared" si="25"/>
        <v>99.937213515920433</v>
      </c>
      <c r="K1616" s="50" t="str">
        <f>VLOOKUP(D1616,'Species List'!$A$2:$J$97,4,0)</f>
        <v>Scaridae</v>
      </c>
    </row>
    <row r="1617" spans="1:11">
      <c r="A1617" s="49">
        <v>2013</v>
      </c>
      <c r="B1617" t="s">
        <v>4</v>
      </c>
      <c r="C1617">
        <v>3</v>
      </c>
      <c r="D1617" s="48" t="s">
        <v>42</v>
      </c>
      <c r="E1617" s="48" t="str">
        <f>VLOOKUP(D1617,'Species List'!$A$2:$J$97,3,0)</f>
        <v>Scarus vetula</v>
      </c>
      <c r="F1617">
        <v>24</v>
      </c>
      <c r="G1617" t="s">
        <v>21</v>
      </c>
      <c r="H1617" s="50">
        <f>VLOOKUP(D1617,'Species List'!$A$2:$J$97,6,0)</f>
        <v>-5.0162000000000004</v>
      </c>
      <c r="I1617" s="50">
        <f>VLOOKUP(D1617,'Species List'!$A$2:$J$97,7,0)</f>
        <v>3.1109</v>
      </c>
      <c r="J1617">
        <f t="shared" si="25"/>
        <v>244.56772957919503</v>
      </c>
      <c r="K1617" s="50" t="str">
        <f>VLOOKUP(D1617,'Species List'!$A$2:$J$97,4,0)</f>
        <v>Scaridae</v>
      </c>
    </row>
    <row r="1618" spans="1:11">
      <c r="A1618" s="49">
        <v>2013</v>
      </c>
      <c r="B1618" t="s">
        <v>4</v>
      </c>
      <c r="C1618">
        <v>3</v>
      </c>
      <c r="D1618" s="48" t="s">
        <v>42</v>
      </c>
      <c r="E1618" s="48" t="str">
        <f>VLOOKUP(D1618,'Species List'!$A$2:$J$97,3,0)</f>
        <v>Scarus vetula</v>
      </c>
      <c r="F1618">
        <v>28</v>
      </c>
      <c r="G1618" t="s">
        <v>21</v>
      </c>
      <c r="H1618" s="50">
        <f>VLOOKUP(D1618,'Species List'!$A$2:$J$97,6,0)</f>
        <v>-5.0162000000000004</v>
      </c>
      <c r="I1618" s="50">
        <f>VLOOKUP(D1618,'Species List'!$A$2:$J$97,7,0)</f>
        <v>3.1109</v>
      </c>
      <c r="J1618">
        <f t="shared" si="25"/>
        <v>395.06078258407069</v>
      </c>
      <c r="K1618" s="50" t="str">
        <f>VLOOKUP(D1618,'Species List'!$A$2:$J$97,4,0)</f>
        <v>Scaridae</v>
      </c>
    </row>
    <row r="1619" spans="1:11">
      <c r="A1619" s="49">
        <v>2013</v>
      </c>
      <c r="B1619" t="s">
        <v>4</v>
      </c>
      <c r="C1619">
        <v>3</v>
      </c>
      <c r="D1619" s="48" t="s">
        <v>42</v>
      </c>
      <c r="E1619" s="48" t="str">
        <f>VLOOKUP(D1619,'Species List'!$A$2:$J$97,3,0)</f>
        <v>Scarus vetula</v>
      </c>
      <c r="F1619">
        <v>32</v>
      </c>
      <c r="G1619" t="s">
        <v>21</v>
      </c>
      <c r="H1619" s="50">
        <f>VLOOKUP(D1619,'Species List'!$A$2:$J$97,6,0)</f>
        <v>-5.0162000000000004</v>
      </c>
      <c r="I1619" s="50">
        <f>VLOOKUP(D1619,'Species List'!$A$2:$J$97,7,0)</f>
        <v>3.1109</v>
      </c>
      <c r="J1619">
        <f t="shared" si="25"/>
        <v>598.50952660385963</v>
      </c>
      <c r="K1619" s="50" t="str">
        <f>VLOOKUP(D1619,'Species List'!$A$2:$J$97,4,0)</f>
        <v>Scaridae</v>
      </c>
    </row>
    <row r="1620" spans="1:11">
      <c r="A1620" s="49">
        <v>2013</v>
      </c>
      <c r="B1620" t="s">
        <v>4</v>
      </c>
      <c r="C1620">
        <v>3</v>
      </c>
      <c r="D1620" s="48" t="s">
        <v>42</v>
      </c>
      <c r="E1620" s="48" t="str">
        <f>VLOOKUP(D1620,'Species List'!$A$2:$J$97,3,0)</f>
        <v>Scarus vetula</v>
      </c>
      <c r="F1620">
        <v>34</v>
      </c>
      <c r="G1620" t="s">
        <v>43</v>
      </c>
      <c r="H1620" s="50">
        <f>VLOOKUP(D1620,'Species List'!$A$2:$J$97,6,0)</f>
        <v>-5.0162000000000004</v>
      </c>
      <c r="I1620" s="50">
        <f>VLOOKUP(D1620,'Species List'!$A$2:$J$97,7,0)</f>
        <v>3.1109</v>
      </c>
      <c r="J1620">
        <f t="shared" si="25"/>
        <v>722.73279691201913</v>
      </c>
      <c r="K1620" s="50" t="str">
        <f>VLOOKUP(D1620,'Species List'!$A$2:$J$97,4,0)</f>
        <v>Scaridae</v>
      </c>
    </row>
    <row r="1621" spans="1:11">
      <c r="A1621" s="49">
        <v>2013</v>
      </c>
      <c r="B1621" t="s">
        <v>4</v>
      </c>
      <c r="C1621">
        <v>3</v>
      </c>
      <c r="D1621" s="48" t="s">
        <v>47</v>
      </c>
      <c r="E1621" s="48" t="str">
        <f>VLOOKUP(D1621,'Species List'!$A$2:$J$97,3,0)</f>
        <v>Sparisoma aurofrenatum</v>
      </c>
      <c r="F1621">
        <v>21</v>
      </c>
      <c r="G1621" t="s">
        <v>21</v>
      </c>
      <c r="H1621" s="50">
        <f>VLOOKUP(D1621,'Species List'!$A$2:$J$97,6,0)</f>
        <v>-4.0781000000000001</v>
      </c>
      <c r="I1621" s="50">
        <f>VLOOKUP(D1621,'Species List'!$A$2:$J$97,7,0)</f>
        <v>2.7437999999999998</v>
      </c>
      <c r="J1621">
        <f t="shared" si="25"/>
        <v>196.60986314457895</v>
      </c>
      <c r="K1621" s="50" t="str">
        <f>VLOOKUP(D1621,'Species List'!$A$2:$J$97,4,0)</f>
        <v>Scaridae</v>
      </c>
    </row>
    <row r="1622" spans="1:11">
      <c r="A1622" s="49">
        <v>2013</v>
      </c>
      <c r="B1622" t="s">
        <v>4</v>
      </c>
      <c r="C1622">
        <v>3</v>
      </c>
      <c r="D1622" t="s">
        <v>45</v>
      </c>
      <c r="E1622" s="48" t="str">
        <f>VLOOKUP(D1622,'Species List'!$A$2:$J$97,3,0)</f>
        <v>Sparisoma viride</v>
      </c>
      <c r="F1622">
        <v>20</v>
      </c>
      <c r="G1622" t="s">
        <v>21</v>
      </c>
      <c r="H1622" s="50">
        <f>VLOOKUP(D1622,'Species List'!$A$2:$J$97,6,0)</f>
        <v>-4.4317000000000002</v>
      </c>
      <c r="I1622" s="50">
        <f>VLOOKUP(D1622,'Species List'!$A$2:$J$97,7,0)</f>
        <v>2.9051</v>
      </c>
      <c r="J1622">
        <f t="shared" si="25"/>
        <v>179.06975540636282</v>
      </c>
      <c r="K1622" s="50" t="str">
        <f>VLOOKUP(D1622,'Species List'!$A$2:$J$97,4,0)</f>
        <v>Scaridae</v>
      </c>
    </row>
    <row r="1623" spans="1:11">
      <c r="A1623" s="49">
        <v>2013</v>
      </c>
      <c r="B1623" t="s">
        <v>4</v>
      </c>
      <c r="C1623">
        <v>3</v>
      </c>
      <c r="D1623" t="s">
        <v>45</v>
      </c>
      <c r="E1623" s="48" t="str">
        <f>VLOOKUP(D1623,'Species List'!$A$2:$J$97,3,0)</f>
        <v>Sparisoma viride</v>
      </c>
      <c r="F1623">
        <v>28</v>
      </c>
      <c r="G1623" t="s">
        <v>21</v>
      </c>
      <c r="H1623" s="50">
        <f>VLOOKUP(D1623,'Species List'!$A$2:$J$97,6,0)</f>
        <v>-4.4317000000000002</v>
      </c>
      <c r="I1623" s="50">
        <f>VLOOKUP(D1623,'Species List'!$A$2:$J$97,7,0)</f>
        <v>2.9051</v>
      </c>
      <c r="J1623">
        <f t="shared" si="25"/>
        <v>475.92530495067058</v>
      </c>
      <c r="K1623" s="50" t="str">
        <f>VLOOKUP(D1623,'Species List'!$A$2:$J$97,4,0)</f>
        <v>Scaridae</v>
      </c>
    </row>
    <row r="1624" spans="1:11">
      <c r="A1624" s="49">
        <v>2013</v>
      </c>
      <c r="B1624" t="s">
        <v>4</v>
      </c>
      <c r="C1624">
        <v>3</v>
      </c>
      <c r="D1624" t="s">
        <v>45</v>
      </c>
      <c r="E1624" s="48" t="str">
        <f>VLOOKUP(D1624,'Species List'!$A$2:$J$97,3,0)</f>
        <v>Sparisoma viride</v>
      </c>
      <c r="F1624">
        <v>30</v>
      </c>
      <c r="G1624" t="s">
        <v>21</v>
      </c>
      <c r="H1624" s="50">
        <f>VLOOKUP(D1624,'Species List'!$A$2:$J$97,6,0)</f>
        <v>-4.4317000000000002</v>
      </c>
      <c r="I1624" s="50">
        <f>VLOOKUP(D1624,'Species List'!$A$2:$J$97,7,0)</f>
        <v>2.9051</v>
      </c>
      <c r="J1624">
        <f t="shared" si="25"/>
        <v>581.54718397712224</v>
      </c>
      <c r="K1624" s="50" t="str">
        <f>VLOOKUP(D1624,'Species List'!$A$2:$J$97,4,0)</f>
        <v>Scaridae</v>
      </c>
    </row>
    <row r="1625" spans="1:11">
      <c r="A1625" s="49">
        <v>2013</v>
      </c>
      <c r="B1625" t="s">
        <v>4</v>
      </c>
      <c r="C1625">
        <v>3</v>
      </c>
      <c r="D1625" t="s">
        <v>45</v>
      </c>
      <c r="E1625" s="48" t="str">
        <f>VLOOKUP(D1625,'Species List'!$A$2:$J$97,3,0)</f>
        <v>Sparisoma viride</v>
      </c>
      <c r="F1625">
        <v>30</v>
      </c>
      <c r="G1625" t="s">
        <v>21</v>
      </c>
      <c r="H1625" s="50">
        <f>VLOOKUP(D1625,'Species List'!$A$2:$J$97,6,0)</f>
        <v>-4.4317000000000002</v>
      </c>
      <c r="I1625" s="50">
        <f>VLOOKUP(D1625,'Species List'!$A$2:$J$97,7,0)</f>
        <v>2.9051</v>
      </c>
      <c r="J1625">
        <f t="shared" si="25"/>
        <v>581.54718397712224</v>
      </c>
      <c r="K1625" s="50" t="str">
        <f>VLOOKUP(D1625,'Species List'!$A$2:$J$97,4,0)</f>
        <v>Scaridae</v>
      </c>
    </row>
    <row r="1626" spans="1:11">
      <c r="A1626" s="49">
        <v>2013</v>
      </c>
      <c r="B1626" t="s">
        <v>4</v>
      </c>
      <c r="C1626">
        <v>3</v>
      </c>
      <c r="D1626" t="s">
        <v>45</v>
      </c>
      <c r="E1626" s="48" t="str">
        <f>VLOOKUP(D1626,'Species List'!$A$2:$J$97,3,0)</f>
        <v>Sparisoma viride</v>
      </c>
      <c r="F1626">
        <v>32</v>
      </c>
      <c r="G1626" t="s">
        <v>21</v>
      </c>
      <c r="H1626" s="50">
        <f>VLOOKUP(D1626,'Species List'!$A$2:$J$97,6,0)</f>
        <v>-4.4317000000000002</v>
      </c>
      <c r="I1626" s="50">
        <f>VLOOKUP(D1626,'Species List'!$A$2:$J$97,7,0)</f>
        <v>2.9051</v>
      </c>
      <c r="J1626">
        <f t="shared" si="25"/>
        <v>701.47339170910243</v>
      </c>
      <c r="K1626" s="50" t="str">
        <f>VLOOKUP(D1626,'Species List'!$A$2:$J$97,4,0)</f>
        <v>Scaridae</v>
      </c>
    </row>
    <row r="1627" spans="1:11">
      <c r="A1627" s="49">
        <v>2013</v>
      </c>
      <c r="B1627" t="s">
        <v>4</v>
      </c>
      <c r="C1627">
        <v>4</v>
      </c>
      <c r="D1627" s="48" t="s">
        <v>46</v>
      </c>
      <c r="E1627" s="48" t="str">
        <f>VLOOKUP(D1627,'Species List'!$A$2:$J$97,3,0)</f>
        <v>Acanthurus chirurgus</v>
      </c>
      <c r="F1627">
        <v>17</v>
      </c>
      <c r="H1627" s="50">
        <f>VLOOKUP(D1627,'Species List'!$A$2:$J$97,6,0)</f>
        <v>-2.4262000000000001</v>
      </c>
      <c r="I1627" s="50">
        <f>VLOOKUP(D1627,'Species List'!$A$2:$J$97,7,0)</f>
        <v>2.0768</v>
      </c>
      <c r="J1627">
        <f t="shared" si="25"/>
        <v>160.69276363308131</v>
      </c>
      <c r="K1627" s="50" t="str">
        <f>VLOOKUP(D1627,'Species List'!$A$2:$J$97,4,0)</f>
        <v>Acanthuridae</v>
      </c>
    </row>
    <row r="1628" spans="1:11">
      <c r="A1628" s="49">
        <v>2013</v>
      </c>
      <c r="B1628" t="s">
        <v>4</v>
      </c>
      <c r="C1628">
        <v>4</v>
      </c>
      <c r="D1628" t="s">
        <v>54</v>
      </c>
      <c r="E1628" s="48" t="str">
        <f>VLOOKUP(D1628,'Species List'!$A$2:$J$97,3,0)</f>
        <v>Acanthurus coeruleus</v>
      </c>
      <c r="F1628">
        <v>15</v>
      </c>
      <c r="H1628" s="50">
        <f>VLOOKUP(D1628,'Species List'!$A$2:$J$97,6,0)</f>
        <v>-2.8241999999999998</v>
      </c>
      <c r="I1628" s="50">
        <f>VLOOKUP(D1628,'Species List'!$A$2:$J$97,7,0)</f>
        <v>2.2637999999999998</v>
      </c>
      <c r="J1628">
        <f t="shared" si="25"/>
        <v>126.48394196747614</v>
      </c>
      <c r="K1628" s="50" t="str">
        <f>VLOOKUP(D1628,'Species List'!$A$2:$J$97,4,0)</f>
        <v>Acanthuridae</v>
      </c>
    </row>
    <row r="1629" spans="1:11">
      <c r="A1629" s="49">
        <v>2013</v>
      </c>
      <c r="B1629" t="s">
        <v>4</v>
      </c>
      <c r="C1629">
        <v>4</v>
      </c>
      <c r="D1629" t="s">
        <v>54</v>
      </c>
      <c r="E1629" s="48" t="str">
        <f>VLOOKUP(D1629,'Species List'!$A$2:$J$97,3,0)</f>
        <v>Acanthurus coeruleus</v>
      </c>
      <c r="F1629">
        <v>15</v>
      </c>
      <c r="H1629" s="50">
        <f>VLOOKUP(D1629,'Species List'!$A$2:$J$97,6,0)</f>
        <v>-2.8241999999999998</v>
      </c>
      <c r="I1629" s="50">
        <f>VLOOKUP(D1629,'Species List'!$A$2:$J$97,7,0)</f>
        <v>2.2637999999999998</v>
      </c>
      <c r="J1629">
        <f t="shared" si="25"/>
        <v>126.48394196747614</v>
      </c>
      <c r="K1629" s="50" t="str">
        <f>VLOOKUP(D1629,'Species List'!$A$2:$J$97,4,0)</f>
        <v>Acanthuridae</v>
      </c>
    </row>
    <row r="1630" spans="1:11">
      <c r="A1630" s="49">
        <v>2013</v>
      </c>
      <c r="B1630" t="s">
        <v>4</v>
      </c>
      <c r="C1630">
        <v>4</v>
      </c>
      <c r="D1630" t="s">
        <v>54</v>
      </c>
      <c r="E1630" s="48" t="str">
        <f>VLOOKUP(D1630,'Species List'!$A$2:$J$97,3,0)</f>
        <v>Acanthurus coeruleus</v>
      </c>
      <c r="F1630">
        <v>17</v>
      </c>
      <c r="H1630" s="50">
        <f>VLOOKUP(D1630,'Species List'!$A$2:$J$97,6,0)</f>
        <v>-2.8241999999999998</v>
      </c>
      <c r="I1630" s="50">
        <f>VLOOKUP(D1630,'Species List'!$A$2:$J$97,7,0)</f>
        <v>2.2637999999999998</v>
      </c>
      <c r="J1630">
        <f t="shared" si="25"/>
        <v>167.91529942216221</v>
      </c>
      <c r="K1630" s="50" t="str">
        <f>VLOOKUP(D1630,'Species List'!$A$2:$J$97,4,0)</f>
        <v>Acanthuridae</v>
      </c>
    </row>
    <row r="1631" spans="1:11">
      <c r="A1631" s="49">
        <v>2013</v>
      </c>
      <c r="B1631" t="s">
        <v>4</v>
      </c>
      <c r="C1631">
        <v>4</v>
      </c>
      <c r="D1631" t="s">
        <v>54</v>
      </c>
      <c r="E1631" s="48" t="str">
        <f>VLOOKUP(D1631,'Species List'!$A$2:$J$97,3,0)</f>
        <v>Acanthurus coeruleus</v>
      </c>
      <c r="F1631">
        <v>18</v>
      </c>
      <c r="H1631" s="50">
        <f>VLOOKUP(D1631,'Species List'!$A$2:$J$97,6,0)</f>
        <v>-2.8241999999999998</v>
      </c>
      <c r="I1631" s="50">
        <f>VLOOKUP(D1631,'Species List'!$A$2:$J$97,7,0)</f>
        <v>2.2637999999999998</v>
      </c>
      <c r="J1631">
        <f t="shared" si="25"/>
        <v>191.11109332634919</v>
      </c>
      <c r="K1631" s="50" t="str">
        <f>VLOOKUP(D1631,'Species List'!$A$2:$J$97,4,0)</f>
        <v>Acanthuridae</v>
      </c>
    </row>
    <row r="1632" spans="1:11">
      <c r="A1632" s="49">
        <v>2013</v>
      </c>
      <c r="B1632" t="s">
        <v>4</v>
      </c>
      <c r="C1632">
        <v>4</v>
      </c>
      <c r="D1632" t="s">
        <v>54</v>
      </c>
      <c r="E1632" s="48" t="str">
        <f>VLOOKUP(D1632,'Species List'!$A$2:$J$97,3,0)</f>
        <v>Acanthurus coeruleus</v>
      </c>
      <c r="F1632">
        <v>19</v>
      </c>
      <c r="H1632" s="50">
        <f>VLOOKUP(D1632,'Species List'!$A$2:$J$97,6,0)</f>
        <v>-2.8241999999999998</v>
      </c>
      <c r="I1632" s="50">
        <f>VLOOKUP(D1632,'Species List'!$A$2:$J$97,7,0)</f>
        <v>2.2637999999999998</v>
      </c>
      <c r="J1632">
        <f t="shared" si="25"/>
        <v>215.99435539737019</v>
      </c>
      <c r="K1632" s="50" t="str">
        <f>VLOOKUP(D1632,'Species List'!$A$2:$J$97,4,0)</f>
        <v>Acanthuridae</v>
      </c>
    </row>
    <row r="1633" spans="1:11">
      <c r="A1633" s="49">
        <v>2013</v>
      </c>
      <c r="B1633" t="s">
        <v>4</v>
      </c>
      <c r="C1633">
        <v>4</v>
      </c>
      <c r="D1633" t="s">
        <v>44</v>
      </c>
      <c r="E1633" s="48" t="str">
        <f>VLOOKUP(D1633,'Species List'!$A$2:$J$97,3,0)</f>
        <v>Scarus iseri</v>
      </c>
      <c r="F1633">
        <v>22</v>
      </c>
      <c r="G1633" t="s">
        <v>43</v>
      </c>
      <c r="H1633" s="50">
        <f>VLOOKUP(D1633,'Species List'!$A$2:$J$97,6,0)</f>
        <v>-4.8887</v>
      </c>
      <c r="I1633" s="50">
        <f>VLOOKUP(D1633,'Species List'!$A$2:$J$97,7,0)</f>
        <v>3.0548000000000002</v>
      </c>
      <c r="J1633">
        <f t="shared" si="25"/>
        <v>184.89825197921766</v>
      </c>
      <c r="K1633" s="50" t="str">
        <f>VLOOKUP(D1633,'Species List'!$A$2:$J$97,4,0)</f>
        <v>Scaridae</v>
      </c>
    </row>
    <row r="1634" spans="1:11">
      <c r="A1634" s="49">
        <v>2013</v>
      </c>
      <c r="B1634" t="s">
        <v>4</v>
      </c>
      <c r="C1634">
        <v>4</v>
      </c>
      <c r="D1634" t="s">
        <v>48</v>
      </c>
      <c r="E1634" s="48" t="str">
        <f>VLOOKUP(D1634,'Species List'!$A$2:$J$97,3,0)</f>
        <v>Scarus taeniopterus</v>
      </c>
      <c r="F1634">
        <v>18</v>
      </c>
      <c r="G1634" t="s">
        <v>21</v>
      </c>
      <c r="H1634" s="50">
        <f>VLOOKUP(D1634,'Species List'!$A$2:$J$97,6,0)</f>
        <v>-3.2256999999999998</v>
      </c>
      <c r="I1634" s="50">
        <f>VLOOKUP(D1634,'Species List'!$A$2:$J$97,7,0)</f>
        <v>2.3852000000000002</v>
      </c>
      <c r="J1634">
        <f t="shared" si="25"/>
        <v>142.42163893869329</v>
      </c>
      <c r="K1634" s="50" t="str">
        <f>VLOOKUP(D1634,'Species List'!$A$2:$J$97,4,0)</f>
        <v>Scaridae</v>
      </c>
    </row>
    <row r="1635" spans="1:11">
      <c r="A1635" s="49">
        <v>2013</v>
      </c>
      <c r="B1635" t="s">
        <v>4</v>
      </c>
      <c r="C1635">
        <v>4</v>
      </c>
      <c r="D1635" t="s">
        <v>48</v>
      </c>
      <c r="E1635" s="48" t="str">
        <f>VLOOKUP(D1635,'Species List'!$A$2:$J$97,3,0)</f>
        <v>Scarus taeniopterus</v>
      </c>
      <c r="F1635">
        <v>20</v>
      </c>
      <c r="G1635" t="s">
        <v>21</v>
      </c>
      <c r="H1635" s="50">
        <f>VLOOKUP(D1635,'Species List'!$A$2:$J$97,6,0)</f>
        <v>-3.2256999999999998</v>
      </c>
      <c r="I1635" s="50">
        <f>VLOOKUP(D1635,'Species List'!$A$2:$J$97,7,0)</f>
        <v>2.3852000000000002</v>
      </c>
      <c r="J1635">
        <f t="shared" si="25"/>
        <v>183.11197449783583</v>
      </c>
      <c r="K1635" s="50" t="str">
        <f>VLOOKUP(D1635,'Species List'!$A$2:$J$97,4,0)</f>
        <v>Scaridae</v>
      </c>
    </row>
    <row r="1636" spans="1:11">
      <c r="A1636" s="49">
        <v>2013</v>
      </c>
      <c r="B1636" t="s">
        <v>4</v>
      </c>
      <c r="C1636">
        <v>4</v>
      </c>
      <c r="D1636" t="s">
        <v>48</v>
      </c>
      <c r="E1636" s="48" t="str">
        <f>VLOOKUP(D1636,'Species List'!$A$2:$J$97,3,0)</f>
        <v>Scarus taeniopterus</v>
      </c>
      <c r="F1636">
        <v>9</v>
      </c>
      <c r="G1636" t="s">
        <v>53</v>
      </c>
      <c r="H1636" s="50">
        <f>VLOOKUP(D1636,'Species List'!$A$2:$J$97,6,0)</f>
        <v>-3.2256999999999998</v>
      </c>
      <c r="I1636" s="50">
        <f>VLOOKUP(D1636,'Species List'!$A$2:$J$97,7,0)</f>
        <v>2.3852000000000002</v>
      </c>
      <c r="J1636">
        <f t="shared" si="25"/>
        <v>27.262095418590206</v>
      </c>
      <c r="K1636" s="50" t="str">
        <f>VLOOKUP(D1636,'Species List'!$A$2:$J$97,4,0)</f>
        <v>Scaridae</v>
      </c>
    </row>
    <row r="1637" spans="1:11">
      <c r="A1637" s="49">
        <v>2013</v>
      </c>
      <c r="B1637" t="s">
        <v>4</v>
      </c>
      <c r="C1637">
        <v>4</v>
      </c>
      <c r="D1637" t="s">
        <v>48</v>
      </c>
      <c r="E1637" s="48" t="str">
        <f>VLOOKUP(D1637,'Species List'!$A$2:$J$97,3,0)</f>
        <v>Scarus taeniopterus</v>
      </c>
      <c r="F1637">
        <v>10</v>
      </c>
      <c r="G1637" t="s">
        <v>53</v>
      </c>
      <c r="H1637" s="50">
        <f>VLOOKUP(D1637,'Species List'!$A$2:$J$97,6,0)</f>
        <v>-3.2256999999999998</v>
      </c>
      <c r="I1637" s="50">
        <f>VLOOKUP(D1637,'Species List'!$A$2:$J$97,7,0)</f>
        <v>2.3852000000000002</v>
      </c>
      <c r="J1637">
        <f t="shared" si="25"/>
        <v>35.050966680669347</v>
      </c>
      <c r="K1637" s="50" t="str">
        <f>VLOOKUP(D1637,'Species List'!$A$2:$J$97,4,0)</f>
        <v>Scaridae</v>
      </c>
    </row>
    <row r="1638" spans="1:11">
      <c r="A1638" s="49">
        <v>2013</v>
      </c>
      <c r="B1638" t="s">
        <v>4</v>
      </c>
      <c r="C1638">
        <v>4</v>
      </c>
      <c r="D1638" t="s">
        <v>48</v>
      </c>
      <c r="E1638" s="48" t="str">
        <f>VLOOKUP(D1638,'Species List'!$A$2:$J$97,3,0)</f>
        <v>Scarus taeniopterus</v>
      </c>
      <c r="F1638">
        <v>12</v>
      </c>
      <c r="G1638" t="s">
        <v>53</v>
      </c>
      <c r="H1638" s="50">
        <f>VLOOKUP(D1638,'Species List'!$A$2:$J$97,6,0)</f>
        <v>-3.2256999999999998</v>
      </c>
      <c r="I1638" s="50">
        <f>VLOOKUP(D1638,'Species List'!$A$2:$J$97,7,0)</f>
        <v>2.3852000000000002</v>
      </c>
      <c r="J1638">
        <f t="shared" si="25"/>
        <v>54.145592205106873</v>
      </c>
      <c r="K1638" s="50" t="str">
        <f>VLOOKUP(D1638,'Species List'!$A$2:$J$97,4,0)</f>
        <v>Scaridae</v>
      </c>
    </row>
    <row r="1639" spans="1:11">
      <c r="A1639" s="49">
        <v>2013</v>
      </c>
      <c r="B1639" t="s">
        <v>4</v>
      </c>
      <c r="C1639">
        <v>4</v>
      </c>
      <c r="D1639" t="s">
        <v>48</v>
      </c>
      <c r="E1639" s="48" t="str">
        <f>VLOOKUP(D1639,'Species List'!$A$2:$J$97,3,0)</f>
        <v>Scarus taeniopterus</v>
      </c>
      <c r="F1639">
        <v>23</v>
      </c>
      <c r="G1639" t="s">
        <v>43</v>
      </c>
      <c r="H1639" s="50">
        <f>VLOOKUP(D1639,'Species List'!$A$2:$J$97,6,0)</f>
        <v>-3.2256999999999998</v>
      </c>
      <c r="I1639" s="50">
        <f>VLOOKUP(D1639,'Species List'!$A$2:$J$97,7,0)</f>
        <v>2.3852000000000002</v>
      </c>
      <c r="J1639">
        <f t="shared" si="25"/>
        <v>255.56020890468707</v>
      </c>
      <c r="K1639" s="50" t="str">
        <f>VLOOKUP(D1639,'Species List'!$A$2:$J$97,4,0)</f>
        <v>Scaridae</v>
      </c>
    </row>
    <row r="1640" spans="1:11">
      <c r="A1640" s="49">
        <v>2013</v>
      </c>
      <c r="B1640" t="s">
        <v>4</v>
      </c>
      <c r="C1640">
        <v>4</v>
      </c>
      <c r="D1640" s="48" t="s">
        <v>42</v>
      </c>
      <c r="E1640" s="48" t="str">
        <f>VLOOKUP(D1640,'Species List'!$A$2:$J$97,3,0)</f>
        <v>Scarus vetula</v>
      </c>
      <c r="F1640">
        <v>32</v>
      </c>
      <c r="G1640" t="s">
        <v>21</v>
      </c>
      <c r="H1640" s="50">
        <f>VLOOKUP(D1640,'Species List'!$A$2:$J$97,6,0)</f>
        <v>-5.0162000000000004</v>
      </c>
      <c r="I1640" s="50">
        <f>VLOOKUP(D1640,'Species List'!$A$2:$J$97,7,0)</f>
        <v>3.1109</v>
      </c>
      <c r="J1640">
        <f t="shared" si="25"/>
        <v>598.50952660385963</v>
      </c>
      <c r="K1640" s="50" t="str">
        <f>VLOOKUP(D1640,'Species List'!$A$2:$J$97,4,0)</f>
        <v>Scaridae</v>
      </c>
    </row>
    <row r="1641" spans="1:11">
      <c r="A1641" s="49">
        <v>2013</v>
      </c>
      <c r="B1641" t="s">
        <v>4</v>
      </c>
      <c r="C1641">
        <v>4</v>
      </c>
      <c r="D1641" s="48" t="s">
        <v>42</v>
      </c>
      <c r="E1641" s="48" t="str">
        <f>VLOOKUP(D1641,'Species List'!$A$2:$J$97,3,0)</f>
        <v>Scarus vetula</v>
      </c>
      <c r="F1641">
        <v>35</v>
      </c>
      <c r="G1641" t="s">
        <v>43</v>
      </c>
      <c r="H1641" s="50">
        <f>VLOOKUP(D1641,'Species List'!$A$2:$J$97,6,0)</f>
        <v>-5.0162000000000004</v>
      </c>
      <c r="I1641" s="50">
        <f>VLOOKUP(D1641,'Species List'!$A$2:$J$97,7,0)</f>
        <v>3.1109</v>
      </c>
      <c r="J1641">
        <f t="shared" si="25"/>
        <v>790.93588337793562</v>
      </c>
      <c r="K1641" s="50" t="str">
        <f>VLOOKUP(D1641,'Species List'!$A$2:$J$97,4,0)</f>
        <v>Scaridae</v>
      </c>
    </row>
    <row r="1642" spans="1:11">
      <c r="A1642" s="49">
        <v>2013</v>
      </c>
      <c r="B1642" t="s">
        <v>4</v>
      </c>
      <c r="C1642">
        <v>4</v>
      </c>
      <c r="D1642" s="48" t="s">
        <v>47</v>
      </c>
      <c r="E1642" s="48" t="str">
        <f>VLOOKUP(D1642,'Species List'!$A$2:$J$97,3,0)</f>
        <v>Sparisoma aurofrenatum</v>
      </c>
      <c r="F1642">
        <v>19</v>
      </c>
      <c r="G1642" t="s">
        <v>21</v>
      </c>
      <c r="H1642" s="50">
        <f>VLOOKUP(D1642,'Species List'!$A$2:$J$97,6,0)</f>
        <v>-4.0781000000000001</v>
      </c>
      <c r="I1642" s="50">
        <f>VLOOKUP(D1642,'Species List'!$A$2:$J$97,7,0)</f>
        <v>2.7437999999999998</v>
      </c>
      <c r="J1642">
        <f t="shared" si="25"/>
        <v>149.3977752647418</v>
      </c>
      <c r="K1642" s="50" t="str">
        <f>VLOOKUP(D1642,'Species List'!$A$2:$J$97,4,0)</f>
        <v>Scaridae</v>
      </c>
    </row>
    <row r="1643" spans="1:11">
      <c r="A1643" s="49">
        <v>2013</v>
      </c>
      <c r="B1643" t="s">
        <v>4</v>
      </c>
      <c r="C1643">
        <v>4</v>
      </c>
      <c r="D1643" t="s">
        <v>45</v>
      </c>
      <c r="E1643" s="48" t="str">
        <f>VLOOKUP(D1643,'Species List'!$A$2:$J$97,3,0)</f>
        <v>Sparisoma viride</v>
      </c>
      <c r="F1643">
        <v>25</v>
      </c>
      <c r="G1643" t="s">
        <v>21</v>
      </c>
      <c r="H1643" s="50">
        <f>VLOOKUP(D1643,'Species List'!$A$2:$J$97,6,0)</f>
        <v>-4.4317000000000002</v>
      </c>
      <c r="I1643" s="50">
        <f>VLOOKUP(D1643,'Species List'!$A$2:$J$97,7,0)</f>
        <v>2.9051</v>
      </c>
      <c r="J1643">
        <f t="shared" si="25"/>
        <v>342.41715863912742</v>
      </c>
      <c r="K1643" s="50" t="str">
        <f>VLOOKUP(D1643,'Species List'!$A$2:$J$97,4,0)</f>
        <v>Scaridae</v>
      </c>
    </row>
    <row r="1644" spans="1:11">
      <c r="A1644" s="49">
        <v>2013</v>
      </c>
      <c r="B1644" t="s">
        <v>4</v>
      </c>
      <c r="C1644">
        <v>5</v>
      </c>
      <c r="D1644" s="48" t="s">
        <v>26</v>
      </c>
      <c r="E1644" s="48" t="str">
        <f>VLOOKUP(D1644,'Species List'!$A$2:$J$97,3,0)</f>
        <v>Acanthurus bahianus</v>
      </c>
      <c r="F1644">
        <v>20</v>
      </c>
      <c r="H1644" s="50">
        <f>VLOOKUP(D1644,'Species List'!$A$2:$J$97,6,0)</f>
        <v>-4.6005000000000003</v>
      </c>
      <c r="I1644" s="50">
        <f>VLOOKUP(D1644,'Species List'!$A$2:$J$97,7,0)</f>
        <v>2.9752000000000001</v>
      </c>
      <c r="J1644">
        <f t="shared" si="25"/>
        <v>176.00477205767049</v>
      </c>
      <c r="K1644" s="50" t="str">
        <f>VLOOKUP(D1644,'Species List'!$A$2:$J$97,4,0)</f>
        <v>Acanthuridae</v>
      </c>
    </row>
    <row r="1645" spans="1:11">
      <c r="A1645" s="49">
        <v>2013</v>
      </c>
      <c r="B1645" t="s">
        <v>4</v>
      </c>
      <c r="C1645">
        <v>5</v>
      </c>
      <c r="D1645" t="s">
        <v>54</v>
      </c>
      <c r="E1645" s="48" t="str">
        <f>VLOOKUP(D1645,'Species List'!$A$2:$J$97,3,0)</f>
        <v>Acanthurus coeruleus</v>
      </c>
      <c r="F1645">
        <v>18</v>
      </c>
      <c r="H1645" s="50">
        <f>VLOOKUP(D1645,'Species List'!$A$2:$J$97,6,0)</f>
        <v>-2.8241999999999998</v>
      </c>
      <c r="I1645" s="50">
        <f>VLOOKUP(D1645,'Species List'!$A$2:$J$97,7,0)</f>
        <v>2.2637999999999998</v>
      </c>
      <c r="J1645">
        <f t="shared" si="25"/>
        <v>191.11109332634919</v>
      </c>
      <c r="K1645" s="50" t="str">
        <f>VLOOKUP(D1645,'Species List'!$A$2:$J$97,4,0)</f>
        <v>Acanthuridae</v>
      </c>
    </row>
    <row r="1646" spans="1:11">
      <c r="A1646" s="49">
        <v>2013</v>
      </c>
      <c r="B1646" t="s">
        <v>4</v>
      </c>
      <c r="C1646">
        <v>5</v>
      </c>
      <c r="D1646" t="s">
        <v>48</v>
      </c>
      <c r="E1646" s="48" t="str">
        <f>VLOOKUP(D1646,'Species List'!$A$2:$J$97,3,0)</f>
        <v>Scarus taeniopterus</v>
      </c>
      <c r="F1646">
        <v>15</v>
      </c>
      <c r="G1646" t="s">
        <v>21</v>
      </c>
      <c r="H1646" s="50">
        <f>VLOOKUP(D1646,'Species List'!$A$2:$J$97,6,0)</f>
        <v>-3.2256999999999998</v>
      </c>
      <c r="I1646" s="50">
        <f>VLOOKUP(D1646,'Species List'!$A$2:$J$97,7,0)</f>
        <v>2.3852000000000002</v>
      </c>
      <c r="J1646">
        <f t="shared" si="25"/>
        <v>92.19616810425471</v>
      </c>
      <c r="K1646" s="50" t="str">
        <f>VLOOKUP(D1646,'Species List'!$A$2:$J$97,4,0)</f>
        <v>Scaridae</v>
      </c>
    </row>
    <row r="1647" spans="1:11">
      <c r="A1647" s="49">
        <v>2013</v>
      </c>
      <c r="B1647" t="s">
        <v>4</v>
      </c>
      <c r="C1647">
        <v>5</v>
      </c>
      <c r="D1647" t="s">
        <v>48</v>
      </c>
      <c r="E1647" s="48" t="str">
        <f>VLOOKUP(D1647,'Species List'!$A$2:$J$97,3,0)</f>
        <v>Scarus taeniopterus</v>
      </c>
      <c r="F1647">
        <v>20</v>
      </c>
      <c r="G1647" t="s">
        <v>21</v>
      </c>
      <c r="H1647" s="50">
        <f>VLOOKUP(D1647,'Species List'!$A$2:$J$97,6,0)</f>
        <v>-3.2256999999999998</v>
      </c>
      <c r="I1647" s="50">
        <f>VLOOKUP(D1647,'Species List'!$A$2:$J$97,7,0)</f>
        <v>2.3852000000000002</v>
      </c>
      <c r="J1647">
        <f t="shared" si="25"/>
        <v>183.11197449783583</v>
      </c>
      <c r="K1647" s="50" t="str">
        <f>VLOOKUP(D1647,'Species List'!$A$2:$J$97,4,0)</f>
        <v>Scaridae</v>
      </c>
    </row>
    <row r="1648" spans="1:11">
      <c r="A1648" s="49">
        <v>2013</v>
      </c>
      <c r="B1648" t="s">
        <v>4</v>
      </c>
      <c r="C1648">
        <v>5</v>
      </c>
      <c r="D1648" t="s">
        <v>48</v>
      </c>
      <c r="E1648" s="48" t="str">
        <f>VLOOKUP(D1648,'Species List'!$A$2:$J$97,3,0)</f>
        <v>Scarus taeniopterus</v>
      </c>
      <c r="F1648">
        <v>23</v>
      </c>
      <c r="G1648" t="s">
        <v>43</v>
      </c>
      <c r="H1648" s="50">
        <f>VLOOKUP(D1648,'Species List'!$A$2:$J$97,6,0)</f>
        <v>-3.2256999999999998</v>
      </c>
      <c r="I1648" s="50">
        <f>VLOOKUP(D1648,'Species List'!$A$2:$J$97,7,0)</f>
        <v>2.3852000000000002</v>
      </c>
      <c r="J1648">
        <f t="shared" si="25"/>
        <v>255.56020890468707</v>
      </c>
      <c r="K1648" s="50" t="str">
        <f>VLOOKUP(D1648,'Species List'!$A$2:$J$97,4,0)</f>
        <v>Scaridae</v>
      </c>
    </row>
    <row r="1649" spans="1:11">
      <c r="A1649" s="49">
        <v>2013</v>
      </c>
      <c r="B1649" t="s">
        <v>4</v>
      </c>
      <c r="C1649">
        <v>5</v>
      </c>
      <c r="D1649" t="s">
        <v>48</v>
      </c>
      <c r="E1649" s="48" t="str">
        <f>VLOOKUP(D1649,'Species List'!$A$2:$J$97,3,0)</f>
        <v>Scarus taeniopterus</v>
      </c>
      <c r="F1649">
        <v>23</v>
      </c>
      <c r="G1649" t="s">
        <v>43</v>
      </c>
      <c r="H1649" s="50">
        <f>VLOOKUP(D1649,'Species List'!$A$2:$J$97,6,0)</f>
        <v>-3.2256999999999998</v>
      </c>
      <c r="I1649" s="50">
        <f>VLOOKUP(D1649,'Species List'!$A$2:$J$97,7,0)</f>
        <v>2.3852000000000002</v>
      </c>
      <c r="J1649">
        <f t="shared" si="25"/>
        <v>255.56020890468707</v>
      </c>
      <c r="K1649" s="50" t="str">
        <f>VLOOKUP(D1649,'Species List'!$A$2:$J$97,4,0)</f>
        <v>Scaridae</v>
      </c>
    </row>
    <row r="1650" spans="1:11">
      <c r="A1650" s="49">
        <v>2013</v>
      </c>
      <c r="B1650" t="s">
        <v>4</v>
      </c>
      <c r="C1650">
        <v>5</v>
      </c>
      <c r="D1650" s="48" t="s">
        <v>47</v>
      </c>
      <c r="E1650" s="48" t="str">
        <f>VLOOKUP(D1650,'Species List'!$A$2:$J$97,3,0)</f>
        <v>Sparisoma aurofrenatum</v>
      </c>
      <c r="F1650">
        <v>20</v>
      </c>
      <c r="G1650" t="s">
        <v>21</v>
      </c>
      <c r="H1650" s="50">
        <f>VLOOKUP(D1650,'Species List'!$A$2:$J$97,6,0)</f>
        <v>-4.0781000000000001</v>
      </c>
      <c r="I1650" s="50">
        <f>VLOOKUP(D1650,'Species List'!$A$2:$J$97,7,0)</f>
        <v>2.7437999999999998</v>
      </c>
      <c r="J1650">
        <f t="shared" si="25"/>
        <v>171.97531044669645</v>
      </c>
      <c r="K1650" s="50" t="str">
        <f>VLOOKUP(D1650,'Species List'!$A$2:$J$97,4,0)</f>
        <v>Scaridae</v>
      </c>
    </row>
    <row r="1651" spans="1:11">
      <c r="A1651" s="49">
        <v>2013</v>
      </c>
      <c r="B1651" t="s">
        <v>4</v>
      </c>
      <c r="C1651">
        <v>5</v>
      </c>
      <c r="D1651" s="48" t="s">
        <v>47</v>
      </c>
      <c r="E1651" s="48" t="str">
        <f>VLOOKUP(D1651,'Species List'!$A$2:$J$97,3,0)</f>
        <v>Sparisoma aurofrenatum</v>
      </c>
      <c r="F1651">
        <v>22</v>
      </c>
      <c r="G1651" t="s">
        <v>21</v>
      </c>
      <c r="H1651" s="50">
        <f>VLOOKUP(D1651,'Species List'!$A$2:$J$97,6,0)</f>
        <v>-4.0781000000000001</v>
      </c>
      <c r="I1651" s="50">
        <f>VLOOKUP(D1651,'Species List'!$A$2:$J$97,7,0)</f>
        <v>2.7437999999999998</v>
      </c>
      <c r="J1651">
        <f t="shared" si="25"/>
        <v>223.37746170948702</v>
      </c>
      <c r="K1651" s="50" t="str">
        <f>VLOOKUP(D1651,'Species List'!$A$2:$J$97,4,0)</f>
        <v>Scaridae</v>
      </c>
    </row>
    <row r="1652" spans="1:11">
      <c r="A1652" s="49">
        <v>2013</v>
      </c>
      <c r="B1652" t="s">
        <v>4</v>
      </c>
      <c r="C1652">
        <v>5</v>
      </c>
      <c r="D1652" t="s">
        <v>45</v>
      </c>
      <c r="E1652" s="48" t="str">
        <f>VLOOKUP(D1652,'Species List'!$A$2:$J$97,3,0)</f>
        <v>Sparisoma viride</v>
      </c>
      <c r="F1652">
        <v>32</v>
      </c>
      <c r="G1652" t="s">
        <v>43</v>
      </c>
      <c r="H1652" s="50">
        <f>VLOOKUP(D1652,'Species List'!$A$2:$J$97,6,0)</f>
        <v>-4.4317000000000002</v>
      </c>
      <c r="I1652" s="50">
        <f>VLOOKUP(D1652,'Species List'!$A$2:$J$97,7,0)</f>
        <v>2.9051</v>
      </c>
      <c r="J1652">
        <f t="shared" si="25"/>
        <v>701.47339170910243</v>
      </c>
      <c r="K1652" s="50" t="str">
        <f>VLOOKUP(D1652,'Species List'!$A$2:$J$97,4,0)</f>
        <v>Scaridae</v>
      </c>
    </row>
    <row r="1653" spans="1:11">
      <c r="A1653" s="49">
        <v>2013</v>
      </c>
      <c r="B1653" t="s">
        <v>4</v>
      </c>
      <c r="C1653">
        <v>6</v>
      </c>
      <c r="D1653" s="48" t="s">
        <v>26</v>
      </c>
      <c r="E1653" s="48" t="str">
        <f>VLOOKUP(D1653,'Species List'!$A$2:$J$97,3,0)</f>
        <v>Acanthurus bahianus</v>
      </c>
      <c r="F1653">
        <v>16</v>
      </c>
      <c r="H1653" s="50">
        <f>VLOOKUP(D1653,'Species List'!$A$2:$J$97,6,0)</f>
        <v>-4.6005000000000003</v>
      </c>
      <c r="I1653" s="50">
        <f>VLOOKUP(D1653,'Species List'!$A$2:$J$97,7,0)</f>
        <v>2.9752000000000001</v>
      </c>
      <c r="J1653">
        <f t="shared" si="25"/>
        <v>90.614515438104903</v>
      </c>
      <c r="K1653" s="50" t="str">
        <f>VLOOKUP(D1653,'Species List'!$A$2:$J$97,4,0)</f>
        <v>Acanthuridae</v>
      </c>
    </row>
    <row r="1654" spans="1:11">
      <c r="A1654" s="49">
        <v>2013</v>
      </c>
      <c r="B1654" t="s">
        <v>4</v>
      </c>
      <c r="C1654">
        <v>6</v>
      </c>
      <c r="D1654" s="48" t="s">
        <v>46</v>
      </c>
      <c r="E1654" s="48" t="str">
        <f>VLOOKUP(D1654,'Species List'!$A$2:$J$97,3,0)</f>
        <v>Acanthurus chirurgus</v>
      </c>
      <c r="F1654">
        <v>17</v>
      </c>
      <c r="H1654" s="50">
        <f>VLOOKUP(D1654,'Species List'!$A$2:$J$97,6,0)</f>
        <v>-2.4262000000000001</v>
      </c>
      <c r="I1654" s="50">
        <f>VLOOKUP(D1654,'Species List'!$A$2:$J$97,7,0)</f>
        <v>2.0768</v>
      </c>
      <c r="J1654">
        <f t="shared" si="25"/>
        <v>160.69276363308131</v>
      </c>
      <c r="K1654" s="50" t="str">
        <f>VLOOKUP(D1654,'Species List'!$A$2:$J$97,4,0)</f>
        <v>Acanthuridae</v>
      </c>
    </row>
    <row r="1655" spans="1:11">
      <c r="A1655" s="49">
        <v>2013</v>
      </c>
      <c r="B1655" t="s">
        <v>4</v>
      </c>
      <c r="C1655">
        <v>6</v>
      </c>
      <c r="D1655" t="s">
        <v>54</v>
      </c>
      <c r="E1655" s="48" t="str">
        <f>VLOOKUP(D1655,'Species List'!$A$2:$J$97,3,0)</f>
        <v>Acanthurus coeruleus</v>
      </c>
      <c r="F1655">
        <v>16</v>
      </c>
      <c r="H1655" s="50">
        <f>VLOOKUP(D1655,'Species List'!$A$2:$J$97,6,0)</f>
        <v>-2.8241999999999998</v>
      </c>
      <c r="I1655" s="50">
        <f>VLOOKUP(D1655,'Species List'!$A$2:$J$97,7,0)</f>
        <v>2.2637999999999998</v>
      </c>
      <c r="J1655">
        <f t="shared" si="25"/>
        <v>146.38171018501848</v>
      </c>
      <c r="K1655" s="50" t="str">
        <f>VLOOKUP(D1655,'Species List'!$A$2:$J$97,4,0)</f>
        <v>Acanthuridae</v>
      </c>
    </row>
    <row r="1656" spans="1:11">
      <c r="A1656" s="49">
        <v>2013</v>
      </c>
      <c r="B1656" t="s">
        <v>4</v>
      </c>
      <c r="C1656">
        <v>6</v>
      </c>
      <c r="D1656" t="s">
        <v>44</v>
      </c>
      <c r="E1656" s="48" t="str">
        <f>VLOOKUP(D1656,'Species List'!$A$2:$J$97,3,0)</f>
        <v>Scarus iseri</v>
      </c>
      <c r="F1656">
        <v>24</v>
      </c>
      <c r="G1656" t="s">
        <v>43</v>
      </c>
      <c r="H1656" s="50">
        <f>VLOOKUP(D1656,'Species List'!$A$2:$J$97,6,0)</f>
        <v>-4.8887</v>
      </c>
      <c r="I1656" s="50">
        <f>VLOOKUP(D1656,'Species List'!$A$2:$J$97,7,0)</f>
        <v>3.0548000000000002</v>
      </c>
      <c r="J1656">
        <f t="shared" si="25"/>
        <v>241.19555570231063</v>
      </c>
      <c r="K1656" s="50" t="str">
        <f>VLOOKUP(D1656,'Species List'!$A$2:$J$97,4,0)</f>
        <v>Scaridae</v>
      </c>
    </row>
    <row r="1657" spans="1:11">
      <c r="A1657" s="49">
        <v>2013</v>
      </c>
      <c r="B1657" t="s">
        <v>4</v>
      </c>
      <c r="C1657">
        <v>6</v>
      </c>
      <c r="D1657" t="s">
        <v>48</v>
      </c>
      <c r="E1657" s="48" t="str">
        <f>VLOOKUP(D1657,'Species List'!$A$2:$J$97,3,0)</f>
        <v>Scarus taeniopterus</v>
      </c>
      <c r="F1657">
        <v>10</v>
      </c>
      <c r="G1657" t="s">
        <v>21</v>
      </c>
      <c r="H1657" s="50">
        <f>VLOOKUP(D1657,'Species List'!$A$2:$J$97,6,0)</f>
        <v>-3.2256999999999998</v>
      </c>
      <c r="I1657" s="50">
        <f>VLOOKUP(D1657,'Species List'!$A$2:$J$97,7,0)</f>
        <v>2.3852000000000002</v>
      </c>
      <c r="J1657">
        <f t="shared" si="25"/>
        <v>35.050966680669347</v>
      </c>
      <c r="K1657" s="50" t="str">
        <f>VLOOKUP(D1657,'Species List'!$A$2:$J$97,4,0)</f>
        <v>Scaridae</v>
      </c>
    </row>
    <row r="1658" spans="1:11">
      <c r="A1658" s="49">
        <v>2013</v>
      </c>
      <c r="B1658" t="s">
        <v>4</v>
      </c>
      <c r="C1658">
        <v>6</v>
      </c>
      <c r="D1658" t="s">
        <v>48</v>
      </c>
      <c r="E1658" s="48" t="str">
        <f>VLOOKUP(D1658,'Species List'!$A$2:$J$97,3,0)</f>
        <v>Scarus taeniopterus</v>
      </c>
      <c r="F1658">
        <v>12</v>
      </c>
      <c r="G1658" t="s">
        <v>21</v>
      </c>
      <c r="H1658" s="50">
        <f>VLOOKUP(D1658,'Species List'!$A$2:$J$97,6,0)</f>
        <v>-3.2256999999999998</v>
      </c>
      <c r="I1658" s="50">
        <f>VLOOKUP(D1658,'Species List'!$A$2:$J$97,7,0)</f>
        <v>2.3852000000000002</v>
      </c>
      <c r="J1658">
        <f t="shared" si="25"/>
        <v>54.145592205106873</v>
      </c>
      <c r="K1658" s="50" t="str">
        <f>VLOOKUP(D1658,'Species List'!$A$2:$J$97,4,0)</f>
        <v>Scaridae</v>
      </c>
    </row>
    <row r="1659" spans="1:11">
      <c r="A1659" s="49">
        <v>2013</v>
      </c>
      <c r="B1659" t="s">
        <v>4</v>
      </c>
      <c r="C1659">
        <v>6</v>
      </c>
      <c r="D1659" t="s">
        <v>48</v>
      </c>
      <c r="E1659" s="48" t="str">
        <f>VLOOKUP(D1659,'Species List'!$A$2:$J$97,3,0)</f>
        <v>Scarus taeniopterus</v>
      </c>
      <c r="F1659">
        <v>15</v>
      </c>
      <c r="G1659" t="s">
        <v>21</v>
      </c>
      <c r="H1659" s="50">
        <f>VLOOKUP(D1659,'Species List'!$A$2:$J$97,6,0)</f>
        <v>-3.2256999999999998</v>
      </c>
      <c r="I1659" s="50">
        <f>VLOOKUP(D1659,'Species List'!$A$2:$J$97,7,0)</f>
        <v>2.3852000000000002</v>
      </c>
      <c r="J1659">
        <f t="shared" si="25"/>
        <v>92.19616810425471</v>
      </c>
      <c r="K1659" s="50" t="str">
        <f>VLOOKUP(D1659,'Species List'!$A$2:$J$97,4,0)</f>
        <v>Scaridae</v>
      </c>
    </row>
    <row r="1660" spans="1:11">
      <c r="A1660" s="49">
        <v>2013</v>
      </c>
      <c r="B1660" t="s">
        <v>4</v>
      </c>
      <c r="C1660">
        <v>6</v>
      </c>
      <c r="D1660" t="s">
        <v>48</v>
      </c>
      <c r="E1660" s="48" t="str">
        <f>VLOOKUP(D1660,'Species List'!$A$2:$J$97,3,0)</f>
        <v>Scarus taeniopterus</v>
      </c>
      <c r="F1660">
        <v>15</v>
      </c>
      <c r="G1660" t="s">
        <v>21</v>
      </c>
      <c r="H1660" s="50">
        <f>VLOOKUP(D1660,'Species List'!$A$2:$J$97,6,0)</f>
        <v>-3.2256999999999998</v>
      </c>
      <c r="I1660" s="50">
        <f>VLOOKUP(D1660,'Species List'!$A$2:$J$97,7,0)</f>
        <v>2.3852000000000002</v>
      </c>
      <c r="J1660">
        <f t="shared" si="25"/>
        <v>92.19616810425471</v>
      </c>
      <c r="K1660" s="50" t="str">
        <f>VLOOKUP(D1660,'Species List'!$A$2:$J$97,4,0)</f>
        <v>Scaridae</v>
      </c>
    </row>
    <row r="1661" spans="1:11">
      <c r="A1661" s="49">
        <v>2013</v>
      </c>
      <c r="B1661" t="s">
        <v>4</v>
      </c>
      <c r="C1661">
        <v>6</v>
      </c>
      <c r="D1661" t="s">
        <v>48</v>
      </c>
      <c r="E1661" s="48" t="str">
        <f>VLOOKUP(D1661,'Species List'!$A$2:$J$97,3,0)</f>
        <v>Scarus taeniopterus</v>
      </c>
      <c r="F1661">
        <v>15</v>
      </c>
      <c r="G1661" t="s">
        <v>21</v>
      </c>
      <c r="H1661" s="50">
        <f>VLOOKUP(D1661,'Species List'!$A$2:$J$97,6,0)</f>
        <v>-3.2256999999999998</v>
      </c>
      <c r="I1661" s="50">
        <f>VLOOKUP(D1661,'Species List'!$A$2:$J$97,7,0)</f>
        <v>2.3852000000000002</v>
      </c>
      <c r="J1661">
        <f t="shared" si="25"/>
        <v>92.19616810425471</v>
      </c>
      <c r="K1661" s="50" t="str">
        <f>VLOOKUP(D1661,'Species List'!$A$2:$J$97,4,0)</f>
        <v>Scaridae</v>
      </c>
    </row>
    <row r="1662" spans="1:11">
      <c r="A1662" s="49">
        <v>2013</v>
      </c>
      <c r="B1662" t="s">
        <v>4</v>
      </c>
      <c r="C1662">
        <v>6</v>
      </c>
      <c r="D1662" t="s">
        <v>48</v>
      </c>
      <c r="E1662" s="48" t="str">
        <f>VLOOKUP(D1662,'Species List'!$A$2:$J$97,3,0)</f>
        <v>Scarus taeniopterus</v>
      </c>
      <c r="F1662">
        <v>16</v>
      </c>
      <c r="G1662" t="s">
        <v>21</v>
      </c>
      <c r="H1662" s="50">
        <f>VLOOKUP(D1662,'Species List'!$A$2:$J$97,6,0)</f>
        <v>-3.2256999999999998</v>
      </c>
      <c r="I1662" s="50">
        <f>VLOOKUP(D1662,'Species List'!$A$2:$J$97,7,0)</f>
        <v>2.3852000000000002</v>
      </c>
      <c r="J1662">
        <f t="shared" si="25"/>
        <v>107.53924488293569</v>
      </c>
      <c r="K1662" s="50" t="str">
        <f>VLOOKUP(D1662,'Species List'!$A$2:$J$97,4,0)</f>
        <v>Scaridae</v>
      </c>
    </row>
    <row r="1663" spans="1:11">
      <c r="A1663" s="49">
        <v>2013</v>
      </c>
      <c r="B1663" t="s">
        <v>4</v>
      </c>
      <c r="C1663">
        <v>6</v>
      </c>
      <c r="D1663" t="s">
        <v>48</v>
      </c>
      <c r="E1663" s="48" t="str">
        <f>VLOOKUP(D1663,'Species List'!$A$2:$J$97,3,0)</f>
        <v>Scarus taeniopterus</v>
      </c>
      <c r="F1663">
        <v>17</v>
      </c>
      <c r="G1663" t="s">
        <v>21</v>
      </c>
      <c r="H1663" s="50">
        <f>VLOOKUP(D1663,'Species List'!$A$2:$J$97,6,0)</f>
        <v>-3.2256999999999998</v>
      </c>
      <c r="I1663" s="50">
        <f>VLOOKUP(D1663,'Species List'!$A$2:$J$97,7,0)</f>
        <v>2.3852000000000002</v>
      </c>
      <c r="J1663">
        <f t="shared" si="25"/>
        <v>124.27013418228138</v>
      </c>
      <c r="K1663" s="50" t="str">
        <f>VLOOKUP(D1663,'Species List'!$A$2:$J$97,4,0)</f>
        <v>Scaridae</v>
      </c>
    </row>
    <row r="1664" spans="1:11">
      <c r="A1664" s="49">
        <v>2013</v>
      </c>
      <c r="B1664" t="s">
        <v>4</v>
      </c>
      <c r="C1664">
        <v>6</v>
      </c>
      <c r="D1664" t="s">
        <v>48</v>
      </c>
      <c r="E1664" s="48" t="str">
        <f>VLOOKUP(D1664,'Species List'!$A$2:$J$97,3,0)</f>
        <v>Scarus taeniopterus</v>
      </c>
      <c r="F1664">
        <v>17</v>
      </c>
      <c r="G1664" t="s">
        <v>21</v>
      </c>
      <c r="H1664" s="50">
        <f>VLOOKUP(D1664,'Species List'!$A$2:$J$97,6,0)</f>
        <v>-3.2256999999999998</v>
      </c>
      <c r="I1664" s="50">
        <f>VLOOKUP(D1664,'Species List'!$A$2:$J$97,7,0)</f>
        <v>2.3852000000000002</v>
      </c>
      <c r="J1664">
        <f t="shared" si="25"/>
        <v>124.27013418228138</v>
      </c>
      <c r="K1664" s="50" t="str">
        <f>VLOOKUP(D1664,'Species List'!$A$2:$J$97,4,0)</f>
        <v>Scaridae</v>
      </c>
    </row>
    <row r="1665" spans="1:11">
      <c r="A1665" s="49">
        <v>2013</v>
      </c>
      <c r="B1665" t="s">
        <v>4</v>
      </c>
      <c r="C1665">
        <v>6</v>
      </c>
      <c r="D1665" t="s">
        <v>48</v>
      </c>
      <c r="E1665" s="48" t="str">
        <f>VLOOKUP(D1665,'Species List'!$A$2:$J$97,3,0)</f>
        <v>Scarus taeniopterus</v>
      </c>
      <c r="F1665">
        <v>18</v>
      </c>
      <c r="G1665" t="s">
        <v>21</v>
      </c>
      <c r="H1665" s="50">
        <f>VLOOKUP(D1665,'Species List'!$A$2:$J$97,6,0)</f>
        <v>-3.2256999999999998</v>
      </c>
      <c r="I1665" s="50">
        <f>VLOOKUP(D1665,'Species List'!$A$2:$J$97,7,0)</f>
        <v>2.3852000000000002</v>
      </c>
      <c r="J1665">
        <f t="shared" si="25"/>
        <v>142.42163893869329</v>
      </c>
      <c r="K1665" s="50" t="str">
        <f>VLOOKUP(D1665,'Species List'!$A$2:$J$97,4,0)</f>
        <v>Scaridae</v>
      </c>
    </row>
    <row r="1666" spans="1:11">
      <c r="A1666" s="49">
        <v>2013</v>
      </c>
      <c r="B1666" t="s">
        <v>4</v>
      </c>
      <c r="C1666">
        <v>6</v>
      </c>
      <c r="D1666" t="s">
        <v>48</v>
      </c>
      <c r="E1666" s="48" t="str">
        <f>VLOOKUP(D1666,'Species List'!$A$2:$J$97,3,0)</f>
        <v>Scarus taeniopterus</v>
      </c>
      <c r="F1666">
        <v>18</v>
      </c>
      <c r="G1666" t="s">
        <v>21</v>
      </c>
      <c r="H1666" s="50">
        <f>VLOOKUP(D1666,'Species List'!$A$2:$J$97,6,0)</f>
        <v>-3.2256999999999998</v>
      </c>
      <c r="I1666" s="50">
        <f>VLOOKUP(D1666,'Species List'!$A$2:$J$97,7,0)</f>
        <v>2.3852000000000002</v>
      </c>
      <c r="J1666">
        <f t="shared" ref="J1666:J1729" si="26">10^(H1666+(I1666*LOG(F1666*10)/LOG(10)))</f>
        <v>142.42163893869329</v>
      </c>
      <c r="K1666" s="50" t="str">
        <f>VLOOKUP(D1666,'Species List'!$A$2:$J$97,4,0)</f>
        <v>Scaridae</v>
      </c>
    </row>
    <row r="1667" spans="1:11">
      <c r="A1667" s="49">
        <v>2013</v>
      </c>
      <c r="B1667" t="s">
        <v>4</v>
      </c>
      <c r="C1667">
        <v>6</v>
      </c>
      <c r="D1667" t="s">
        <v>48</v>
      </c>
      <c r="E1667" s="48" t="str">
        <f>VLOOKUP(D1667,'Species List'!$A$2:$J$97,3,0)</f>
        <v>Scarus taeniopterus</v>
      </c>
      <c r="F1667">
        <v>9</v>
      </c>
      <c r="G1667" t="s">
        <v>53</v>
      </c>
      <c r="H1667" s="50">
        <f>VLOOKUP(D1667,'Species List'!$A$2:$J$97,6,0)</f>
        <v>-3.2256999999999998</v>
      </c>
      <c r="I1667" s="50">
        <f>VLOOKUP(D1667,'Species List'!$A$2:$J$97,7,0)</f>
        <v>2.3852000000000002</v>
      </c>
      <c r="J1667">
        <f t="shared" si="26"/>
        <v>27.262095418590206</v>
      </c>
      <c r="K1667" s="50" t="str">
        <f>VLOOKUP(D1667,'Species List'!$A$2:$J$97,4,0)</f>
        <v>Scaridae</v>
      </c>
    </row>
    <row r="1668" spans="1:11">
      <c r="A1668" s="49">
        <v>2013</v>
      </c>
      <c r="B1668" t="s">
        <v>4</v>
      </c>
      <c r="C1668">
        <v>6</v>
      </c>
      <c r="D1668" t="s">
        <v>48</v>
      </c>
      <c r="E1668" s="48" t="str">
        <f>VLOOKUP(D1668,'Species List'!$A$2:$J$97,3,0)</f>
        <v>Scarus taeniopterus</v>
      </c>
      <c r="F1668">
        <v>10</v>
      </c>
      <c r="G1668" t="s">
        <v>53</v>
      </c>
      <c r="H1668" s="50">
        <f>VLOOKUP(D1668,'Species List'!$A$2:$J$97,6,0)</f>
        <v>-3.2256999999999998</v>
      </c>
      <c r="I1668" s="50">
        <f>VLOOKUP(D1668,'Species List'!$A$2:$J$97,7,0)</f>
        <v>2.3852000000000002</v>
      </c>
      <c r="J1668">
        <f t="shared" si="26"/>
        <v>35.050966680669347</v>
      </c>
      <c r="K1668" s="50" t="str">
        <f>VLOOKUP(D1668,'Species List'!$A$2:$J$97,4,0)</f>
        <v>Scaridae</v>
      </c>
    </row>
    <row r="1669" spans="1:11">
      <c r="A1669" s="49">
        <v>2013</v>
      </c>
      <c r="B1669" t="s">
        <v>4</v>
      </c>
      <c r="C1669">
        <v>6</v>
      </c>
      <c r="D1669" t="s">
        <v>48</v>
      </c>
      <c r="E1669" s="48" t="str">
        <f>VLOOKUP(D1669,'Species List'!$A$2:$J$97,3,0)</f>
        <v>Scarus taeniopterus</v>
      </c>
      <c r="F1669">
        <v>10</v>
      </c>
      <c r="G1669" t="s">
        <v>53</v>
      </c>
      <c r="H1669" s="50">
        <f>VLOOKUP(D1669,'Species List'!$A$2:$J$97,6,0)</f>
        <v>-3.2256999999999998</v>
      </c>
      <c r="I1669" s="50">
        <f>VLOOKUP(D1669,'Species List'!$A$2:$J$97,7,0)</f>
        <v>2.3852000000000002</v>
      </c>
      <c r="J1669">
        <f t="shared" si="26"/>
        <v>35.050966680669347</v>
      </c>
      <c r="K1669" s="50" t="str">
        <f>VLOOKUP(D1669,'Species List'!$A$2:$J$97,4,0)</f>
        <v>Scaridae</v>
      </c>
    </row>
    <row r="1670" spans="1:11">
      <c r="A1670" s="49">
        <v>2013</v>
      </c>
      <c r="B1670" t="s">
        <v>4</v>
      </c>
      <c r="C1670">
        <v>6</v>
      </c>
      <c r="D1670" t="s">
        <v>48</v>
      </c>
      <c r="E1670" s="48" t="str">
        <f>VLOOKUP(D1670,'Species List'!$A$2:$J$97,3,0)</f>
        <v>Scarus taeniopterus</v>
      </c>
      <c r="F1670">
        <v>23</v>
      </c>
      <c r="G1670" t="s">
        <v>43</v>
      </c>
      <c r="H1670" s="50">
        <f>VLOOKUP(D1670,'Species List'!$A$2:$J$97,6,0)</f>
        <v>-3.2256999999999998</v>
      </c>
      <c r="I1670" s="50">
        <f>VLOOKUP(D1670,'Species List'!$A$2:$J$97,7,0)</f>
        <v>2.3852000000000002</v>
      </c>
      <c r="J1670">
        <f t="shared" si="26"/>
        <v>255.56020890468707</v>
      </c>
      <c r="K1670" s="50" t="str">
        <f>VLOOKUP(D1670,'Species List'!$A$2:$J$97,4,0)</f>
        <v>Scaridae</v>
      </c>
    </row>
    <row r="1671" spans="1:11">
      <c r="A1671" s="49">
        <v>2013</v>
      </c>
      <c r="B1671" t="s">
        <v>4</v>
      </c>
      <c r="C1671">
        <v>6</v>
      </c>
      <c r="D1671" t="s">
        <v>48</v>
      </c>
      <c r="E1671" s="48" t="str">
        <f>VLOOKUP(D1671,'Species List'!$A$2:$J$97,3,0)</f>
        <v>Scarus taeniopterus</v>
      </c>
      <c r="F1671">
        <v>24</v>
      </c>
      <c r="G1671" t="s">
        <v>43</v>
      </c>
      <c r="H1671" s="50">
        <f>VLOOKUP(D1671,'Species List'!$A$2:$J$97,6,0)</f>
        <v>-3.2256999999999998</v>
      </c>
      <c r="I1671" s="50">
        <f>VLOOKUP(D1671,'Species List'!$A$2:$J$97,7,0)</f>
        <v>2.3852000000000002</v>
      </c>
      <c r="J1671">
        <f t="shared" si="26"/>
        <v>282.86541679033706</v>
      </c>
      <c r="K1671" s="50" t="str">
        <f>VLOOKUP(D1671,'Species List'!$A$2:$J$97,4,0)</f>
        <v>Scaridae</v>
      </c>
    </row>
    <row r="1672" spans="1:11">
      <c r="A1672" s="49">
        <v>2013</v>
      </c>
      <c r="B1672" t="s">
        <v>4</v>
      </c>
      <c r="C1672">
        <v>6</v>
      </c>
      <c r="D1672" s="48" t="s">
        <v>42</v>
      </c>
      <c r="E1672" s="48" t="str">
        <f>VLOOKUP(D1672,'Species List'!$A$2:$J$97,3,0)</f>
        <v>Scarus vetula</v>
      </c>
      <c r="F1672">
        <v>30</v>
      </c>
      <c r="G1672" t="s">
        <v>21</v>
      </c>
      <c r="H1672" s="50">
        <f>VLOOKUP(D1672,'Species List'!$A$2:$J$97,6,0)</f>
        <v>-5.0162000000000004</v>
      </c>
      <c r="I1672" s="50">
        <f>VLOOKUP(D1672,'Species List'!$A$2:$J$97,7,0)</f>
        <v>3.1109</v>
      </c>
      <c r="J1672">
        <f t="shared" si="26"/>
        <v>489.6395738782121</v>
      </c>
      <c r="K1672" s="50" t="str">
        <f>VLOOKUP(D1672,'Species List'!$A$2:$J$97,4,0)</f>
        <v>Scaridae</v>
      </c>
    </row>
    <row r="1673" spans="1:11">
      <c r="A1673" s="49">
        <v>2013</v>
      </c>
      <c r="B1673" t="s">
        <v>4</v>
      </c>
      <c r="C1673">
        <v>6</v>
      </c>
      <c r="D1673" s="48" t="s">
        <v>42</v>
      </c>
      <c r="E1673" s="48" t="str">
        <f>VLOOKUP(D1673,'Species List'!$A$2:$J$97,3,0)</f>
        <v>Scarus vetula</v>
      </c>
      <c r="F1673">
        <v>36</v>
      </c>
      <c r="G1673" t="s">
        <v>43</v>
      </c>
      <c r="H1673" s="50">
        <f>VLOOKUP(D1673,'Species List'!$A$2:$J$97,6,0)</f>
        <v>-5.0162000000000004</v>
      </c>
      <c r="I1673" s="50">
        <f>VLOOKUP(D1673,'Species List'!$A$2:$J$97,7,0)</f>
        <v>3.1109</v>
      </c>
      <c r="J1673">
        <f t="shared" si="26"/>
        <v>863.378937475925</v>
      </c>
      <c r="K1673" s="50" t="str">
        <f>VLOOKUP(D1673,'Species List'!$A$2:$J$97,4,0)</f>
        <v>Scaridae</v>
      </c>
    </row>
    <row r="1674" spans="1:11">
      <c r="A1674" s="49">
        <v>2013</v>
      </c>
      <c r="B1674" t="s">
        <v>4</v>
      </c>
      <c r="C1674">
        <v>6</v>
      </c>
      <c r="D1674" s="48" t="s">
        <v>47</v>
      </c>
      <c r="E1674" s="48" t="str">
        <f>VLOOKUP(D1674,'Species List'!$A$2:$J$97,3,0)</f>
        <v>Sparisoma aurofrenatum</v>
      </c>
      <c r="F1674">
        <v>23</v>
      </c>
      <c r="G1674" t="s">
        <v>43</v>
      </c>
      <c r="H1674" s="50">
        <f>VLOOKUP(D1674,'Species List'!$A$2:$J$97,6,0)</f>
        <v>-4.0781000000000001</v>
      </c>
      <c r="I1674" s="50">
        <f>VLOOKUP(D1674,'Species List'!$A$2:$J$97,7,0)</f>
        <v>2.7437999999999998</v>
      </c>
      <c r="J1674">
        <f t="shared" si="26"/>
        <v>252.35321175413256</v>
      </c>
      <c r="K1674" s="50" t="str">
        <f>VLOOKUP(D1674,'Species List'!$A$2:$J$97,4,0)</f>
        <v>Scaridae</v>
      </c>
    </row>
    <row r="1675" spans="1:11">
      <c r="A1675" s="49">
        <v>2013</v>
      </c>
      <c r="B1675" t="s">
        <v>4</v>
      </c>
      <c r="C1675">
        <v>6</v>
      </c>
      <c r="D1675" t="s">
        <v>45</v>
      </c>
      <c r="E1675" s="48" t="str">
        <f>VLOOKUP(D1675,'Species List'!$A$2:$J$97,3,0)</f>
        <v>Sparisoma viride</v>
      </c>
      <c r="F1675">
        <v>15</v>
      </c>
      <c r="G1675" t="s">
        <v>21</v>
      </c>
      <c r="H1675" s="50">
        <f>VLOOKUP(D1675,'Species List'!$A$2:$J$97,6,0)</f>
        <v>-4.4317000000000002</v>
      </c>
      <c r="I1675" s="50">
        <f>VLOOKUP(D1675,'Species List'!$A$2:$J$97,7,0)</f>
        <v>2.9051</v>
      </c>
      <c r="J1675">
        <f t="shared" si="26"/>
        <v>77.635922295629129</v>
      </c>
      <c r="K1675" s="50" t="str">
        <f>VLOOKUP(D1675,'Species List'!$A$2:$J$97,4,0)</f>
        <v>Scaridae</v>
      </c>
    </row>
    <row r="1676" spans="1:11">
      <c r="A1676" s="49">
        <v>2013</v>
      </c>
      <c r="B1676" t="s">
        <v>4</v>
      </c>
      <c r="C1676">
        <v>7</v>
      </c>
      <c r="D1676" t="s">
        <v>54</v>
      </c>
      <c r="E1676" s="48" t="str">
        <f>VLOOKUP(D1676,'Species List'!$A$2:$J$97,3,0)</f>
        <v>Acanthurus coeruleus</v>
      </c>
      <c r="F1676">
        <v>20</v>
      </c>
      <c r="H1676" s="50">
        <f>VLOOKUP(D1676,'Species List'!$A$2:$J$97,6,0)</f>
        <v>-2.8241999999999998</v>
      </c>
      <c r="I1676" s="50">
        <f>VLOOKUP(D1676,'Species List'!$A$2:$J$97,7,0)</f>
        <v>2.2637999999999998</v>
      </c>
      <c r="J1676">
        <f t="shared" si="26"/>
        <v>242.58933511332035</v>
      </c>
      <c r="K1676" s="50" t="str">
        <f>VLOOKUP(D1676,'Species List'!$A$2:$J$97,4,0)</f>
        <v>Acanthuridae</v>
      </c>
    </row>
    <row r="1677" spans="1:11">
      <c r="A1677" s="49">
        <v>2013</v>
      </c>
      <c r="B1677" t="s">
        <v>4</v>
      </c>
      <c r="C1677">
        <v>7</v>
      </c>
      <c r="D1677" t="s">
        <v>44</v>
      </c>
      <c r="E1677" s="48" t="str">
        <f>VLOOKUP(D1677,'Species List'!$A$2:$J$97,3,0)</f>
        <v>Scarus iseri</v>
      </c>
      <c r="F1677">
        <v>20</v>
      </c>
      <c r="G1677" t="s">
        <v>21</v>
      </c>
      <c r="H1677" s="50">
        <f>VLOOKUP(D1677,'Species List'!$A$2:$J$97,6,0)</f>
        <v>-4.8887</v>
      </c>
      <c r="I1677" s="50">
        <f>VLOOKUP(D1677,'Species List'!$A$2:$J$97,7,0)</f>
        <v>3.0548000000000002</v>
      </c>
      <c r="J1677">
        <f t="shared" si="26"/>
        <v>138.19312276937541</v>
      </c>
      <c r="K1677" s="50" t="str">
        <f>VLOOKUP(D1677,'Species List'!$A$2:$J$97,4,0)</f>
        <v>Scaridae</v>
      </c>
    </row>
    <row r="1678" spans="1:11">
      <c r="A1678" s="49">
        <v>2013</v>
      </c>
      <c r="B1678" t="s">
        <v>4</v>
      </c>
      <c r="C1678">
        <v>7</v>
      </c>
      <c r="D1678" t="s">
        <v>44</v>
      </c>
      <c r="E1678" s="48" t="str">
        <f>VLOOKUP(D1678,'Species List'!$A$2:$J$97,3,0)</f>
        <v>Scarus iseri</v>
      </c>
      <c r="F1678">
        <v>20</v>
      </c>
      <c r="G1678" t="s">
        <v>21</v>
      </c>
      <c r="H1678" s="50">
        <f>VLOOKUP(D1678,'Species List'!$A$2:$J$97,6,0)</f>
        <v>-4.8887</v>
      </c>
      <c r="I1678" s="50">
        <f>VLOOKUP(D1678,'Species List'!$A$2:$J$97,7,0)</f>
        <v>3.0548000000000002</v>
      </c>
      <c r="J1678">
        <f t="shared" si="26"/>
        <v>138.19312276937541</v>
      </c>
      <c r="K1678" s="50" t="str">
        <f>VLOOKUP(D1678,'Species List'!$A$2:$J$97,4,0)</f>
        <v>Scaridae</v>
      </c>
    </row>
    <row r="1679" spans="1:11">
      <c r="A1679" s="49">
        <v>2013</v>
      </c>
      <c r="B1679" t="s">
        <v>4</v>
      </c>
      <c r="C1679">
        <v>7</v>
      </c>
      <c r="D1679" t="s">
        <v>48</v>
      </c>
      <c r="E1679" s="48" t="str">
        <f>VLOOKUP(D1679,'Species List'!$A$2:$J$97,3,0)</f>
        <v>Scarus taeniopterus</v>
      </c>
      <c r="F1679">
        <v>10</v>
      </c>
      <c r="G1679" t="s">
        <v>21</v>
      </c>
      <c r="H1679" s="50">
        <f>VLOOKUP(D1679,'Species List'!$A$2:$J$97,6,0)</f>
        <v>-3.2256999999999998</v>
      </c>
      <c r="I1679" s="50">
        <f>VLOOKUP(D1679,'Species List'!$A$2:$J$97,7,0)</f>
        <v>2.3852000000000002</v>
      </c>
      <c r="J1679">
        <f t="shared" si="26"/>
        <v>35.050966680669347</v>
      </c>
      <c r="K1679" s="50" t="str">
        <f>VLOOKUP(D1679,'Species List'!$A$2:$J$97,4,0)</f>
        <v>Scaridae</v>
      </c>
    </row>
    <row r="1680" spans="1:11">
      <c r="A1680" s="49">
        <v>2013</v>
      </c>
      <c r="B1680" t="s">
        <v>4</v>
      </c>
      <c r="C1680">
        <v>7</v>
      </c>
      <c r="D1680" t="s">
        <v>48</v>
      </c>
      <c r="E1680" s="48" t="str">
        <f>VLOOKUP(D1680,'Species List'!$A$2:$J$97,3,0)</f>
        <v>Scarus taeniopterus</v>
      </c>
      <c r="F1680">
        <v>12</v>
      </c>
      <c r="G1680" t="s">
        <v>21</v>
      </c>
      <c r="H1680" s="50">
        <f>VLOOKUP(D1680,'Species List'!$A$2:$J$97,6,0)</f>
        <v>-3.2256999999999998</v>
      </c>
      <c r="I1680" s="50">
        <f>VLOOKUP(D1680,'Species List'!$A$2:$J$97,7,0)</f>
        <v>2.3852000000000002</v>
      </c>
      <c r="J1680">
        <f t="shared" si="26"/>
        <v>54.145592205106873</v>
      </c>
      <c r="K1680" s="50" t="str">
        <f>VLOOKUP(D1680,'Species List'!$A$2:$J$97,4,0)</f>
        <v>Scaridae</v>
      </c>
    </row>
    <row r="1681" spans="1:11">
      <c r="A1681" s="49">
        <v>2013</v>
      </c>
      <c r="B1681" t="s">
        <v>4</v>
      </c>
      <c r="C1681">
        <v>7</v>
      </c>
      <c r="D1681" t="s">
        <v>48</v>
      </c>
      <c r="E1681" s="48" t="str">
        <f>VLOOKUP(D1681,'Species List'!$A$2:$J$97,3,0)</f>
        <v>Scarus taeniopterus</v>
      </c>
      <c r="F1681">
        <v>12</v>
      </c>
      <c r="G1681" t="s">
        <v>21</v>
      </c>
      <c r="H1681" s="50">
        <f>VLOOKUP(D1681,'Species List'!$A$2:$J$97,6,0)</f>
        <v>-3.2256999999999998</v>
      </c>
      <c r="I1681" s="50">
        <f>VLOOKUP(D1681,'Species List'!$A$2:$J$97,7,0)</f>
        <v>2.3852000000000002</v>
      </c>
      <c r="J1681">
        <f t="shared" si="26"/>
        <v>54.145592205106873</v>
      </c>
      <c r="K1681" s="50" t="str">
        <f>VLOOKUP(D1681,'Species List'!$A$2:$J$97,4,0)</f>
        <v>Scaridae</v>
      </c>
    </row>
    <row r="1682" spans="1:11">
      <c r="A1682" s="49">
        <v>2013</v>
      </c>
      <c r="B1682" t="s">
        <v>4</v>
      </c>
      <c r="C1682">
        <v>7</v>
      </c>
      <c r="D1682" t="s">
        <v>48</v>
      </c>
      <c r="E1682" s="48" t="str">
        <f>VLOOKUP(D1682,'Species List'!$A$2:$J$97,3,0)</f>
        <v>Scarus taeniopterus</v>
      </c>
      <c r="F1682">
        <v>12</v>
      </c>
      <c r="G1682" t="s">
        <v>21</v>
      </c>
      <c r="H1682" s="50">
        <f>VLOOKUP(D1682,'Species List'!$A$2:$J$97,6,0)</f>
        <v>-3.2256999999999998</v>
      </c>
      <c r="I1682" s="50">
        <f>VLOOKUP(D1682,'Species List'!$A$2:$J$97,7,0)</f>
        <v>2.3852000000000002</v>
      </c>
      <c r="J1682">
        <f t="shared" si="26"/>
        <v>54.145592205106873</v>
      </c>
      <c r="K1682" s="50" t="str">
        <f>VLOOKUP(D1682,'Species List'!$A$2:$J$97,4,0)</f>
        <v>Scaridae</v>
      </c>
    </row>
    <row r="1683" spans="1:11">
      <c r="A1683" s="49">
        <v>2013</v>
      </c>
      <c r="B1683" t="s">
        <v>4</v>
      </c>
      <c r="C1683">
        <v>7</v>
      </c>
      <c r="D1683" t="s">
        <v>48</v>
      </c>
      <c r="E1683" s="48" t="str">
        <f>VLOOKUP(D1683,'Species List'!$A$2:$J$97,3,0)</f>
        <v>Scarus taeniopterus</v>
      </c>
      <c r="F1683">
        <v>13</v>
      </c>
      <c r="G1683" t="s">
        <v>21</v>
      </c>
      <c r="H1683" s="50">
        <f>VLOOKUP(D1683,'Species List'!$A$2:$J$97,6,0)</f>
        <v>-3.2256999999999998</v>
      </c>
      <c r="I1683" s="50">
        <f>VLOOKUP(D1683,'Species List'!$A$2:$J$97,7,0)</f>
        <v>2.3852000000000002</v>
      </c>
      <c r="J1683">
        <f t="shared" si="26"/>
        <v>65.535660968650873</v>
      </c>
      <c r="K1683" s="50" t="str">
        <f>VLOOKUP(D1683,'Species List'!$A$2:$J$97,4,0)</f>
        <v>Scaridae</v>
      </c>
    </row>
    <row r="1684" spans="1:11">
      <c r="A1684" s="49">
        <v>2013</v>
      </c>
      <c r="B1684" t="s">
        <v>4</v>
      </c>
      <c r="C1684">
        <v>7</v>
      </c>
      <c r="D1684" t="s">
        <v>48</v>
      </c>
      <c r="E1684" s="48" t="str">
        <f>VLOOKUP(D1684,'Species List'!$A$2:$J$97,3,0)</f>
        <v>Scarus taeniopterus</v>
      </c>
      <c r="F1684">
        <v>15</v>
      </c>
      <c r="G1684" t="s">
        <v>21</v>
      </c>
      <c r="H1684" s="50">
        <f>VLOOKUP(D1684,'Species List'!$A$2:$J$97,6,0)</f>
        <v>-3.2256999999999998</v>
      </c>
      <c r="I1684" s="50">
        <f>VLOOKUP(D1684,'Species List'!$A$2:$J$97,7,0)</f>
        <v>2.3852000000000002</v>
      </c>
      <c r="J1684">
        <f t="shared" si="26"/>
        <v>92.19616810425471</v>
      </c>
      <c r="K1684" s="50" t="str">
        <f>VLOOKUP(D1684,'Species List'!$A$2:$J$97,4,0)</f>
        <v>Scaridae</v>
      </c>
    </row>
    <row r="1685" spans="1:11">
      <c r="A1685" s="49">
        <v>2013</v>
      </c>
      <c r="B1685" t="s">
        <v>4</v>
      </c>
      <c r="C1685">
        <v>7</v>
      </c>
      <c r="D1685" t="s">
        <v>48</v>
      </c>
      <c r="E1685" s="48" t="str">
        <f>VLOOKUP(D1685,'Species List'!$A$2:$J$97,3,0)</f>
        <v>Scarus taeniopterus</v>
      </c>
      <c r="F1685">
        <v>18</v>
      </c>
      <c r="G1685" t="s">
        <v>21</v>
      </c>
      <c r="H1685" s="50">
        <f>VLOOKUP(D1685,'Species List'!$A$2:$J$97,6,0)</f>
        <v>-3.2256999999999998</v>
      </c>
      <c r="I1685" s="50">
        <f>VLOOKUP(D1685,'Species List'!$A$2:$J$97,7,0)</f>
        <v>2.3852000000000002</v>
      </c>
      <c r="J1685">
        <f t="shared" si="26"/>
        <v>142.42163893869329</v>
      </c>
      <c r="K1685" s="50" t="str">
        <f>VLOOKUP(D1685,'Species List'!$A$2:$J$97,4,0)</f>
        <v>Scaridae</v>
      </c>
    </row>
    <row r="1686" spans="1:11">
      <c r="A1686" s="49">
        <v>2013</v>
      </c>
      <c r="B1686" t="s">
        <v>4</v>
      </c>
      <c r="C1686">
        <v>7</v>
      </c>
      <c r="D1686" t="s">
        <v>48</v>
      </c>
      <c r="E1686" s="48" t="str">
        <f>VLOOKUP(D1686,'Species List'!$A$2:$J$97,3,0)</f>
        <v>Scarus taeniopterus</v>
      </c>
      <c r="F1686">
        <v>20</v>
      </c>
      <c r="G1686" t="s">
        <v>21</v>
      </c>
      <c r="H1686" s="50">
        <f>VLOOKUP(D1686,'Species List'!$A$2:$J$97,6,0)</f>
        <v>-3.2256999999999998</v>
      </c>
      <c r="I1686" s="50">
        <f>VLOOKUP(D1686,'Species List'!$A$2:$J$97,7,0)</f>
        <v>2.3852000000000002</v>
      </c>
      <c r="J1686">
        <f t="shared" si="26"/>
        <v>183.11197449783583</v>
      </c>
      <c r="K1686" s="50" t="str">
        <f>VLOOKUP(D1686,'Species List'!$A$2:$J$97,4,0)</f>
        <v>Scaridae</v>
      </c>
    </row>
    <row r="1687" spans="1:11">
      <c r="A1687" s="49">
        <v>2013</v>
      </c>
      <c r="B1687" t="s">
        <v>4</v>
      </c>
      <c r="C1687">
        <v>7</v>
      </c>
      <c r="D1687" t="s">
        <v>48</v>
      </c>
      <c r="E1687" s="48" t="str">
        <f>VLOOKUP(D1687,'Species List'!$A$2:$J$97,3,0)</f>
        <v>Scarus taeniopterus</v>
      </c>
      <c r="F1687">
        <v>23</v>
      </c>
      <c r="G1687" t="s">
        <v>43</v>
      </c>
      <c r="H1687" s="50">
        <f>VLOOKUP(D1687,'Species List'!$A$2:$J$97,6,0)</f>
        <v>-3.2256999999999998</v>
      </c>
      <c r="I1687" s="50">
        <f>VLOOKUP(D1687,'Species List'!$A$2:$J$97,7,0)</f>
        <v>2.3852000000000002</v>
      </c>
      <c r="J1687">
        <f t="shared" si="26"/>
        <v>255.56020890468707</v>
      </c>
      <c r="K1687" s="50" t="str">
        <f>VLOOKUP(D1687,'Species List'!$A$2:$J$97,4,0)</f>
        <v>Scaridae</v>
      </c>
    </row>
    <row r="1688" spans="1:11">
      <c r="A1688" s="49">
        <v>2013</v>
      </c>
      <c r="B1688" t="s">
        <v>4</v>
      </c>
      <c r="C1688">
        <v>7</v>
      </c>
      <c r="D1688" t="s">
        <v>48</v>
      </c>
      <c r="E1688" s="48" t="str">
        <f>VLOOKUP(D1688,'Species List'!$A$2:$J$97,3,0)</f>
        <v>Scarus taeniopterus</v>
      </c>
      <c r="F1688">
        <v>24</v>
      </c>
      <c r="G1688" t="s">
        <v>43</v>
      </c>
      <c r="H1688" s="50">
        <f>VLOOKUP(D1688,'Species List'!$A$2:$J$97,6,0)</f>
        <v>-3.2256999999999998</v>
      </c>
      <c r="I1688" s="50">
        <f>VLOOKUP(D1688,'Species List'!$A$2:$J$97,7,0)</f>
        <v>2.3852000000000002</v>
      </c>
      <c r="J1688">
        <f t="shared" si="26"/>
        <v>282.86541679033706</v>
      </c>
      <c r="K1688" s="50" t="str">
        <f>VLOOKUP(D1688,'Species List'!$A$2:$J$97,4,0)</f>
        <v>Scaridae</v>
      </c>
    </row>
    <row r="1689" spans="1:11">
      <c r="A1689" s="49">
        <v>2013</v>
      </c>
      <c r="B1689" t="s">
        <v>4</v>
      </c>
      <c r="C1689">
        <v>7</v>
      </c>
      <c r="D1689" t="s">
        <v>48</v>
      </c>
      <c r="E1689" s="48" t="str">
        <f>VLOOKUP(D1689,'Species List'!$A$2:$J$97,3,0)</f>
        <v>Scarus taeniopterus</v>
      </c>
      <c r="F1689">
        <v>24</v>
      </c>
      <c r="G1689" t="s">
        <v>43</v>
      </c>
      <c r="H1689" s="50">
        <f>VLOOKUP(D1689,'Species List'!$A$2:$J$97,6,0)</f>
        <v>-3.2256999999999998</v>
      </c>
      <c r="I1689" s="50">
        <f>VLOOKUP(D1689,'Species List'!$A$2:$J$97,7,0)</f>
        <v>2.3852000000000002</v>
      </c>
      <c r="J1689">
        <f t="shared" si="26"/>
        <v>282.86541679033706</v>
      </c>
      <c r="K1689" s="50" t="str">
        <f>VLOOKUP(D1689,'Species List'!$A$2:$J$97,4,0)</f>
        <v>Scaridae</v>
      </c>
    </row>
    <row r="1690" spans="1:11">
      <c r="A1690" s="49">
        <v>2013</v>
      </c>
      <c r="B1690" t="s">
        <v>4</v>
      </c>
      <c r="C1690">
        <v>7</v>
      </c>
      <c r="D1690" s="48" t="s">
        <v>42</v>
      </c>
      <c r="E1690" s="48" t="str">
        <f>VLOOKUP(D1690,'Species List'!$A$2:$J$97,3,0)</f>
        <v>Scarus vetula</v>
      </c>
      <c r="F1690">
        <v>28</v>
      </c>
      <c r="G1690" t="s">
        <v>21</v>
      </c>
      <c r="H1690" s="50">
        <f>VLOOKUP(D1690,'Species List'!$A$2:$J$97,6,0)</f>
        <v>-5.0162000000000004</v>
      </c>
      <c r="I1690" s="50">
        <f>VLOOKUP(D1690,'Species List'!$A$2:$J$97,7,0)</f>
        <v>3.1109</v>
      </c>
      <c r="J1690">
        <f t="shared" si="26"/>
        <v>395.06078258407069</v>
      </c>
      <c r="K1690" s="50" t="str">
        <f>VLOOKUP(D1690,'Species List'!$A$2:$J$97,4,0)</f>
        <v>Scaridae</v>
      </c>
    </row>
    <row r="1691" spans="1:11">
      <c r="A1691" s="49">
        <v>2013</v>
      </c>
      <c r="B1691" t="s">
        <v>4</v>
      </c>
      <c r="C1691">
        <v>7</v>
      </c>
      <c r="D1691" s="48" t="s">
        <v>42</v>
      </c>
      <c r="E1691" s="48" t="str">
        <f>VLOOKUP(D1691,'Species List'!$A$2:$J$97,3,0)</f>
        <v>Scarus vetula</v>
      </c>
      <c r="F1691">
        <v>32</v>
      </c>
      <c r="G1691" t="s">
        <v>21</v>
      </c>
      <c r="H1691" s="50">
        <f>VLOOKUP(D1691,'Species List'!$A$2:$J$97,6,0)</f>
        <v>-5.0162000000000004</v>
      </c>
      <c r="I1691" s="50">
        <f>VLOOKUP(D1691,'Species List'!$A$2:$J$97,7,0)</f>
        <v>3.1109</v>
      </c>
      <c r="J1691">
        <f t="shared" si="26"/>
        <v>598.50952660385963</v>
      </c>
      <c r="K1691" s="50" t="str">
        <f>VLOOKUP(D1691,'Species List'!$A$2:$J$97,4,0)</f>
        <v>Scaridae</v>
      </c>
    </row>
    <row r="1692" spans="1:11">
      <c r="A1692" s="49">
        <v>2013</v>
      </c>
      <c r="B1692" t="s">
        <v>4</v>
      </c>
      <c r="C1692">
        <v>7</v>
      </c>
      <c r="D1692" s="48" t="s">
        <v>42</v>
      </c>
      <c r="E1692" s="48" t="str">
        <f>VLOOKUP(D1692,'Species List'!$A$2:$J$97,3,0)</f>
        <v>Scarus vetula</v>
      </c>
      <c r="F1692">
        <v>33</v>
      </c>
      <c r="G1692" t="s">
        <v>43</v>
      </c>
      <c r="H1692" s="50">
        <f>VLOOKUP(D1692,'Species List'!$A$2:$J$97,6,0)</f>
        <v>-5.0162000000000004</v>
      </c>
      <c r="I1692" s="50">
        <f>VLOOKUP(D1692,'Species List'!$A$2:$J$97,7,0)</f>
        <v>3.1109</v>
      </c>
      <c r="J1692">
        <f t="shared" si="26"/>
        <v>658.63531859738646</v>
      </c>
      <c r="K1692" s="50" t="str">
        <f>VLOOKUP(D1692,'Species List'!$A$2:$J$97,4,0)</f>
        <v>Scaridae</v>
      </c>
    </row>
    <row r="1693" spans="1:11">
      <c r="A1693" s="49">
        <v>2013</v>
      </c>
      <c r="B1693" t="s">
        <v>4</v>
      </c>
      <c r="C1693">
        <v>7</v>
      </c>
      <c r="D1693" s="48" t="s">
        <v>42</v>
      </c>
      <c r="E1693" s="48" t="str">
        <f>VLOOKUP(D1693,'Species List'!$A$2:$J$97,3,0)</f>
        <v>Scarus vetula</v>
      </c>
      <c r="F1693">
        <v>35</v>
      </c>
      <c r="G1693" t="s">
        <v>43</v>
      </c>
      <c r="H1693" s="50">
        <f>VLOOKUP(D1693,'Species List'!$A$2:$J$97,6,0)</f>
        <v>-5.0162000000000004</v>
      </c>
      <c r="I1693" s="50">
        <f>VLOOKUP(D1693,'Species List'!$A$2:$J$97,7,0)</f>
        <v>3.1109</v>
      </c>
      <c r="J1693">
        <f t="shared" si="26"/>
        <v>790.93588337793562</v>
      </c>
      <c r="K1693" s="50" t="str">
        <f>VLOOKUP(D1693,'Species List'!$A$2:$J$97,4,0)</f>
        <v>Scaridae</v>
      </c>
    </row>
    <row r="1694" spans="1:11">
      <c r="A1694" s="49">
        <v>2013</v>
      </c>
      <c r="B1694" t="s">
        <v>4</v>
      </c>
      <c r="C1694">
        <v>7</v>
      </c>
      <c r="D1694" s="48" t="s">
        <v>47</v>
      </c>
      <c r="E1694" s="48" t="str">
        <f>VLOOKUP(D1694,'Species List'!$A$2:$J$97,3,0)</f>
        <v>Sparisoma aurofrenatum</v>
      </c>
      <c r="F1694">
        <v>18</v>
      </c>
      <c r="G1694" t="s">
        <v>21</v>
      </c>
      <c r="H1694" s="50">
        <f>VLOOKUP(D1694,'Species List'!$A$2:$J$97,6,0)</f>
        <v>-4.0781000000000001</v>
      </c>
      <c r="I1694" s="50">
        <f>VLOOKUP(D1694,'Species List'!$A$2:$J$97,7,0)</f>
        <v>2.7437999999999998</v>
      </c>
      <c r="J1694">
        <f t="shared" si="26"/>
        <v>128.80024807719036</v>
      </c>
      <c r="K1694" s="50" t="str">
        <f>VLOOKUP(D1694,'Species List'!$A$2:$J$97,4,0)</f>
        <v>Scaridae</v>
      </c>
    </row>
    <row r="1695" spans="1:11">
      <c r="A1695" s="49">
        <v>2013</v>
      </c>
      <c r="B1695" t="s">
        <v>4</v>
      </c>
      <c r="C1695">
        <v>7</v>
      </c>
      <c r="D1695" s="48" t="s">
        <v>47</v>
      </c>
      <c r="E1695" s="48" t="str">
        <f>VLOOKUP(D1695,'Species List'!$A$2:$J$97,3,0)</f>
        <v>Sparisoma aurofrenatum</v>
      </c>
      <c r="F1695">
        <v>20</v>
      </c>
      <c r="G1695" t="s">
        <v>21</v>
      </c>
      <c r="H1695" s="50">
        <f>VLOOKUP(D1695,'Species List'!$A$2:$J$97,6,0)</f>
        <v>-4.0781000000000001</v>
      </c>
      <c r="I1695" s="50">
        <f>VLOOKUP(D1695,'Species List'!$A$2:$J$97,7,0)</f>
        <v>2.7437999999999998</v>
      </c>
      <c r="J1695">
        <f t="shared" si="26"/>
        <v>171.97531044669645</v>
      </c>
      <c r="K1695" s="50" t="str">
        <f>VLOOKUP(D1695,'Species List'!$A$2:$J$97,4,0)</f>
        <v>Scaridae</v>
      </c>
    </row>
    <row r="1696" spans="1:11">
      <c r="A1696" s="49">
        <v>2013</v>
      </c>
      <c r="B1696" t="s">
        <v>4</v>
      </c>
      <c r="C1696">
        <v>7</v>
      </c>
      <c r="D1696" t="s">
        <v>45</v>
      </c>
      <c r="E1696" s="48" t="str">
        <f>VLOOKUP(D1696,'Species List'!$A$2:$J$97,3,0)</f>
        <v>Sparisoma viride</v>
      </c>
      <c r="F1696">
        <v>25</v>
      </c>
      <c r="G1696" t="s">
        <v>21</v>
      </c>
      <c r="H1696" s="50">
        <f>VLOOKUP(D1696,'Species List'!$A$2:$J$97,6,0)</f>
        <v>-4.4317000000000002</v>
      </c>
      <c r="I1696" s="50">
        <f>VLOOKUP(D1696,'Species List'!$A$2:$J$97,7,0)</f>
        <v>2.9051</v>
      </c>
      <c r="J1696">
        <f t="shared" si="26"/>
        <v>342.41715863912742</v>
      </c>
      <c r="K1696" s="50" t="str">
        <f>VLOOKUP(D1696,'Species List'!$A$2:$J$97,4,0)</f>
        <v>Scaridae</v>
      </c>
    </row>
    <row r="1697" spans="1:11">
      <c r="A1697" s="49">
        <v>2013</v>
      </c>
      <c r="B1697" t="s">
        <v>4</v>
      </c>
      <c r="C1697">
        <v>7</v>
      </c>
      <c r="D1697" t="s">
        <v>45</v>
      </c>
      <c r="E1697" s="48" t="str">
        <f>VLOOKUP(D1697,'Species List'!$A$2:$J$97,3,0)</f>
        <v>Sparisoma viride</v>
      </c>
      <c r="F1697">
        <v>25</v>
      </c>
      <c r="G1697" t="s">
        <v>21</v>
      </c>
      <c r="H1697" s="50">
        <f>VLOOKUP(D1697,'Species List'!$A$2:$J$97,6,0)</f>
        <v>-4.4317000000000002</v>
      </c>
      <c r="I1697" s="50">
        <f>VLOOKUP(D1697,'Species List'!$A$2:$J$97,7,0)</f>
        <v>2.9051</v>
      </c>
      <c r="J1697">
        <f t="shared" si="26"/>
        <v>342.41715863912742</v>
      </c>
      <c r="K1697" s="50" t="str">
        <f>VLOOKUP(D1697,'Species List'!$A$2:$J$97,4,0)</f>
        <v>Scaridae</v>
      </c>
    </row>
    <row r="1698" spans="1:11">
      <c r="A1698" s="49">
        <v>2013</v>
      </c>
      <c r="B1698" t="s">
        <v>4</v>
      </c>
      <c r="C1698">
        <v>7</v>
      </c>
      <c r="D1698" t="s">
        <v>45</v>
      </c>
      <c r="E1698" s="48" t="str">
        <f>VLOOKUP(D1698,'Species List'!$A$2:$J$97,3,0)</f>
        <v>Sparisoma viride</v>
      </c>
      <c r="F1698">
        <v>27</v>
      </c>
      <c r="G1698" t="s">
        <v>21</v>
      </c>
      <c r="H1698" s="50">
        <f>VLOOKUP(D1698,'Species List'!$A$2:$J$97,6,0)</f>
        <v>-4.4317000000000002</v>
      </c>
      <c r="I1698" s="50">
        <f>VLOOKUP(D1698,'Species List'!$A$2:$J$97,7,0)</f>
        <v>2.9051</v>
      </c>
      <c r="J1698">
        <f t="shared" si="26"/>
        <v>428.20809318874581</v>
      </c>
      <c r="K1698" s="50" t="str">
        <f>VLOOKUP(D1698,'Species List'!$A$2:$J$97,4,0)</f>
        <v>Scaridae</v>
      </c>
    </row>
    <row r="1699" spans="1:11">
      <c r="A1699" s="49">
        <v>2013</v>
      </c>
      <c r="B1699" t="s">
        <v>4</v>
      </c>
      <c r="C1699">
        <v>7</v>
      </c>
      <c r="D1699" t="s">
        <v>45</v>
      </c>
      <c r="E1699" s="48" t="str">
        <f>VLOOKUP(D1699,'Species List'!$A$2:$J$97,3,0)</f>
        <v>Sparisoma viride</v>
      </c>
      <c r="F1699">
        <v>8</v>
      </c>
      <c r="G1699" t="s">
        <v>53</v>
      </c>
      <c r="H1699" s="50">
        <f>VLOOKUP(D1699,'Species List'!$A$2:$J$97,6,0)</f>
        <v>-4.4317000000000002</v>
      </c>
      <c r="I1699" s="50">
        <f>VLOOKUP(D1699,'Species List'!$A$2:$J$97,7,0)</f>
        <v>2.9051</v>
      </c>
      <c r="J1699">
        <f t="shared" si="26"/>
        <v>12.501632299830902</v>
      </c>
      <c r="K1699" s="50" t="str">
        <f>VLOOKUP(D1699,'Species List'!$A$2:$J$97,4,0)</f>
        <v>Scaridae</v>
      </c>
    </row>
    <row r="1700" spans="1:11">
      <c r="A1700" s="49">
        <v>2013</v>
      </c>
      <c r="B1700" t="s">
        <v>4</v>
      </c>
      <c r="C1700">
        <v>7</v>
      </c>
      <c r="D1700" t="s">
        <v>45</v>
      </c>
      <c r="E1700" s="48" t="str">
        <f>VLOOKUP(D1700,'Species List'!$A$2:$J$97,3,0)</f>
        <v>Sparisoma viride</v>
      </c>
      <c r="F1700">
        <v>24</v>
      </c>
      <c r="H1700" s="50">
        <f>VLOOKUP(D1700,'Species List'!$A$2:$J$97,6,0)</f>
        <v>-4.4317000000000002</v>
      </c>
      <c r="I1700" s="50">
        <f>VLOOKUP(D1700,'Species List'!$A$2:$J$97,7,0)</f>
        <v>2.9051</v>
      </c>
      <c r="J1700">
        <f t="shared" si="26"/>
        <v>304.12468932899543</v>
      </c>
      <c r="K1700" s="50" t="str">
        <f>VLOOKUP(D1700,'Species List'!$A$2:$J$97,4,0)</f>
        <v>Scaridae</v>
      </c>
    </row>
    <row r="1701" spans="1:11">
      <c r="A1701" s="49">
        <v>2013</v>
      </c>
      <c r="B1701" t="s">
        <v>4</v>
      </c>
      <c r="C1701">
        <v>8</v>
      </c>
      <c r="D1701" t="s">
        <v>48</v>
      </c>
      <c r="E1701" s="48" t="str">
        <f>VLOOKUP(D1701,'Species List'!$A$2:$J$97,3,0)</f>
        <v>Scarus taeniopterus</v>
      </c>
      <c r="F1701">
        <v>15</v>
      </c>
      <c r="G1701" t="s">
        <v>21</v>
      </c>
      <c r="H1701" s="50">
        <f>VLOOKUP(D1701,'Species List'!$A$2:$J$97,6,0)</f>
        <v>-3.2256999999999998</v>
      </c>
      <c r="I1701" s="50">
        <f>VLOOKUP(D1701,'Species List'!$A$2:$J$97,7,0)</f>
        <v>2.3852000000000002</v>
      </c>
      <c r="J1701">
        <f t="shared" si="26"/>
        <v>92.19616810425471</v>
      </c>
      <c r="K1701" s="50" t="str">
        <f>VLOOKUP(D1701,'Species List'!$A$2:$J$97,4,0)</f>
        <v>Scaridae</v>
      </c>
    </row>
    <row r="1702" spans="1:11">
      <c r="A1702" s="49">
        <v>2013</v>
      </c>
      <c r="B1702" t="s">
        <v>4</v>
      </c>
      <c r="C1702">
        <v>8</v>
      </c>
      <c r="D1702" t="s">
        <v>48</v>
      </c>
      <c r="E1702" s="48" t="str">
        <f>VLOOKUP(D1702,'Species List'!$A$2:$J$97,3,0)</f>
        <v>Scarus taeniopterus</v>
      </c>
      <c r="F1702">
        <v>17</v>
      </c>
      <c r="G1702" t="s">
        <v>21</v>
      </c>
      <c r="H1702" s="50">
        <f>VLOOKUP(D1702,'Species List'!$A$2:$J$97,6,0)</f>
        <v>-3.2256999999999998</v>
      </c>
      <c r="I1702" s="50">
        <f>VLOOKUP(D1702,'Species List'!$A$2:$J$97,7,0)</f>
        <v>2.3852000000000002</v>
      </c>
      <c r="J1702">
        <f t="shared" si="26"/>
        <v>124.27013418228138</v>
      </c>
      <c r="K1702" s="50" t="str">
        <f>VLOOKUP(D1702,'Species List'!$A$2:$J$97,4,0)</f>
        <v>Scaridae</v>
      </c>
    </row>
    <row r="1703" spans="1:11">
      <c r="A1703" s="49">
        <v>2013</v>
      </c>
      <c r="B1703" t="s">
        <v>4</v>
      </c>
      <c r="C1703">
        <v>8</v>
      </c>
      <c r="D1703" t="s">
        <v>48</v>
      </c>
      <c r="E1703" s="48" t="str">
        <f>VLOOKUP(D1703,'Species List'!$A$2:$J$97,3,0)</f>
        <v>Scarus taeniopterus</v>
      </c>
      <c r="F1703">
        <v>20</v>
      </c>
      <c r="G1703" t="s">
        <v>21</v>
      </c>
      <c r="H1703" s="50">
        <f>VLOOKUP(D1703,'Species List'!$A$2:$J$97,6,0)</f>
        <v>-3.2256999999999998</v>
      </c>
      <c r="I1703" s="50">
        <f>VLOOKUP(D1703,'Species List'!$A$2:$J$97,7,0)</f>
        <v>2.3852000000000002</v>
      </c>
      <c r="J1703">
        <f t="shared" si="26"/>
        <v>183.11197449783583</v>
      </c>
      <c r="K1703" s="50" t="str">
        <f>VLOOKUP(D1703,'Species List'!$A$2:$J$97,4,0)</f>
        <v>Scaridae</v>
      </c>
    </row>
    <row r="1704" spans="1:11">
      <c r="A1704" s="49">
        <v>2013</v>
      </c>
      <c r="B1704" t="s">
        <v>4</v>
      </c>
      <c r="C1704">
        <v>8</v>
      </c>
      <c r="D1704" t="s">
        <v>48</v>
      </c>
      <c r="E1704" s="48" t="str">
        <f>VLOOKUP(D1704,'Species List'!$A$2:$J$97,3,0)</f>
        <v>Scarus taeniopterus</v>
      </c>
      <c r="F1704">
        <v>20</v>
      </c>
      <c r="G1704" t="s">
        <v>21</v>
      </c>
      <c r="H1704" s="50">
        <f>VLOOKUP(D1704,'Species List'!$A$2:$J$97,6,0)</f>
        <v>-3.2256999999999998</v>
      </c>
      <c r="I1704" s="50">
        <f>VLOOKUP(D1704,'Species List'!$A$2:$J$97,7,0)</f>
        <v>2.3852000000000002</v>
      </c>
      <c r="J1704">
        <f t="shared" si="26"/>
        <v>183.11197449783583</v>
      </c>
      <c r="K1704" s="50" t="str">
        <f>VLOOKUP(D1704,'Species List'!$A$2:$J$97,4,0)</f>
        <v>Scaridae</v>
      </c>
    </row>
    <row r="1705" spans="1:11">
      <c r="A1705" s="49">
        <v>2013</v>
      </c>
      <c r="B1705" t="s">
        <v>4</v>
      </c>
      <c r="C1705">
        <v>8</v>
      </c>
      <c r="D1705" t="s">
        <v>48</v>
      </c>
      <c r="E1705" s="48" t="str">
        <f>VLOOKUP(D1705,'Species List'!$A$2:$J$97,3,0)</f>
        <v>Scarus taeniopterus</v>
      </c>
      <c r="F1705">
        <v>7</v>
      </c>
      <c r="G1705" t="s">
        <v>53</v>
      </c>
      <c r="H1705" s="50">
        <f>VLOOKUP(D1705,'Species List'!$A$2:$J$97,6,0)</f>
        <v>-3.2256999999999998</v>
      </c>
      <c r="I1705" s="50">
        <f>VLOOKUP(D1705,'Species List'!$A$2:$J$97,7,0)</f>
        <v>2.3852000000000002</v>
      </c>
      <c r="J1705">
        <f t="shared" si="26"/>
        <v>14.970208360402568</v>
      </c>
      <c r="K1705" s="50" t="str">
        <f>VLOOKUP(D1705,'Species List'!$A$2:$J$97,4,0)</f>
        <v>Scaridae</v>
      </c>
    </row>
    <row r="1706" spans="1:11">
      <c r="A1706" s="49">
        <v>2013</v>
      </c>
      <c r="B1706" t="s">
        <v>4</v>
      </c>
      <c r="C1706">
        <v>8</v>
      </c>
      <c r="D1706" t="s">
        <v>48</v>
      </c>
      <c r="E1706" s="48" t="str">
        <f>VLOOKUP(D1706,'Species List'!$A$2:$J$97,3,0)</f>
        <v>Scarus taeniopterus</v>
      </c>
      <c r="F1706">
        <v>23</v>
      </c>
      <c r="G1706" t="s">
        <v>43</v>
      </c>
      <c r="H1706" s="50">
        <f>VLOOKUP(D1706,'Species List'!$A$2:$J$97,6,0)</f>
        <v>-3.2256999999999998</v>
      </c>
      <c r="I1706" s="50">
        <f>VLOOKUP(D1706,'Species List'!$A$2:$J$97,7,0)</f>
        <v>2.3852000000000002</v>
      </c>
      <c r="J1706">
        <f t="shared" si="26"/>
        <v>255.56020890468707</v>
      </c>
      <c r="K1706" s="50" t="str">
        <f>VLOOKUP(D1706,'Species List'!$A$2:$J$97,4,0)</f>
        <v>Scaridae</v>
      </c>
    </row>
    <row r="1707" spans="1:11">
      <c r="A1707" s="49">
        <v>2013</v>
      </c>
      <c r="B1707" t="s">
        <v>4</v>
      </c>
      <c r="C1707">
        <v>8</v>
      </c>
      <c r="D1707" t="s">
        <v>48</v>
      </c>
      <c r="E1707" s="48" t="str">
        <f>VLOOKUP(D1707,'Species List'!$A$2:$J$97,3,0)</f>
        <v>Scarus taeniopterus</v>
      </c>
      <c r="F1707">
        <v>23</v>
      </c>
      <c r="G1707" t="s">
        <v>43</v>
      </c>
      <c r="H1707" s="50">
        <f>VLOOKUP(D1707,'Species List'!$A$2:$J$97,6,0)</f>
        <v>-3.2256999999999998</v>
      </c>
      <c r="I1707" s="50">
        <f>VLOOKUP(D1707,'Species List'!$A$2:$J$97,7,0)</f>
        <v>2.3852000000000002</v>
      </c>
      <c r="J1707">
        <f t="shared" si="26"/>
        <v>255.56020890468707</v>
      </c>
      <c r="K1707" s="50" t="str">
        <f>VLOOKUP(D1707,'Species List'!$A$2:$J$97,4,0)</f>
        <v>Scaridae</v>
      </c>
    </row>
    <row r="1708" spans="1:11">
      <c r="A1708" s="49">
        <v>2013</v>
      </c>
      <c r="B1708" t="s">
        <v>4</v>
      </c>
      <c r="C1708">
        <v>8</v>
      </c>
      <c r="D1708" s="48" t="s">
        <v>42</v>
      </c>
      <c r="E1708" s="48" t="str">
        <f>VLOOKUP(D1708,'Species List'!$A$2:$J$97,3,0)</f>
        <v>Scarus vetula</v>
      </c>
      <c r="F1708">
        <v>30</v>
      </c>
      <c r="G1708" t="s">
        <v>21</v>
      </c>
      <c r="H1708" s="50">
        <f>VLOOKUP(D1708,'Species List'!$A$2:$J$97,6,0)</f>
        <v>-5.0162000000000004</v>
      </c>
      <c r="I1708" s="50">
        <f>VLOOKUP(D1708,'Species List'!$A$2:$J$97,7,0)</f>
        <v>3.1109</v>
      </c>
      <c r="J1708">
        <f t="shared" si="26"/>
        <v>489.6395738782121</v>
      </c>
      <c r="K1708" s="50" t="str">
        <f>VLOOKUP(D1708,'Species List'!$A$2:$J$97,4,0)</f>
        <v>Scaridae</v>
      </c>
    </row>
    <row r="1709" spans="1:11">
      <c r="A1709" s="49">
        <v>2013</v>
      </c>
      <c r="B1709" t="s">
        <v>4</v>
      </c>
      <c r="C1709">
        <v>8</v>
      </c>
      <c r="D1709" s="48" t="s">
        <v>42</v>
      </c>
      <c r="E1709" s="48" t="str">
        <f>VLOOKUP(D1709,'Species List'!$A$2:$J$97,3,0)</f>
        <v>Scarus vetula</v>
      </c>
      <c r="F1709">
        <v>30</v>
      </c>
      <c r="G1709" t="s">
        <v>21</v>
      </c>
      <c r="H1709" s="50">
        <f>VLOOKUP(D1709,'Species List'!$A$2:$J$97,6,0)</f>
        <v>-5.0162000000000004</v>
      </c>
      <c r="I1709" s="50">
        <f>VLOOKUP(D1709,'Species List'!$A$2:$J$97,7,0)</f>
        <v>3.1109</v>
      </c>
      <c r="J1709">
        <f t="shared" si="26"/>
        <v>489.6395738782121</v>
      </c>
      <c r="K1709" s="50" t="str">
        <f>VLOOKUP(D1709,'Species List'!$A$2:$J$97,4,0)</f>
        <v>Scaridae</v>
      </c>
    </row>
    <row r="1710" spans="1:11">
      <c r="A1710" s="49">
        <v>2013</v>
      </c>
      <c r="B1710" t="s">
        <v>4</v>
      </c>
      <c r="C1710">
        <v>8</v>
      </c>
      <c r="D1710" s="48" t="s">
        <v>42</v>
      </c>
      <c r="E1710" s="48" t="str">
        <f>VLOOKUP(D1710,'Species List'!$A$2:$J$97,3,0)</f>
        <v>Scarus vetula</v>
      </c>
      <c r="F1710">
        <v>30</v>
      </c>
      <c r="G1710" t="s">
        <v>21</v>
      </c>
      <c r="H1710" s="50">
        <f>VLOOKUP(D1710,'Species List'!$A$2:$J$97,6,0)</f>
        <v>-5.0162000000000004</v>
      </c>
      <c r="I1710" s="50">
        <f>VLOOKUP(D1710,'Species List'!$A$2:$J$97,7,0)</f>
        <v>3.1109</v>
      </c>
      <c r="J1710">
        <f t="shared" si="26"/>
        <v>489.6395738782121</v>
      </c>
      <c r="K1710" s="50" t="str">
        <f>VLOOKUP(D1710,'Species List'!$A$2:$J$97,4,0)</f>
        <v>Scaridae</v>
      </c>
    </row>
    <row r="1711" spans="1:11">
      <c r="A1711" s="49">
        <v>2013</v>
      </c>
      <c r="B1711" t="s">
        <v>4</v>
      </c>
      <c r="C1711">
        <v>8</v>
      </c>
      <c r="D1711" t="s">
        <v>45</v>
      </c>
      <c r="E1711" s="48" t="str">
        <f>VLOOKUP(D1711,'Species List'!$A$2:$J$97,3,0)</f>
        <v>Sparisoma viride</v>
      </c>
      <c r="F1711">
        <v>15</v>
      </c>
      <c r="G1711" t="s">
        <v>21</v>
      </c>
      <c r="H1711" s="50">
        <f>VLOOKUP(D1711,'Species List'!$A$2:$J$97,6,0)</f>
        <v>-4.4317000000000002</v>
      </c>
      <c r="I1711" s="50">
        <f>VLOOKUP(D1711,'Species List'!$A$2:$J$97,7,0)</f>
        <v>2.9051</v>
      </c>
      <c r="J1711">
        <f t="shared" si="26"/>
        <v>77.635922295629129</v>
      </c>
      <c r="K1711" s="50" t="str">
        <f>VLOOKUP(D1711,'Species List'!$A$2:$J$97,4,0)</f>
        <v>Scaridae</v>
      </c>
    </row>
    <row r="1712" spans="1:11">
      <c r="A1712" s="49">
        <v>2013</v>
      </c>
      <c r="B1712" t="s">
        <v>4</v>
      </c>
      <c r="C1712">
        <v>8</v>
      </c>
      <c r="D1712" t="s">
        <v>45</v>
      </c>
      <c r="E1712" s="48" t="str">
        <f>VLOOKUP(D1712,'Species List'!$A$2:$J$97,3,0)</f>
        <v>Sparisoma viride</v>
      </c>
      <c r="F1712">
        <v>25</v>
      </c>
      <c r="G1712" t="s">
        <v>21</v>
      </c>
      <c r="H1712" s="50">
        <f>VLOOKUP(D1712,'Species List'!$A$2:$J$97,6,0)</f>
        <v>-4.4317000000000002</v>
      </c>
      <c r="I1712" s="50">
        <f>VLOOKUP(D1712,'Species List'!$A$2:$J$97,7,0)</f>
        <v>2.9051</v>
      </c>
      <c r="J1712">
        <f t="shared" si="26"/>
        <v>342.41715863912742</v>
      </c>
      <c r="K1712" s="50" t="str">
        <f>VLOOKUP(D1712,'Species List'!$A$2:$J$97,4,0)</f>
        <v>Scaridae</v>
      </c>
    </row>
    <row r="1713" spans="1:11">
      <c r="A1713" s="49">
        <v>2013</v>
      </c>
      <c r="B1713" t="s">
        <v>4</v>
      </c>
      <c r="C1713">
        <v>8</v>
      </c>
      <c r="D1713" t="s">
        <v>45</v>
      </c>
      <c r="E1713" s="48" t="str">
        <f>VLOOKUP(D1713,'Species List'!$A$2:$J$97,3,0)</f>
        <v>Sparisoma viride</v>
      </c>
      <c r="F1713">
        <v>30</v>
      </c>
      <c r="G1713" t="s">
        <v>21</v>
      </c>
      <c r="H1713" s="50">
        <f>VLOOKUP(D1713,'Species List'!$A$2:$J$97,6,0)</f>
        <v>-4.4317000000000002</v>
      </c>
      <c r="I1713" s="50">
        <f>VLOOKUP(D1713,'Species List'!$A$2:$J$97,7,0)</f>
        <v>2.9051</v>
      </c>
      <c r="J1713">
        <f t="shared" si="26"/>
        <v>581.54718397712224</v>
      </c>
      <c r="K1713" s="50" t="str">
        <f>VLOOKUP(D1713,'Species List'!$A$2:$J$97,4,0)</f>
        <v>Scaridae</v>
      </c>
    </row>
    <row r="1714" spans="1:11">
      <c r="A1714" s="49">
        <v>2013</v>
      </c>
      <c r="B1714" t="s">
        <v>4</v>
      </c>
      <c r="C1714">
        <v>8</v>
      </c>
      <c r="D1714" t="s">
        <v>45</v>
      </c>
      <c r="E1714" s="48" t="str">
        <f>VLOOKUP(D1714,'Species List'!$A$2:$J$97,3,0)</f>
        <v>Sparisoma viride</v>
      </c>
      <c r="F1714">
        <v>30</v>
      </c>
      <c r="G1714" t="s">
        <v>21</v>
      </c>
      <c r="H1714" s="50">
        <f>VLOOKUP(D1714,'Species List'!$A$2:$J$97,6,0)</f>
        <v>-4.4317000000000002</v>
      </c>
      <c r="I1714" s="50">
        <f>VLOOKUP(D1714,'Species List'!$A$2:$J$97,7,0)</f>
        <v>2.9051</v>
      </c>
      <c r="J1714">
        <f t="shared" si="26"/>
        <v>581.54718397712224</v>
      </c>
      <c r="K1714" s="50" t="str">
        <f>VLOOKUP(D1714,'Species List'!$A$2:$J$97,4,0)</f>
        <v>Scaridae</v>
      </c>
    </row>
    <row r="1715" spans="1:11">
      <c r="A1715" s="49">
        <v>2013</v>
      </c>
      <c r="B1715" t="s">
        <v>4</v>
      </c>
      <c r="C1715">
        <v>9</v>
      </c>
      <c r="D1715" s="48" t="s">
        <v>26</v>
      </c>
      <c r="E1715" s="48" t="str">
        <f>VLOOKUP(D1715,'Species List'!$A$2:$J$97,3,0)</f>
        <v>Acanthurus bahianus</v>
      </c>
      <c r="F1715">
        <v>17</v>
      </c>
      <c r="H1715" s="50">
        <f>VLOOKUP(D1715,'Species List'!$A$2:$J$97,6,0)</f>
        <v>-4.6005000000000003</v>
      </c>
      <c r="I1715" s="50">
        <f>VLOOKUP(D1715,'Species List'!$A$2:$J$97,7,0)</f>
        <v>2.9752000000000001</v>
      </c>
      <c r="J1715">
        <f t="shared" si="26"/>
        <v>108.52545888885899</v>
      </c>
      <c r="K1715" s="50" t="str">
        <f>VLOOKUP(D1715,'Species List'!$A$2:$J$97,4,0)</f>
        <v>Acanthuridae</v>
      </c>
    </row>
    <row r="1716" spans="1:11">
      <c r="A1716" s="49">
        <v>2013</v>
      </c>
      <c r="B1716" t="s">
        <v>4</v>
      </c>
      <c r="C1716">
        <v>9</v>
      </c>
      <c r="D1716" t="s">
        <v>48</v>
      </c>
      <c r="E1716" s="48" t="str">
        <f>VLOOKUP(D1716,'Species List'!$A$2:$J$97,3,0)</f>
        <v>Scarus taeniopterus</v>
      </c>
      <c r="F1716">
        <v>18</v>
      </c>
      <c r="G1716" t="s">
        <v>21</v>
      </c>
      <c r="H1716" s="50">
        <f>VLOOKUP(D1716,'Species List'!$A$2:$J$97,6,0)</f>
        <v>-3.2256999999999998</v>
      </c>
      <c r="I1716" s="50">
        <f>VLOOKUP(D1716,'Species List'!$A$2:$J$97,7,0)</f>
        <v>2.3852000000000002</v>
      </c>
      <c r="J1716">
        <f t="shared" si="26"/>
        <v>142.42163893869329</v>
      </c>
      <c r="K1716" s="50" t="str">
        <f>VLOOKUP(D1716,'Species List'!$A$2:$J$97,4,0)</f>
        <v>Scaridae</v>
      </c>
    </row>
    <row r="1717" spans="1:11">
      <c r="A1717" s="49">
        <v>2013</v>
      </c>
      <c r="B1717" t="s">
        <v>4</v>
      </c>
      <c r="C1717">
        <v>9</v>
      </c>
      <c r="D1717" t="s">
        <v>48</v>
      </c>
      <c r="E1717" s="48" t="str">
        <f>VLOOKUP(D1717,'Species List'!$A$2:$J$97,3,0)</f>
        <v>Scarus taeniopterus</v>
      </c>
      <c r="F1717">
        <v>20</v>
      </c>
      <c r="G1717" t="s">
        <v>21</v>
      </c>
      <c r="H1717" s="50">
        <f>VLOOKUP(D1717,'Species List'!$A$2:$J$97,6,0)</f>
        <v>-3.2256999999999998</v>
      </c>
      <c r="I1717" s="50">
        <f>VLOOKUP(D1717,'Species List'!$A$2:$J$97,7,0)</f>
        <v>2.3852000000000002</v>
      </c>
      <c r="J1717">
        <f t="shared" si="26"/>
        <v>183.11197449783583</v>
      </c>
      <c r="K1717" s="50" t="str">
        <f>VLOOKUP(D1717,'Species List'!$A$2:$J$97,4,0)</f>
        <v>Scaridae</v>
      </c>
    </row>
    <row r="1718" spans="1:11">
      <c r="A1718" s="49">
        <v>2013</v>
      </c>
      <c r="B1718" t="s">
        <v>4</v>
      </c>
      <c r="C1718">
        <v>9</v>
      </c>
      <c r="D1718" t="s">
        <v>48</v>
      </c>
      <c r="E1718" s="48" t="str">
        <f>VLOOKUP(D1718,'Species List'!$A$2:$J$97,3,0)</f>
        <v>Scarus taeniopterus</v>
      </c>
      <c r="F1718">
        <v>20</v>
      </c>
      <c r="G1718" t="s">
        <v>21</v>
      </c>
      <c r="H1718" s="50">
        <f>VLOOKUP(D1718,'Species List'!$A$2:$J$97,6,0)</f>
        <v>-3.2256999999999998</v>
      </c>
      <c r="I1718" s="50">
        <f>VLOOKUP(D1718,'Species List'!$A$2:$J$97,7,0)</f>
        <v>2.3852000000000002</v>
      </c>
      <c r="J1718">
        <f t="shared" si="26"/>
        <v>183.11197449783583</v>
      </c>
      <c r="K1718" s="50" t="str">
        <f>VLOOKUP(D1718,'Species List'!$A$2:$J$97,4,0)</f>
        <v>Scaridae</v>
      </c>
    </row>
    <row r="1719" spans="1:11">
      <c r="A1719" s="49">
        <v>2013</v>
      </c>
      <c r="B1719" t="s">
        <v>4</v>
      </c>
      <c r="C1719">
        <v>9</v>
      </c>
      <c r="D1719" t="s">
        <v>48</v>
      </c>
      <c r="E1719" s="48" t="str">
        <f>VLOOKUP(D1719,'Species List'!$A$2:$J$97,3,0)</f>
        <v>Scarus taeniopterus</v>
      </c>
      <c r="F1719">
        <v>8</v>
      </c>
      <c r="G1719" t="s">
        <v>53</v>
      </c>
      <c r="H1719" s="50">
        <f>VLOOKUP(D1719,'Species List'!$A$2:$J$97,6,0)</f>
        <v>-3.2256999999999998</v>
      </c>
      <c r="I1719" s="50">
        <f>VLOOKUP(D1719,'Species List'!$A$2:$J$97,7,0)</f>
        <v>2.3852000000000002</v>
      </c>
      <c r="J1719">
        <f t="shared" si="26"/>
        <v>20.584969932158472</v>
      </c>
      <c r="K1719" s="50" t="str">
        <f>VLOOKUP(D1719,'Species List'!$A$2:$J$97,4,0)</f>
        <v>Scaridae</v>
      </c>
    </row>
    <row r="1720" spans="1:11">
      <c r="A1720" s="49">
        <v>2013</v>
      </c>
      <c r="B1720" t="s">
        <v>4</v>
      </c>
      <c r="C1720">
        <v>9</v>
      </c>
      <c r="D1720" t="s">
        <v>48</v>
      </c>
      <c r="E1720" s="48" t="str">
        <f>VLOOKUP(D1720,'Species List'!$A$2:$J$97,3,0)</f>
        <v>Scarus taeniopterus</v>
      </c>
      <c r="F1720">
        <v>10</v>
      </c>
      <c r="G1720" t="s">
        <v>53</v>
      </c>
      <c r="H1720" s="50">
        <f>VLOOKUP(D1720,'Species List'!$A$2:$J$97,6,0)</f>
        <v>-3.2256999999999998</v>
      </c>
      <c r="I1720" s="50">
        <f>VLOOKUP(D1720,'Species List'!$A$2:$J$97,7,0)</f>
        <v>2.3852000000000002</v>
      </c>
      <c r="J1720">
        <f t="shared" si="26"/>
        <v>35.050966680669347</v>
      </c>
      <c r="K1720" s="50" t="str">
        <f>VLOOKUP(D1720,'Species List'!$A$2:$J$97,4,0)</f>
        <v>Scaridae</v>
      </c>
    </row>
    <row r="1721" spans="1:11">
      <c r="A1721" s="49">
        <v>2013</v>
      </c>
      <c r="B1721" t="s">
        <v>4</v>
      </c>
      <c r="C1721">
        <v>9</v>
      </c>
      <c r="D1721" t="s">
        <v>48</v>
      </c>
      <c r="E1721" s="48" t="str">
        <f>VLOOKUP(D1721,'Species List'!$A$2:$J$97,3,0)</f>
        <v>Scarus taeniopterus</v>
      </c>
      <c r="F1721">
        <v>10</v>
      </c>
      <c r="G1721" t="s">
        <v>53</v>
      </c>
      <c r="H1721" s="50">
        <f>VLOOKUP(D1721,'Species List'!$A$2:$J$97,6,0)</f>
        <v>-3.2256999999999998</v>
      </c>
      <c r="I1721" s="50">
        <f>VLOOKUP(D1721,'Species List'!$A$2:$J$97,7,0)</f>
        <v>2.3852000000000002</v>
      </c>
      <c r="J1721">
        <f t="shared" si="26"/>
        <v>35.050966680669347</v>
      </c>
      <c r="K1721" s="50" t="str">
        <f>VLOOKUP(D1721,'Species List'!$A$2:$J$97,4,0)</f>
        <v>Scaridae</v>
      </c>
    </row>
    <row r="1722" spans="1:11">
      <c r="A1722" s="49">
        <v>2013</v>
      </c>
      <c r="B1722" t="s">
        <v>4</v>
      </c>
      <c r="C1722">
        <v>9</v>
      </c>
      <c r="D1722" t="s">
        <v>48</v>
      </c>
      <c r="E1722" s="48" t="str">
        <f>VLOOKUP(D1722,'Species List'!$A$2:$J$97,3,0)</f>
        <v>Scarus taeniopterus</v>
      </c>
      <c r="F1722">
        <v>23</v>
      </c>
      <c r="G1722" t="s">
        <v>43</v>
      </c>
      <c r="H1722" s="50">
        <f>VLOOKUP(D1722,'Species List'!$A$2:$J$97,6,0)</f>
        <v>-3.2256999999999998</v>
      </c>
      <c r="I1722" s="50">
        <f>VLOOKUP(D1722,'Species List'!$A$2:$J$97,7,0)</f>
        <v>2.3852000000000002</v>
      </c>
      <c r="J1722">
        <f t="shared" si="26"/>
        <v>255.56020890468707</v>
      </c>
      <c r="K1722" s="50" t="str">
        <f>VLOOKUP(D1722,'Species List'!$A$2:$J$97,4,0)</f>
        <v>Scaridae</v>
      </c>
    </row>
    <row r="1723" spans="1:11">
      <c r="A1723" s="49">
        <v>2013</v>
      </c>
      <c r="B1723" t="s">
        <v>4</v>
      </c>
      <c r="C1723">
        <v>9</v>
      </c>
      <c r="D1723" t="s">
        <v>48</v>
      </c>
      <c r="E1723" s="48" t="str">
        <f>VLOOKUP(D1723,'Species List'!$A$2:$J$97,3,0)</f>
        <v>Scarus taeniopterus</v>
      </c>
      <c r="F1723">
        <v>24</v>
      </c>
      <c r="G1723" t="s">
        <v>43</v>
      </c>
      <c r="H1723" s="50">
        <f>VLOOKUP(D1723,'Species List'!$A$2:$J$97,6,0)</f>
        <v>-3.2256999999999998</v>
      </c>
      <c r="I1723" s="50">
        <f>VLOOKUP(D1723,'Species List'!$A$2:$J$97,7,0)</f>
        <v>2.3852000000000002</v>
      </c>
      <c r="J1723">
        <f t="shared" si="26"/>
        <v>282.86541679033706</v>
      </c>
      <c r="K1723" s="50" t="str">
        <f>VLOOKUP(D1723,'Species List'!$A$2:$J$97,4,0)</f>
        <v>Scaridae</v>
      </c>
    </row>
    <row r="1724" spans="1:11">
      <c r="A1724" s="49">
        <v>2013</v>
      </c>
      <c r="B1724" t="s">
        <v>4</v>
      </c>
      <c r="C1724">
        <v>9</v>
      </c>
      <c r="D1724" s="48" t="s">
        <v>42</v>
      </c>
      <c r="E1724" s="48" t="str">
        <f>VLOOKUP(D1724,'Species List'!$A$2:$J$97,3,0)</f>
        <v>Scarus vetula</v>
      </c>
      <c r="F1724">
        <v>25</v>
      </c>
      <c r="G1724" t="s">
        <v>21</v>
      </c>
      <c r="H1724" s="50">
        <f>VLOOKUP(D1724,'Species List'!$A$2:$J$97,6,0)</f>
        <v>-5.0162000000000004</v>
      </c>
      <c r="I1724" s="50">
        <f>VLOOKUP(D1724,'Species List'!$A$2:$J$97,7,0)</f>
        <v>3.1109</v>
      </c>
      <c r="J1724">
        <f t="shared" si="26"/>
        <v>277.684458006971</v>
      </c>
      <c r="K1724" s="50" t="str">
        <f>VLOOKUP(D1724,'Species List'!$A$2:$J$97,4,0)</f>
        <v>Scaridae</v>
      </c>
    </row>
    <row r="1725" spans="1:11">
      <c r="A1725" s="49">
        <v>2013</v>
      </c>
      <c r="B1725" t="s">
        <v>4</v>
      </c>
      <c r="C1725">
        <v>9</v>
      </c>
      <c r="D1725" s="48" t="s">
        <v>42</v>
      </c>
      <c r="E1725" s="48" t="str">
        <f>VLOOKUP(D1725,'Species List'!$A$2:$J$97,3,0)</f>
        <v>Scarus vetula</v>
      </c>
      <c r="F1725">
        <v>28</v>
      </c>
      <c r="G1725" t="s">
        <v>21</v>
      </c>
      <c r="H1725" s="50">
        <f>VLOOKUP(D1725,'Species List'!$A$2:$J$97,6,0)</f>
        <v>-5.0162000000000004</v>
      </c>
      <c r="I1725" s="50">
        <f>VLOOKUP(D1725,'Species List'!$A$2:$J$97,7,0)</f>
        <v>3.1109</v>
      </c>
      <c r="J1725">
        <f t="shared" si="26"/>
        <v>395.06078258407069</v>
      </c>
      <c r="K1725" s="50" t="str">
        <f>VLOOKUP(D1725,'Species List'!$A$2:$J$97,4,0)</f>
        <v>Scaridae</v>
      </c>
    </row>
    <row r="1726" spans="1:11">
      <c r="A1726" s="49">
        <v>2013</v>
      </c>
      <c r="B1726" t="s">
        <v>4</v>
      </c>
      <c r="C1726">
        <v>9</v>
      </c>
      <c r="D1726" s="48" t="s">
        <v>42</v>
      </c>
      <c r="E1726" s="48" t="str">
        <f>VLOOKUP(D1726,'Species List'!$A$2:$J$97,3,0)</f>
        <v>Scarus vetula</v>
      </c>
      <c r="F1726">
        <v>30</v>
      </c>
      <c r="G1726" t="s">
        <v>21</v>
      </c>
      <c r="H1726" s="50">
        <f>VLOOKUP(D1726,'Species List'!$A$2:$J$97,6,0)</f>
        <v>-5.0162000000000004</v>
      </c>
      <c r="I1726" s="50">
        <f>VLOOKUP(D1726,'Species List'!$A$2:$J$97,7,0)</f>
        <v>3.1109</v>
      </c>
      <c r="J1726">
        <f t="shared" si="26"/>
        <v>489.6395738782121</v>
      </c>
      <c r="K1726" s="50" t="str">
        <f>VLOOKUP(D1726,'Species List'!$A$2:$J$97,4,0)</f>
        <v>Scaridae</v>
      </c>
    </row>
    <row r="1727" spans="1:11">
      <c r="A1727" s="49">
        <v>2013</v>
      </c>
      <c r="B1727" t="s">
        <v>4</v>
      </c>
      <c r="C1727">
        <v>9</v>
      </c>
      <c r="D1727" s="48" t="s">
        <v>42</v>
      </c>
      <c r="E1727" s="48" t="str">
        <f>VLOOKUP(D1727,'Species List'!$A$2:$J$97,3,0)</f>
        <v>Scarus vetula</v>
      </c>
      <c r="F1727">
        <v>35</v>
      </c>
      <c r="G1727" t="s">
        <v>43</v>
      </c>
      <c r="H1727" s="50">
        <f>VLOOKUP(D1727,'Species List'!$A$2:$J$97,6,0)</f>
        <v>-5.0162000000000004</v>
      </c>
      <c r="I1727" s="50">
        <f>VLOOKUP(D1727,'Species List'!$A$2:$J$97,7,0)</f>
        <v>3.1109</v>
      </c>
      <c r="J1727">
        <f t="shared" si="26"/>
        <v>790.93588337793562</v>
      </c>
      <c r="K1727" s="50" t="str">
        <f>VLOOKUP(D1727,'Species List'!$A$2:$J$97,4,0)</f>
        <v>Scaridae</v>
      </c>
    </row>
    <row r="1728" spans="1:11">
      <c r="A1728" s="49">
        <v>2013</v>
      </c>
      <c r="B1728" t="s">
        <v>4</v>
      </c>
      <c r="C1728">
        <v>9</v>
      </c>
      <c r="D1728" s="48" t="s">
        <v>42</v>
      </c>
      <c r="E1728" s="48" t="str">
        <f>VLOOKUP(D1728,'Species List'!$A$2:$J$97,3,0)</f>
        <v>Scarus vetula</v>
      </c>
      <c r="F1728">
        <v>36</v>
      </c>
      <c r="G1728" t="s">
        <v>43</v>
      </c>
      <c r="H1728" s="50">
        <f>VLOOKUP(D1728,'Species List'!$A$2:$J$97,6,0)</f>
        <v>-5.0162000000000004</v>
      </c>
      <c r="I1728" s="50">
        <f>VLOOKUP(D1728,'Species List'!$A$2:$J$97,7,0)</f>
        <v>3.1109</v>
      </c>
      <c r="J1728">
        <f t="shared" si="26"/>
        <v>863.378937475925</v>
      </c>
      <c r="K1728" s="50" t="str">
        <f>VLOOKUP(D1728,'Species List'!$A$2:$J$97,4,0)</f>
        <v>Scaridae</v>
      </c>
    </row>
    <row r="1729" spans="1:11">
      <c r="A1729" s="49">
        <v>2013</v>
      </c>
      <c r="B1729" t="s">
        <v>4</v>
      </c>
      <c r="C1729">
        <v>9</v>
      </c>
      <c r="D1729" s="48" t="s">
        <v>47</v>
      </c>
      <c r="E1729" s="48" t="str">
        <f>VLOOKUP(D1729,'Species List'!$A$2:$J$97,3,0)</f>
        <v>Sparisoma aurofrenatum</v>
      </c>
      <c r="F1729">
        <v>23</v>
      </c>
      <c r="G1729" t="s">
        <v>43</v>
      </c>
      <c r="H1729" s="50">
        <f>VLOOKUP(D1729,'Species List'!$A$2:$J$97,6,0)</f>
        <v>-4.0781000000000001</v>
      </c>
      <c r="I1729" s="50">
        <f>VLOOKUP(D1729,'Species List'!$A$2:$J$97,7,0)</f>
        <v>2.7437999999999998</v>
      </c>
      <c r="J1729">
        <f t="shared" si="26"/>
        <v>252.35321175413256</v>
      </c>
      <c r="K1729" s="50" t="str">
        <f>VLOOKUP(D1729,'Species List'!$A$2:$J$97,4,0)</f>
        <v>Scaridae</v>
      </c>
    </row>
    <row r="1730" spans="1:11">
      <c r="A1730" s="49">
        <v>2013</v>
      </c>
      <c r="B1730" t="s">
        <v>4</v>
      </c>
      <c r="C1730">
        <v>9</v>
      </c>
      <c r="D1730" t="s">
        <v>45</v>
      </c>
      <c r="E1730" s="48" t="str">
        <f>VLOOKUP(D1730,'Species List'!$A$2:$J$97,3,0)</f>
        <v>Sparisoma viride</v>
      </c>
      <c r="F1730">
        <v>22</v>
      </c>
      <c r="G1730" t="s">
        <v>21</v>
      </c>
      <c r="H1730" s="50">
        <f>VLOOKUP(D1730,'Species List'!$A$2:$J$97,6,0)</f>
        <v>-4.4317000000000002</v>
      </c>
      <c r="I1730" s="50">
        <f>VLOOKUP(D1730,'Species List'!$A$2:$J$97,7,0)</f>
        <v>2.9051</v>
      </c>
      <c r="J1730">
        <f t="shared" ref="J1730:J1793" si="27">10^(H1730+(I1730*LOG(F1730*10)/LOG(10)))</f>
        <v>236.19577785013334</v>
      </c>
      <c r="K1730" s="50" t="str">
        <f>VLOOKUP(D1730,'Species List'!$A$2:$J$97,4,0)</f>
        <v>Scaridae</v>
      </c>
    </row>
    <row r="1731" spans="1:11">
      <c r="A1731" s="49">
        <v>2013</v>
      </c>
      <c r="B1731" t="s">
        <v>4</v>
      </c>
      <c r="C1731">
        <v>9</v>
      </c>
      <c r="D1731" t="s">
        <v>45</v>
      </c>
      <c r="E1731" s="48" t="str">
        <f>VLOOKUP(D1731,'Species List'!$A$2:$J$97,3,0)</f>
        <v>Sparisoma viride</v>
      </c>
      <c r="F1731">
        <v>25</v>
      </c>
      <c r="G1731" t="s">
        <v>21</v>
      </c>
      <c r="H1731" s="50">
        <f>VLOOKUP(D1731,'Species List'!$A$2:$J$97,6,0)</f>
        <v>-4.4317000000000002</v>
      </c>
      <c r="I1731" s="50">
        <f>VLOOKUP(D1731,'Species List'!$A$2:$J$97,7,0)</f>
        <v>2.9051</v>
      </c>
      <c r="J1731">
        <f t="shared" si="27"/>
        <v>342.41715863912742</v>
      </c>
      <c r="K1731" s="50" t="str">
        <f>VLOOKUP(D1731,'Species List'!$A$2:$J$97,4,0)</f>
        <v>Scaridae</v>
      </c>
    </row>
    <row r="1732" spans="1:11">
      <c r="A1732" s="49">
        <v>2013</v>
      </c>
      <c r="B1732" t="s">
        <v>4</v>
      </c>
      <c r="C1732">
        <v>9</v>
      </c>
      <c r="D1732" t="s">
        <v>45</v>
      </c>
      <c r="E1732" s="48" t="str">
        <f>VLOOKUP(D1732,'Species List'!$A$2:$J$97,3,0)</f>
        <v>Sparisoma viride</v>
      </c>
      <c r="F1732">
        <v>26</v>
      </c>
      <c r="G1732" t="s">
        <v>21</v>
      </c>
      <c r="H1732" s="50">
        <f>VLOOKUP(D1732,'Species List'!$A$2:$J$97,6,0)</f>
        <v>-4.4317000000000002</v>
      </c>
      <c r="I1732" s="50">
        <f>VLOOKUP(D1732,'Species List'!$A$2:$J$97,7,0)</f>
        <v>2.9051</v>
      </c>
      <c r="J1732">
        <f t="shared" si="27"/>
        <v>383.741768934785</v>
      </c>
      <c r="K1732" s="50" t="str">
        <f>VLOOKUP(D1732,'Species List'!$A$2:$J$97,4,0)</f>
        <v>Scaridae</v>
      </c>
    </row>
    <row r="1733" spans="1:11">
      <c r="A1733" s="49">
        <v>2013</v>
      </c>
      <c r="B1733" t="s">
        <v>4</v>
      </c>
      <c r="C1733">
        <v>9</v>
      </c>
      <c r="D1733" t="s">
        <v>45</v>
      </c>
      <c r="E1733" s="48" t="str">
        <f>VLOOKUP(D1733,'Species List'!$A$2:$J$97,3,0)</f>
        <v>Sparisoma viride</v>
      </c>
      <c r="F1733">
        <v>28</v>
      </c>
      <c r="G1733" t="s">
        <v>21</v>
      </c>
      <c r="H1733" s="50">
        <f>VLOOKUP(D1733,'Species List'!$A$2:$J$97,6,0)</f>
        <v>-4.4317000000000002</v>
      </c>
      <c r="I1733" s="50">
        <f>VLOOKUP(D1733,'Species List'!$A$2:$J$97,7,0)</f>
        <v>2.9051</v>
      </c>
      <c r="J1733">
        <f t="shared" si="27"/>
        <v>475.92530495067058</v>
      </c>
      <c r="K1733" s="50" t="str">
        <f>VLOOKUP(D1733,'Species List'!$A$2:$J$97,4,0)</f>
        <v>Scaridae</v>
      </c>
    </row>
    <row r="1734" spans="1:11">
      <c r="A1734" s="49">
        <v>2013</v>
      </c>
      <c r="B1734" t="s">
        <v>4</v>
      </c>
      <c r="C1734">
        <v>9</v>
      </c>
      <c r="D1734" t="s">
        <v>45</v>
      </c>
      <c r="E1734" s="48" t="str">
        <f>VLOOKUP(D1734,'Species List'!$A$2:$J$97,3,0)</f>
        <v>Sparisoma viride</v>
      </c>
      <c r="F1734">
        <v>30</v>
      </c>
      <c r="G1734" t="s">
        <v>21</v>
      </c>
      <c r="H1734" s="50">
        <f>VLOOKUP(D1734,'Species List'!$A$2:$J$97,6,0)</f>
        <v>-4.4317000000000002</v>
      </c>
      <c r="I1734" s="50">
        <f>VLOOKUP(D1734,'Species List'!$A$2:$J$97,7,0)</f>
        <v>2.9051</v>
      </c>
      <c r="J1734">
        <f t="shared" si="27"/>
        <v>581.54718397712224</v>
      </c>
      <c r="K1734" s="50" t="str">
        <f>VLOOKUP(D1734,'Species List'!$A$2:$J$97,4,0)</f>
        <v>Scaridae</v>
      </c>
    </row>
    <row r="1735" spans="1:11">
      <c r="A1735" s="49">
        <v>2013</v>
      </c>
      <c r="B1735" t="s">
        <v>4</v>
      </c>
      <c r="C1735">
        <v>9</v>
      </c>
      <c r="D1735" t="s">
        <v>45</v>
      </c>
      <c r="E1735" s="48" t="str">
        <f>VLOOKUP(D1735,'Species List'!$A$2:$J$97,3,0)</f>
        <v>Sparisoma viride</v>
      </c>
      <c r="F1735">
        <v>31</v>
      </c>
      <c r="G1735" t="s">
        <v>21</v>
      </c>
      <c r="H1735" s="50">
        <f>VLOOKUP(D1735,'Species List'!$A$2:$J$97,6,0)</f>
        <v>-4.4317000000000002</v>
      </c>
      <c r="I1735" s="50">
        <f>VLOOKUP(D1735,'Species List'!$A$2:$J$97,7,0)</f>
        <v>2.9051</v>
      </c>
      <c r="J1735">
        <f t="shared" si="27"/>
        <v>639.66834096149489</v>
      </c>
      <c r="K1735" s="50" t="str">
        <f>VLOOKUP(D1735,'Species List'!$A$2:$J$97,4,0)</f>
        <v>Scaridae</v>
      </c>
    </row>
    <row r="1736" spans="1:11">
      <c r="A1736" s="49">
        <v>2013</v>
      </c>
      <c r="B1736" t="s">
        <v>379</v>
      </c>
      <c r="C1736">
        <v>1</v>
      </c>
      <c r="D1736" s="48" t="s">
        <v>46</v>
      </c>
      <c r="E1736" s="48" t="str">
        <f>VLOOKUP(D1736,'Species List'!$A$2:$J$97,3,0)</f>
        <v>Acanthurus chirurgus</v>
      </c>
      <c r="F1736">
        <v>20</v>
      </c>
      <c r="H1736" s="50">
        <f>VLOOKUP(D1736,'Species List'!$A$2:$J$97,6,0)</f>
        <v>-2.4262000000000001</v>
      </c>
      <c r="I1736" s="50">
        <f>VLOOKUP(D1736,'Species List'!$A$2:$J$97,7,0)</f>
        <v>2.0768</v>
      </c>
      <c r="J1736">
        <f t="shared" si="27"/>
        <v>225.20555304089149</v>
      </c>
      <c r="K1736" s="50" t="str">
        <f>VLOOKUP(D1736,'Species List'!$A$2:$J$97,4,0)</f>
        <v>Acanthuridae</v>
      </c>
    </row>
    <row r="1737" spans="1:11">
      <c r="A1737" s="49">
        <v>2013</v>
      </c>
      <c r="B1737" t="s">
        <v>379</v>
      </c>
      <c r="C1737">
        <v>1</v>
      </c>
      <c r="D1737" s="48" t="s">
        <v>54</v>
      </c>
      <c r="E1737" s="48" t="str">
        <f>VLOOKUP(D1737,'Species List'!$A$2:$J$97,3,0)</f>
        <v>Acanthurus coeruleus</v>
      </c>
      <c r="F1737">
        <v>15</v>
      </c>
      <c r="H1737" s="50">
        <f>VLOOKUP(D1737,'Species List'!$A$2:$J$97,6,0)</f>
        <v>-2.8241999999999998</v>
      </c>
      <c r="I1737" s="50">
        <f>VLOOKUP(D1737,'Species List'!$A$2:$J$97,7,0)</f>
        <v>2.2637999999999998</v>
      </c>
      <c r="J1737">
        <f t="shared" si="27"/>
        <v>126.48394196747614</v>
      </c>
      <c r="K1737" s="50" t="str">
        <f>VLOOKUP(D1737,'Species List'!$A$2:$J$97,4,0)</f>
        <v>Acanthuridae</v>
      </c>
    </row>
    <row r="1738" spans="1:11">
      <c r="A1738" s="49">
        <v>2013</v>
      </c>
      <c r="B1738" t="s">
        <v>379</v>
      </c>
      <c r="C1738">
        <v>1</v>
      </c>
      <c r="D1738" t="s">
        <v>44</v>
      </c>
      <c r="E1738" s="48" t="str">
        <f>VLOOKUP(D1738,'Species List'!$A$2:$J$97,3,0)</f>
        <v>Scarus iseri</v>
      </c>
      <c r="F1738">
        <v>9</v>
      </c>
      <c r="G1738" t="s">
        <v>53</v>
      </c>
      <c r="H1738" s="50">
        <f>VLOOKUP(D1738,'Species List'!$A$2:$J$97,6,0)</f>
        <v>-4.8887</v>
      </c>
      <c r="I1738" s="50">
        <f>VLOOKUP(D1738,'Species List'!$A$2:$J$97,7,0)</f>
        <v>3.0548000000000002</v>
      </c>
      <c r="J1738">
        <f t="shared" si="27"/>
        <v>12.053689996129192</v>
      </c>
      <c r="K1738" s="50" t="str">
        <f>VLOOKUP(D1738,'Species List'!$A$2:$J$97,4,0)</f>
        <v>Scaridae</v>
      </c>
    </row>
    <row r="1739" spans="1:11">
      <c r="A1739" s="49">
        <v>2013</v>
      </c>
      <c r="B1739" t="s">
        <v>379</v>
      </c>
      <c r="C1739">
        <v>1</v>
      </c>
      <c r="D1739" t="s">
        <v>48</v>
      </c>
      <c r="E1739" s="48" t="str">
        <f>VLOOKUP(D1739,'Species List'!$A$2:$J$97,3,0)</f>
        <v>Scarus taeniopterus</v>
      </c>
      <c r="F1739">
        <v>12</v>
      </c>
      <c r="G1739" t="s">
        <v>21</v>
      </c>
      <c r="H1739" s="50">
        <f>VLOOKUP(D1739,'Species List'!$A$2:$J$97,6,0)</f>
        <v>-3.2256999999999998</v>
      </c>
      <c r="I1739" s="50">
        <f>VLOOKUP(D1739,'Species List'!$A$2:$J$97,7,0)</f>
        <v>2.3852000000000002</v>
      </c>
      <c r="J1739">
        <f t="shared" si="27"/>
        <v>54.145592205106873</v>
      </c>
      <c r="K1739" s="50" t="str">
        <f>VLOOKUP(D1739,'Species List'!$A$2:$J$97,4,0)</f>
        <v>Scaridae</v>
      </c>
    </row>
    <row r="1740" spans="1:11">
      <c r="A1740" s="49">
        <v>2013</v>
      </c>
      <c r="B1740" t="s">
        <v>379</v>
      </c>
      <c r="C1740">
        <v>1</v>
      </c>
      <c r="D1740" t="s">
        <v>48</v>
      </c>
      <c r="E1740" s="48" t="str">
        <f>VLOOKUP(D1740,'Species List'!$A$2:$J$97,3,0)</f>
        <v>Scarus taeniopterus</v>
      </c>
      <c r="F1740">
        <v>20</v>
      </c>
      <c r="G1740" t="s">
        <v>21</v>
      </c>
      <c r="H1740" s="50">
        <f>VLOOKUP(D1740,'Species List'!$A$2:$J$97,6,0)</f>
        <v>-3.2256999999999998</v>
      </c>
      <c r="I1740" s="50">
        <f>VLOOKUP(D1740,'Species List'!$A$2:$J$97,7,0)</f>
        <v>2.3852000000000002</v>
      </c>
      <c r="J1740">
        <f t="shared" si="27"/>
        <v>183.11197449783583</v>
      </c>
      <c r="K1740" s="50" t="str">
        <f>VLOOKUP(D1740,'Species List'!$A$2:$J$97,4,0)</f>
        <v>Scaridae</v>
      </c>
    </row>
    <row r="1741" spans="1:11">
      <c r="A1741" s="49">
        <v>2013</v>
      </c>
      <c r="B1741" t="s">
        <v>379</v>
      </c>
      <c r="C1741">
        <v>1</v>
      </c>
      <c r="D1741" t="s">
        <v>48</v>
      </c>
      <c r="E1741" s="48" t="str">
        <f>VLOOKUP(D1741,'Species List'!$A$2:$J$97,3,0)</f>
        <v>Scarus taeniopterus</v>
      </c>
      <c r="F1741">
        <v>25</v>
      </c>
      <c r="G1741" t="s">
        <v>43</v>
      </c>
      <c r="H1741" s="50">
        <f>VLOOKUP(D1741,'Species List'!$A$2:$J$97,6,0)</f>
        <v>-3.2256999999999998</v>
      </c>
      <c r="I1741" s="50">
        <f>VLOOKUP(D1741,'Species List'!$A$2:$J$97,7,0)</f>
        <v>2.3852000000000002</v>
      </c>
      <c r="J1741">
        <f t="shared" si="27"/>
        <v>311.79310623759653</v>
      </c>
      <c r="K1741" s="50" t="str">
        <f>VLOOKUP(D1741,'Species List'!$A$2:$J$97,4,0)</f>
        <v>Scaridae</v>
      </c>
    </row>
    <row r="1742" spans="1:11">
      <c r="A1742" s="49">
        <v>2013</v>
      </c>
      <c r="B1742" t="s">
        <v>379</v>
      </c>
      <c r="C1742">
        <v>1</v>
      </c>
      <c r="D1742" s="48" t="s">
        <v>42</v>
      </c>
      <c r="E1742" s="48" t="str">
        <f>VLOOKUP(D1742,'Species List'!$A$2:$J$97,3,0)</f>
        <v>Scarus vetula</v>
      </c>
      <c r="F1742">
        <v>24</v>
      </c>
      <c r="G1742" t="s">
        <v>21</v>
      </c>
      <c r="H1742" s="50">
        <f>VLOOKUP(D1742,'Species List'!$A$2:$J$97,6,0)</f>
        <v>-5.0162000000000004</v>
      </c>
      <c r="I1742" s="50">
        <f>VLOOKUP(D1742,'Species List'!$A$2:$J$97,7,0)</f>
        <v>3.1109</v>
      </c>
      <c r="J1742">
        <f t="shared" si="27"/>
        <v>244.56772957919503</v>
      </c>
      <c r="K1742" s="50" t="str">
        <f>VLOOKUP(D1742,'Species List'!$A$2:$J$97,4,0)</f>
        <v>Scaridae</v>
      </c>
    </row>
    <row r="1743" spans="1:11">
      <c r="A1743" s="49">
        <v>2013</v>
      </c>
      <c r="B1743" t="s">
        <v>379</v>
      </c>
      <c r="C1743">
        <v>1</v>
      </c>
      <c r="D1743" s="48" t="s">
        <v>42</v>
      </c>
      <c r="E1743" s="48" t="str">
        <f>VLOOKUP(D1743,'Species List'!$A$2:$J$97,3,0)</f>
        <v>Scarus vetula</v>
      </c>
      <c r="F1743">
        <v>25</v>
      </c>
      <c r="G1743" t="s">
        <v>21</v>
      </c>
      <c r="H1743" s="50">
        <f>VLOOKUP(D1743,'Species List'!$A$2:$J$97,6,0)</f>
        <v>-5.0162000000000004</v>
      </c>
      <c r="I1743" s="50">
        <f>VLOOKUP(D1743,'Species List'!$A$2:$J$97,7,0)</f>
        <v>3.1109</v>
      </c>
      <c r="J1743">
        <f t="shared" si="27"/>
        <v>277.684458006971</v>
      </c>
      <c r="K1743" s="50" t="str">
        <f>VLOOKUP(D1743,'Species List'!$A$2:$J$97,4,0)</f>
        <v>Scaridae</v>
      </c>
    </row>
    <row r="1744" spans="1:11">
      <c r="A1744" s="49">
        <v>2013</v>
      </c>
      <c r="B1744" t="s">
        <v>379</v>
      </c>
      <c r="C1744">
        <v>1</v>
      </c>
      <c r="D1744" s="48" t="s">
        <v>42</v>
      </c>
      <c r="E1744" s="48" t="str">
        <f>VLOOKUP(D1744,'Species List'!$A$2:$J$97,3,0)</f>
        <v>Scarus vetula</v>
      </c>
      <c r="F1744">
        <v>25</v>
      </c>
      <c r="G1744" t="s">
        <v>21</v>
      </c>
      <c r="H1744" s="50">
        <f>VLOOKUP(D1744,'Species List'!$A$2:$J$97,6,0)</f>
        <v>-5.0162000000000004</v>
      </c>
      <c r="I1744" s="50">
        <f>VLOOKUP(D1744,'Species List'!$A$2:$J$97,7,0)</f>
        <v>3.1109</v>
      </c>
      <c r="J1744">
        <f t="shared" si="27"/>
        <v>277.684458006971</v>
      </c>
      <c r="K1744" s="50" t="str">
        <f>VLOOKUP(D1744,'Species List'!$A$2:$J$97,4,0)</f>
        <v>Scaridae</v>
      </c>
    </row>
    <row r="1745" spans="1:11">
      <c r="A1745" s="49">
        <v>2013</v>
      </c>
      <c r="B1745" t="s">
        <v>379</v>
      </c>
      <c r="C1745">
        <v>1</v>
      </c>
      <c r="D1745" s="48" t="s">
        <v>42</v>
      </c>
      <c r="E1745" s="48" t="str">
        <f>VLOOKUP(D1745,'Species List'!$A$2:$J$97,3,0)</f>
        <v>Scarus vetula</v>
      </c>
      <c r="F1745">
        <v>35</v>
      </c>
      <c r="G1745" t="s">
        <v>43</v>
      </c>
      <c r="H1745" s="50">
        <f>VLOOKUP(D1745,'Species List'!$A$2:$J$97,6,0)</f>
        <v>-5.0162000000000004</v>
      </c>
      <c r="I1745" s="50">
        <f>VLOOKUP(D1745,'Species List'!$A$2:$J$97,7,0)</f>
        <v>3.1109</v>
      </c>
      <c r="J1745">
        <f t="shared" si="27"/>
        <v>790.93588337793562</v>
      </c>
      <c r="K1745" s="50" t="str">
        <f>VLOOKUP(D1745,'Species List'!$A$2:$J$97,4,0)</f>
        <v>Scaridae</v>
      </c>
    </row>
    <row r="1746" spans="1:11">
      <c r="A1746" s="49">
        <v>2013</v>
      </c>
      <c r="B1746" t="s">
        <v>379</v>
      </c>
      <c r="C1746">
        <v>1</v>
      </c>
      <c r="D1746" s="48" t="s">
        <v>47</v>
      </c>
      <c r="E1746" s="48" t="str">
        <f>VLOOKUP(D1746,'Species List'!$A$2:$J$97,3,0)</f>
        <v>Sparisoma aurofrenatum</v>
      </c>
      <c r="F1746">
        <v>20</v>
      </c>
      <c r="G1746" t="s">
        <v>21</v>
      </c>
      <c r="H1746" s="50">
        <f>VLOOKUP(D1746,'Species List'!$A$2:$J$97,6,0)</f>
        <v>-4.0781000000000001</v>
      </c>
      <c r="I1746" s="50">
        <f>VLOOKUP(D1746,'Species List'!$A$2:$J$97,7,0)</f>
        <v>2.7437999999999998</v>
      </c>
      <c r="J1746">
        <f t="shared" si="27"/>
        <v>171.97531044669645</v>
      </c>
      <c r="K1746" s="50" t="str">
        <f>VLOOKUP(D1746,'Species List'!$A$2:$J$97,4,0)</f>
        <v>Scaridae</v>
      </c>
    </row>
    <row r="1747" spans="1:11">
      <c r="A1747" s="49">
        <v>2013</v>
      </c>
      <c r="B1747" t="s">
        <v>379</v>
      </c>
      <c r="C1747">
        <v>1</v>
      </c>
      <c r="D1747" s="48" t="s">
        <v>47</v>
      </c>
      <c r="E1747" s="48" t="str">
        <f>VLOOKUP(D1747,'Species List'!$A$2:$J$97,3,0)</f>
        <v>Sparisoma aurofrenatum</v>
      </c>
      <c r="F1747">
        <v>19</v>
      </c>
      <c r="G1747" t="s">
        <v>43</v>
      </c>
      <c r="H1747" s="50">
        <f>VLOOKUP(D1747,'Species List'!$A$2:$J$97,6,0)</f>
        <v>-4.0781000000000001</v>
      </c>
      <c r="I1747" s="50">
        <f>VLOOKUP(D1747,'Species List'!$A$2:$J$97,7,0)</f>
        <v>2.7437999999999998</v>
      </c>
      <c r="J1747">
        <f t="shared" si="27"/>
        <v>149.3977752647418</v>
      </c>
      <c r="K1747" s="50" t="str">
        <f>VLOOKUP(D1747,'Species List'!$A$2:$J$97,4,0)</f>
        <v>Scaridae</v>
      </c>
    </row>
    <row r="1748" spans="1:11">
      <c r="A1748" s="49">
        <v>2013</v>
      </c>
      <c r="B1748" t="s">
        <v>379</v>
      </c>
      <c r="C1748">
        <v>1</v>
      </c>
      <c r="D1748" s="48" t="s">
        <v>36</v>
      </c>
      <c r="E1748" s="48" t="str">
        <f>VLOOKUP(D1748,'Species List'!$A$2:$J$97,3,0)</f>
        <v>Sparisoma chrysopterum</v>
      </c>
      <c r="F1748">
        <v>30</v>
      </c>
      <c r="G1748" t="s">
        <v>43</v>
      </c>
      <c r="H1748" s="50">
        <f>VLOOKUP(D1748,'Species List'!$A$2:$J$97,6,0)</f>
        <v>-3.0508999999999999</v>
      </c>
      <c r="I1748" s="50">
        <f>VLOOKUP(D1748,'Species List'!$A$2:$J$97,7,0)</f>
        <v>2.3191999999999999</v>
      </c>
      <c r="J1748">
        <f t="shared" si="27"/>
        <v>494.35577733610052</v>
      </c>
      <c r="K1748" s="50" t="str">
        <f>VLOOKUP(D1748,'Species List'!$A$2:$J$97,4,0)</f>
        <v>Scaridae</v>
      </c>
    </row>
    <row r="1749" spans="1:11">
      <c r="A1749" s="49">
        <v>2013</v>
      </c>
      <c r="B1749" t="s">
        <v>379</v>
      </c>
      <c r="C1749">
        <v>2</v>
      </c>
      <c r="D1749" s="48" t="s">
        <v>26</v>
      </c>
      <c r="E1749" s="48" t="str">
        <f>VLOOKUP(D1749,'Species List'!$A$2:$J$97,3,0)</f>
        <v>Acanthurus bahianus</v>
      </c>
      <c r="F1749">
        <v>14</v>
      </c>
      <c r="H1749" s="50">
        <f>VLOOKUP(D1749,'Species List'!$A$2:$J$97,6,0)</f>
        <v>-4.6005000000000003</v>
      </c>
      <c r="I1749" s="50">
        <f>VLOOKUP(D1749,'Species List'!$A$2:$J$97,7,0)</f>
        <v>2.9752000000000001</v>
      </c>
      <c r="J1749">
        <f t="shared" si="27"/>
        <v>60.906007515663681</v>
      </c>
      <c r="K1749" s="50" t="str">
        <f>VLOOKUP(D1749,'Species List'!$A$2:$J$97,4,0)</f>
        <v>Acanthuridae</v>
      </c>
    </row>
    <row r="1750" spans="1:11">
      <c r="A1750" s="49">
        <v>2013</v>
      </c>
      <c r="B1750" t="s">
        <v>379</v>
      </c>
      <c r="C1750">
        <v>2</v>
      </c>
      <c r="D1750" s="48" t="s">
        <v>26</v>
      </c>
      <c r="E1750" s="48" t="str">
        <f>VLOOKUP(D1750,'Species List'!$A$2:$J$97,3,0)</f>
        <v>Acanthurus bahianus</v>
      </c>
      <c r="F1750">
        <v>15</v>
      </c>
      <c r="H1750" s="50">
        <f>VLOOKUP(D1750,'Species List'!$A$2:$J$97,6,0)</f>
        <v>-4.6005000000000003</v>
      </c>
      <c r="I1750" s="50">
        <f>VLOOKUP(D1750,'Species List'!$A$2:$J$97,7,0)</f>
        <v>2.9752000000000001</v>
      </c>
      <c r="J1750">
        <f t="shared" si="27"/>
        <v>74.783659607909669</v>
      </c>
      <c r="K1750" s="50" t="str">
        <f>VLOOKUP(D1750,'Species List'!$A$2:$J$97,4,0)</f>
        <v>Acanthuridae</v>
      </c>
    </row>
    <row r="1751" spans="1:11">
      <c r="A1751" s="49">
        <v>2013</v>
      </c>
      <c r="B1751" t="s">
        <v>379</v>
      </c>
      <c r="C1751">
        <v>2</v>
      </c>
      <c r="D1751" s="48" t="s">
        <v>26</v>
      </c>
      <c r="E1751" s="48" t="str">
        <f>VLOOKUP(D1751,'Species List'!$A$2:$J$97,3,0)</f>
        <v>Acanthurus bahianus</v>
      </c>
      <c r="F1751">
        <v>15</v>
      </c>
      <c r="H1751" s="50">
        <f>VLOOKUP(D1751,'Species List'!$A$2:$J$97,6,0)</f>
        <v>-4.6005000000000003</v>
      </c>
      <c r="I1751" s="50">
        <f>VLOOKUP(D1751,'Species List'!$A$2:$J$97,7,0)</f>
        <v>2.9752000000000001</v>
      </c>
      <c r="J1751">
        <f t="shared" si="27"/>
        <v>74.783659607909669</v>
      </c>
      <c r="K1751" s="50" t="str">
        <f>VLOOKUP(D1751,'Species List'!$A$2:$J$97,4,0)</f>
        <v>Acanthuridae</v>
      </c>
    </row>
    <row r="1752" spans="1:11">
      <c r="A1752" s="49">
        <v>2013</v>
      </c>
      <c r="B1752" t="s">
        <v>379</v>
      </c>
      <c r="C1752">
        <v>2</v>
      </c>
      <c r="D1752" s="48" t="s">
        <v>54</v>
      </c>
      <c r="E1752" s="48" t="str">
        <f>VLOOKUP(D1752,'Species List'!$A$2:$J$97,3,0)</f>
        <v>Acanthurus coeruleus</v>
      </c>
      <c r="F1752">
        <v>15</v>
      </c>
      <c r="H1752" s="50">
        <f>VLOOKUP(D1752,'Species List'!$A$2:$J$97,6,0)</f>
        <v>-2.8241999999999998</v>
      </c>
      <c r="I1752" s="50">
        <f>VLOOKUP(D1752,'Species List'!$A$2:$J$97,7,0)</f>
        <v>2.2637999999999998</v>
      </c>
      <c r="J1752">
        <f t="shared" si="27"/>
        <v>126.48394196747614</v>
      </c>
      <c r="K1752" s="50" t="str">
        <f>VLOOKUP(D1752,'Species List'!$A$2:$J$97,4,0)</f>
        <v>Acanthuridae</v>
      </c>
    </row>
    <row r="1753" spans="1:11">
      <c r="A1753" s="49">
        <v>2013</v>
      </c>
      <c r="B1753" t="s">
        <v>379</v>
      </c>
      <c r="C1753">
        <v>2</v>
      </c>
      <c r="D1753" t="s">
        <v>48</v>
      </c>
      <c r="E1753" s="48" t="str">
        <f>VLOOKUP(D1753,'Species List'!$A$2:$J$97,3,0)</f>
        <v>Scarus taeniopterus</v>
      </c>
      <c r="F1753">
        <v>20</v>
      </c>
      <c r="G1753" t="s">
        <v>21</v>
      </c>
      <c r="H1753" s="50">
        <f>VLOOKUP(D1753,'Species List'!$A$2:$J$97,6,0)</f>
        <v>-3.2256999999999998</v>
      </c>
      <c r="I1753" s="50">
        <f>VLOOKUP(D1753,'Species List'!$A$2:$J$97,7,0)</f>
        <v>2.3852000000000002</v>
      </c>
      <c r="J1753">
        <f t="shared" si="27"/>
        <v>183.11197449783583</v>
      </c>
      <c r="K1753" s="50" t="str">
        <f>VLOOKUP(D1753,'Species List'!$A$2:$J$97,4,0)</f>
        <v>Scaridae</v>
      </c>
    </row>
    <row r="1754" spans="1:11">
      <c r="A1754" s="49">
        <v>2013</v>
      </c>
      <c r="B1754" t="s">
        <v>379</v>
      </c>
      <c r="C1754">
        <v>2</v>
      </c>
      <c r="D1754" t="s">
        <v>48</v>
      </c>
      <c r="E1754" s="48" t="str">
        <f>VLOOKUP(D1754,'Species List'!$A$2:$J$97,3,0)</f>
        <v>Scarus taeniopterus</v>
      </c>
      <c r="F1754">
        <v>10</v>
      </c>
      <c r="G1754" t="s">
        <v>53</v>
      </c>
      <c r="H1754" s="50">
        <f>VLOOKUP(D1754,'Species List'!$A$2:$J$97,6,0)</f>
        <v>-3.2256999999999998</v>
      </c>
      <c r="I1754" s="50">
        <f>VLOOKUP(D1754,'Species List'!$A$2:$J$97,7,0)</f>
        <v>2.3852000000000002</v>
      </c>
      <c r="J1754">
        <f t="shared" si="27"/>
        <v>35.050966680669347</v>
      </c>
      <c r="K1754" s="50" t="str">
        <f>VLOOKUP(D1754,'Species List'!$A$2:$J$97,4,0)</f>
        <v>Scaridae</v>
      </c>
    </row>
    <row r="1755" spans="1:11">
      <c r="A1755" s="49">
        <v>2013</v>
      </c>
      <c r="B1755" t="s">
        <v>379</v>
      </c>
      <c r="C1755">
        <v>2</v>
      </c>
      <c r="D1755" s="48" t="s">
        <v>42</v>
      </c>
      <c r="E1755" s="48" t="str">
        <f>VLOOKUP(D1755,'Species List'!$A$2:$J$97,3,0)</f>
        <v>Scarus vetula</v>
      </c>
      <c r="F1755">
        <v>23</v>
      </c>
      <c r="G1755" t="s">
        <v>21</v>
      </c>
      <c r="H1755" s="50">
        <f>VLOOKUP(D1755,'Species List'!$A$2:$J$97,6,0)</f>
        <v>-5.0162000000000004</v>
      </c>
      <c r="I1755" s="50">
        <f>VLOOKUP(D1755,'Species List'!$A$2:$J$97,7,0)</f>
        <v>3.1109</v>
      </c>
      <c r="J1755">
        <f t="shared" si="27"/>
        <v>214.23929230422809</v>
      </c>
      <c r="K1755" s="50" t="str">
        <f>VLOOKUP(D1755,'Species List'!$A$2:$J$97,4,0)</f>
        <v>Scaridae</v>
      </c>
    </row>
    <row r="1756" spans="1:11">
      <c r="A1756" s="49">
        <v>2013</v>
      </c>
      <c r="B1756" t="s">
        <v>379</v>
      </c>
      <c r="C1756">
        <v>2</v>
      </c>
      <c r="D1756" s="48" t="s">
        <v>42</v>
      </c>
      <c r="E1756" s="48" t="str">
        <f>VLOOKUP(D1756,'Species List'!$A$2:$J$97,3,0)</f>
        <v>Scarus vetula</v>
      </c>
      <c r="F1756">
        <v>28</v>
      </c>
      <c r="G1756" t="s">
        <v>21</v>
      </c>
      <c r="H1756" s="50">
        <f>VLOOKUP(D1756,'Species List'!$A$2:$J$97,6,0)</f>
        <v>-5.0162000000000004</v>
      </c>
      <c r="I1756" s="50">
        <f>VLOOKUP(D1756,'Species List'!$A$2:$J$97,7,0)</f>
        <v>3.1109</v>
      </c>
      <c r="J1756">
        <f t="shared" si="27"/>
        <v>395.06078258407069</v>
      </c>
      <c r="K1756" s="50" t="str">
        <f>VLOOKUP(D1756,'Species List'!$A$2:$J$97,4,0)</f>
        <v>Scaridae</v>
      </c>
    </row>
    <row r="1757" spans="1:11">
      <c r="A1757" s="49">
        <v>2013</v>
      </c>
      <c r="B1757" t="s">
        <v>379</v>
      </c>
      <c r="C1757">
        <v>2</v>
      </c>
      <c r="D1757" s="48" t="s">
        <v>42</v>
      </c>
      <c r="E1757" s="48" t="str">
        <f>VLOOKUP(D1757,'Species List'!$A$2:$J$97,3,0)</f>
        <v>Scarus vetula</v>
      </c>
      <c r="F1757">
        <v>35</v>
      </c>
      <c r="G1757" t="s">
        <v>43</v>
      </c>
      <c r="H1757" s="50">
        <f>VLOOKUP(D1757,'Species List'!$A$2:$J$97,6,0)</f>
        <v>-5.0162000000000004</v>
      </c>
      <c r="I1757" s="50">
        <f>VLOOKUP(D1757,'Species List'!$A$2:$J$97,7,0)</f>
        <v>3.1109</v>
      </c>
      <c r="J1757">
        <f t="shared" si="27"/>
        <v>790.93588337793562</v>
      </c>
      <c r="K1757" s="50" t="str">
        <f>VLOOKUP(D1757,'Species List'!$A$2:$J$97,4,0)</f>
        <v>Scaridae</v>
      </c>
    </row>
    <row r="1758" spans="1:11">
      <c r="A1758" s="49">
        <v>2013</v>
      </c>
      <c r="B1758" t="s">
        <v>379</v>
      </c>
      <c r="C1758">
        <v>2</v>
      </c>
      <c r="D1758" s="48" t="s">
        <v>47</v>
      </c>
      <c r="E1758" s="48" t="str">
        <f>VLOOKUP(D1758,'Species List'!$A$2:$J$97,3,0)</f>
        <v>Sparisoma aurofrenatum</v>
      </c>
      <c r="F1758">
        <v>20</v>
      </c>
      <c r="G1758" t="s">
        <v>21</v>
      </c>
      <c r="H1758" s="50">
        <f>VLOOKUP(D1758,'Species List'!$A$2:$J$97,6,0)</f>
        <v>-4.0781000000000001</v>
      </c>
      <c r="I1758" s="50">
        <f>VLOOKUP(D1758,'Species List'!$A$2:$J$97,7,0)</f>
        <v>2.7437999999999998</v>
      </c>
      <c r="J1758">
        <f t="shared" si="27"/>
        <v>171.97531044669645</v>
      </c>
      <c r="K1758" s="50" t="str">
        <f>VLOOKUP(D1758,'Species List'!$A$2:$J$97,4,0)</f>
        <v>Scaridae</v>
      </c>
    </row>
    <row r="1759" spans="1:11">
      <c r="A1759" s="49">
        <v>2013</v>
      </c>
      <c r="B1759" t="s">
        <v>379</v>
      </c>
      <c r="C1759">
        <v>2</v>
      </c>
      <c r="D1759" s="48" t="s">
        <v>47</v>
      </c>
      <c r="E1759" s="48" t="str">
        <f>VLOOKUP(D1759,'Species List'!$A$2:$J$97,3,0)</f>
        <v>Sparisoma aurofrenatum</v>
      </c>
      <c r="F1759">
        <v>25</v>
      </c>
      <c r="G1759" t="s">
        <v>21</v>
      </c>
      <c r="H1759" s="50">
        <f>VLOOKUP(D1759,'Species List'!$A$2:$J$97,6,0)</f>
        <v>-4.0781000000000001</v>
      </c>
      <c r="I1759" s="50">
        <f>VLOOKUP(D1759,'Species List'!$A$2:$J$97,7,0)</f>
        <v>2.7437999999999998</v>
      </c>
      <c r="J1759">
        <f t="shared" si="27"/>
        <v>317.22528468051854</v>
      </c>
      <c r="K1759" s="50" t="str">
        <f>VLOOKUP(D1759,'Species List'!$A$2:$J$97,4,0)</f>
        <v>Scaridae</v>
      </c>
    </row>
    <row r="1760" spans="1:11">
      <c r="A1760" s="49">
        <v>2013</v>
      </c>
      <c r="B1760" t="s">
        <v>379</v>
      </c>
      <c r="C1760">
        <v>2</v>
      </c>
      <c r="D1760" t="s">
        <v>45</v>
      </c>
      <c r="E1760" s="48" t="str">
        <f>VLOOKUP(D1760,'Species List'!$A$2:$J$97,3,0)</f>
        <v>Sparisoma viride</v>
      </c>
      <c r="F1760">
        <v>25</v>
      </c>
      <c r="G1760" t="s">
        <v>21</v>
      </c>
      <c r="H1760" s="50">
        <f>VLOOKUP(D1760,'Species List'!$A$2:$J$97,6,0)</f>
        <v>-4.4317000000000002</v>
      </c>
      <c r="I1760" s="50">
        <f>VLOOKUP(D1760,'Species List'!$A$2:$J$97,7,0)</f>
        <v>2.9051</v>
      </c>
      <c r="J1760">
        <f t="shared" si="27"/>
        <v>342.41715863912742</v>
      </c>
      <c r="K1760" s="50" t="str">
        <f>VLOOKUP(D1760,'Species List'!$A$2:$J$97,4,0)</f>
        <v>Scaridae</v>
      </c>
    </row>
    <row r="1761" spans="1:11">
      <c r="A1761" s="49">
        <v>2013</v>
      </c>
      <c r="B1761" t="s">
        <v>379</v>
      </c>
      <c r="C1761">
        <v>2</v>
      </c>
      <c r="D1761" t="s">
        <v>45</v>
      </c>
      <c r="E1761" s="48" t="str">
        <f>VLOOKUP(D1761,'Species List'!$A$2:$J$97,3,0)</f>
        <v>Sparisoma viride</v>
      </c>
      <c r="F1761">
        <v>28</v>
      </c>
      <c r="G1761" t="s">
        <v>21</v>
      </c>
      <c r="H1761" s="50">
        <f>VLOOKUP(D1761,'Species List'!$A$2:$J$97,6,0)</f>
        <v>-4.4317000000000002</v>
      </c>
      <c r="I1761" s="50">
        <f>VLOOKUP(D1761,'Species List'!$A$2:$J$97,7,0)</f>
        <v>2.9051</v>
      </c>
      <c r="J1761">
        <f t="shared" si="27"/>
        <v>475.92530495067058</v>
      </c>
      <c r="K1761" s="50" t="str">
        <f>VLOOKUP(D1761,'Species List'!$A$2:$J$97,4,0)</f>
        <v>Scaridae</v>
      </c>
    </row>
    <row r="1762" spans="1:11">
      <c r="A1762" s="49">
        <v>2013</v>
      </c>
      <c r="B1762" t="s">
        <v>379</v>
      </c>
      <c r="C1762">
        <v>3</v>
      </c>
      <c r="D1762" s="48" t="s">
        <v>26</v>
      </c>
      <c r="E1762" s="48" t="str">
        <f>VLOOKUP(D1762,'Species List'!$A$2:$J$97,3,0)</f>
        <v>Acanthurus bahianus</v>
      </c>
      <c r="F1762">
        <v>16</v>
      </c>
      <c r="H1762" s="50">
        <f>VLOOKUP(D1762,'Species List'!$A$2:$J$97,6,0)</f>
        <v>-4.6005000000000003</v>
      </c>
      <c r="I1762" s="50">
        <f>VLOOKUP(D1762,'Species List'!$A$2:$J$97,7,0)</f>
        <v>2.9752000000000001</v>
      </c>
      <c r="J1762">
        <f t="shared" si="27"/>
        <v>90.614515438104903</v>
      </c>
      <c r="K1762" s="50" t="str">
        <f>VLOOKUP(D1762,'Species List'!$A$2:$J$97,4,0)</f>
        <v>Acanthuridae</v>
      </c>
    </row>
    <row r="1763" spans="1:11">
      <c r="A1763" s="49">
        <v>2013</v>
      </c>
      <c r="B1763" t="s">
        <v>379</v>
      </c>
      <c r="C1763">
        <v>3</v>
      </c>
      <c r="D1763" t="s">
        <v>48</v>
      </c>
      <c r="E1763" s="48" t="str">
        <f>VLOOKUP(D1763,'Species List'!$A$2:$J$97,3,0)</f>
        <v>Scarus taeniopterus</v>
      </c>
      <c r="F1763">
        <v>10</v>
      </c>
      <c r="G1763" t="s">
        <v>21</v>
      </c>
      <c r="H1763" s="50">
        <f>VLOOKUP(D1763,'Species List'!$A$2:$J$97,6,0)</f>
        <v>-3.2256999999999998</v>
      </c>
      <c r="I1763" s="50">
        <f>VLOOKUP(D1763,'Species List'!$A$2:$J$97,7,0)</f>
        <v>2.3852000000000002</v>
      </c>
      <c r="J1763">
        <f t="shared" si="27"/>
        <v>35.050966680669347</v>
      </c>
      <c r="K1763" s="50" t="str">
        <f>VLOOKUP(D1763,'Species List'!$A$2:$J$97,4,0)</f>
        <v>Scaridae</v>
      </c>
    </row>
    <row r="1764" spans="1:11">
      <c r="A1764" s="49">
        <v>2013</v>
      </c>
      <c r="B1764" t="s">
        <v>379</v>
      </c>
      <c r="C1764">
        <v>3</v>
      </c>
      <c r="D1764" t="s">
        <v>48</v>
      </c>
      <c r="E1764" s="48" t="str">
        <f>VLOOKUP(D1764,'Species List'!$A$2:$J$97,3,0)</f>
        <v>Scarus taeniopterus</v>
      </c>
      <c r="F1764">
        <v>13</v>
      </c>
      <c r="G1764" t="s">
        <v>21</v>
      </c>
      <c r="H1764" s="50">
        <f>VLOOKUP(D1764,'Species List'!$A$2:$J$97,6,0)</f>
        <v>-3.2256999999999998</v>
      </c>
      <c r="I1764" s="50">
        <f>VLOOKUP(D1764,'Species List'!$A$2:$J$97,7,0)</f>
        <v>2.3852000000000002</v>
      </c>
      <c r="J1764">
        <f t="shared" si="27"/>
        <v>65.535660968650873</v>
      </c>
      <c r="K1764" s="50" t="str">
        <f>VLOOKUP(D1764,'Species List'!$A$2:$J$97,4,0)</f>
        <v>Scaridae</v>
      </c>
    </row>
    <row r="1765" spans="1:11">
      <c r="A1765" s="49">
        <v>2013</v>
      </c>
      <c r="B1765" t="s">
        <v>379</v>
      </c>
      <c r="C1765">
        <v>3</v>
      </c>
      <c r="D1765" t="s">
        <v>48</v>
      </c>
      <c r="E1765" s="48" t="str">
        <f>VLOOKUP(D1765,'Species List'!$A$2:$J$97,3,0)</f>
        <v>Scarus taeniopterus</v>
      </c>
      <c r="F1765">
        <v>18</v>
      </c>
      <c r="G1765" t="s">
        <v>21</v>
      </c>
      <c r="H1765" s="50">
        <f>VLOOKUP(D1765,'Species List'!$A$2:$J$97,6,0)</f>
        <v>-3.2256999999999998</v>
      </c>
      <c r="I1765" s="50">
        <f>VLOOKUP(D1765,'Species List'!$A$2:$J$97,7,0)</f>
        <v>2.3852000000000002</v>
      </c>
      <c r="J1765">
        <f t="shared" si="27"/>
        <v>142.42163893869329</v>
      </c>
      <c r="K1765" s="50" t="str">
        <f>VLOOKUP(D1765,'Species List'!$A$2:$J$97,4,0)</f>
        <v>Scaridae</v>
      </c>
    </row>
    <row r="1766" spans="1:11">
      <c r="A1766" s="49">
        <v>2013</v>
      </c>
      <c r="B1766" t="s">
        <v>379</v>
      </c>
      <c r="C1766">
        <v>3</v>
      </c>
      <c r="D1766" t="s">
        <v>48</v>
      </c>
      <c r="E1766" s="48" t="str">
        <f>VLOOKUP(D1766,'Species List'!$A$2:$J$97,3,0)</f>
        <v>Scarus taeniopterus</v>
      </c>
      <c r="F1766">
        <v>8</v>
      </c>
      <c r="G1766" t="s">
        <v>53</v>
      </c>
      <c r="H1766" s="50">
        <f>VLOOKUP(D1766,'Species List'!$A$2:$J$97,6,0)</f>
        <v>-3.2256999999999998</v>
      </c>
      <c r="I1766" s="50">
        <f>VLOOKUP(D1766,'Species List'!$A$2:$J$97,7,0)</f>
        <v>2.3852000000000002</v>
      </c>
      <c r="J1766">
        <f t="shared" si="27"/>
        <v>20.584969932158472</v>
      </c>
      <c r="K1766" s="50" t="str">
        <f>VLOOKUP(D1766,'Species List'!$A$2:$J$97,4,0)</f>
        <v>Scaridae</v>
      </c>
    </row>
    <row r="1767" spans="1:11">
      <c r="A1767" s="49">
        <v>2013</v>
      </c>
      <c r="B1767" t="s">
        <v>379</v>
      </c>
      <c r="C1767">
        <v>3</v>
      </c>
      <c r="D1767" t="s">
        <v>48</v>
      </c>
      <c r="E1767" s="48" t="str">
        <f>VLOOKUP(D1767,'Species List'!$A$2:$J$97,3,0)</f>
        <v>Scarus taeniopterus</v>
      </c>
      <c r="F1767">
        <v>10</v>
      </c>
      <c r="G1767" t="s">
        <v>53</v>
      </c>
      <c r="H1767" s="50">
        <f>VLOOKUP(D1767,'Species List'!$A$2:$J$97,6,0)</f>
        <v>-3.2256999999999998</v>
      </c>
      <c r="I1767" s="50">
        <f>VLOOKUP(D1767,'Species List'!$A$2:$J$97,7,0)</f>
        <v>2.3852000000000002</v>
      </c>
      <c r="J1767">
        <f t="shared" si="27"/>
        <v>35.050966680669347</v>
      </c>
      <c r="K1767" s="50" t="str">
        <f>VLOOKUP(D1767,'Species List'!$A$2:$J$97,4,0)</f>
        <v>Scaridae</v>
      </c>
    </row>
    <row r="1768" spans="1:11">
      <c r="A1768" s="49">
        <v>2013</v>
      </c>
      <c r="B1768" t="s">
        <v>379</v>
      </c>
      <c r="C1768">
        <v>3</v>
      </c>
      <c r="D1768" t="s">
        <v>48</v>
      </c>
      <c r="E1768" s="48" t="str">
        <f>VLOOKUP(D1768,'Species List'!$A$2:$J$97,3,0)</f>
        <v>Scarus taeniopterus</v>
      </c>
      <c r="F1768">
        <v>12</v>
      </c>
      <c r="G1768" t="s">
        <v>53</v>
      </c>
      <c r="H1768" s="50">
        <f>VLOOKUP(D1768,'Species List'!$A$2:$J$97,6,0)</f>
        <v>-3.2256999999999998</v>
      </c>
      <c r="I1768" s="50">
        <f>VLOOKUP(D1768,'Species List'!$A$2:$J$97,7,0)</f>
        <v>2.3852000000000002</v>
      </c>
      <c r="J1768">
        <f t="shared" si="27"/>
        <v>54.145592205106873</v>
      </c>
      <c r="K1768" s="50" t="str">
        <f>VLOOKUP(D1768,'Species List'!$A$2:$J$97,4,0)</f>
        <v>Scaridae</v>
      </c>
    </row>
    <row r="1769" spans="1:11">
      <c r="A1769" s="49">
        <v>2013</v>
      </c>
      <c r="B1769" t="s">
        <v>379</v>
      </c>
      <c r="C1769">
        <v>3</v>
      </c>
      <c r="D1769" t="s">
        <v>48</v>
      </c>
      <c r="E1769" s="48" t="str">
        <f>VLOOKUP(D1769,'Species List'!$A$2:$J$97,3,0)</f>
        <v>Scarus taeniopterus</v>
      </c>
      <c r="F1769">
        <v>20</v>
      </c>
      <c r="G1769" t="s">
        <v>43</v>
      </c>
      <c r="H1769" s="50">
        <f>VLOOKUP(D1769,'Species List'!$A$2:$J$97,6,0)</f>
        <v>-3.2256999999999998</v>
      </c>
      <c r="I1769" s="50">
        <f>VLOOKUP(D1769,'Species List'!$A$2:$J$97,7,0)</f>
        <v>2.3852000000000002</v>
      </c>
      <c r="J1769">
        <f t="shared" si="27"/>
        <v>183.11197449783583</v>
      </c>
      <c r="K1769" s="50" t="str">
        <f>VLOOKUP(D1769,'Species List'!$A$2:$J$97,4,0)</f>
        <v>Scaridae</v>
      </c>
    </row>
    <row r="1770" spans="1:11">
      <c r="A1770" s="49">
        <v>2013</v>
      </c>
      <c r="B1770" t="s">
        <v>379</v>
      </c>
      <c r="C1770">
        <v>3</v>
      </c>
      <c r="D1770" t="s">
        <v>48</v>
      </c>
      <c r="E1770" s="48" t="str">
        <f>VLOOKUP(D1770,'Species List'!$A$2:$J$97,3,0)</f>
        <v>Scarus taeniopterus</v>
      </c>
      <c r="F1770">
        <v>23</v>
      </c>
      <c r="G1770" t="s">
        <v>43</v>
      </c>
      <c r="H1770" s="50">
        <f>VLOOKUP(D1770,'Species List'!$A$2:$J$97,6,0)</f>
        <v>-3.2256999999999998</v>
      </c>
      <c r="I1770" s="50">
        <f>VLOOKUP(D1770,'Species List'!$A$2:$J$97,7,0)</f>
        <v>2.3852000000000002</v>
      </c>
      <c r="J1770">
        <f t="shared" si="27"/>
        <v>255.56020890468707</v>
      </c>
      <c r="K1770" s="50" t="str">
        <f>VLOOKUP(D1770,'Species List'!$A$2:$J$97,4,0)</f>
        <v>Scaridae</v>
      </c>
    </row>
    <row r="1771" spans="1:11">
      <c r="A1771" s="49">
        <v>2013</v>
      </c>
      <c r="B1771" t="s">
        <v>379</v>
      </c>
      <c r="C1771">
        <v>3</v>
      </c>
      <c r="D1771" s="48" t="s">
        <v>42</v>
      </c>
      <c r="E1771" s="48" t="str">
        <f>VLOOKUP(D1771,'Species List'!$A$2:$J$97,3,0)</f>
        <v>Scarus vetula</v>
      </c>
      <c r="F1771">
        <v>25</v>
      </c>
      <c r="G1771" t="s">
        <v>21</v>
      </c>
      <c r="H1771" s="50">
        <f>VLOOKUP(D1771,'Species List'!$A$2:$J$97,6,0)</f>
        <v>-5.0162000000000004</v>
      </c>
      <c r="I1771" s="50">
        <f>VLOOKUP(D1771,'Species List'!$A$2:$J$97,7,0)</f>
        <v>3.1109</v>
      </c>
      <c r="J1771">
        <f t="shared" si="27"/>
        <v>277.684458006971</v>
      </c>
      <c r="K1771" s="50" t="str">
        <f>VLOOKUP(D1771,'Species List'!$A$2:$J$97,4,0)</f>
        <v>Scaridae</v>
      </c>
    </row>
    <row r="1772" spans="1:11">
      <c r="A1772" s="49">
        <v>2013</v>
      </c>
      <c r="B1772" t="s">
        <v>379</v>
      </c>
      <c r="C1772">
        <v>3</v>
      </c>
      <c r="D1772" s="48" t="s">
        <v>42</v>
      </c>
      <c r="E1772" s="48" t="str">
        <f>VLOOKUP(D1772,'Species List'!$A$2:$J$97,3,0)</f>
        <v>Scarus vetula</v>
      </c>
      <c r="F1772">
        <v>25</v>
      </c>
      <c r="G1772" t="s">
        <v>21</v>
      </c>
      <c r="H1772" s="50">
        <f>VLOOKUP(D1772,'Species List'!$A$2:$J$97,6,0)</f>
        <v>-5.0162000000000004</v>
      </c>
      <c r="I1772" s="50">
        <f>VLOOKUP(D1772,'Species List'!$A$2:$J$97,7,0)</f>
        <v>3.1109</v>
      </c>
      <c r="J1772">
        <f t="shared" si="27"/>
        <v>277.684458006971</v>
      </c>
      <c r="K1772" s="50" t="str">
        <f>VLOOKUP(D1772,'Species List'!$A$2:$J$97,4,0)</f>
        <v>Scaridae</v>
      </c>
    </row>
    <row r="1773" spans="1:11">
      <c r="A1773" s="49">
        <v>2013</v>
      </c>
      <c r="B1773" t="s">
        <v>379</v>
      </c>
      <c r="C1773">
        <v>3</v>
      </c>
      <c r="D1773" s="48" t="s">
        <v>42</v>
      </c>
      <c r="E1773" s="48" t="str">
        <f>VLOOKUP(D1773,'Species List'!$A$2:$J$97,3,0)</f>
        <v>Scarus vetula</v>
      </c>
      <c r="F1773">
        <v>35</v>
      </c>
      <c r="G1773" t="s">
        <v>43</v>
      </c>
      <c r="H1773" s="50">
        <f>VLOOKUP(D1773,'Species List'!$A$2:$J$97,6,0)</f>
        <v>-5.0162000000000004</v>
      </c>
      <c r="I1773" s="50">
        <f>VLOOKUP(D1773,'Species List'!$A$2:$J$97,7,0)</f>
        <v>3.1109</v>
      </c>
      <c r="J1773">
        <f t="shared" si="27"/>
        <v>790.93588337793562</v>
      </c>
      <c r="K1773" s="50" t="str">
        <f>VLOOKUP(D1773,'Species List'!$A$2:$J$97,4,0)</f>
        <v>Scaridae</v>
      </c>
    </row>
    <row r="1774" spans="1:11">
      <c r="A1774" s="49">
        <v>2013</v>
      </c>
      <c r="B1774" t="s">
        <v>379</v>
      </c>
      <c r="C1774">
        <v>3</v>
      </c>
      <c r="D1774" s="48" t="s">
        <v>47</v>
      </c>
      <c r="E1774" s="48" t="str">
        <f>VLOOKUP(D1774,'Species List'!$A$2:$J$97,3,0)</f>
        <v>Sparisoma aurofrenatum</v>
      </c>
      <c r="F1774">
        <v>21</v>
      </c>
      <c r="G1774" t="s">
        <v>43</v>
      </c>
      <c r="H1774" s="50">
        <f>VLOOKUP(D1774,'Species List'!$A$2:$J$97,6,0)</f>
        <v>-4.0781000000000001</v>
      </c>
      <c r="I1774" s="50">
        <f>VLOOKUP(D1774,'Species List'!$A$2:$J$97,7,0)</f>
        <v>2.7437999999999998</v>
      </c>
      <c r="J1774">
        <f t="shared" si="27"/>
        <v>196.60986314457895</v>
      </c>
      <c r="K1774" s="50" t="str">
        <f>VLOOKUP(D1774,'Species List'!$A$2:$J$97,4,0)</f>
        <v>Scaridae</v>
      </c>
    </row>
    <row r="1775" spans="1:11">
      <c r="A1775" s="49">
        <v>2013</v>
      </c>
      <c r="B1775" t="s">
        <v>379</v>
      </c>
      <c r="C1775">
        <v>3</v>
      </c>
      <c r="D1775" s="48" t="s">
        <v>47</v>
      </c>
      <c r="E1775" s="48" t="str">
        <f>VLOOKUP(D1775,'Species List'!$A$2:$J$97,3,0)</f>
        <v>Sparisoma aurofrenatum</v>
      </c>
      <c r="F1775">
        <v>25</v>
      </c>
      <c r="G1775" t="s">
        <v>43</v>
      </c>
      <c r="H1775" s="50">
        <f>VLOOKUP(D1775,'Species List'!$A$2:$J$97,6,0)</f>
        <v>-4.0781000000000001</v>
      </c>
      <c r="I1775" s="50">
        <f>VLOOKUP(D1775,'Species List'!$A$2:$J$97,7,0)</f>
        <v>2.7437999999999998</v>
      </c>
      <c r="J1775">
        <f t="shared" si="27"/>
        <v>317.22528468051854</v>
      </c>
      <c r="K1775" s="50" t="str">
        <f>VLOOKUP(D1775,'Species List'!$A$2:$J$97,4,0)</f>
        <v>Scaridae</v>
      </c>
    </row>
    <row r="1776" spans="1:11">
      <c r="A1776" s="49">
        <v>2013</v>
      </c>
      <c r="B1776" t="s">
        <v>379</v>
      </c>
      <c r="C1776">
        <v>3</v>
      </c>
      <c r="D1776" t="s">
        <v>45</v>
      </c>
      <c r="E1776" s="48" t="str">
        <f>VLOOKUP(D1776,'Species List'!$A$2:$J$97,3,0)</f>
        <v>Sparisoma viride</v>
      </c>
      <c r="F1776">
        <v>25</v>
      </c>
      <c r="G1776" t="s">
        <v>21</v>
      </c>
      <c r="H1776" s="50">
        <f>VLOOKUP(D1776,'Species List'!$A$2:$J$97,6,0)</f>
        <v>-4.4317000000000002</v>
      </c>
      <c r="I1776" s="50">
        <f>VLOOKUP(D1776,'Species List'!$A$2:$J$97,7,0)</f>
        <v>2.9051</v>
      </c>
      <c r="J1776">
        <f t="shared" si="27"/>
        <v>342.41715863912742</v>
      </c>
      <c r="K1776" s="50" t="str">
        <f>VLOOKUP(D1776,'Species List'!$A$2:$J$97,4,0)</f>
        <v>Scaridae</v>
      </c>
    </row>
    <row r="1777" spans="1:11">
      <c r="A1777" s="49">
        <v>2013</v>
      </c>
      <c r="B1777" t="s">
        <v>379</v>
      </c>
      <c r="C1777">
        <v>3</v>
      </c>
      <c r="D1777" t="s">
        <v>45</v>
      </c>
      <c r="E1777" s="48" t="str">
        <f>VLOOKUP(D1777,'Species List'!$A$2:$J$97,3,0)</f>
        <v>Sparisoma viride</v>
      </c>
      <c r="F1777">
        <v>25</v>
      </c>
      <c r="G1777" t="s">
        <v>21</v>
      </c>
      <c r="H1777" s="50">
        <f>VLOOKUP(D1777,'Species List'!$A$2:$J$97,6,0)</f>
        <v>-4.4317000000000002</v>
      </c>
      <c r="I1777" s="50">
        <f>VLOOKUP(D1777,'Species List'!$A$2:$J$97,7,0)</f>
        <v>2.9051</v>
      </c>
      <c r="J1777">
        <f t="shared" si="27"/>
        <v>342.41715863912742</v>
      </c>
      <c r="K1777" s="50" t="str">
        <f>VLOOKUP(D1777,'Species List'!$A$2:$J$97,4,0)</f>
        <v>Scaridae</v>
      </c>
    </row>
    <row r="1778" spans="1:11">
      <c r="A1778" s="49">
        <v>2013</v>
      </c>
      <c r="B1778" t="s">
        <v>379</v>
      </c>
      <c r="C1778">
        <v>3</v>
      </c>
      <c r="D1778" t="s">
        <v>45</v>
      </c>
      <c r="E1778" s="48" t="str">
        <f>VLOOKUP(D1778,'Species List'!$A$2:$J$97,3,0)</f>
        <v>Sparisoma viride</v>
      </c>
      <c r="F1778">
        <v>28</v>
      </c>
      <c r="G1778" t="s">
        <v>21</v>
      </c>
      <c r="H1778" s="50">
        <f>VLOOKUP(D1778,'Species List'!$A$2:$J$97,6,0)</f>
        <v>-4.4317000000000002</v>
      </c>
      <c r="I1778" s="50">
        <f>VLOOKUP(D1778,'Species List'!$A$2:$J$97,7,0)</f>
        <v>2.9051</v>
      </c>
      <c r="J1778">
        <f t="shared" si="27"/>
        <v>475.92530495067058</v>
      </c>
      <c r="K1778" s="50" t="str">
        <f>VLOOKUP(D1778,'Species List'!$A$2:$J$97,4,0)</f>
        <v>Scaridae</v>
      </c>
    </row>
    <row r="1779" spans="1:11">
      <c r="A1779" s="49">
        <v>2013</v>
      </c>
      <c r="B1779" t="s">
        <v>379</v>
      </c>
      <c r="C1779">
        <v>3</v>
      </c>
      <c r="D1779" t="s">
        <v>45</v>
      </c>
      <c r="E1779" s="48" t="str">
        <f>VLOOKUP(D1779,'Species List'!$A$2:$J$97,3,0)</f>
        <v>Sparisoma viride</v>
      </c>
      <c r="F1779">
        <v>23</v>
      </c>
      <c r="G1779" t="s">
        <v>43</v>
      </c>
      <c r="H1779" s="50">
        <f>VLOOKUP(D1779,'Species List'!$A$2:$J$97,6,0)</f>
        <v>-4.4317000000000002</v>
      </c>
      <c r="I1779" s="50">
        <f>VLOOKUP(D1779,'Species List'!$A$2:$J$97,7,0)</f>
        <v>2.9051</v>
      </c>
      <c r="J1779">
        <f t="shared" si="27"/>
        <v>268.75437106326598</v>
      </c>
      <c r="K1779" s="50" t="str">
        <f>VLOOKUP(D1779,'Species List'!$A$2:$J$97,4,0)</f>
        <v>Scaridae</v>
      </c>
    </row>
    <row r="1780" spans="1:11">
      <c r="A1780" s="49">
        <v>2013</v>
      </c>
      <c r="B1780" t="s">
        <v>379</v>
      </c>
      <c r="C1780">
        <v>3</v>
      </c>
      <c r="D1780" t="s">
        <v>45</v>
      </c>
      <c r="E1780" s="48" t="str">
        <f>VLOOKUP(D1780,'Species List'!$A$2:$J$97,3,0)</f>
        <v>Sparisoma viride</v>
      </c>
      <c r="F1780">
        <v>32</v>
      </c>
      <c r="G1780" t="s">
        <v>43</v>
      </c>
      <c r="H1780" s="50">
        <f>VLOOKUP(D1780,'Species List'!$A$2:$J$97,6,0)</f>
        <v>-4.4317000000000002</v>
      </c>
      <c r="I1780" s="50">
        <f>VLOOKUP(D1780,'Species List'!$A$2:$J$97,7,0)</f>
        <v>2.9051</v>
      </c>
      <c r="J1780">
        <f t="shared" si="27"/>
        <v>701.47339170910243</v>
      </c>
      <c r="K1780" s="50" t="str">
        <f>VLOOKUP(D1780,'Species List'!$A$2:$J$97,4,0)</f>
        <v>Scaridae</v>
      </c>
    </row>
    <row r="1781" spans="1:11">
      <c r="A1781" s="49">
        <v>2013</v>
      </c>
      <c r="B1781" t="s">
        <v>379</v>
      </c>
      <c r="C1781">
        <v>3</v>
      </c>
      <c r="D1781" t="s">
        <v>45</v>
      </c>
      <c r="E1781" s="48" t="str">
        <f>VLOOKUP(D1781,'Species List'!$A$2:$J$97,3,0)</f>
        <v>Sparisoma viride</v>
      </c>
      <c r="F1781">
        <v>32</v>
      </c>
      <c r="G1781" t="s">
        <v>43</v>
      </c>
      <c r="H1781" s="50">
        <f>VLOOKUP(D1781,'Species List'!$A$2:$J$97,6,0)</f>
        <v>-4.4317000000000002</v>
      </c>
      <c r="I1781" s="50">
        <f>VLOOKUP(D1781,'Species List'!$A$2:$J$97,7,0)</f>
        <v>2.9051</v>
      </c>
      <c r="J1781">
        <f t="shared" si="27"/>
        <v>701.47339170910243</v>
      </c>
      <c r="K1781" s="50" t="str">
        <f>VLOOKUP(D1781,'Species List'!$A$2:$J$97,4,0)</f>
        <v>Scaridae</v>
      </c>
    </row>
    <row r="1782" spans="1:11">
      <c r="A1782" s="49">
        <v>2013</v>
      </c>
      <c r="B1782" t="s">
        <v>379</v>
      </c>
      <c r="C1782">
        <v>4</v>
      </c>
      <c r="D1782" s="48" t="s">
        <v>26</v>
      </c>
      <c r="E1782" s="48" t="str">
        <f>VLOOKUP(D1782,'Species List'!$A$2:$J$97,3,0)</f>
        <v>Acanthurus bahianus</v>
      </c>
      <c r="F1782">
        <v>18</v>
      </c>
      <c r="H1782" s="50">
        <f>VLOOKUP(D1782,'Species List'!$A$2:$J$97,6,0)</f>
        <v>-4.6005000000000003</v>
      </c>
      <c r="I1782" s="50">
        <f>VLOOKUP(D1782,'Species List'!$A$2:$J$97,7,0)</f>
        <v>2.9752000000000001</v>
      </c>
      <c r="J1782">
        <f t="shared" si="27"/>
        <v>128.64317706372901</v>
      </c>
      <c r="K1782" s="50" t="str">
        <f>VLOOKUP(D1782,'Species List'!$A$2:$J$97,4,0)</f>
        <v>Acanthuridae</v>
      </c>
    </row>
    <row r="1783" spans="1:11">
      <c r="A1783" s="49">
        <v>2013</v>
      </c>
      <c r="B1783" t="s">
        <v>379</v>
      </c>
      <c r="C1783">
        <v>4</v>
      </c>
      <c r="D1783" t="s">
        <v>44</v>
      </c>
      <c r="E1783" s="48" t="str">
        <f>VLOOKUP(D1783,'Species List'!$A$2:$J$97,3,0)</f>
        <v>Scarus iseri</v>
      </c>
      <c r="F1783">
        <v>14</v>
      </c>
      <c r="G1783" t="s">
        <v>21</v>
      </c>
      <c r="H1783" s="50">
        <f>VLOOKUP(D1783,'Species List'!$A$2:$J$97,6,0)</f>
        <v>-4.8887</v>
      </c>
      <c r="I1783" s="50">
        <f>VLOOKUP(D1783,'Species List'!$A$2:$J$97,7,0)</f>
        <v>3.0548000000000002</v>
      </c>
      <c r="J1783">
        <f t="shared" si="27"/>
        <v>46.48276173415772</v>
      </c>
      <c r="K1783" s="50" t="str">
        <f>VLOOKUP(D1783,'Species List'!$A$2:$J$97,4,0)</f>
        <v>Scaridae</v>
      </c>
    </row>
    <row r="1784" spans="1:11">
      <c r="A1784" s="49">
        <v>2013</v>
      </c>
      <c r="B1784" t="s">
        <v>379</v>
      </c>
      <c r="C1784">
        <v>4</v>
      </c>
      <c r="D1784" t="s">
        <v>44</v>
      </c>
      <c r="E1784" s="48" t="str">
        <f>VLOOKUP(D1784,'Species List'!$A$2:$J$97,3,0)</f>
        <v>Scarus iseri</v>
      </c>
      <c r="F1784">
        <v>20</v>
      </c>
      <c r="G1784" t="s">
        <v>21</v>
      </c>
      <c r="H1784" s="50">
        <f>VLOOKUP(D1784,'Species List'!$A$2:$J$97,6,0)</f>
        <v>-4.8887</v>
      </c>
      <c r="I1784" s="50">
        <f>VLOOKUP(D1784,'Species List'!$A$2:$J$97,7,0)</f>
        <v>3.0548000000000002</v>
      </c>
      <c r="J1784">
        <f t="shared" si="27"/>
        <v>138.19312276937541</v>
      </c>
      <c r="K1784" s="50" t="str">
        <f>VLOOKUP(D1784,'Species List'!$A$2:$J$97,4,0)</f>
        <v>Scaridae</v>
      </c>
    </row>
    <row r="1785" spans="1:11">
      <c r="A1785" s="49">
        <v>2013</v>
      </c>
      <c r="B1785" t="s">
        <v>379</v>
      </c>
      <c r="C1785">
        <v>4</v>
      </c>
      <c r="D1785" t="s">
        <v>44</v>
      </c>
      <c r="E1785" s="48" t="str">
        <f>VLOOKUP(D1785,'Species List'!$A$2:$J$97,3,0)</f>
        <v>Scarus iseri</v>
      </c>
      <c r="F1785">
        <v>21</v>
      </c>
      <c r="G1785" t="s">
        <v>21</v>
      </c>
      <c r="H1785" s="50">
        <f>VLOOKUP(D1785,'Species List'!$A$2:$J$97,6,0)</f>
        <v>-4.8887</v>
      </c>
      <c r="I1785" s="50">
        <f>VLOOKUP(D1785,'Species List'!$A$2:$J$97,7,0)</f>
        <v>3.0548000000000002</v>
      </c>
      <c r="J1785">
        <f t="shared" si="27"/>
        <v>160.40411355619071</v>
      </c>
      <c r="K1785" s="50" t="str">
        <f>VLOOKUP(D1785,'Species List'!$A$2:$J$97,4,0)</f>
        <v>Scaridae</v>
      </c>
    </row>
    <row r="1786" spans="1:11">
      <c r="A1786" s="49">
        <v>2013</v>
      </c>
      <c r="B1786" t="s">
        <v>379</v>
      </c>
      <c r="C1786">
        <v>4</v>
      </c>
      <c r="D1786" t="s">
        <v>44</v>
      </c>
      <c r="E1786" s="48" t="str">
        <f>VLOOKUP(D1786,'Species List'!$A$2:$J$97,3,0)</f>
        <v>Scarus iseri</v>
      </c>
      <c r="F1786">
        <v>4</v>
      </c>
      <c r="G1786" t="s">
        <v>53</v>
      </c>
      <c r="H1786" s="50">
        <f>VLOOKUP(D1786,'Species List'!$A$2:$J$97,6,0)</f>
        <v>-4.8887</v>
      </c>
      <c r="I1786" s="50">
        <f>VLOOKUP(D1786,'Species List'!$A$2:$J$97,7,0)</f>
        <v>3.0548000000000002</v>
      </c>
      <c r="J1786">
        <f t="shared" si="27"/>
        <v>1.0122152160204034</v>
      </c>
      <c r="K1786" s="50" t="str">
        <f>VLOOKUP(D1786,'Species List'!$A$2:$J$97,4,0)</f>
        <v>Scaridae</v>
      </c>
    </row>
    <row r="1787" spans="1:11">
      <c r="A1787" s="49">
        <v>2013</v>
      </c>
      <c r="B1787" t="s">
        <v>379</v>
      </c>
      <c r="C1787">
        <v>4</v>
      </c>
      <c r="D1787" t="s">
        <v>44</v>
      </c>
      <c r="E1787" s="48" t="str">
        <f>VLOOKUP(D1787,'Species List'!$A$2:$J$97,3,0)</f>
        <v>Scarus iseri</v>
      </c>
      <c r="F1787">
        <v>10</v>
      </c>
      <c r="G1787" t="s">
        <v>53</v>
      </c>
      <c r="H1787" s="50">
        <f>VLOOKUP(D1787,'Species List'!$A$2:$J$97,6,0)</f>
        <v>-4.8887</v>
      </c>
      <c r="I1787" s="50">
        <f>VLOOKUP(D1787,'Species List'!$A$2:$J$97,7,0)</f>
        <v>3.0548000000000002</v>
      </c>
      <c r="J1787">
        <f t="shared" si="27"/>
        <v>16.630296795457848</v>
      </c>
      <c r="K1787" s="50" t="str">
        <f>VLOOKUP(D1787,'Species List'!$A$2:$J$97,4,0)</f>
        <v>Scaridae</v>
      </c>
    </row>
    <row r="1788" spans="1:11">
      <c r="A1788" s="49">
        <v>2013</v>
      </c>
      <c r="B1788" t="s">
        <v>379</v>
      </c>
      <c r="C1788">
        <v>4</v>
      </c>
      <c r="D1788" t="s">
        <v>44</v>
      </c>
      <c r="E1788" s="48" t="str">
        <f>VLOOKUP(D1788,'Species List'!$A$2:$J$97,3,0)</f>
        <v>Scarus iseri</v>
      </c>
      <c r="F1788">
        <v>11</v>
      </c>
      <c r="G1788" t="s">
        <v>53</v>
      </c>
      <c r="H1788" s="50">
        <f>VLOOKUP(D1788,'Species List'!$A$2:$J$97,6,0)</f>
        <v>-4.8887</v>
      </c>
      <c r="I1788" s="50">
        <f>VLOOKUP(D1788,'Species List'!$A$2:$J$97,7,0)</f>
        <v>3.0548000000000002</v>
      </c>
      <c r="J1788">
        <f t="shared" si="27"/>
        <v>22.250838144147917</v>
      </c>
      <c r="K1788" s="50" t="str">
        <f>VLOOKUP(D1788,'Species List'!$A$2:$J$97,4,0)</f>
        <v>Scaridae</v>
      </c>
    </row>
    <row r="1789" spans="1:11">
      <c r="A1789" s="49">
        <v>2013</v>
      </c>
      <c r="B1789" t="s">
        <v>379</v>
      </c>
      <c r="C1789">
        <v>4</v>
      </c>
      <c r="D1789" t="s">
        <v>48</v>
      </c>
      <c r="E1789" s="48" t="str">
        <f>VLOOKUP(D1789,'Species List'!$A$2:$J$97,3,0)</f>
        <v>Scarus taeniopterus</v>
      </c>
      <c r="F1789">
        <v>9</v>
      </c>
      <c r="G1789" t="s">
        <v>53</v>
      </c>
      <c r="H1789" s="50">
        <f>VLOOKUP(D1789,'Species List'!$A$2:$J$97,6,0)</f>
        <v>-3.2256999999999998</v>
      </c>
      <c r="I1789" s="50">
        <f>VLOOKUP(D1789,'Species List'!$A$2:$J$97,7,0)</f>
        <v>2.3852000000000002</v>
      </c>
      <c r="J1789">
        <f t="shared" si="27"/>
        <v>27.262095418590206</v>
      </c>
      <c r="K1789" s="50" t="str">
        <f>VLOOKUP(D1789,'Species List'!$A$2:$J$97,4,0)</f>
        <v>Scaridae</v>
      </c>
    </row>
    <row r="1790" spans="1:11">
      <c r="A1790" s="49">
        <v>2013</v>
      </c>
      <c r="B1790" t="s">
        <v>379</v>
      </c>
      <c r="C1790">
        <v>4</v>
      </c>
      <c r="D1790" t="s">
        <v>48</v>
      </c>
      <c r="E1790" s="48" t="str">
        <f>VLOOKUP(D1790,'Species List'!$A$2:$J$97,3,0)</f>
        <v>Scarus taeniopterus</v>
      </c>
      <c r="F1790">
        <v>10</v>
      </c>
      <c r="G1790" t="s">
        <v>53</v>
      </c>
      <c r="H1790" s="50">
        <f>VLOOKUP(D1790,'Species List'!$A$2:$J$97,6,0)</f>
        <v>-3.2256999999999998</v>
      </c>
      <c r="I1790" s="50">
        <f>VLOOKUP(D1790,'Species List'!$A$2:$J$97,7,0)</f>
        <v>2.3852000000000002</v>
      </c>
      <c r="J1790">
        <f t="shared" si="27"/>
        <v>35.050966680669347</v>
      </c>
      <c r="K1790" s="50" t="str">
        <f>VLOOKUP(D1790,'Species List'!$A$2:$J$97,4,0)</f>
        <v>Scaridae</v>
      </c>
    </row>
    <row r="1791" spans="1:11">
      <c r="A1791" s="49">
        <v>2013</v>
      </c>
      <c r="B1791" t="s">
        <v>379</v>
      </c>
      <c r="C1791">
        <v>4</v>
      </c>
      <c r="D1791" t="s">
        <v>48</v>
      </c>
      <c r="E1791" s="48" t="str">
        <f>VLOOKUP(D1791,'Species List'!$A$2:$J$97,3,0)</f>
        <v>Scarus taeniopterus</v>
      </c>
      <c r="F1791">
        <v>10</v>
      </c>
      <c r="G1791" t="s">
        <v>53</v>
      </c>
      <c r="H1791" s="50">
        <f>VLOOKUP(D1791,'Species List'!$A$2:$J$97,6,0)</f>
        <v>-3.2256999999999998</v>
      </c>
      <c r="I1791" s="50">
        <f>VLOOKUP(D1791,'Species List'!$A$2:$J$97,7,0)</f>
        <v>2.3852000000000002</v>
      </c>
      <c r="J1791">
        <f t="shared" si="27"/>
        <v>35.050966680669347</v>
      </c>
      <c r="K1791" s="50" t="str">
        <f>VLOOKUP(D1791,'Species List'!$A$2:$J$97,4,0)</f>
        <v>Scaridae</v>
      </c>
    </row>
    <row r="1792" spans="1:11">
      <c r="A1792" s="49">
        <v>2013</v>
      </c>
      <c r="B1792" t="s">
        <v>379</v>
      </c>
      <c r="C1792">
        <v>4</v>
      </c>
      <c r="D1792" t="s">
        <v>48</v>
      </c>
      <c r="E1792" s="48" t="str">
        <f>VLOOKUP(D1792,'Species List'!$A$2:$J$97,3,0)</f>
        <v>Scarus taeniopterus</v>
      </c>
      <c r="F1792">
        <v>11</v>
      </c>
      <c r="G1792" t="s">
        <v>53</v>
      </c>
      <c r="H1792" s="50">
        <f>VLOOKUP(D1792,'Species List'!$A$2:$J$97,6,0)</f>
        <v>-3.2256999999999998</v>
      </c>
      <c r="I1792" s="50">
        <f>VLOOKUP(D1792,'Species List'!$A$2:$J$97,7,0)</f>
        <v>2.3852000000000002</v>
      </c>
      <c r="J1792">
        <f t="shared" si="27"/>
        <v>43.997685665219798</v>
      </c>
      <c r="K1792" s="50" t="str">
        <f>VLOOKUP(D1792,'Species List'!$A$2:$J$97,4,0)</f>
        <v>Scaridae</v>
      </c>
    </row>
    <row r="1793" spans="1:11">
      <c r="A1793" s="49">
        <v>2013</v>
      </c>
      <c r="B1793" t="s">
        <v>379</v>
      </c>
      <c r="C1793">
        <v>4</v>
      </c>
      <c r="D1793" t="s">
        <v>48</v>
      </c>
      <c r="E1793" s="48" t="str">
        <f>VLOOKUP(D1793,'Species List'!$A$2:$J$97,3,0)</f>
        <v>Scarus taeniopterus</v>
      </c>
      <c r="F1793">
        <v>15</v>
      </c>
      <c r="G1793" t="s">
        <v>53</v>
      </c>
      <c r="H1793" s="50">
        <f>VLOOKUP(D1793,'Species List'!$A$2:$J$97,6,0)</f>
        <v>-3.2256999999999998</v>
      </c>
      <c r="I1793" s="50">
        <f>VLOOKUP(D1793,'Species List'!$A$2:$J$97,7,0)</f>
        <v>2.3852000000000002</v>
      </c>
      <c r="J1793">
        <f t="shared" si="27"/>
        <v>92.19616810425471</v>
      </c>
      <c r="K1793" s="50" t="str">
        <f>VLOOKUP(D1793,'Species List'!$A$2:$J$97,4,0)</f>
        <v>Scaridae</v>
      </c>
    </row>
    <row r="1794" spans="1:11">
      <c r="A1794" s="49">
        <v>2013</v>
      </c>
      <c r="B1794" t="s">
        <v>379</v>
      </c>
      <c r="C1794">
        <v>4</v>
      </c>
      <c r="D1794" t="s">
        <v>48</v>
      </c>
      <c r="E1794" s="48" t="str">
        <f>VLOOKUP(D1794,'Species List'!$A$2:$J$97,3,0)</f>
        <v>Scarus taeniopterus</v>
      </c>
      <c r="F1794">
        <v>19</v>
      </c>
      <c r="G1794" t="s">
        <v>53</v>
      </c>
      <c r="H1794" s="50">
        <f>VLOOKUP(D1794,'Species List'!$A$2:$J$97,6,0)</f>
        <v>-3.2256999999999998</v>
      </c>
      <c r="I1794" s="50">
        <f>VLOOKUP(D1794,'Species List'!$A$2:$J$97,7,0)</f>
        <v>2.3852000000000002</v>
      </c>
      <c r="J1794">
        <f t="shared" ref="J1794:J1857" si="28">10^(H1794+(I1794*LOG(F1794*10)/LOG(10)))</f>
        <v>162.02539503890316</v>
      </c>
      <c r="K1794" s="50" t="str">
        <f>VLOOKUP(D1794,'Species List'!$A$2:$J$97,4,0)</f>
        <v>Scaridae</v>
      </c>
    </row>
    <row r="1795" spans="1:11">
      <c r="A1795" s="49">
        <v>2013</v>
      </c>
      <c r="B1795" t="s">
        <v>379</v>
      </c>
      <c r="C1795">
        <v>4</v>
      </c>
      <c r="D1795" t="s">
        <v>48</v>
      </c>
      <c r="E1795" s="48" t="str">
        <f>VLOOKUP(D1795,'Species List'!$A$2:$J$97,3,0)</f>
        <v>Scarus taeniopterus</v>
      </c>
      <c r="F1795">
        <v>24</v>
      </c>
      <c r="G1795" t="s">
        <v>43</v>
      </c>
      <c r="H1795" s="50">
        <f>VLOOKUP(D1795,'Species List'!$A$2:$J$97,6,0)</f>
        <v>-3.2256999999999998</v>
      </c>
      <c r="I1795" s="50">
        <f>VLOOKUP(D1795,'Species List'!$A$2:$J$97,7,0)</f>
        <v>2.3852000000000002</v>
      </c>
      <c r="J1795">
        <f t="shared" si="28"/>
        <v>282.86541679033706</v>
      </c>
      <c r="K1795" s="50" t="str">
        <f>VLOOKUP(D1795,'Species List'!$A$2:$J$97,4,0)</f>
        <v>Scaridae</v>
      </c>
    </row>
    <row r="1796" spans="1:11">
      <c r="A1796" s="49">
        <v>2013</v>
      </c>
      <c r="B1796" t="s">
        <v>379</v>
      </c>
      <c r="C1796">
        <v>4</v>
      </c>
      <c r="D1796" s="48" t="s">
        <v>42</v>
      </c>
      <c r="E1796" s="48" t="str">
        <f>VLOOKUP(D1796,'Species List'!$A$2:$J$97,3,0)</f>
        <v>Scarus vetula</v>
      </c>
      <c r="F1796">
        <v>24</v>
      </c>
      <c r="G1796" t="s">
        <v>21</v>
      </c>
      <c r="H1796" s="50">
        <f>VLOOKUP(D1796,'Species List'!$A$2:$J$97,6,0)</f>
        <v>-5.0162000000000004</v>
      </c>
      <c r="I1796" s="50">
        <f>VLOOKUP(D1796,'Species List'!$A$2:$J$97,7,0)</f>
        <v>3.1109</v>
      </c>
      <c r="J1796">
        <f t="shared" si="28"/>
        <v>244.56772957919503</v>
      </c>
      <c r="K1796" s="50" t="str">
        <f>VLOOKUP(D1796,'Species List'!$A$2:$J$97,4,0)</f>
        <v>Scaridae</v>
      </c>
    </row>
    <row r="1797" spans="1:11">
      <c r="A1797" s="49">
        <v>2013</v>
      </c>
      <c r="B1797" t="s">
        <v>379</v>
      </c>
      <c r="C1797">
        <v>4</v>
      </c>
      <c r="D1797" s="48" t="s">
        <v>42</v>
      </c>
      <c r="E1797" s="48" t="str">
        <f>VLOOKUP(D1797,'Species List'!$A$2:$J$97,3,0)</f>
        <v>Scarus vetula</v>
      </c>
      <c r="F1797">
        <v>28</v>
      </c>
      <c r="G1797" t="s">
        <v>21</v>
      </c>
      <c r="H1797" s="50">
        <f>VLOOKUP(D1797,'Species List'!$A$2:$J$97,6,0)</f>
        <v>-5.0162000000000004</v>
      </c>
      <c r="I1797" s="50">
        <f>VLOOKUP(D1797,'Species List'!$A$2:$J$97,7,0)</f>
        <v>3.1109</v>
      </c>
      <c r="J1797">
        <f t="shared" si="28"/>
        <v>395.06078258407069</v>
      </c>
      <c r="K1797" s="50" t="str">
        <f>VLOOKUP(D1797,'Species List'!$A$2:$J$97,4,0)</f>
        <v>Scaridae</v>
      </c>
    </row>
    <row r="1798" spans="1:11">
      <c r="A1798" s="49">
        <v>2013</v>
      </c>
      <c r="B1798" t="s">
        <v>379</v>
      </c>
      <c r="C1798">
        <v>4</v>
      </c>
      <c r="D1798" s="48" t="s">
        <v>42</v>
      </c>
      <c r="E1798" s="48" t="str">
        <f>VLOOKUP(D1798,'Species List'!$A$2:$J$97,3,0)</f>
        <v>Scarus vetula</v>
      </c>
      <c r="F1798">
        <v>35</v>
      </c>
      <c r="G1798" t="s">
        <v>43</v>
      </c>
      <c r="H1798" s="50">
        <f>VLOOKUP(D1798,'Species List'!$A$2:$J$97,6,0)</f>
        <v>-5.0162000000000004</v>
      </c>
      <c r="I1798" s="50">
        <f>VLOOKUP(D1798,'Species List'!$A$2:$J$97,7,0)</f>
        <v>3.1109</v>
      </c>
      <c r="J1798">
        <f t="shared" si="28"/>
        <v>790.93588337793562</v>
      </c>
      <c r="K1798" s="50" t="str">
        <f>VLOOKUP(D1798,'Species List'!$A$2:$J$97,4,0)</f>
        <v>Scaridae</v>
      </c>
    </row>
    <row r="1799" spans="1:11">
      <c r="A1799" s="49">
        <v>2013</v>
      </c>
      <c r="B1799" t="s">
        <v>379</v>
      </c>
      <c r="C1799">
        <v>4</v>
      </c>
      <c r="D1799" s="48" t="s">
        <v>47</v>
      </c>
      <c r="E1799" s="48" t="str">
        <f>VLOOKUP(D1799,'Species List'!$A$2:$J$97,3,0)</f>
        <v>Sparisoma aurofrenatum</v>
      </c>
      <c r="F1799">
        <v>23</v>
      </c>
      <c r="G1799" t="s">
        <v>43</v>
      </c>
      <c r="H1799" s="50">
        <f>VLOOKUP(D1799,'Species List'!$A$2:$J$97,6,0)</f>
        <v>-4.0781000000000001</v>
      </c>
      <c r="I1799" s="50">
        <f>VLOOKUP(D1799,'Species List'!$A$2:$J$97,7,0)</f>
        <v>2.7437999999999998</v>
      </c>
      <c r="J1799">
        <f t="shared" si="28"/>
        <v>252.35321175413256</v>
      </c>
      <c r="K1799" s="50" t="str">
        <f>VLOOKUP(D1799,'Species List'!$A$2:$J$97,4,0)</f>
        <v>Scaridae</v>
      </c>
    </row>
    <row r="1800" spans="1:11">
      <c r="A1800" s="49">
        <v>2013</v>
      </c>
      <c r="B1800" t="s">
        <v>379</v>
      </c>
      <c r="C1800">
        <v>4</v>
      </c>
      <c r="D1800" s="48" t="s">
        <v>47</v>
      </c>
      <c r="E1800" s="48" t="str">
        <f>VLOOKUP(D1800,'Species List'!$A$2:$J$97,3,0)</f>
        <v>Sparisoma aurofrenatum</v>
      </c>
      <c r="F1800">
        <v>23</v>
      </c>
      <c r="G1800" t="s">
        <v>43</v>
      </c>
      <c r="H1800" s="50">
        <f>VLOOKUP(D1800,'Species List'!$A$2:$J$97,6,0)</f>
        <v>-4.0781000000000001</v>
      </c>
      <c r="I1800" s="50">
        <f>VLOOKUP(D1800,'Species List'!$A$2:$J$97,7,0)</f>
        <v>2.7437999999999998</v>
      </c>
      <c r="J1800">
        <f t="shared" si="28"/>
        <v>252.35321175413256</v>
      </c>
      <c r="K1800" s="50" t="str">
        <f>VLOOKUP(D1800,'Species List'!$A$2:$J$97,4,0)</f>
        <v>Scaridae</v>
      </c>
    </row>
    <row r="1801" spans="1:11">
      <c r="A1801" s="49">
        <v>2013</v>
      </c>
      <c r="B1801" t="s">
        <v>379</v>
      </c>
      <c r="C1801">
        <v>4</v>
      </c>
      <c r="D1801" t="s">
        <v>45</v>
      </c>
      <c r="E1801" s="48" t="str">
        <f>VLOOKUP(D1801,'Species List'!$A$2:$J$97,3,0)</f>
        <v>Sparisoma viride</v>
      </c>
      <c r="F1801">
        <v>13</v>
      </c>
      <c r="G1801" t="s">
        <v>21</v>
      </c>
      <c r="H1801" s="50">
        <f>VLOOKUP(D1801,'Species List'!$A$2:$J$97,6,0)</f>
        <v>-4.4317000000000002</v>
      </c>
      <c r="I1801" s="50">
        <f>VLOOKUP(D1801,'Species List'!$A$2:$J$97,7,0)</f>
        <v>2.9051</v>
      </c>
      <c r="J1801">
        <f t="shared" si="28"/>
        <v>51.229112573228946</v>
      </c>
      <c r="K1801" s="50" t="str">
        <f>VLOOKUP(D1801,'Species List'!$A$2:$J$97,4,0)</f>
        <v>Scaridae</v>
      </c>
    </row>
    <row r="1802" spans="1:11">
      <c r="A1802" s="49">
        <v>2013</v>
      </c>
      <c r="B1802" t="s">
        <v>379</v>
      </c>
      <c r="C1802">
        <v>4</v>
      </c>
      <c r="D1802" t="s">
        <v>45</v>
      </c>
      <c r="E1802" s="48" t="str">
        <f>VLOOKUP(D1802,'Species List'!$A$2:$J$97,3,0)</f>
        <v>Sparisoma viride</v>
      </c>
      <c r="F1802">
        <v>28</v>
      </c>
      <c r="G1802" t="s">
        <v>21</v>
      </c>
      <c r="H1802" s="50">
        <f>VLOOKUP(D1802,'Species List'!$A$2:$J$97,6,0)</f>
        <v>-4.4317000000000002</v>
      </c>
      <c r="I1802" s="50">
        <f>VLOOKUP(D1802,'Species List'!$A$2:$J$97,7,0)</f>
        <v>2.9051</v>
      </c>
      <c r="J1802">
        <f t="shared" si="28"/>
        <v>475.92530495067058</v>
      </c>
      <c r="K1802" s="50" t="str">
        <f>VLOOKUP(D1802,'Species List'!$A$2:$J$97,4,0)</f>
        <v>Scaridae</v>
      </c>
    </row>
    <row r="1803" spans="1:11">
      <c r="A1803" s="49">
        <v>2013</v>
      </c>
      <c r="B1803" t="s">
        <v>379</v>
      </c>
      <c r="C1803">
        <v>4</v>
      </c>
      <c r="D1803" t="s">
        <v>45</v>
      </c>
      <c r="E1803" s="48" t="str">
        <f>VLOOKUP(D1803,'Species List'!$A$2:$J$97,3,0)</f>
        <v>Sparisoma viride</v>
      </c>
      <c r="F1803">
        <v>30</v>
      </c>
      <c r="G1803" t="s">
        <v>21</v>
      </c>
      <c r="H1803" s="50">
        <f>VLOOKUP(D1803,'Species List'!$A$2:$J$97,6,0)</f>
        <v>-4.4317000000000002</v>
      </c>
      <c r="I1803" s="50">
        <f>VLOOKUP(D1803,'Species List'!$A$2:$J$97,7,0)</f>
        <v>2.9051</v>
      </c>
      <c r="J1803">
        <f t="shared" si="28"/>
        <v>581.54718397712224</v>
      </c>
      <c r="K1803" s="50" t="str">
        <f>VLOOKUP(D1803,'Species List'!$A$2:$J$97,4,0)</f>
        <v>Scaridae</v>
      </c>
    </row>
    <row r="1804" spans="1:11">
      <c r="A1804" s="49">
        <v>2013</v>
      </c>
      <c r="B1804" t="s">
        <v>379</v>
      </c>
      <c r="C1804">
        <v>4</v>
      </c>
      <c r="D1804" t="s">
        <v>45</v>
      </c>
      <c r="E1804" s="48" t="str">
        <f>VLOOKUP(D1804,'Species List'!$A$2:$J$97,3,0)</f>
        <v>Sparisoma viride</v>
      </c>
      <c r="F1804">
        <v>30</v>
      </c>
      <c r="G1804" t="s">
        <v>43</v>
      </c>
      <c r="H1804" s="50">
        <f>VLOOKUP(D1804,'Species List'!$A$2:$J$97,6,0)</f>
        <v>-4.4317000000000002</v>
      </c>
      <c r="I1804" s="50">
        <f>VLOOKUP(D1804,'Species List'!$A$2:$J$97,7,0)</f>
        <v>2.9051</v>
      </c>
      <c r="J1804">
        <f t="shared" si="28"/>
        <v>581.54718397712224</v>
      </c>
      <c r="K1804" s="50" t="str">
        <f>VLOOKUP(D1804,'Species List'!$A$2:$J$97,4,0)</f>
        <v>Scaridae</v>
      </c>
    </row>
    <row r="1805" spans="1:11">
      <c r="A1805" s="49">
        <v>2013</v>
      </c>
      <c r="B1805" t="s">
        <v>379</v>
      </c>
      <c r="C1805">
        <v>5</v>
      </c>
      <c r="D1805" t="s">
        <v>44</v>
      </c>
      <c r="E1805" s="48" t="str">
        <f>VLOOKUP(D1805,'Species List'!$A$2:$J$97,3,0)</f>
        <v>Scarus iseri</v>
      </c>
      <c r="F1805">
        <v>23</v>
      </c>
      <c r="G1805" t="s">
        <v>43</v>
      </c>
      <c r="H1805" s="50">
        <f>VLOOKUP(D1805,'Species List'!$A$2:$J$97,6,0)</f>
        <v>-4.8887</v>
      </c>
      <c r="I1805" s="50">
        <f>VLOOKUP(D1805,'Species List'!$A$2:$J$97,7,0)</f>
        <v>3.0548000000000002</v>
      </c>
      <c r="J1805">
        <f t="shared" si="28"/>
        <v>211.79036238974825</v>
      </c>
      <c r="K1805" s="50" t="str">
        <f>VLOOKUP(D1805,'Species List'!$A$2:$J$97,4,0)</f>
        <v>Scaridae</v>
      </c>
    </row>
    <row r="1806" spans="1:11">
      <c r="A1806" s="49">
        <v>2013</v>
      </c>
      <c r="B1806" t="s">
        <v>379</v>
      </c>
      <c r="C1806">
        <v>5</v>
      </c>
      <c r="D1806" t="s">
        <v>48</v>
      </c>
      <c r="E1806" s="48" t="str">
        <f>VLOOKUP(D1806,'Species List'!$A$2:$J$97,3,0)</f>
        <v>Scarus taeniopterus</v>
      </c>
      <c r="F1806">
        <v>17</v>
      </c>
      <c r="G1806" t="s">
        <v>53</v>
      </c>
      <c r="H1806" s="50">
        <f>VLOOKUP(D1806,'Species List'!$A$2:$J$97,6,0)</f>
        <v>-3.2256999999999998</v>
      </c>
      <c r="I1806" s="50">
        <f>VLOOKUP(D1806,'Species List'!$A$2:$J$97,7,0)</f>
        <v>2.3852000000000002</v>
      </c>
      <c r="J1806">
        <f t="shared" si="28"/>
        <v>124.27013418228138</v>
      </c>
      <c r="K1806" s="50" t="str">
        <f>VLOOKUP(D1806,'Species List'!$A$2:$J$97,4,0)</f>
        <v>Scaridae</v>
      </c>
    </row>
    <row r="1807" spans="1:11">
      <c r="A1807" s="49">
        <v>2013</v>
      </c>
      <c r="B1807" t="s">
        <v>379</v>
      </c>
      <c r="C1807">
        <v>5</v>
      </c>
      <c r="D1807" t="s">
        <v>48</v>
      </c>
      <c r="E1807" s="48" t="str">
        <f>VLOOKUP(D1807,'Species List'!$A$2:$J$97,3,0)</f>
        <v>Scarus taeniopterus</v>
      </c>
      <c r="F1807">
        <v>24</v>
      </c>
      <c r="G1807" t="s">
        <v>43</v>
      </c>
      <c r="H1807" s="50">
        <f>VLOOKUP(D1807,'Species List'!$A$2:$J$97,6,0)</f>
        <v>-3.2256999999999998</v>
      </c>
      <c r="I1807" s="50">
        <f>VLOOKUP(D1807,'Species List'!$A$2:$J$97,7,0)</f>
        <v>2.3852000000000002</v>
      </c>
      <c r="J1807">
        <f t="shared" si="28"/>
        <v>282.86541679033706</v>
      </c>
      <c r="K1807" s="50" t="str">
        <f>VLOOKUP(D1807,'Species List'!$A$2:$J$97,4,0)</f>
        <v>Scaridae</v>
      </c>
    </row>
    <row r="1808" spans="1:11">
      <c r="A1808" s="49">
        <v>2013</v>
      </c>
      <c r="B1808" t="s">
        <v>379</v>
      </c>
      <c r="C1808">
        <v>5</v>
      </c>
      <c r="D1808" s="48" t="s">
        <v>42</v>
      </c>
      <c r="E1808" s="48" t="str">
        <f>VLOOKUP(D1808,'Species List'!$A$2:$J$97,3,0)</f>
        <v>Scarus vetula</v>
      </c>
      <c r="F1808">
        <v>24</v>
      </c>
      <c r="G1808" t="s">
        <v>21</v>
      </c>
      <c r="H1808" s="50">
        <f>VLOOKUP(D1808,'Species List'!$A$2:$J$97,6,0)</f>
        <v>-5.0162000000000004</v>
      </c>
      <c r="I1808" s="50">
        <f>VLOOKUP(D1808,'Species List'!$A$2:$J$97,7,0)</f>
        <v>3.1109</v>
      </c>
      <c r="J1808">
        <f t="shared" si="28"/>
        <v>244.56772957919503</v>
      </c>
      <c r="K1808" s="50" t="str">
        <f>VLOOKUP(D1808,'Species List'!$A$2:$J$97,4,0)</f>
        <v>Scaridae</v>
      </c>
    </row>
    <row r="1809" spans="1:11">
      <c r="A1809" s="49">
        <v>2013</v>
      </c>
      <c r="B1809" t="s">
        <v>379</v>
      </c>
      <c r="C1809">
        <v>5</v>
      </c>
      <c r="D1809" s="48" t="s">
        <v>42</v>
      </c>
      <c r="E1809" s="48" t="str">
        <f>VLOOKUP(D1809,'Species List'!$A$2:$J$97,3,0)</f>
        <v>Scarus vetula</v>
      </c>
      <c r="F1809">
        <v>26</v>
      </c>
      <c r="G1809" t="s">
        <v>21</v>
      </c>
      <c r="H1809" s="50">
        <f>VLOOKUP(D1809,'Species List'!$A$2:$J$97,6,0)</f>
        <v>-5.0162000000000004</v>
      </c>
      <c r="I1809" s="50">
        <f>VLOOKUP(D1809,'Species List'!$A$2:$J$97,7,0)</f>
        <v>3.1109</v>
      </c>
      <c r="J1809">
        <f t="shared" si="28"/>
        <v>313.71883111439962</v>
      </c>
      <c r="K1809" s="50" t="str">
        <f>VLOOKUP(D1809,'Species List'!$A$2:$J$97,4,0)</f>
        <v>Scaridae</v>
      </c>
    </row>
    <row r="1810" spans="1:11">
      <c r="A1810" s="49">
        <v>2013</v>
      </c>
      <c r="B1810" t="s">
        <v>379</v>
      </c>
      <c r="C1810">
        <v>5</v>
      </c>
      <c r="D1810" s="48" t="s">
        <v>42</v>
      </c>
      <c r="E1810" s="48" t="str">
        <f>VLOOKUP(D1810,'Species List'!$A$2:$J$97,3,0)</f>
        <v>Scarus vetula</v>
      </c>
      <c r="F1810">
        <v>33</v>
      </c>
      <c r="G1810" t="s">
        <v>43</v>
      </c>
      <c r="H1810" s="50">
        <f>VLOOKUP(D1810,'Species List'!$A$2:$J$97,6,0)</f>
        <v>-5.0162000000000004</v>
      </c>
      <c r="I1810" s="50">
        <f>VLOOKUP(D1810,'Species List'!$A$2:$J$97,7,0)</f>
        <v>3.1109</v>
      </c>
      <c r="J1810">
        <f t="shared" si="28"/>
        <v>658.63531859738646</v>
      </c>
      <c r="K1810" s="50" t="str">
        <f>VLOOKUP(D1810,'Species List'!$A$2:$J$97,4,0)</f>
        <v>Scaridae</v>
      </c>
    </row>
    <row r="1811" spans="1:11">
      <c r="A1811" s="49">
        <v>2013</v>
      </c>
      <c r="B1811" t="s">
        <v>379</v>
      </c>
      <c r="C1811">
        <v>5</v>
      </c>
      <c r="D1811" s="48" t="s">
        <v>47</v>
      </c>
      <c r="E1811" s="48" t="str">
        <f>VLOOKUP(D1811,'Species List'!$A$2:$J$97,3,0)</f>
        <v>Sparisoma aurofrenatum</v>
      </c>
      <c r="F1811">
        <v>23</v>
      </c>
      <c r="G1811" t="s">
        <v>43</v>
      </c>
      <c r="H1811" s="50">
        <f>VLOOKUP(D1811,'Species List'!$A$2:$J$97,6,0)</f>
        <v>-4.0781000000000001</v>
      </c>
      <c r="I1811" s="50">
        <f>VLOOKUP(D1811,'Species List'!$A$2:$J$97,7,0)</f>
        <v>2.7437999999999998</v>
      </c>
      <c r="J1811">
        <f t="shared" si="28"/>
        <v>252.35321175413256</v>
      </c>
      <c r="K1811" s="50" t="str">
        <f>VLOOKUP(D1811,'Species List'!$A$2:$J$97,4,0)</f>
        <v>Scaridae</v>
      </c>
    </row>
    <row r="1812" spans="1:11">
      <c r="A1812" s="49">
        <v>2013</v>
      </c>
      <c r="B1812" t="s">
        <v>379</v>
      </c>
      <c r="C1812">
        <v>6</v>
      </c>
      <c r="D1812" s="48" t="s">
        <v>26</v>
      </c>
      <c r="E1812" s="48" t="str">
        <f>VLOOKUP(D1812,'Species List'!$A$2:$J$97,3,0)</f>
        <v>Acanthurus bahianus</v>
      </c>
      <c r="F1812">
        <v>17</v>
      </c>
      <c r="H1812" s="50">
        <f>VLOOKUP(D1812,'Species List'!$A$2:$J$97,6,0)</f>
        <v>-4.6005000000000003</v>
      </c>
      <c r="I1812" s="50">
        <f>VLOOKUP(D1812,'Species List'!$A$2:$J$97,7,0)</f>
        <v>2.9752000000000001</v>
      </c>
      <c r="J1812">
        <f t="shared" si="28"/>
        <v>108.52545888885899</v>
      </c>
      <c r="K1812" s="50" t="str">
        <f>VLOOKUP(D1812,'Species List'!$A$2:$J$97,4,0)</f>
        <v>Acanthuridae</v>
      </c>
    </row>
    <row r="1813" spans="1:11">
      <c r="A1813" s="49">
        <v>2013</v>
      </c>
      <c r="B1813" t="s">
        <v>379</v>
      </c>
      <c r="C1813">
        <v>6</v>
      </c>
      <c r="D1813" s="48" t="s">
        <v>46</v>
      </c>
      <c r="E1813" s="48" t="str">
        <f>VLOOKUP(D1813,'Species List'!$A$2:$J$97,3,0)</f>
        <v>Acanthurus chirurgus</v>
      </c>
      <c r="F1813">
        <v>17</v>
      </c>
      <c r="H1813" s="50">
        <f>VLOOKUP(D1813,'Species List'!$A$2:$J$97,6,0)</f>
        <v>-2.4262000000000001</v>
      </c>
      <c r="I1813" s="50">
        <f>VLOOKUP(D1813,'Species List'!$A$2:$J$97,7,0)</f>
        <v>2.0768</v>
      </c>
      <c r="J1813">
        <f t="shared" si="28"/>
        <v>160.69276363308131</v>
      </c>
      <c r="K1813" s="50" t="str">
        <f>VLOOKUP(D1813,'Species List'!$A$2:$J$97,4,0)</f>
        <v>Acanthuridae</v>
      </c>
    </row>
    <row r="1814" spans="1:11">
      <c r="A1814" s="49">
        <v>2013</v>
      </c>
      <c r="B1814" t="s">
        <v>379</v>
      </c>
      <c r="C1814">
        <v>6</v>
      </c>
      <c r="D1814" s="48" t="s">
        <v>54</v>
      </c>
      <c r="E1814" s="48" t="str">
        <f>VLOOKUP(D1814,'Species List'!$A$2:$J$97,3,0)</f>
        <v>Acanthurus coeruleus</v>
      </c>
      <c r="F1814">
        <v>17</v>
      </c>
      <c r="H1814" s="50">
        <f>VLOOKUP(D1814,'Species List'!$A$2:$J$97,6,0)</f>
        <v>-2.8241999999999998</v>
      </c>
      <c r="I1814" s="50">
        <f>VLOOKUP(D1814,'Species List'!$A$2:$J$97,7,0)</f>
        <v>2.2637999999999998</v>
      </c>
      <c r="J1814">
        <f t="shared" si="28"/>
        <v>167.91529942216221</v>
      </c>
      <c r="K1814" s="50" t="str">
        <f>VLOOKUP(D1814,'Species List'!$A$2:$J$97,4,0)</f>
        <v>Acanthuridae</v>
      </c>
    </row>
    <row r="1815" spans="1:11">
      <c r="A1815" s="49">
        <v>2013</v>
      </c>
      <c r="B1815" t="s">
        <v>379</v>
      </c>
      <c r="C1815">
        <v>6</v>
      </c>
      <c r="D1815" s="48" t="s">
        <v>54</v>
      </c>
      <c r="E1815" s="48" t="str">
        <f>VLOOKUP(D1815,'Species List'!$A$2:$J$97,3,0)</f>
        <v>Acanthurus coeruleus</v>
      </c>
      <c r="F1815">
        <v>18</v>
      </c>
      <c r="H1815" s="50">
        <f>VLOOKUP(D1815,'Species List'!$A$2:$J$97,6,0)</f>
        <v>-2.8241999999999998</v>
      </c>
      <c r="I1815" s="50">
        <f>VLOOKUP(D1815,'Species List'!$A$2:$J$97,7,0)</f>
        <v>2.2637999999999998</v>
      </c>
      <c r="J1815">
        <f t="shared" si="28"/>
        <v>191.11109332634919</v>
      </c>
      <c r="K1815" s="50" t="str">
        <f>VLOOKUP(D1815,'Species List'!$A$2:$J$97,4,0)</f>
        <v>Acanthuridae</v>
      </c>
    </row>
    <row r="1816" spans="1:11">
      <c r="A1816" s="49">
        <v>2013</v>
      </c>
      <c r="B1816" t="s">
        <v>379</v>
      </c>
      <c r="C1816">
        <v>6</v>
      </c>
      <c r="D1816" s="48" t="s">
        <v>54</v>
      </c>
      <c r="E1816" s="48" t="str">
        <f>VLOOKUP(D1816,'Species List'!$A$2:$J$97,3,0)</f>
        <v>Acanthurus coeruleus</v>
      </c>
      <c r="F1816">
        <v>19</v>
      </c>
      <c r="H1816" s="50">
        <f>VLOOKUP(D1816,'Species List'!$A$2:$J$97,6,0)</f>
        <v>-2.8241999999999998</v>
      </c>
      <c r="I1816" s="50">
        <f>VLOOKUP(D1816,'Species List'!$A$2:$J$97,7,0)</f>
        <v>2.2637999999999998</v>
      </c>
      <c r="J1816">
        <f t="shared" si="28"/>
        <v>215.99435539737019</v>
      </c>
      <c r="K1816" s="50" t="str">
        <f>VLOOKUP(D1816,'Species List'!$A$2:$J$97,4,0)</f>
        <v>Acanthuridae</v>
      </c>
    </row>
    <row r="1817" spans="1:11">
      <c r="A1817" s="49">
        <v>2013</v>
      </c>
      <c r="B1817" t="s">
        <v>379</v>
      </c>
      <c r="C1817">
        <v>6</v>
      </c>
      <c r="D1817" s="48" t="s">
        <v>54</v>
      </c>
      <c r="E1817" s="48" t="str">
        <f>VLOOKUP(D1817,'Species List'!$A$2:$J$97,3,0)</f>
        <v>Acanthurus coeruleus</v>
      </c>
      <c r="F1817">
        <v>19</v>
      </c>
      <c r="H1817" s="50">
        <f>VLOOKUP(D1817,'Species List'!$A$2:$J$97,6,0)</f>
        <v>-2.8241999999999998</v>
      </c>
      <c r="I1817" s="50">
        <f>VLOOKUP(D1817,'Species List'!$A$2:$J$97,7,0)</f>
        <v>2.2637999999999998</v>
      </c>
      <c r="J1817">
        <f t="shared" si="28"/>
        <v>215.99435539737019</v>
      </c>
      <c r="K1817" s="50" t="str">
        <f>VLOOKUP(D1817,'Species List'!$A$2:$J$97,4,0)</f>
        <v>Acanthuridae</v>
      </c>
    </row>
    <row r="1818" spans="1:11">
      <c r="A1818" s="49">
        <v>2013</v>
      </c>
      <c r="B1818" t="s">
        <v>379</v>
      </c>
      <c r="C1818">
        <v>6</v>
      </c>
      <c r="D1818" t="s">
        <v>48</v>
      </c>
      <c r="E1818" s="48" t="str">
        <f>VLOOKUP(D1818,'Species List'!$A$2:$J$97,3,0)</f>
        <v>Scarus taeniopterus</v>
      </c>
      <c r="F1818">
        <v>20</v>
      </c>
      <c r="G1818" t="s">
        <v>21</v>
      </c>
      <c r="H1818" s="50">
        <f>VLOOKUP(D1818,'Species List'!$A$2:$J$97,6,0)</f>
        <v>-3.2256999999999998</v>
      </c>
      <c r="I1818" s="50">
        <f>VLOOKUP(D1818,'Species List'!$A$2:$J$97,7,0)</f>
        <v>2.3852000000000002</v>
      </c>
      <c r="J1818">
        <f t="shared" si="28"/>
        <v>183.11197449783583</v>
      </c>
      <c r="K1818" s="50" t="str">
        <f>VLOOKUP(D1818,'Species List'!$A$2:$J$97,4,0)</f>
        <v>Scaridae</v>
      </c>
    </row>
    <row r="1819" spans="1:11">
      <c r="A1819" s="49">
        <v>2013</v>
      </c>
      <c r="B1819" t="s">
        <v>379</v>
      </c>
      <c r="C1819">
        <v>6</v>
      </c>
      <c r="D1819" t="s">
        <v>48</v>
      </c>
      <c r="E1819" s="48" t="str">
        <f>VLOOKUP(D1819,'Species List'!$A$2:$J$97,3,0)</f>
        <v>Scarus taeniopterus</v>
      </c>
      <c r="F1819">
        <v>12</v>
      </c>
      <c r="G1819" t="s">
        <v>53</v>
      </c>
      <c r="H1819" s="50">
        <f>VLOOKUP(D1819,'Species List'!$A$2:$J$97,6,0)</f>
        <v>-3.2256999999999998</v>
      </c>
      <c r="I1819" s="50">
        <f>VLOOKUP(D1819,'Species List'!$A$2:$J$97,7,0)</f>
        <v>2.3852000000000002</v>
      </c>
      <c r="J1819">
        <f t="shared" si="28"/>
        <v>54.145592205106873</v>
      </c>
      <c r="K1819" s="50" t="str">
        <f>VLOOKUP(D1819,'Species List'!$A$2:$J$97,4,0)</f>
        <v>Scaridae</v>
      </c>
    </row>
    <row r="1820" spans="1:11">
      <c r="A1820" s="49">
        <v>2013</v>
      </c>
      <c r="B1820" t="s">
        <v>379</v>
      </c>
      <c r="C1820">
        <v>6</v>
      </c>
      <c r="D1820" t="s">
        <v>48</v>
      </c>
      <c r="E1820" s="48" t="str">
        <f>VLOOKUP(D1820,'Species List'!$A$2:$J$97,3,0)</f>
        <v>Scarus taeniopterus</v>
      </c>
      <c r="F1820">
        <v>13</v>
      </c>
      <c r="G1820" t="s">
        <v>53</v>
      </c>
      <c r="H1820" s="50">
        <f>VLOOKUP(D1820,'Species List'!$A$2:$J$97,6,0)</f>
        <v>-3.2256999999999998</v>
      </c>
      <c r="I1820" s="50">
        <f>VLOOKUP(D1820,'Species List'!$A$2:$J$97,7,0)</f>
        <v>2.3852000000000002</v>
      </c>
      <c r="J1820">
        <f t="shared" si="28"/>
        <v>65.535660968650873</v>
      </c>
      <c r="K1820" s="50" t="str">
        <f>VLOOKUP(D1820,'Species List'!$A$2:$J$97,4,0)</f>
        <v>Scaridae</v>
      </c>
    </row>
    <row r="1821" spans="1:11">
      <c r="A1821" s="49">
        <v>2013</v>
      </c>
      <c r="B1821" t="s">
        <v>379</v>
      </c>
      <c r="C1821">
        <v>6</v>
      </c>
      <c r="D1821" t="s">
        <v>48</v>
      </c>
      <c r="E1821" s="48" t="str">
        <f>VLOOKUP(D1821,'Species List'!$A$2:$J$97,3,0)</f>
        <v>Scarus taeniopterus</v>
      </c>
      <c r="F1821">
        <v>13</v>
      </c>
      <c r="G1821" t="s">
        <v>53</v>
      </c>
      <c r="H1821" s="50">
        <f>VLOOKUP(D1821,'Species List'!$A$2:$J$97,6,0)</f>
        <v>-3.2256999999999998</v>
      </c>
      <c r="I1821" s="50">
        <f>VLOOKUP(D1821,'Species List'!$A$2:$J$97,7,0)</f>
        <v>2.3852000000000002</v>
      </c>
      <c r="J1821">
        <f t="shared" si="28"/>
        <v>65.535660968650873</v>
      </c>
      <c r="K1821" s="50" t="str">
        <f>VLOOKUP(D1821,'Species List'!$A$2:$J$97,4,0)</f>
        <v>Scaridae</v>
      </c>
    </row>
    <row r="1822" spans="1:11">
      <c r="A1822" s="49">
        <v>2013</v>
      </c>
      <c r="B1822" t="s">
        <v>379</v>
      </c>
      <c r="C1822">
        <v>6</v>
      </c>
      <c r="D1822" t="s">
        <v>48</v>
      </c>
      <c r="E1822" s="48" t="str">
        <f>VLOOKUP(D1822,'Species List'!$A$2:$J$97,3,0)</f>
        <v>Scarus taeniopterus</v>
      </c>
      <c r="F1822">
        <v>15</v>
      </c>
      <c r="G1822" t="s">
        <v>53</v>
      </c>
      <c r="H1822" s="50">
        <f>VLOOKUP(D1822,'Species List'!$A$2:$J$97,6,0)</f>
        <v>-3.2256999999999998</v>
      </c>
      <c r="I1822" s="50">
        <f>VLOOKUP(D1822,'Species List'!$A$2:$J$97,7,0)</f>
        <v>2.3852000000000002</v>
      </c>
      <c r="J1822">
        <f t="shared" si="28"/>
        <v>92.19616810425471</v>
      </c>
      <c r="K1822" s="50" t="str">
        <f>VLOOKUP(D1822,'Species List'!$A$2:$J$97,4,0)</f>
        <v>Scaridae</v>
      </c>
    </row>
    <row r="1823" spans="1:11">
      <c r="A1823" s="49">
        <v>2013</v>
      </c>
      <c r="B1823" t="s">
        <v>379</v>
      </c>
      <c r="C1823">
        <v>6</v>
      </c>
      <c r="D1823" t="s">
        <v>48</v>
      </c>
      <c r="E1823" s="48" t="str">
        <f>VLOOKUP(D1823,'Species List'!$A$2:$J$97,3,0)</f>
        <v>Scarus taeniopterus</v>
      </c>
      <c r="F1823">
        <v>22</v>
      </c>
      <c r="G1823" t="s">
        <v>43</v>
      </c>
      <c r="H1823" s="50">
        <f>VLOOKUP(D1823,'Species List'!$A$2:$J$97,6,0)</f>
        <v>-3.2256999999999998</v>
      </c>
      <c r="I1823" s="50">
        <f>VLOOKUP(D1823,'Species List'!$A$2:$J$97,7,0)</f>
        <v>2.3852000000000002</v>
      </c>
      <c r="J1823">
        <f t="shared" si="28"/>
        <v>229.85109565998633</v>
      </c>
      <c r="K1823" s="50" t="str">
        <f>VLOOKUP(D1823,'Species List'!$A$2:$J$97,4,0)</f>
        <v>Scaridae</v>
      </c>
    </row>
    <row r="1824" spans="1:11">
      <c r="A1824" s="49">
        <v>2013</v>
      </c>
      <c r="B1824" t="s">
        <v>379</v>
      </c>
      <c r="C1824">
        <v>6</v>
      </c>
      <c r="D1824" t="s">
        <v>48</v>
      </c>
      <c r="E1824" s="48" t="str">
        <f>VLOOKUP(D1824,'Species List'!$A$2:$J$97,3,0)</f>
        <v>Scarus taeniopterus</v>
      </c>
      <c r="F1824">
        <v>23</v>
      </c>
      <c r="H1824" s="50">
        <f>VLOOKUP(D1824,'Species List'!$A$2:$J$97,6,0)</f>
        <v>-3.2256999999999998</v>
      </c>
      <c r="I1824" s="50">
        <f>VLOOKUP(D1824,'Species List'!$A$2:$J$97,7,0)</f>
        <v>2.3852000000000002</v>
      </c>
      <c r="J1824">
        <f t="shared" si="28"/>
        <v>255.56020890468707</v>
      </c>
      <c r="K1824" s="50" t="str">
        <f>VLOOKUP(D1824,'Species List'!$A$2:$J$97,4,0)</f>
        <v>Scaridae</v>
      </c>
    </row>
    <row r="1825" spans="1:11">
      <c r="A1825" s="49">
        <v>2013</v>
      </c>
      <c r="B1825" t="s">
        <v>379</v>
      </c>
      <c r="C1825">
        <v>6</v>
      </c>
      <c r="D1825" s="48" t="s">
        <v>42</v>
      </c>
      <c r="E1825" s="48" t="str">
        <f>VLOOKUP(D1825,'Species List'!$A$2:$J$97,3,0)</f>
        <v>Scarus vetula</v>
      </c>
      <c r="F1825">
        <v>34</v>
      </c>
      <c r="G1825" t="s">
        <v>21</v>
      </c>
      <c r="H1825" s="50">
        <f>VLOOKUP(D1825,'Species List'!$A$2:$J$97,6,0)</f>
        <v>-5.0162000000000004</v>
      </c>
      <c r="I1825" s="50">
        <f>VLOOKUP(D1825,'Species List'!$A$2:$J$97,7,0)</f>
        <v>3.1109</v>
      </c>
      <c r="J1825">
        <f t="shared" si="28"/>
        <v>722.73279691201913</v>
      </c>
      <c r="K1825" s="50" t="str">
        <f>VLOOKUP(D1825,'Species List'!$A$2:$J$97,4,0)</f>
        <v>Scaridae</v>
      </c>
    </row>
    <row r="1826" spans="1:11">
      <c r="A1826" s="49">
        <v>2013</v>
      </c>
      <c r="B1826" t="s">
        <v>379</v>
      </c>
      <c r="C1826">
        <v>6</v>
      </c>
      <c r="D1826" s="48" t="s">
        <v>47</v>
      </c>
      <c r="E1826" s="48" t="str">
        <f>VLOOKUP(D1826,'Species List'!$A$2:$J$97,3,0)</f>
        <v>Sparisoma aurofrenatum</v>
      </c>
      <c r="F1826">
        <v>17</v>
      </c>
      <c r="G1826" t="s">
        <v>21</v>
      </c>
      <c r="H1826" s="50">
        <f>VLOOKUP(D1826,'Species List'!$A$2:$J$97,6,0)</f>
        <v>-4.0781000000000001</v>
      </c>
      <c r="I1826" s="50">
        <f>VLOOKUP(D1826,'Species List'!$A$2:$J$97,7,0)</f>
        <v>2.7437999999999998</v>
      </c>
      <c r="J1826">
        <f t="shared" si="28"/>
        <v>110.10467275536061</v>
      </c>
      <c r="K1826" s="50" t="str">
        <f>VLOOKUP(D1826,'Species List'!$A$2:$J$97,4,0)</f>
        <v>Scaridae</v>
      </c>
    </row>
    <row r="1827" spans="1:11">
      <c r="A1827" s="49">
        <v>2013</v>
      </c>
      <c r="B1827" t="s">
        <v>379</v>
      </c>
      <c r="C1827">
        <v>6</v>
      </c>
      <c r="D1827" s="48" t="s">
        <v>47</v>
      </c>
      <c r="E1827" s="48" t="str">
        <f>VLOOKUP(D1827,'Species List'!$A$2:$J$97,3,0)</f>
        <v>Sparisoma aurofrenatum</v>
      </c>
      <c r="F1827">
        <v>23</v>
      </c>
      <c r="G1827" t="s">
        <v>43</v>
      </c>
      <c r="H1827" s="50">
        <f>VLOOKUP(D1827,'Species List'!$A$2:$J$97,6,0)</f>
        <v>-4.0781000000000001</v>
      </c>
      <c r="I1827" s="50">
        <f>VLOOKUP(D1827,'Species List'!$A$2:$J$97,7,0)</f>
        <v>2.7437999999999998</v>
      </c>
      <c r="J1827">
        <f t="shared" si="28"/>
        <v>252.35321175413256</v>
      </c>
      <c r="K1827" s="50" t="str">
        <f>VLOOKUP(D1827,'Species List'!$A$2:$J$97,4,0)</f>
        <v>Scaridae</v>
      </c>
    </row>
    <row r="1828" spans="1:11">
      <c r="A1828" s="49">
        <v>2013</v>
      </c>
      <c r="B1828" t="s">
        <v>379</v>
      </c>
      <c r="C1828">
        <v>6</v>
      </c>
      <c r="D1828" t="s">
        <v>45</v>
      </c>
      <c r="E1828" s="48" t="str">
        <f>VLOOKUP(D1828,'Species List'!$A$2:$J$97,3,0)</f>
        <v>Sparisoma viride</v>
      </c>
      <c r="F1828">
        <v>28</v>
      </c>
      <c r="G1828" t="s">
        <v>43</v>
      </c>
      <c r="H1828" s="50">
        <f>VLOOKUP(D1828,'Species List'!$A$2:$J$97,6,0)</f>
        <v>-4.4317000000000002</v>
      </c>
      <c r="I1828" s="50">
        <f>VLOOKUP(D1828,'Species List'!$A$2:$J$97,7,0)</f>
        <v>2.9051</v>
      </c>
      <c r="J1828">
        <f t="shared" si="28"/>
        <v>475.92530495067058</v>
      </c>
      <c r="K1828" s="50" t="str">
        <f>VLOOKUP(D1828,'Species List'!$A$2:$J$97,4,0)</f>
        <v>Scaridae</v>
      </c>
    </row>
    <row r="1829" spans="1:11">
      <c r="A1829" s="49">
        <v>2013</v>
      </c>
      <c r="B1829" t="s">
        <v>379</v>
      </c>
      <c r="C1829">
        <v>7</v>
      </c>
      <c r="D1829" s="48" t="s">
        <v>26</v>
      </c>
      <c r="E1829" s="48" t="str">
        <f>VLOOKUP(D1829,'Species List'!$A$2:$J$97,3,0)</f>
        <v>Acanthurus bahianus</v>
      </c>
      <c r="F1829">
        <v>16</v>
      </c>
      <c r="H1829" s="50">
        <f>VLOOKUP(D1829,'Species List'!$A$2:$J$97,6,0)</f>
        <v>-4.6005000000000003</v>
      </c>
      <c r="I1829" s="50">
        <f>VLOOKUP(D1829,'Species List'!$A$2:$J$97,7,0)</f>
        <v>2.9752000000000001</v>
      </c>
      <c r="J1829">
        <f t="shared" si="28"/>
        <v>90.614515438104903</v>
      </c>
      <c r="K1829" s="50" t="str">
        <f>VLOOKUP(D1829,'Species List'!$A$2:$J$97,4,0)</f>
        <v>Acanthuridae</v>
      </c>
    </row>
    <row r="1830" spans="1:11">
      <c r="A1830" s="49">
        <v>2013</v>
      </c>
      <c r="B1830" t="s">
        <v>379</v>
      </c>
      <c r="C1830">
        <v>7</v>
      </c>
      <c r="D1830" s="48" t="s">
        <v>26</v>
      </c>
      <c r="E1830" s="48" t="str">
        <f>VLOOKUP(D1830,'Species List'!$A$2:$J$97,3,0)</f>
        <v>Acanthurus bahianus</v>
      </c>
      <c r="F1830">
        <v>17</v>
      </c>
      <c r="H1830" s="50">
        <f>VLOOKUP(D1830,'Species List'!$A$2:$J$97,6,0)</f>
        <v>-4.6005000000000003</v>
      </c>
      <c r="I1830" s="50">
        <f>VLOOKUP(D1830,'Species List'!$A$2:$J$97,7,0)</f>
        <v>2.9752000000000001</v>
      </c>
      <c r="J1830">
        <f t="shared" si="28"/>
        <v>108.52545888885899</v>
      </c>
      <c r="K1830" s="50" t="str">
        <f>VLOOKUP(D1830,'Species List'!$A$2:$J$97,4,0)</f>
        <v>Acanthuridae</v>
      </c>
    </row>
    <row r="1831" spans="1:11">
      <c r="A1831" s="49">
        <v>2013</v>
      </c>
      <c r="B1831" t="s">
        <v>379</v>
      </c>
      <c r="C1831">
        <v>7</v>
      </c>
      <c r="D1831" s="48" t="s">
        <v>54</v>
      </c>
      <c r="E1831" s="48" t="str">
        <f>VLOOKUP(D1831,'Species List'!$A$2:$J$97,3,0)</f>
        <v>Acanthurus coeruleus</v>
      </c>
      <c r="F1831">
        <v>20</v>
      </c>
      <c r="H1831" s="50">
        <f>VLOOKUP(D1831,'Species List'!$A$2:$J$97,6,0)</f>
        <v>-2.8241999999999998</v>
      </c>
      <c r="I1831" s="50">
        <f>VLOOKUP(D1831,'Species List'!$A$2:$J$97,7,0)</f>
        <v>2.2637999999999998</v>
      </c>
      <c r="J1831">
        <f t="shared" si="28"/>
        <v>242.58933511332035</v>
      </c>
      <c r="K1831" s="50" t="str">
        <f>VLOOKUP(D1831,'Species List'!$A$2:$J$97,4,0)</f>
        <v>Acanthuridae</v>
      </c>
    </row>
    <row r="1832" spans="1:11">
      <c r="A1832" s="49">
        <v>2013</v>
      </c>
      <c r="B1832" t="s">
        <v>379</v>
      </c>
      <c r="C1832">
        <v>7</v>
      </c>
      <c r="D1832" s="48" t="s">
        <v>49</v>
      </c>
      <c r="E1832" s="48" t="str">
        <f>VLOOKUP(D1832,'Species List'!$A$2:$J$97,3,0)</f>
        <v>Microspathodon chrysurus</v>
      </c>
      <c r="F1832">
        <v>16</v>
      </c>
      <c r="H1832" s="50">
        <f>VLOOKUP(D1832,'Species List'!$A$2:$J$97,6,0)</f>
        <v>-4.7032999999999996</v>
      </c>
      <c r="I1832" s="50">
        <f>VLOOKUP(D1832,'Species List'!$A$2:$J$97,7,0)</f>
        <v>3.0825</v>
      </c>
      <c r="J1832">
        <f t="shared" si="28"/>
        <v>123.2820497402834</v>
      </c>
      <c r="K1832" s="50" t="str">
        <f>VLOOKUP(D1832,'Species List'!$A$2:$J$97,4,0)</f>
        <v>Pomacentridae</v>
      </c>
    </row>
    <row r="1833" spans="1:11">
      <c r="A1833" s="49">
        <v>2013</v>
      </c>
      <c r="B1833" t="s">
        <v>379</v>
      </c>
      <c r="C1833">
        <v>7</v>
      </c>
      <c r="D1833" t="s">
        <v>44</v>
      </c>
      <c r="E1833" s="48" t="str">
        <f>VLOOKUP(D1833,'Species List'!$A$2:$J$97,3,0)</f>
        <v>Scarus iseri</v>
      </c>
      <c r="F1833">
        <v>23</v>
      </c>
      <c r="G1833" t="s">
        <v>43</v>
      </c>
      <c r="H1833" s="50">
        <f>VLOOKUP(D1833,'Species List'!$A$2:$J$97,6,0)</f>
        <v>-4.8887</v>
      </c>
      <c r="I1833" s="50">
        <f>VLOOKUP(D1833,'Species List'!$A$2:$J$97,7,0)</f>
        <v>3.0548000000000002</v>
      </c>
      <c r="J1833">
        <f t="shared" si="28"/>
        <v>211.79036238974825</v>
      </c>
      <c r="K1833" s="50" t="str">
        <f>VLOOKUP(D1833,'Species List'!$A$2:$J$97,4,0)</f>
        <v>Scaridae</v>
      </c>
    </row>
    <row r="1834" spans="1:11">
      <c r="A1834" s="49">
        <v>2013</v>
      </c>
      <c r="B1834" t="s">
        <v>379</v>
      </c>
      <c r="C1834">
        <v>7</v>
      </c>
      <c r="D1834" t="s">
        <v>48</v>
      </c>
      <c r="E1834" s="48" t="str">
        <f>VLOOKUP(D1834,'Species List'!$A$2:$J$97,3,0)</f>
        <v>Scarus taeniopterus</v>
      </c>
      <c r="F1834">
        <v>20</v>
      </c>
      <c r="G1834" t="s">
        <v>21</v>
      </c>
      <c r="H1834" s="50">
        <f>VLOOKUP(D1834,'Species List'!$A$2:$J$97,6,0)</f>
        <v>-3.2256999999999998</v>
      </c>
      <c r="I1834" s="50">
        <f>VLOOKUP(D1834,'Species List'!$A$2:$J$97,7,0)</f>
        <v>2.3852000000000002</v>
      </c>
      <c r="J1834">
        <f t="shared" si="28"/>
        <v>183.11197449783583</v>
      </c>
      <c r="K1834" s="50" t="str">
        <f>VLOOKUP(D1834,'Species List'!$A$2:$J$97,4,0)</f>
        <v>Scaridae</v>
      </c>
    </row>
    <row r="1835" spans="1:11">
      <c r="A1835" s="49">
        <v>2013</v>
      </c>
      <c r="B1835" t="s">
        <v>379</v>
      </c>
      <c r="C1835">
        <v>7</v>
      </c>
      <c r="D1835" t="s">
        <v>48</v>
      </c>
      <c r="E1835" s="48" t="str">
        <f>VLOOKUP(D1835,'Species List'!$A$2:$J$97,3,0)</f>
        <v>Scarus taeniopterus</v>
      </c>
      <c r="F1835">
        <v>23</v>
      </c>
      <c r="G1835" t="s">
        <v>43</v>
      </c>
      <c r="H1835" s="50">
        <f>VLOOKUP(D1835,'Species List'!$A$2:$J$97,6,0)</f>
        <v>-3.2256999999999998</v>
      </c>
      <c r="I1835" s="50">
        <f>VLOOKUP(D1835,'Species List'!$A$2:$J$97,7,0)</f>
        <v>2.3852000000000002</v>
      </c>
      <c r="J1835">
        <f t="shared" si="28"/>
        <v>255.56020890468707</v>
      </c>
      <c r="K1835" s="50" t="str">
        <f>VLOOKUP(D1835,'Species List'!$A$2:$J$97,4,0)</f>
        <v>Scaridae</v>
      </c>
    </row>
    <row r="1836" spans="1:11">
      <c r="A1836" s="49">
        <v>2013</v>
      </c>
      <c r="B1836" t="s">
        <v>379</v>
      </c>
      <c r="C1836">
        <v>7</v>
      </c>
      <c r="D1836" t="s">
        <v>48</v>
      </c>
      <c r="E1836" s="48" t="str">
        <f>VLOOKUP(D1836,'Species List'!$A$2:$J$97,3,0)</f>
        <v>Scarus taeniopterus</v>
      </c>
      <c r="F1836">
        <v>24</v>
      </c>
      <c r="G1836" t="s">
        <v>43</v>
      </c>
      <c r="H1836" s="50">
        <f>VLOOKUP(D1836,'Species List'!$A$2:$J$97,6,0)</f>
        <v>-3.2256999999999998</v>
      </c>
      <c r="I1836" s="50">
        <f>VLOOKUP(D1836,'Species List'!$A$2:$J$97,7,0)</f>
        <v>2.3852000000000002</v>
      </c>
      <c r="J1836">
        <f t="shared" si="28"/>
        <v>282.86541679033706</v>
      </c>
      <c r="K1836" s="50" t="str">
        <f>VLOOKUP(D1836,'Species List'!$A$2:$J$97,4,0)</f>
        <v>Scaridae</v>
      </c>
    </row>
    <row r="1837" spans="1:11">
      <c r="A1837" s="49">
        <v>2013</v>
      </c>
      <c r="B1837" t="s">
        <v>379</v>
      </c>
      <c r="C1837">
        <v>7</v>
      </c>
      <c r="D1837" t="s">
        <v>48</v>
      </c>
      <c r="E1837" s="48" t="str">
        <f>VLOOKUP(D1837,'Species List'!$A$2:$J$97,3,0)</f>
        <v>Scarus taeniopterus</v>
      </c>
      <c r="F1837">
        <v>24</v>
      </c>
      <c r="G1837" t="s">
        <v>43</v>
      </c>
      <c r="H1837" s="50">
        <f>VLOOKUP(D1837,'Species List'!$A$2:$J$97,6,0)</f>
        <v>-3.2256999999999998</v>
      </c>
      <c r="I1837" s="50">
        <f>VLOOKUP(D1837,'Species List'!$A$2:$J$97,7,0)</f>
        <v>2.3852000000000002</v>
      </c>
      <c r="J1837">
        <f t="shared" si="28"/>
        <v>282.86541679033706</v>
      </c>
      <c r="K1837" s="50" t="str">
        <f>VLOOKUP(D1837,'Species List'!$A$2:$J$97,4,0)</f>
        <v>Scaridae</v>
      </c>
    </row>
    <row r="1838" spans="1:11">
      <c r="A1838" s="49">
        <v>2013</v>
      </c>
      <c r="B1838" t="s">
        <v>379</v>
      </c>
      <c r="C1838">
        <v>7</v>
      </c>
      <c r="D1838" s="48" t="s">
        <v>42</v>
      </c>
      <c r="E1838" s="48" t="str">
        <f>VLOOKUP(D1838,'Species List'!$A$2:$J$97,3,0)</f>
        <v>Scarus vetula</v>
      </c>
      <c r="F1838">
        <v>28</v>
      </c>
      <c r="G1838" t="s">
        <v>21</v>
      </c>
      <c r="H1838" s="50">
        <f>VLOOKUP(D1838,'Species List'!$A$2:$J$97,6,0)</f>
        <v>-5.0162000000000004</v>
      </c>
      <c r="I1838" s="50">
        <f>VLOOKUP(D1838,'Species List'!$A$2:$J$97,7,0)</f>
        <v>3.1109</v>
      </c>
      <c r="J1838">
        <f t="shared" si="28"/>
        <v>395.06078258407069</v>
      </c>
      <c r="K1838" s="50" t="str">
        <f>VLOOKUP(D1838,'Species List'!$A$2:$J$97,4,0)</f>
        <v>Scaridae</v>
      </c>
    </row>
    <row r="1839" spans="1:11">
      <c r="A1839" s="49">
        <v>2013</v>
      </c>
      <c r="B1839" t="s">
        <v>379</v>
      </c>
      <c r="C1839">
        <v>7</v>
      </c>
      <c r="D1839" t="s">
        <v>45</v>
      </c>
      <c r="E1839" s="48" t="str">
        <f>VLOOKUP(D1839,'Species List'!$A$2:$J$97,3,0)</f>
        <v>Sparisoma viride</v>
      </c>
      <c r="F1839">
        <v>15</v>
      </c>
      <c r="G1839" t="s">
        <v>21</v>
      </c>
      <c r="H1839" s="50">
        <f>VLOOKUP(D1839,'Species List'!$A$2:$J$97,6,0)</f>
        <v>-4.4317000000000002</v>
      </c>
      <c r="I1839" s="50">
        <f>VLOOKUP(D1839,'Species List'!$A$2:$J$97,7,0)</f>
        <v>2.9051</v>
      </c>
      <c r="J1839">
        <f t="shared" si="28"/>
        <v>77.635922295629129</v>
      </c>
      <c r="K1839" s="50" t="str">
        <f>VLOOKUP(D1839,'Species List'!$A$2:$J$97,4,0)</f>
        <v>Scaridae</v>
      </c>
    </row>
    <row r="1840" spans="1:11">
      <c r="A1840" s="49">
        <v>2013</v>
      </c>
      <c r="B1840" t="s">
        <v>379</v>
      </c>
      <c r="C1840">
        <v>7</v>
      </c>
      <c r="D1840" t="s">
        <v>45</v>
      </c>
      <c r="E1840" s="48" t="str">
        <f>VLOOKUP(D1840,'Species List'!$A$2:$J$97,3,0)</f>
        <v>Sparisoma viride</v>
      </c>
      <c r="F1840">
        <v>23</v>
      </c>
      <c r="G1840" t="s">
        <v>21</v>
      </c>
      <c r="H1840" s="50">
        <f>VLOOKUP(D1840,'Species List'!$A$2:$J$97,6,0)</f>
        <v>-4.4317000000000002</v>
      </c>
      <c r="I1840" s="50">
        <f>VLOOKUP(D1840,'Species List'!$A$2:$J$97,7,0)</f>
        <v>2.9051</v>
      </c>
      <c r="J1840">
        <f t="shared" si="28"/>
        <v>268.75437106326598</v>
      </c>
      <c r="K1840" s="50" t="str">
        <f>VLOOKUP(D1840,'Species List'!$A$2:$J$97,4,0)</f>
        <v>Scaridae</v>
      </c>
    </row>
    <row r="1841" spans="1:11">
      <c r="A1841" s="49">
        <v>2013</v>
      </c>
      <c r="B1841" t="s">
        <v>379</v>
      </c>
      <c r="C1841">
        <v>7</v>
      </c>
      <c r="D1841" t="s">
        <v>45</v>
      </c>
      <c r="E1841" s="48" t="str">
        <f>VLOOKUP(D1841,'Species List'!$A$2:$J$97,3,0)</f>
        <v>Sparisoma viride</v>
      </c>
      <c r="F1841">
        <v>33</v>
      </c>
      <c r="G1841" t="s">
        <v>43</v>
      </c>
      <c r="H1841" s="50">
        <f>VLOOKUP(D1841,'Species List'!$A$2:$J$97,6,0)</f>
        <v>-4.4317000000000002</v>
      </c>
      <c r="I1841" s="50">
        <f>VLOOKUP(D1841,'Species List'!$A$2:$J$97,7,0)</f>
        <v>2.9051</v>
      </c>
      <c r="J1841">
        <f t="shared" si="28"/>
        <v>767.06973304521671</v>
      </c>
      <c r="K1841" s="50" t="str">
        <f>VLOOKUP(D1841,'Species List'!$A$2:$J$97,4,0)</f>
        <v>Scaridae</v>
      </c>
    </row>
    <row r="1842" spans="1:11">
      <c r="A1842" s="49">
        <v>2013</v>
      </c>
      <c r="B1842" t="s">
        <v>379</v>
      </c>
      <c r="C1842">
        <v>8</v>
      </c>
      <c r="D1842" s="48" t="s">
        <v>26</v>
      </c>
      <c r="E1842" s="48" t="str">
        <f>VLOOKUP(D1842,'Species List'!$A$2:$J$97,3,0)</f>
        <v>Acanthurus bahianus</v>
      </c>
      <c r="F1842">
        <v>18</v>
      </c>
      <c r="H1842" s="50">
        <f>VLOOKUP(D1842,'Species List'!$A$2:$J$97,6,0)</f>
        <v>-4.6005000000000003</v>
      </c>
      <c r="I1842" s="50">
        <f>VLOOKUP(D1842,'Species List'!$A$2:$J$97,7,0)</f>
        <v>2.9752000000000001</v>
      </c>
      <c r="J1842">
        <f t="shared" si="28"/>
        <v>128.64317706372901</v>
      </c>
      <c r="K1842" s="50" t="str">
        <f>VLOOKUP(D1842,'Species List'!$A$2:$J$97,4,0)</f>
        <v>Acanthuridae</v>
      </c>
    </row>
    <row r="1843" spans="1:11">
      <c r="A1843" s="49">
        <v>2013</v>
      </c>
      <c r="B1843" t="s">
        <v>379</v>
      </c>
      <c r="C1843">
        <v>8</v>
      </c>
      <c r="D1843" t="s">
        <v>48</v>
      </c>
      <c r="E1843" s="48" t="str">
        <f>VLOOKUP(D1843,'Species List'!$A$2:$J$97,3,0)</f>
        <v>Scarus taeniopterus</v>
      </c>
      <c r="F1843">
        <v>10</v>
      </c>
      <c r="G1843" t="s">
        <v>21</v>
      </c>
      <c r="H1843" s="50">
        <f>VLOOKUP(D1843,'Species List'!$A$2:$J$97,6,0)</f>
        <v>-3.2256999999999998</v>
      </c>
      <c r="I1843" s="50">
        <f>VLOOKUP(D1843,'Species List'!$A$2:$J$97,7,0)</f>
        <v>2.3852000000000002</v>
      </c>
      <c r="J1843">
        <f t="shared" si="28"/>
        <v>35.050966680669347</v>
      </c>
      <c r="K1843" s="50" t="str">
        <f>VLOOKUP(D1843,'Species List'!$A$2:$J$97,4,0)</f>
        <v>Scaridae</v>
      </c>
    </row>
    <row r="1844" spans="1:11">
      <c r="A1844" s="49">
        <v>2013</v>
      </c>
      <c r="B1844" t="s">
        <v>379</v>
      </c>
      <c r="C1844">
        <v>8</v>
      </c>
      <c r="D1844" t="s">
        <v>48</v>
      </c>
      <c r="E1844" s="48" t="str">
        <f>VLOOKUP(D1844,'Species List'!$A$2:$J$97,3,0)</f>
        <v>Scarus taeniopterus</v>
      </c>
      <c r="F1844">
        <v>17</v>
      </c>
      <c r="G1844" t="s">
        <v>21</v>
      </c>
      <c r="H1844" s="50">
        <f>VLOOKUP(D1844,'Species List'!$A$2:$J$97,6,0)</f>
        <v>-3.2256999999999998</v>
      </c>
      <c r="I1844" s="50">
        <f>VLOOKUP(D1844,'Species List'!$A$2:$J$97,7,0)</f>
        <v>2.3852000000000002</v>
      </c>
      <c r="J1844">
        <f t="shared" si="28"/>
        <v>124.27013418228138</v>
      </c>
      <c r="K1844" s="50" t="str">
        <f>VLOOKUP(D1844,'Species List'!$A$2:$J$97,4,0)</f>
        <v>Scaridae</v>
      </c>
    </row>
    <row r="1845" spans="1:11">
      <c r="A1845" s="49">
        <v>2013</v>
      </c>
      <c r="B1845" t="s">
        <v>379</v>
      </c>
      <c r="C1845">
        <v>8</v>
      </c>
      <c r="D1845" t="s">
        <v>48</v>
      </c>
      <c r="E1845" s="48" t="str">
        <f>VLOOKUP(D1845,'Species List'!$A$2:$J$97,3,0)</f>
        <v>Scarus taeniopterus</v>
      </c>
      <c r="F1845">
        <v>18</v>
      </c>
      <c r="G1845" t="s">
        <v>21</v>
      </c>
      <c r="H1845" s="50">
        <f>VLOOKUP(D1845,'Species List'!$A$2:$J$97,6,0)</f>
        <v>-3.2256999999999998</v>
      </c>
      <c r="I1845" s="50">
        <f>VLOOKUP(D1845,'Species List'!$A$2:$J$97,7,0)</f>
        <v>2.3852000000000002</v>
      </c>
      <c r="J1845">
        <f t="shared" si="28"/>
        <v>142.42163893869329</v>
      </c>
      <c r="K1845" s="50" t="str">
        <f>VLOOKUP(D1845,'Species List'!$A$2:$J$97,4,0)</f>
        <v>Scaridae</v>
      </c>
    </row>
    <row r="1846" spans="1:11">
      <c r="A1846" s="49">
        <v>2013</v>
      </c>
      <c r="B1846" t="s">
        <v>379</v>
      </c>
      <c r="C1846">
        <v>8</v>
      </c>
      <c r="D1846" t="s">
        <v>48</v>
      </c>
      <c r="E1846" s="48" t="str">
        <f>VLOOKUP(D1846,'Species List'!$A$2:$J$97,3,0)</f>
        <v>Scarus taeniopterus</v>
      </c>
      <c r="F1846">
        <v>18</v>
      </c>
      <c r="G1846" t="s">
        <v>21</v>
      </c>
      <c r="H1846" s="50">
        <f>VLOOKUP(D1846,'Species List'!$A$2:$J$97,6,0)</f>
        <v>-3.2256999999999998</v>
      </c>
      <c r="I1846" s="50">
        <f>VLOOKUP(D1846,'Species List'!$A$2:$J$97,7,0)</f>
        <v>2.3852000000000002</v>
      </c>
      <c r="J1846">
        <f t="shared" si="28"/>
        <v>142.42163893869329</v>
      </c>
      <c r="K1846" s="50" t="str">
        <f>VLOOKUP(D1846,'Species List'!$A$2:$J$97,4,0)</f>
        <v>Scaridae</v>
      </c>
    </row>
    <row r="1847" spans="1:11">
      <c r="A1847" s="49">
        <v>2013</v>
      </c>
      <c r="B1847" t="s">
        <v>379</v>
      </c>
      <c r="C1847">
        <v>8</v>
      </c>
      <c r="D1847" t="s">
        <v>48</v>
      </c>
      <c r="E1847" s="48" t="str">
        <f>VLOOKUP(D1847,'Species List'!$A$2:$J$97,3,0)</f>
        <v>Scarus taeniopterus</v>
      </c>
      <c r="F1847">
        <v>19</v>
      </c>
      <c r="G1847" t="s">
        <v>21</v>
      </c>
      <c r="H1847" s="50">
        <f>VLOOKUP(D1847,'Species List'!$A$2:$J$97,6,0)</f>
        <v>-3.2256999999999998</v>
      </c>
      <c r="I1847" s="50">
        <f>VLOOKUP(D1847,'Species List'!$A$2:$J$97,7,0)</f>
        <v>2.3852000000000002</v>
      </c>
      <c r="J1847">
        <f t="shared" si="28"/>
        <v>162.02539503890316</v>
      </c>
      <c r="K1847" s="50" t="str">
        <f>VLOOKUP(D1847,'Species List'!$A$2:$J$97,4,0)</f>
        <v>Scaridae</v>
      </c>
    </row>
    <row r="1848" spans="1:11">
      <c r="A1848" s="49">
        <v>2013</v>
      </c>
      <c r="B1848" t="s">
        <v>379</v>
      </c>
      <c r="C1848">
        <v>8</v>
      </c>
      <c r="D1848" t="s">
        <v>48</v>
      </c>
      <c r="E1848" s="48" t="str">
        <f>VLOOKUP(D1848,'Species List'!$A$2:$J$97,3,0)</f>
        <v>Scarus taeniopterus</v>
      </c>
      <c r="F1848">
        <v>20</v>
      </c>
      <c r="G1848" t="s">
        <v>21</v>
      </c>
      <c r="H1848" s="50">
        <f>VLOOKUP(D1848,'Species List'!$A$2:$J$97,6,0)</f>
        <v>-3.2256999999999998</v>
      </c>
      <c r="I1848" s="50">
        <f>VLOOKUP(D1848,'Species List'!$A$2:$J$97,7,0)</f>
        <v>2.3852000000000002</v>
      </c>
      <c r="J1848">
        <f t="shared" si="28"/>
        <v>183.11197449783583</v>
      </c>
      <c r="K1848" s="50" t="str">
        <f>VLOOKUP(D1848,'Species List'!$A$2:$J$97,4,0)</f>
        <v>Scaridae</v>
      </c>
    </row>
    <row r="1849" spans="1:11">
      <c r="A1849" s="49">
        <v>2013</v>
      </c>
      <c r="B1849" t="s">
        <v>379</v>
      </c>
      <c r="C1849">
        <v>8</v>
      </c>
      <c r="D1849" t="s">
        <v>48</v>
      </c>
      <c r="E1849" s="48" t="str">
        <f>VLOOKUP(D1849,'Species List'!$A$2:$J$97,3,0)</f>
        <v>Scarus taeniopterus</v>
      </c>
      <c r="F1849">
        <v>20</v>
      </c>
      <c r="G1849" t="s">
        <v>21</v>
      </c>
      <c r="H1849" s="50">
        <f>VLOOKUP(D1849,'Species List'!$A$2:$J$97,6,0)</f>
        <v>-3.2256999999999998</v>
      </c>
      <c r="I1849" s="50">
        <f>VLOOKUP(D1849,'Species List'!$A$2:$J$97,7,0)</f>
        <v>2.3852000000000002</v>
      </c>
      <c r="J1849">
        <f t="shared" si="28"/>
        <v>183.11197449783583</v>
      </c>
      <c r="K1849" s="50" t="str">
        <f>VLOOKUP(D1849,'Species List'!$A$2:$J$97,4,0)</f>
        <v>Scaridae</v>
      </c>
    </row>
    <row r="1850" spans="1:11">
      <c r="A1850" s="49">
        <v>2013</v>
      </c>
      <c r="B1850" t="s">
        <v>379</v>
      </c>
      <c r="C1850">
        <v>8</v>
      </c>
      <c r="D1850" t="s">
        <v>48</v>
      </c>
      <c r="E1850" s="48" t="str">
        <f>VLOOKUP(D1850,'Species List'!$A$2:$J$97,3,0)</f>
        <v>Scarus taeniopterus</v>
      </c>
      <c r="F1850">
        <v>20</v>
      </c>
      <c r="G1850" t="s">
        <v>21</v>
      </c>
      <c r="H1850" s="50">
        <f>VLOOKUP(D1850,'Species List'!$A$2:$J$97,6,0)</f>
        <v>-3.2256999999999998</v>
      </c>
      <c r="I1850" s="50">
        <f>VLOOKUP(D1850,'Species List'!$A$2:$J$97,7,0)</f>
        <v>2.3852000000000002</v>
      </c>
      <c r="J1850">
        <f t="shared" si="28"/>
        <v>183.11197449783583</v>
      </c>
      <c r="K1850" s="50" t="str">
        <f>VLOOKUP(D1850,'Species List'!$A$2:$J$97,4,0)</f>
        <v>Scaridae</v>
      </c>
    </row>
    <row r="1851" spans="1:11">
      <c r="A1851" s="49">
        <v>2013</v>
      </c>
      <c r="B1851" t="s">
        <v>379</v>
      </c>
      <c r="C1851">
        <v>8</v>
      </c>
      <c r="D1851" s="48" t="s">
        <v>42</v>
      </c>
      <c r="E1851" s="48" t="str">
        <f>VLOOKUP(D1851,'Species List'!$A$2:$J$97,3,0)</f>
        <v>Scarus vetula</v>
      </c>
      <c r="F1851">
        <v>33</v>
      </c>
      <c r="G1851" t="s">
        <v>43</v>
      </c>
      <c r="H1851" s="50">
        <f>VLOOKUP(D1851,'Species List'!$A$2:$J$97,6,0)</f>
        <v>-5.0162000000000004</v>
      </c>
      <c r="I1851" s="50">
        <f>VLOOKUP(D1851,'Species List'!$A$2:$J$97,7,0)</f>
        <v>3.1109</v>
      </c>
      <c r="J1851">
        <f t="shared" si="28"/>
        <v>658.63531859738646</v>
      </c>
      <c r="K1851" s="50" t="str">
        <f>VLOOKUP(D1851,'Species List'!$A$2:$J$97,4,0)</f>
        <v>Scaridae</v>
      </c>
    </row>
    <row r="1852" spans="1:11">
      <c r="A1852" s="49">
        <v>2013</v>
      </c>
      <c r="B1852" t="s">
        <v>379</v>
      </c>
      <c r="C1852">
        <v>8</v>
      </c>
      <c r="D1852" s="48" t="s">
        <v>47</v>
      </c>
      <c r="E1852" s="48" t="str">
        <f>VLOOKUP(D1852,'Species List'!$A$2:$J$97,3,0)</f>
        <v>Sparisoma aurofrenatum</v>
      </c>
      <c r="F1852">
        <v>10</v>
      </c>
      <c r="G1852" t="s">
        <v>53</v>
      </c>
      <c r="H1852" s="50">
        <f>VLOOKUP(D1852,'Species List'!$A$2:$J$97,6,0)</f>
        <v>-4.0781000000000001</v>
      </c>
      <c r="I1852" s="50">
        <f>VLOOKUP(D1852,'Species List'!$A$2:$J$97,7,0)</f>
        <v>2.7437999999999998</v>
      </c>
      <c r="J1852">
        <f t="shared" si="28"/>
        <v>25.674382081061271</v>
      </c>
      <c r="K1852" s="50" t="str">
        <f>VLOOKUP(D1852,'Species List'!$A$2:$J$97,4,0)</f>
        <v>Scaridae</v>
      </c>
    </row>
    <row r="1853" spans="1:11">
      <c r="A1853" s="49">
        <v>2013</v>
      </c>
      <c r="B1853" t="s">
        <v>379</v>
      </c>
      <c r="C1853">
        <v>8</v>
      </c>
      <c r="D1853" s="48" t="s">
        <v>47</v>
      </c>
      <c r="E1853" s="48" t="str">
        <f>VLOOKUP(D1853,'Species List'!$A$2:$J$97,3,0)</f>
        <v>Sparisoma aurofrenatum</v>
      </c>
      <c r="F1853">
        <v>22</v>
      </c>
      <c r="G1853" t="s">
        <v>43</v>
      </c>
      <c r="H1853" s="50">
        <f>VLOOKUP(D1853,'Species List'!$A$2:$J$97,6,0)</f>
        <v>-4.0781000000000001</v>
      </c>
      <c r="I1853" s="50">
        <f>VLOOKUP(D1853,'Species List'!$A$2:$J$97,7,0)</f>
        <v>2.7437999999999998</v>
      </c>
      <c r="J1853">
        <f t="shared" si="28"/>
        <v>223.37746170948702</v>
      </c>
      <c r="K1853" s="50" t="str">
        <f>VLOOKUP(D1853,'Species List'!$A$2:$J$97,4,0)</f>
        <v>Scaridae</v>
      </c>
    </row>
    <row r="1854" spans="1:11">
      <c r="A1854" s="49">
        <v>2013</v>
      </c>
      <c r="B1854" t="s">
        <v>379</v>
      </c>
      <c r="C1854">
        <v>8</v>
      </c>
      <c r="D1854" s="48" t="s">
        <v>47</v>
      </c>
      <c r="E1854" s="48" t="str">
        <f>VLOOKUP(D1854,'Species List'!$A$2:$J$97,3,0)</f>
        <v>Sparisoma aurofrenatum</v>
      </c>
      <c r="F1854">
        <v>22</v>
      </c>
      <c r="G1854" t="s">
        <v>43</v>
      </c>
      <c r="H1854" s="50">
        <f>VLOOKUP(D1854,'Species List'!$A$2:$J$97,6,0)</f>
        <v>-4.0781000000000001</v>
      </c>
      <c r="I1854" s="50">
        <f>VLOOKUP(D1854,'Species List'!$A$2:$J$97,7,0)</f>
        <v>2.7437999999999998</v>
      </c>
      <c r="J1854">
        <f t="shared" si="28"/>
        <v>223.37746170948702</v>
      </c>
      <c r="K1854" s="50" t="str">
        <f>VLOOKUP(D1854,'Species List'!$A$2:$J$97,4,0)</f>
        <v>Scaridae</v>
      </c>
    </row>
    <row r="1855" spans="1:11">
      <c r="A1855" s="49">
        <v>2013</v>
      </c>
      <c r="B1855" t="s">
        <v>379</v>
      </c>
      <c r="C1855">
        <v>8</v>
      </c>
      <c r="D1855" s="48" t="s">
        <v>47</v>
      </c>
      <c r="E1855" s="48" t="str">
        <f>VLOOKUP(D1855,'Species List'!$A$2:$J$97,3,0)</f>
        <v>Sparisoma aurofrenatum</v>
      </c>
      <c r="F1855">
        <v>23</v>
      </c>
      <c r="G1855" t="s">
        <v>43</v>
      </c>
      <c r="H1855" s="50">
        <f>VLOOKUP(D1855,'Species List'!$A$2:$J$97,6,0)</f>
        <v>-4.0781000000000001</v>
      </c>
      <c r="I1855" s="50">
        <f>VLOOKUP(D1855,'Species List'!$A$2:$J$97,7,0)</f>
        <v>2.7437999999999998</v>
      </c>
      <c r="J1855">
        <f t="shared" si="28"/>
        <v>252.35321175413256</v>
      </c>
      <c r="K1855" s="50" t="str">
        <f>VLOOKUP(D1855,'Species List'!$A$2:$J$97,4,0)</f>
        <v>Scaridae</v>
      </c>
    </row>
    <row r="1856" spans="1:11">
      <c r="A1856" s="49">
        <v>2013</v>
      </c>
      <c r="B1856" t="s">
        <v>379</v>
      </c>
      <c r="C1856">
        <v>9</v>
      </c>
      <c r="D1856" s="48" t="s">
        <v>26</v>
      </c>
      <c r="E1856" s="48" t="str">
        <f>VLOOKUP(D1856,'Species List'!$A$2:$J$97,3,0)</f>
        <v>Acanthurus bahianus</v>
      </c>
      <c r="F1856">
        <v>19</v>
      </c>
      <c r="H1856" s="50">
        <f>VLOOKUP(D1856,'Species List'!$A$2:$J$97,6,0)</f>
        <v>-4.6005000000000003</v>
      </c>
      <c r="I1856" s="50">
        <f>VLOOKUP(D1856,'Species List'!$A$2:$J$97,7,0)</f>
        <v>2.9752000000000001</v>
      </c>
      <c r="J1856">
        <f t="shared" si="28"/>
        <v>151.09417216938573</v>
      </c>
      <c r="K1856" s="50" t="str">
        <f>VLOOKUP(D1856,'Species List'!$A$2:$J$97,4,0)</f>
        <v>Acanthuridae</v>
      </c>
    </row>
    <row r="1857" spans="1:11">
      <c r="A1857" s="49">
        <v>2013</v>
      </c>
      <c r="B1857" t="s">
        <v>379</v>
      </c>
      <c r="C1857">
        <v>9</v>
      </c>
      <c r="D1857" s="48" t="s">
        <v>54</v>
      </c>
      <c r="E1857" s="48" t="str">
        <f>VLOOKUP(D1857,'Species List'!$A$2:$J$97,3,0)</f>
        <v>Acanthurus coeruleus</v>
      </c>
      <c r="F1857">
        <v>20</v>
      </c>
      <c r="H1857" s="50">
        <f>VLOOKUP(D1857,'Species List'!$A$2:$J$97,6,0)</f>
        <v>-2.8241999999999998</v>
      </c>
      <c r="I1857" s="50">
        <f>VLOOKUP(D1857,'Species List'!$A$2:$J$97,7,0)</f>
        <v>2.2637999999999998</v>
      </c>
      <c r="J1857">
        <f t="shared" si="28"/>
        <v>242.58933511332035</v>
      </c>
      <c r="K1857" s="50" t="str">
        <f>VLOOKUP(D1857,'Species List'!$A$2:$J$97,4,0)</f>
        <v>Acanthuridae</v>
      </c>
    </row>
    <row r="1858" spans="1:11">
      <c r="A1858" s="49">
        <v>2013</v>
      </c>
      <c r="B1858" t="s">
        <v>379</v>
      </c>
      <c r="C1858">
        <v>9</v>
      </c>
      <c r="D1858" t="s">
        <v>48</v>
      </c>
      <c r="E1858" s="48" t="str">
        <f>VLOOKUP(D1858,'Species List'!$A$2:$J$97,3,0)</f>
        <v>Scarus taeniopterus</v>
      </c>
      <c r="F1858">
        <v>15</v>
      </c>
      <c r="G1858" t="s">
        <v>21</v>
      </c>
      <c r="H1858" s="50">
        <f>VLOOKUP(D1858,'Species List'!$A$2:$J$97,6,0)</f>
        <v>-3.2256999999999998</v>
      </c>
      <c r="I1858" s="50">
        <f>VLOOKUP(D1858,'Species List'!$A$2:$J$97,7,0)</f>
        <v>2.3852000000000002</v>
      </c>
      <c r="J1858">
        <f t="shared" ref="J1858:J1921" si="29">10^(H1858+(I1858*LOG(F1858*10)/LOG(10)))</f>
        <v>92.19616810425471</v>
      </c>
      <c r="K1858" s="50" t="str">
        <f>VLOOKUP(D1858,'Species List'!$A$2:$J$97,4,0)</f>
        <v>Scaridae</v>
      </c>
    </row>
    <row r="1859" spans="1:11">
      <c r="A1859" s="49">
        <v>2013</v>
      </c>
      <c r="B1859" t="s">
        <v>379</v>
      </c>
      <c r="C1859">
        <v>9</v>
      </c>
      <c r="D1859" t="s">
        <v>48</v>
      </c>
      <c r="E1859" s="48" t="str">
        <f>VLOOKUP(D1859,'Species List'!$A$2:$J$97,3,0)</f>
        <v>Scarus taeniopterus</v>
      </c>
      <c r="F1859">
        <v>19</v>
      </c>
      <c r="G1859" t="s">
        <v>21</v>
      </c>
      <c r="H1859" s="50">
        <f>VLOOKUP(D1859,'Species List'!$A$2:$J$97,6,0)</f>
        <v>-3.2256999999999998</v>
      </c>
      <c r="I1859" s="50">
        <f>VLOOKUP(D1859,'Species List'!$A$2:$J$97,7,0)</f>
        <v>2.3852000000000002</v>
      </c>
      <c r="J1859">
        <f t="shared" si="29"/>
        <v>162.02539503890316</v>
      </c>
      <c r="K1859" s="50" t="str">
        <f>VLOOKUP(D1859,'Species List'!$A$2:$J$97,4,0)</f>
        <v>Scaridae</v>
      </c>
    </row>
    <row r="1860" spans="1:11">
      <c r="A1860" s="49">
        <v>2013</v>
      </c>
      <c r="B1860" t="s">
        <v>379</v>
      </c>
      <c r="C1860">
        <v>9</v>
      </c>
      <c r="D1860" t="s">
        <v>48</v>
      </c>
      <c r="E1860" s="48" t="str">
        <f>VLOOKUP(D1860,'Species List'!$A$2:$J$97,3,0)</f>
        <v>Scarus taeniopterus</v>
      </c>
      <c r="F1860">
        <v>20</v>
      </c>
      <c r="G1860" t="s">
        <v>21</v>
      </c>
      <c r="H1860" s="50">
        <f>VLOOKUP(D1860,'Species List'!$A$2:$J$97,6,0)</f>
        <v>-3.2256999999999998</v>
      </c>
      <c r="I1860" s="50">
        <f>VLOOKUP(D1860,'Species List'!$A$2:$J$97,7,0)</f>
        <v>2.3852000000000002</v>
      </c>
      <c r="J1860">
        <f t="shared" si="29"/>
        <v>183.11197449783583</v>
      </c>
      <c r="K1860" s="50" t="str">
        <f>VLOOKUP(D1860,'Species List'!$A$2:$J$97,4,0)</f>
        <v>Scaridae</v>
      </c>
    </row>
    <row r="1861" spans="1:11">
      <c r="A1861" s="49">
        <v>2013</v>
      </c>
      <c r="B1861" t="s">
        <v>379</v>
      </c>
      <c r="C1861">
        <v>9</v>
      </c>
      <c r="D1861" t="s">
        <v>48</v>
      </c>
      <c r="E1861" s="48" t="str">
        <f>VLOOKUP(D1861,'Species List'!$A$2:$J$97,3,0)</f>
        <v>Scarus taeniopterus</v>
      </c>
      <c r="F1861">
        <v>21</v>
      </c>
      <c r="G1861" t="s">
        <v>21</v>
      </c>
      <c r="H1861" s="50">
        <f>VLOOKUP(D1861,'Species List'!$A$2:$J$97,6,0)</f>
        <v>-3.2256999999999998</v>
      </c>
      <c r="I1861" s="50">
        <f>VLOOKUP(D1861,'Species List'!$A$2:$J$97,7,0)</f>
        <v>2.3852000000000002</v>
      </c>
      <c r="J1861">
        <f t="shared" si="29"/>
        <v>205.71097462173614</v>
      </c>
      <c r="K1861" s="50" t="str">
        <f>VLOOKUP(D1861,'Species List'!$A$2:$J$97,4,0)</f>
        <v>Scaridae</v>
      </c>
    </row>
    <row r="1862" spans="1:11">
      <c r="A1862" s="49">
        <v>2013</v>
      </c>
      <c r="B1862" t="s">
        <v>379</v>
      </c>
      <c r="C1862">
        <v>9</v>
      </c>
      <c r="D1862" t="s">
        <v>48</v>
      </c>
      <c r="E1862" s="48" t="str">
        <f>VLOOKUP(D1862,'Species List'!$A$2:$J$97,3,0)</f>
        <v>Scarus taeniopterus</v>
      </c>
      <c r="F1862">
        <v>10</v>
      </c>
      <c r="G1862" t="s">
        <v>53</v>
      </c>
      <c r="H1862" s="50">
        <f>VLOOKUP(D1862,'Species List'!$A$2:$J$97,6,0)</f>
        <v>-3.2256999999999998</v>
      </c>
      <c r="I1862" s="50">
        <f>VLOOKUP(D1862,'Species List'!$A$2:$J$97,7,0)</f>
        <v>2.3852000000000002</v>
      </c>
      <c r="J1862">
        <f t="shared" si="29"/>
        <v>35.050966680669347</v>
      </c>
      <c r="K1862" s="50" t="str">
        <f>VLOOKUP(D1862,'Species List'!$A$2:$J$97,4,0)</f>
        <v>Scaridae</v>
      </c>
    </row>
    <row r="1863" spans="1:11">
      <c r="A1863" s="49">
        <v>2013</v>
      </c>
      <c r="B1863" t="s">
        <v>379</v>
      </c>
      <c r="C1863">
        <v>9</v>
      </c>
      <c r="D1863" t="s">
        <v>48</v>
      </c>
      <c r="E1863" s="48" t="str">
        <f>VLOOKUP(D1863,'Species List'!$A$2:$J$97,3,0)</f>
        <v>Scarus taeniopterus</v>
      </c>
      <c r="F1863">
        <v>12</v>
      </c>
      <c r="G1863" t="s">
        <v>53</v>
      </c>
      <c r="H1863" s="50">
        <f>VLOOKUP(D1863,'Species List'!$A$2:$J$97,6,0)</f>
        <v>-3.2256999999999998</v>
      </c>
      <c r="I1863" s="50">
        <f>VLOOKUP(D1863,'Species List'!$A$2:$J$97,7,0)</f>
        <v>2.3852000000000002</v>
      </c>
      <c r="J1863">
        <f t="shared" si="29"/>
        <v>54.145592205106873</v>
      </c>
      <c r="K1863" s="50" t="str">
        <f>VLOOKUP(D1863,'Species List'!$A$2:$J$97,4,0)</f>
        <v>Scaridae</v>
      </c>
    </row>
    <row r="1864" spans="1:11">
      <c r="A1864" s="49">
        <v>2013</v>
      </c>
      <c r="B1864" t="s">
        <v>379</v>
      </c>
      <c r="C1864">
        <v>9</v>
      </c>
      <c r="D1864" t="s">
        <v>48</v>
      </c>
      <c r="E1864" s="48" t="str">
        <f>VLOOKUP(D1864,'Species List'!$A$2:$J$97,3,0)</f>
        <v>Scarus taeniopterus</v>
      </c>
      <c r="F1864">
        <v>12</v>
      </c>
      <c r="G1864" t="s">
        <v>53</v>
      </c>
      <c r="H1864" s="50">
        <f>VLOOKUP(D1864,'Species List'!$A$2:$J$97,6,0)</f>
        <v>-3.2256999999999998</v>
      </c>
      <c r="I1864" s="50">
        <f>VLOOKUP(D1864,'Species List'!$A$2:$J$97,7,0)</f>
        <v>2.3852000000000002</v>
      </c>
      <c r="J1864">
        <f t="shared" si="29"/>
        <v>54.145592205106873</v>
      </c>
      <c r="K1864" s="50" t="str">
        <f>VLOOKUP(D1864,'Species List'!$A$2:$J$97,4,0)</f>
        <v>Scaridae</v>
      </c>
    </row>
    <row r="1865" spans="1:11">
      <c r="A1865" s="49">
        <v>2013</v>
      </c>
      <c r="B1865" t="s">
        <v>379</v>
      </c>
      <c r="C1865">
        <v>9</v>
      </c>
      <c r="D1865" t="s">
        <v>48</v>
      </c>
      <c r="E1865" s="48" t="str">
        <f>VLOOKUP(D1865,'Species List'!$A$2:$J$97,3,0)</f>
        <v>Scarus taeniopterus</v>
      </c>
      <c r="F1865">
        <v>13</v>
      </c>
      <c r="G1865" t="s">
        <v>53</v>
      </c>
      <c r="H1865" s="50">
        <f>VLOOKUP(D1865,'Species List'!$A$2:$J$97,6,0)</f>
        <v>-3.2256999999999998</v>
      </c>
      <c r="I1865" s="50">
        <f>VLOOKUP(D1865,'Species List'!$A$2:$J$97,7,0)</f>
        <v>2.3852000000000002</v>
      </c>
      <c r="J1865">
        <f t="shared" si="29"/>
        <v>65.535660968650873</v>
      </c>
      <c r="K1865" s="50" t="str">
        <f>VLOOKUP(D1865,'Species List'!$A$2:$J$97,4,0)</f>
        <v>Scaridae</v>
      </c>
    </row>
    <row r="1866" spans="1:11">
      <c r="A1866" s="49">
        <v>2013</v>
      </c>
      <c r="B1866" t="s">
        <v>379</v>
      </c>
      <c r="C1866">
        <v>9</v>
      </c>
      <c r="D1866" t="s">
        <v>48</v>
      </c>
      <c r="E1866" s="48" t="str">
        <f>VLOOKUP(D1866,'Species List'!$A$2:$J$97,3,0)</f>
        <v>Scarus taeniopterus</v>
      </c>
      <c r="F1866">
        <v>13</v>
      </c>
      <c r="G1866" t="s">
        <v>53</v>
      </c>
      <c r="H1866" s="50">
        <f>VLOOKUP(D1866,'Species List'!$A$2:$J$97,6,0)</f>
        <v>-3.2256999999999998</v>
      </c>
      <c r="I1866" s="50">
        <f>VLOOKUP(D1866,'Species List'!$A$2:$J$97,7,0)</f>
        <v>2.3852000000000002</v>
      </c>
      <c r="J1866">
        <f t="shared" si="29"/>
        <v>65.535660968650873</v>
      </c>
      <c r="K1866" s="50" t="str">
        <f>VLOOKUP(D1866,'Species List'!$A$2:$J$97,4,0)</f>
        <v>Scaridae</v>
      </c>
    </row>
    <row r="1867" spans="1:11">
      <c r="A1867" s="49">
        <v>2013</v>
      </c>
      <c r="B1867" t="s">
        <v>379</v>
      </c>
      <c r="C1867">
        <v>9</v>
      </c>
      <c r="D1867" t="s">
        <v>48</v>
      </c>
      <c r="E1867" s="48" t="str">
        <f>VLOOKUP(D1867,'Species List'!$A$2:$J$97,3,0)</f>
        <v>Scarus taeniopterus</v>
      </c>
      <c r="F1867">
        <v>15</v>
      </c>
      <c r="G1867" t="s">
        <v>53</v>
      </c>
      <c r="H1867" s="50">
        <f>VLOOKUP(D1867,'Species List'!$A$2:$J$97,6,0)</f>
        <v>-3.2256999999999998</v>
      </c>
      <c r="I1867" s="50">
        <f>VLOOKUP(D1867,'Species List'!$A$2:$J$97,7,0)</f>
        <v>2.3852000000000002</v>
      </c>
      <c r="J1867">
        <f t="shared" si="29"/>
        <v>92.19616810425471</v>
      </c>
      <c r="K1867" s="50" t="str">
        <f>VLOOKUP(D1867,'Species List'!$A$2:$J$97,4,0)</f>
        <v>Scaridae</v>
      </c>
    </row>
    <row r="1868" spans="1:11">
      <c r="A1868" s="49">
        <v>2013</v>
      </c>
      <c r="B1868" t="s">
        <v>379</v>
      </c>
      <c r="C1868">
        <v>9</v>
      </c>
      <c r="D1868" t="s">
        <v>48</v>
      </c>
      <c r="E1868" s="48" t="str">
        <f>VLOOKUP(D1868,'Species List'!$A$2:$J$97,3,0)</f>
        <v>Scarus taeniopterus</v>
      </c>
      <c r="F1868">
        <v>23</v>
      </c>
      <c r="G1868" t="s">
        <v>43</v>
      </c>
      <c r="H1868" s="50">
        <f>VLOOKUP(D1868,'Species List'!$A$2:$J$97,6,0)</f>
        <v>-3.2256999999999998</v>
      </c>
      <c r="I1868" s="50">
        <f>VLOOKUP(D1868,'Species List'!$A$2:$J$97,7,0)</f>
        <v>2.3852000000000002</v>
      </c>
      <c r="J1868">
        <f t="shared" si="29"/>
        <v>255.56020890468707</v>
      </c>
      <c r="K1868" s="50" t="str">
        <f>VLOOKUP(D1868,'Species List'!$A$2:$J$97,4,0)</f>
        <v>Scaridae</v>
      </c>
    </row>
    <row r="1869" spans="1:11">
      <c r="A1869" s="49">
        <v>2013</v>
      </c>
      <c r="B1869" t="s">
        <v>379</v>
      </c>
      <c r="C1869">
        <v>9</v>
      </c>
      <c r="D1869" t="s">
        <v>48</v>
      </c>
      <c r="E1869" s="48" t="str">
        <f>VLOOKUP(D1869,'Species List'!$A$2:$J$97,3,0)</f>
        <v>Scarus taeniopterus</v>
      </c>
      <c r="F1869">
        <v>25</v>
      </c>
      <c r="G1869" t="s">
        <v>43</v>
      </c>
      <c r="H1869" s="50">
        <f>VLOOKUP(D1869,'Species List'!$A$2:$J$97,6,0)</f>
        <v>-3.2256999999999998</v>
      </c>
      <c r="I1869" s="50">
        <f>VLOOKUP(D1869,'Species List'!$A$2:$J$97,7,0)</f>
        <v>2.3852000000000002</v>
      </c>
      <c r="J1869">
        <f t="shared" si="29"/>
        <v>311.79310623759653</v>
      </c>
      <c r="K1869" s="50" t="str">
        <f>VLOOKUP(D1869,'Species List'!$A$2:$J$97,4,0)</f>
        <v>Scaridae</v>
      </c>
    </row>
    <row r="1870" spans="1:11">
      <c r="A1870" s="49">
        <v>2013</v>
      </c>
      <c r="B1870" t="s">
        <v>379</v>
      </c>
      <c r="C1870">
        <v>9</v>
      </c>
      <c r="D1870" s="48" t="s">
        <v>47</v>
      </c>
      <c r="E1870" s="48" t="str">
        <f>VLOOKUP(D1870,'Species List'!$A$2:$J$97,3,0)</f>
        <v>Sparisoma aurofrenatum</v>
      </c>
      <c r="F1870">
        <v>23</v>
      </c>
      <c r="G1870" t="s">
        <v>43</v>
      </c>
      <c r="H1870" s="50">
        <f>VLOOKUP(D1870,'Species List'!$A$2:$J$97,6,0)</f>
        <v>-4.0781000000000001</v>
      </c>
      <c r="I1870" s="50">
        <f>VLOOKUP(D1870,'Species List'!$A$2:$J$97,7,0)</f>
        <v>2.7437999999999998</v>
      </c>
      <c r="J1870">
        <f t="shared" si="29"/>
        <v>252.35321175413256</v>
      </c>
      <c r="K1870" s="50" t="str">
        <f>VLOOKUP(D1870,'Species List'!$A$2:$J$97,4,0)</f>
        <v>Scaridae</v>
      </c>
    </row>
    <row r="1871" spans="1:11">
      <c r="A1871" s="49">
        <v>2013</v>
      </c>
      <c r="B1871" t="s">
        <v>379</v>
      </c>
      <c r="C1871">
        <v>9</v>
      </c>
      <c r="D1871" t="s">
        <v>45</v>
      </c>
      <c r="E1871" s="48" t="str">
        <f>VLOOKUP(D1871,'Species List'!$A$2:$J$97,3,0)</f>
        <v>Sparisoma viride</v>
      </c>
      <c r="F1871">
        <v>20</v>
      </c>
      <c r="G1871" t="s">
        <v>21</v>
      </c>
      <c r="H1871" s="50">
        <f>VLOOKUP(D1871,'Species List'!$A$2:$J$97,6,0)</f>
        <v>-4.4317000000000002</v>
      </c>
      <c r="I1871" s="50">
        <f>VLOOKUP(D1871,'Species List'!$A$2:$J$97,7,0)</f>
        <v>2.9051</v>
      </c>
      <c r="J1871">
        <f t="shared" si="29"/>
        <v>179.06975540636282</v>
      </c>
      <c r="K1871" s="50" t="str">
        <f>VLOOKUP(D1871,'Species List'!$A$2:$J$97,4,0)</f>
        <v>Scaridae</v>
      </c>
    </row>
    <row r="1872" spans="1:11">
      <c r="A1872" s="49">
        <v>2013</v>
      </c>
      <c r="B1872" t="s">
        <v>379</v>
      </c>
      <c r="C1872">
        <v>9</v>
      </c>
      <c r="D1872" t="s">
        <v>45</v>
      </c>
      <c r="E1872" s="48" t="str">
        <f>VLOOKUP(D1872,'Species List'!$A$2:$J$97,3,0)</f>
        <v>Sparisoma viride</v>
      </c>
      <c r="F1872">
        <v>23</v>
      </c>
      <c r="G1872" t="s">
        <v>21</v>
      </c>
      <c r="H1872" s="50">
        <f>VLOOKUP(D1872,'Species List'!$A$2:$J$97,6,0)</f>
        <v>-4.4317000000000002</v>
      </c>
      <c r="I1872" s="50">
        <f>VLOOKUP(D1872,'Species List'!$A$2:$J$97,7,0)</f>
        <v>2.9051</v>
      </c>
      <c r="J1872">
        <f t="shared" si="29"/>
        <v>268.75437106326598</v>
      </c>
      <c r="K1872" s="50" t="str">
        <f>VLOOKUP(D1872,'Species List'!$A$2:$J$97,4,0)</f>
        <v>Scaridae</v>
      </c>
    </row>
    <row r="1873" spans="1:11">
      <c r="A1873" s="49">
        <v>2013</v>
      </c>
      <c r="B1873" t="s">
        <v>379</v>
      </c>
      <c r="C1873">
        <v>9</v>
      </c>
      <c r="D1873" t="s">
        <v>45</v>
      </c>
      <c r="E1873" s="48" t="str">
        <f>VLOOKUP(D1873,'Species List'!$A$2:$J$97,3,0)</f>
        <v>Sparisoma viride</v>
      </c>
      <c r="F1873">
        <v>25</v>
      </c>
      <c r="G1873" t="s">
        <v>21</v>
      </c>
      <c r="H1873" s="50">
        <f>VLOOKUP(D1873,'Species List'!$A$2:$J$97,6,0)</f>
        <v>-4.4317000000000002</v>
      </c>
      <c r="I1873" s="50">
        <f>VLOOKUP(D1873,'Species List'!$A$2:$J$97,7,0)</f>
        <v>2.9051</v>
      </c>
      <c r="J1873">
        <f t="shared" si="29"/>
        <v>342.41715863912742</v>
      </c>
      <c r="K1873" s="50" t="str">
        <f>VLOOKUP(D1873,'Species List'!$A$2:$J$97,4,0)</f>
        <v>Scaridae</v>
      </c>
    </row>
    <row r="1874" spans="1:11">
      <c r="A1874" s="49">
        <v>2013</v>
      </c>
      <c r="B1874" t="s">
        <v>379</v>
      </c>
      <c r="C1874">
        <v>9</v>
      </c>
      <c r="D1874" t="s">
        <v>45</v>
      </c>
      <c r="E1874" s="48" t="str">
        <f>VLOOKUP(D1874,'Species List'!$A$2:$J$97,3,0)</f>
        <v>Sparisoma viride</v>
      </c>
      <c r="F1874">
        <v>25</v>
      </c>
      <c r="G1874" t="s">
        <v>21</v>
      </c>
      <c r="H1874" s="50">
        <f>VLOOKUP(D1874,'Species List'!$A$2:$J$97,6,0)</f>
        <v>-4.4317000000000002</v>
      </c>
      <c r="I1874" s="50">
        <f>VLOOKUP(D1874,'Species List'!$A$2:$J$97,7,0)</f>
        <v>2.9051</v>
      </c>
      <c r="J1874">
        <f t="shared" si="29"/>
        <v>342.41715863912742</v>
      </c>
      <c r="K1874" s="50" t="str">
        <f>VLOOKUP(D1874,'Species List'!$A$2:$J$97,4,0)</f>
        <v>Scaridae</v>
      </c>
    </row>
    <row r="1875" spans="1:11">
      <c r="A1875" s="49">
        <v>2013</v>
      </c>
      <c r="B1875" t="s">
        <v>379</v>
      </c>
      <c r="C1875">
        <v>9</v>
      </c>
      <c r="D1875" t="s">
        <v>45</v>
      </c>
      <c r="E1875" s="48" t="str">
        <f>VLOOKUP(D1875,'Species List'!$A$2:$J$97,3,0)</f>
        <v>Sparisoma viride</v>
      </c>
      <c r="F1875">
        <v>28</v>
      </c>
      <c r="G1875" t="s">
        <v>21</v>
      </c>
      <c r="H1875" s="50">
        <f>VLOOKUP(D1875,'Species List'!$A$2:$J$97,6,0)</f>
        <v>-4.4317000000000002</v>
      </c>
      <c r="I1875" s="50">
        <f>VLOOKUP(D1875,'Species List'!$A$2:$J$97,7,0)</f>
        <v>2.9051</v>
      </c>
      <c r="J1875">
        <f t="shared" si="29"/>
        <v>475.92530495067058</v>
      </c>
      <c r="K1875" s="50" t="str">
        <f>VLOOKUP(D1875,'Species List'!$A$2:$J$97,4,0)</f>
        <v>Scaridae</v>
      </c>
    </row>
    <row r="1876" spans="1:11">
      <c r="A1876" s="49">
        <v>2013</v>
      </c>
      <c r="B1876" t="s">
        <v>379</v>
      </c>
      <c r="C1876">
        <v>10</v>
      </c>
      <c r="D1876" s="48" t="s">
        <v>26</v>
      </c>
      <c r="E1876" s="48" t="str">
        <f>VLOOKUP(D1876,'Species List'!$A$2:$J$97,3,0)</f>
        <v>Acanthurus bahianus</v>
      </c>
      <c r="F1876">
        <v>15</v>
      </c>
      <c r="H1876" s="50">
        <f>VLOOKUP(D1876,'Species List'!$A$2:$J$97,6,0)</f>
        <v>-4.6005000000000003</v>
      </c>
      <c r="I1876" s="50">
        <f>VLOOKUP(D1876,'Species List'!$A$2:$J$97,7,0)</f>
        <v>2.9752000000000001</v>
      </c>
      <c r="J1876">
        <f t="shared" si="29"/>
        <v>74.783659607909669</v>
      </c>
      <c r="K1876" s="50" t="str">
        <f>VLOOKUP(D1876,'Species List'!$A$2:$J$97,4,0)</f>
        <v>Acanthuridae</v>
      </c>
    </row>
    <row r="1877" spans="1:11">
      <c r="A1877" s="49">
        <v>2013</v>
      </c>
      <c r="B1877" t="s">
        <v>379</v>
      </c>
      <c r="C1877">
        <v>10</v>
      </c>
      <c r="D1877" s="48" t="s">
        <v>54</v>
      </c>
      <c r="E1877" s="48" t="str">
        <f>VLOOKUP(D1877,'Species List'!$A$2:$J$97,3,0)</f>
        <v>Acanthurus coeruleus</v>
      </c>
      <c r="F1877">
        <v>19</v>
      </c>
      <c r="H1877" s="50">
        <f>VLOOKUP(D1877,'Species List'!$A$2:$J$97,6,0)</f>
        <v>-2.8241999999999998</v>
      </c>
      <c r="I1877" s="50">
        <f>VLOOKUP(D1877,'Species List'!$A$2:$J$97,7,0)</f>
        <v>2.2637999999999998</v>
      </c>
      <c r="J1877">
        <f t="shared" si="29"/>
        <v>215.99435539737019</v>
      </c>
      <c r="K1877" s="50" t="str">
        <f>VLOOKUP(D1877,'Species List'!$A$2:$J$97,4,0)</f>
        <v>Acanthuridae</v>
      </c>
    </row>
    <row r="1878" spans="1:11">
      <c r="A1878" s="49">
        <v>2013</v>
      </c>
      <c r="B1878" t="s">
        <v>379</v>
      </c>
      <c r="C1878">
        <v>10</v>
      </c>
      <c r="D1878" s="48" t="s">
        <v>54</v>
      </c>
      <c r="E1878" s="48" t="str">
        <f>VLOOKUP(D1878,'Species List'!$A$2:$J$97,3,0)</f>
        <v>Acanthurus coeruleus</v>
      </c>
      <c r="F1878">
        <v>20</v>
      </c>
      <c r="H1878" s="50">
        <f>VLOOKUP(D1878,'Species List'!$A$2:$J$97,6,0)</f>
        <v>-2.8241999999999998</v>
      </c>
      <c r="I1878" s="50">
        <f>VLOOKUP(D1878,'Species List'!$A$2:$J$97,7,0)</f>
        <v>2.2637999999999998</v>
      </c>
      <c r="J1878">
        <f t="shared" si="29"/>
        <v>242.58933511332035</v>
      </c>
      <c r="K1878" s="50" t="str">
        <f>VLOOKUP(D1878,'Species List'!$A$2:$J$97,4,0)</f>
        <v>Acanthuridae</v>
      </c>
    </row>
    <row r="1879" spans="1:11">
      <c r="A1879" s="49">
        <v>2013</v>
      </c>
      <c r="B1879" t="s">
        <v>379</v>
      </c>
      <c r="C1879">
        <v>10</v>
      </c>
      <c r="D1879" t="s">
        <v>44</v>
      </c>
      <c r="E1879" s="48" t="str">
        <f>VLOOKUP(D1879,'Species List'!$A$2:$J$97,3,0)</f>
        <v>Scarus iseri</v>
      </c>
      <c r="F1879">
        <v>10</v>
      </c>
      <c r="G1879" t="s">
        <v>53</v>
      </c>
      <c r="H1879" s="50">
        <f>VLOOKUP(D1879,'Species List'!$A$2:$J$97,6,0)</f>
        <v>-4.8887</v>
      </c>
      <c r="I1879" s="50">
        <f>VLOOKUP(D1879,'Species List'!$A$2:$J$97,7,0)</f>
        <v>3.0548000000000002</v>
      </c>
      <c r="J1879">
        <f t="shared" si="29"/>
        <v>16.630296795457848</v>
      </c>
      <c r="K1879" s="50" t="str">
        <f>VLOOKUP(D1879,'Species List'!$A$2:$J$97,4,0)</f>
        <v>Scaridae</v>
      </c>
    </row>
    <row r="1880" spans="1:11">
      <c r="A1880" s="49">
        <v>2013</v>
      </c>
      <c r="B1880" t="s">
        <v>379</v>
      </c>
      <c r="C1880">
        <v>10</v>
      </c>
      <c r="D1880" t="s">
        <v>44</v>
      </c>
      <c r="E1880" s="48" t="str">
        <f>VLOOKUP(D1880,'Species List'!$A$2:$J$97,3,0)</f>
        <v>Scarus iseri</v>
      </c>
      <c r="F1880">
        <v>13</v>
      </c>
      <c r="G1880" t="s">
        <v>53</v>
      </c>
      <c r="H1880" s="50">
        <f>VLOOKUP(D1880,'Species List'!$A$2:$J$97,6,0)</f>
        <v>-4.8887</v>
      </c>
      <c r="I1880" s="50">
        <f>VLOOKUP(D1880,'Species List'!$A$2:$J$97,7,0)</f>
        <v>3.0548000000000002</v>
      </c>
      <c r="J1880">
        <f t="shared" si="29"/>
        <v>37.065866108828203</v>
      </c>
      <c r="K1880" s="50" t="str">
        <f>VLOOKUP(D1880,'Species List'!$A$2:$J$97,4,0)</f>
        <v>Scaridae</v>
      </c>
    </row>
    <row r="1881" spans="1:11">
      <c r="A1881" s="49">
        <v>2013</v>
      </c>
      <c r="B1881" t="s">
        <v>379</v>
      </c>
      <c r="C1881">
        <v>10</v>
      </c>
      <c r="D1881" t="s">
        <v>48</v>
      </c>
      <c r="E1881" s="48" t="str">
        <f>VLOOKUP(D1881,'Species List'!$A$2:$J$97,3,0)</f>
        <v>Scarus taeniopterus</v>
      </c>
      <c r="F1881">
        <v>12</v>
      </c>
      <c r="G1881" t="s">
        <v>21</v>
      </c>
      <c r="H1881" s="50">
        <f>VLOOKUP(D1881,'Species List'!$A$2:$J$97,6,0)</f>
        <v>-3.2256999999999998</v>
      </c>
      <c r="I1881" s="50">
        <f>VLOOKUP(D1881,'Species List'!$A$2:$J$97,7,0)</f>
        <v>2.3852000000000002</v>
      </c>
      <c r="J1881">
        <f t="shared" si="29"/>
        <v>54.145592205106873</v>
      </c>
      <c r="K1881" s="50" t="str">
        <f>VLOOKUP(D1881,'Species List'!$A$2:$J$97,4,0)</f>
        <v>Scaridae</v>
      </c>
    </row>
    <row r="1882" spans="1:11">
      <c r="A1882" s="49">
        <v>2013</v>
      </c>
      <c r="B1882" t="s">
        <v>379</v>
      </c>
      <c r="C1882">
        <v>10</v>
      </c>
      <c r="D1882" t="s">
        <v>48</v>
      </c>
      <c r="E1882" s="48" t="str">
        <f>VLOOKUP(D1882,'Species List'!$A$2:$J$97,3,0)</f>
        <v>Scarus taeniopterus</v>
      </c>
      <c r="F1882">
        <v>15</v>
      </c>
      <c r="G1882" t="s">
        <v>21</v>
      </c>
      <c r="H1882" s="50">
        <f>VLOOKUP(D1882,'Species List'!$A$2:$J$97,6,0)</f>
        <v>-3.2256999999999998</v>
      </c>
      <c r="I1882" s="50">
        <f>VLOOKUP(D1882,'Species List'!$A$2:$J$97,7,0)</f>
        <v>2.3852000000000002</v>
      </c>
      <c r="J1882">
        <f t="shared" si="29"/>
        <v>92.19616810425471</v>
      </c>
      <c r="K1882" s="50" t="str">
        <f>VLOOKUP(D1882,'Species List'!$A$2:$J$97,4,0)</f>
        <v>Scaridae</v>
      </c>
    </row>
    <row r="1883" spans="1:11">
      <c r="A1883" s="49">
        <v>2013</v>
      </c>
      <c r="B1883" t="s">
        <v>379</v>
      </c>
      <c r="C1883">
        <v>10</v>
      </c>
      <c r="D1883" t="s">
        <v>48</v>
      </c>
      <c r="E1883" s="48" t="str">
        <f>VLOOKUP(D1883,'Species List'!$A$2:$J$97,3,0)</f>
        <v>Scarus taeniopterus</v>
      </c>
      <c r="F1883">
        <v>19</v>
      </c>
      <c r="G1883" t="s">
        <v>21</v>
      </c>
      <c r="H1883" s="50">
        <f>VLOOKUP(D1883,'Species List'!$A$2:$J$97,6,0)</f>
        <v>-3.2256999999999998</v>
      </c>
      <c r="I1883" s="50">
        <f>VLOOKUP(D1883,'Species List'!$A$2:$J$97,7,0)</f>
        <v>2.3852000000000002</v>
      </c>
      <c r="J1883">
        <f t="shared" si="29"/>
        <v>162.02539503890316</v>
      </c>
      <c r="K1883" s="50" t="str">
        <f>VLOOKUP(D1883,'Species List'!$A$2:$J$97,4,0)</f>
        <v>Scaridae</v>
      </c>
    </row>
    <row r="1884" spans="1:11">
      <c r="A1884" s="49">
        <v>2013</v>
      </c>
      <c r="B1884" t="s">
        <v>379</v>
      </c>
      <c r="C1884">
        <v>10</v>
      </c>
      <c r="D1884" t="s">
        <v>48</v>
      </c>
      <c r="E1884" s="48" t="str">
        <f>VLOOKUP(D1884,'Species List'!$A$2:$J$97,3,0)</f>
        <v>Scarus taeniopterus</v>
      </c>
      <c r="F1884">
        <v>20</v>
      </c>
      <c r="G1884" t="s">
        <v>21</v>
      </c>
      <c r="H1884" s="50">
        <f>VLOOKUP(D1884,'Species List'!$A$2:$J$97,6,0)</f>
        <v>-3.2256999999999998</v>
      </c>
      <c r="I1884" s="50">
        <f>VLOOKUP(D1884,'Species List'!$A$2:$J$97,7,0)</f>
        <v>2.3852000000000002</v>
      </c>
      <c r="J1884">
        <f t="shared" si="29"/>
        <v>183.11197449783583</v>
      </c>
      <c r="K1884" s="50" t="str">
        <f>VLOOKUP(D1884,'Species List'!$A$2:$J$97,4,0)</f>
        <v>Scaridae</v>
      </c>
    </row>
    <row r="1885" spans="1:11">
      <c r="A1885" s="49">
        <v>2013</v>
      </c>
      <c r="B1885" t="s">
        <v>379</v>
      </c>
      <c r="C1885">
        <v>10</v>
      </c>
      <c r="D1885" t="s">
        <v>48</v>
      </c>
      <c r="E1885" s="48" t="str">
        <f>VLOOKUP(D1885,'Species List'!$A$2:$J$97,3,0)</f>
        <v>Scarus taeniopterus</v>
      </c>
      <c r="F1885">
        <v>21</v>
      </c>
      <c r="G1885" t="s">
        <v>21</v>
      </c>
      <c r="H1885" s="50">
        <f>VLOOKUP(D1885,'Species List'!$A$2:$J$97,6,0)</f>
        <v>-3.2256999999999998</v>
      </c>
      <c r="I1885" s="50">
        <f>VLOOKUP(D1885,'Species List'!$A$2:$J$97,7,0)</f>
        <v>2.3852000000000002</v>
      </c>
      <c r="J1885">
        <f t="shared" si="29"/>
        <v>205.71097462173614</v>
      </c>
      <c r="K1885" s="50" t="str">
        <f>VLOOKUP(D1885,'Species List'!$A$2:$J$97,4,0)</f>
        <v>Scaridae</v>
      </c>
    </row>
    <row r="1886" spans="1:11">
      <c r="A1886" s="49">
        <v>2013</v>
      </c>
      <c r="B1886" t="s">
        <v>379</v>
      </c>
      <c r="C1886">
        <v>10</v>
      </c>
      <c r="D1886" t="s">
        <v>48</v>
      </c>
      <c r="E1886" s="48" t="str">
        <f>VLOOKUP(D1886,'Species List'!$A$2:$J$97,3,0)</f>
        <v>Scarus taeniopterus</v>
      </c>
      <c r="F1886">
        <v>10</v>
      </c>
      <c r="G1886" t="s">
        <v>53</v>
      </c>
      <c r="H1886" s="50">
        <f>VLOOKUP(D1886,'Species List'!$A$2:$J$97,6,0)</f>
        <v>-3.2256999999999998</v>
      </c>
      <c r="I1886" s="50">
        <f>VLOOKUP(D1886,'Species List'!$A$2:$J$97,7,0)</f>
        <v>2.3852000000000002</v>
      </c>
      <c r="J1886">
        <f t="shared" si="29"/>
        <v>35.050966680669347</v>
      </c>
      <c r="K1886" s="50" t="str">
        <f>VLOOKUP(D1886,'Species List'!$A$2:$J$97,4,0)</f>
        <v>Scaridae</v>
      </c>
    </row>
    <row r="1887" spans="1:11">
      <c r="A1887" s="49">
        <v>2013</v>
      </c>
      <c r="B1887" t="s">
        <v>379</v>
      </c>
      <c r="C1887">
        <v>10</v>
      </c>
      <c r="D1887" t="s">
        <v>48</v>
      </c>
      <c r="E1887" s="48" t="str">
        <f>VLOOKUP(D1887,'Species List'!$A$2:$J$97,3,0)</f>
        <v>Scarus taeniopterus</v>
      </c>
      <c r="F1887">
        <v>10</v>
      </c>
      <c r="G1887" t="s">
        <v>53</v>
      </c>
      <c r="H1887" s="50">
        <f>VLOOKUP(D1887,'Species List'!$A$2:$J$97,6,0)</f>
        <v>-3.2256999999999998</v>
      </c>
      <c r="I1887" s="50">
        <f>VLOOKUP(D1887,'Species List'!$A$2:$J$97,7,0)</f>
        <v>2.3852000000000002</v>
      </c>
      <c r="J1887">
        <f t="shared" si="29"/>
        <v>35.050966680669347</v>
      </c>
      <c r="K1887" s="50" t="str">
        <f>VLOOKUP(D1887,'Species List'!$A$2:$J$97,4,0)</f>
        <v>Scaridae</v>
      </c>
    </row>
    <row r="1888" spans="1:11">
      <c r="A1888" s="49">
        <v>2013</v>
      </c>
      <c r="B1888" t="s">
        <v>379</v>
      </c>
      <c r="C1888">
        <v>10</v>
      </c>
      <c r="D1888" t="s">
        <v>48</v>
      </c>
      <c r="E1888" s="48" t="str">
        <f>VLOOKUP(D1888,'Species List'!$A$2:$J$97,3,0)</f>
        <v>Scarus taeniopterus</v>
      </c>
      <c r="F1888">
        <v>10</v>
      </c>
      <c r="G1888" t="s">
        <v>53</v>
      </c>
      <c r="H1888" s="50">
        <f>VLOOKUP(D1888,'Species List'!$A$2:$J$97,6,0)</f>
        <v>-3.2256999999999998</v>
      </c>
      <c r="I1888" s="50">
        <f>VLOOKUP(D1888,'Species List'!$A$2:$J$97,7,0)</f>
        <v>2.3852000000000002</v>
      </c>
      <c r="J1888">
        <f t="shared" si="29"/>
        <v>35.050966680669347</v>
      </c>
      <c r="K1888" s="50" t="str">
        <f>VLOOKUP(D1888,'Species List'!$A$2:$J$97,4,0)</f>
        <v>Scaridae</v>
      </c>
    </row>
    <row r="1889" spans="1:11">
      <c r="A1889" s="49">
        <v>2013</v>
      </c>
      <c r="B1889" t="s">
        <v>379</v>
      </c>
      <c r="C1889">
        <v>10</v>
      </c>
      <c r="D1889" t="s">
        <v>48</v>
      </c>
      <c r="E1889" s="48" t="str">
        <f>VLOOKUP(D1889,'Species List'!$A$2:$J$97,3,0)</f>
        <v>Scarus taeniopterus</v>
      </c>
      <c r="F1889">
        <v>10</v>
      </c>
      <c r="G1889" t="s">
        <v>53</v>
      </c>
      <c r="H1889" s="50">
        <f>VLOOKUP(D1889,'Species List'!$A$2:$J$97,6,0)</f>
        <v>-3.2256999999999998</v>
      </c>
      <c r="I1889" s="50">
        <f>VLOOKUP(D1889,'Species List'!$A$2:$J$97,7,0)</f>
        <v>2.3852000000000002</v>
      </c>
      <c r="J1889">
        <f t="shared" si="29"/>
        <v>35.050966680669347</v>
      </c>
      <c r="K1889" s="50" t="str">
        <f>VLOOKUP(D1889,'Species List'!$A$2:$J$97,4,0)</f>
        <v>Scaridae</v>
      </c>
    </row>
    <row r="1890" spans="1:11">
      <c r="A1890" s="49">
        <v>2013</v>
      </c>
      <c r="B1890" t="s">
        <v>379</v>
      </c>
      <c r="C1890">
        <v>10</v>
      </c>
      <c r="D1890" t="s">
        <v>48</v>
      </c>
      <c r="E1890" s="48" t="str">
        <f>VLOOKUP(D1890,'Species List'!$A$2:$J$97,3,0)</f>
        <v>Scarus taeniopterus</v>
      </c>
      <c r="F1890">
        <v>10</v>
      </c>
      <c r="G1890" t="s">
        <v>53</v>
      </c>
      <c r="H1890" s="50">
        <f>VLOOKUP(D1890,'Species List'!$A$2:$J$97,6,0)</f>
        <v>-3.2256999999999998</v>
      </c>
      <c r="I1890" s="50">
        <f>VLOOKUP(D1890,'Species List'!$A$2:$J$97,7,0)</f>
        <v>2.3852000000000002</v>
      </c>
      <c r="J1890">
        <f t="shared" si="29"/>
        <v>35.050966680669347</v>
      </c>
      <c r="K1890" s="50" t="str">
        <f>VLOOKUP(D1890,'Species List'!$A$2:$J$97,4,0)</f>
        <v>Scaridae</v>
      </c>
    </row>
    <row r="1891" spans="1:11">
      <c r="A1891" s="49">
        <v>2013</v>
      </c>
      <c r="B1891" t="s">
        <v>379</v>
      </c>
      <c r="C1891">
        <v>10</v>
      </c>
      <c r="D1891" t="s">
        <v>48</v>
      </c>
      <c r="E1891" s="48" t="str">
        <f>VLOOKUP(D1891,'Species List'!$A$2:$J$97,3,0)</f>
        <v>Scarus taeniopterus</v>
      </c>
      <c r="F1891">
        <v>10</v>
      </c>
      <c r="G1891" t="s">
        <v>53</v>
      </c>
      <c r="H1891" s="50">
        <f>VLOOKUP(D1891,'Species List'!$A$2:$J$97,6,0)</f>
        <v>-3.2256999999999998</v>
      </c>
      <c r="I1891" s="50">
        <f>VLOOKUP(D1891,'Species List'!$A$2:$J$97,7,0)</f>
        <v>2.3852000000000002</v>
      </c>
      <c r="J1891">
        <f t="shared" si="29"/>
        <v>35.050966680669347</v>
      </c>
      <c r="K1891" s="50" t="str">
        <f>VLOOKUP(D1891,'Species List'!$A$2:$J$97,4,0)</f>
        <v>Scaridae</v>
      </c>
    </row>
    <row r="1892" spans="1:11">
      <c r="A1892" s="49">
        <v>2013</v>
      </c>
      <c r="B1892" t="s">
        <v>379</v>
      </c>
      <c r="C1892">
        <v>10</v>
      </c>
      <c r="D1892" t="s">
        <v>48</v>
      </c>
      <c r="E1892" s="48" t="str">
        <f>VLOOKUP(D1892,'Species List'!$A$2:$J$97,3,0)</f>
        <v>Scarus taeniopterus</v>
      </c>
      <c r="F1892">
        <v>10</v>
      </c>
      <c r="G1892" t="s">
        <v>53</v>
      </c>
      <c r="H1892" s="50">
        <f>VLOOKUP(D1892,'Species List'!$A$2:$J$97,6,0)</f>
        <v>-3.2256999999999998</v>
      </c>
      <c r="I1892" s="50">
        <f>VLOOKUP(D1892,'Species List'!$A$2:$J$97,7,0)</f>
        <v>2.3852000000000002</v>
      </c>
      <c r="J1892">
        <f t="shared" si="29"/>
        <v>35.050966680669347</v>
      </c>
      <c r="K1892" s="50" t="str">
        <f>VLOOKUP(D1892,'Species List'!$A$2:$J$97,4,0)</f>
        <v>Scaridae</v>
      </c>
    </row>
    <row r="1893" spans="1:11">
      <c r="A1893" s="49">
        <v>2013</v>
      </c>
      <c r="B1893" t="s">
        <v>379</v>
      </c>
      <c r="C1893">
        <v>10</v>
      </c>
      <c r="D1893" t="s">
        <v>48</v>
      </c>
      <c r="E1893" s="48" t="str">
        <f>VLOOKUP(D1893,'Species List'!$A$2:$J$97,3,0)</f>
        <v>Scarus taeniopterus</v>
      </c>
      <c r="F1893">
        <v>10</v>
      </c>
      <c r="G1893" t="s">
        <v>53</v>
      </c>
      <c r="H1893" s="50">
        <f>VLOOKUP(D1893,'Species List'!$A$2:$J$97,6,0)</f>
        <v>-3.2256999999999998</v>
      </c>
      <c r="I1893" s="50">
        <f>VLOOKUP(D1893,'Species List'!$A$2:$J$97,7,0)</f>
        <v>2.3852000000000002</v>
      </c>
      <c r="J1893">
        <f t="shared" si="29"/>
        <v>35.050966680669347</v>
      </c>
      <c r="K1893" s="50" t="str">
        <f>VLOOKUP(D1893,'Species List'!$A$2:$J$97,4,0)</f>
        <v>Scaridae</v>
      </c>
    </row>
    <row r="1894" spans="1:11">
      <c r="A1894" s="49">
        <v>2013</v>
      </c>
      <c r="B1894" t="s">
        <v>379</v>
      </c>
      <c r="C1894">
        <v>10</v>
      </c>
      <c r="D1894" t="s">
        <v>48</v>
      </c>
      <c r="E1894" s="48" t="str">
        <f>VLOOKUP(D1894,'Species List'!$A$2:$J$97,3,0)</f>
        <v>Scarus taeniopterus</v>
      </c>
      <c r="F1894">
        <v>23</v>
      </c>
      <c r="G1894" t="s">
        <v>43</v>
      </c>
      <c r="H1894" s="50">
        <f>VLOOKUP(D1894,'Species List'!$A$2:$J$97,6,0)</f>
        <v>-3.2256999999999998</v>
      </c>
      <c r="I1894" s="50">
        <f>VLOOKUP(D1894,'Species List'!$A$2:$J$97,7,0)</f>
        <v>2.3852000000000002</v>
      </c>
      <c r="J1894">
        <f t="shared" si="29"/>
        <v>255.56020890468707</v>
      </c>
      <c r="K1894" s="50" t="str">
        <f>VLOOKUP(D1894,'Species List'!$A$2:$J$97,4,0)</f>
        <v>Scaridae</v>
      </c>
    </row>
    <row r="1895" spans="1:11">
      <c r="A1895" s="49">
        <v>2013</v>
      </c>
      <c r="B1895" t="s">
        <v>379</v>
      </c>
      <c r="C1895">
        <v>10</v>
      </c>
      <c r="D1895" s="48" t="s">
        <v>42</v>
      </c>
      <c r="E1895" s="48" t="str">
        <f>VLOOKUP(D1895,'Species List'!$A$2:$J$97,3,0)</f>
        <v>Scarus vetula</v>
      </c>
      <c r="F1895">
        <v>32</v>
      </c>
      <c r="G1895" t="s">
        <v>43</v>
      </c>
      <c r="H1895" s="50">
        <f>VLOOKUP(D1895,'Species List'!$A$2:$J$97,6,0)</f>
        <v>-5.0162000000000004</v>
      </c>
      <c r="I1895" s="50">
        <f>VLOOKUP(D1895,'Species List'!$A$2:$J$97,7,0)</f>
        <v>3.1109</v>
      </c>
      <c r="J1895">
        <f t="shared" si="29"/>
        <v>598.50952660385963</v>
      </c>
      <c r="K1895" s="50" t="str">
        <f>VLOOKUP(D1895,'Species List'!$A$2:$J$97,4,0)</f>
        <v>Scaridae</v>
      </c>
    </row>
    <row r="1896" spans="1:11">
      <c r="A1896" s="49">
        <v>2013</v>
      </c>
      <c r="B1896" t="s">
        <v>379</v>
      </c>
      <c r="C1896">
        <v>10</v>
      </c>
      <c r="D1896" t="s">
        <v>45</v>
      </c>
      <c r="E1896" s="48" t="str">
        <f>VLOOKUP(D1896,'Species List'!$A$2:$J$97,3,0)</f>
        <v>Sparisoma viride</v>
      </c>
      <c r="F1896">
        <v>28</v>
      </c>
      <c r="G1896" t="s">
        <v>21</v>
      </c>
      <c r="H1896" s="50">
        <f>VLOOKUP(D1896,'Species List'!$A$2:$J$97,6,0)</f>
        <v>-4.4317000000000002</v>
      </c>
      <c r="I1896" s="50">
        <f>VLOOKUP(D1896,'Species List'!$A$2:$J$97,7,0)</f>
        <v>2.9051</v>
      </c>
      <c r="J1896">
        <f t="shared" si="29"/>
        <v>475.92530495067058</v>
      </c>
      <c r="K1896" s="50" t="str">
        <f>VLOOKUP(D1896,'Species List'!$A$2:$J$97,4,0)</f>
        <v>Scaridae</v>
      </c>
    </row>
    <row r="1897" spans="1:11">
      <c r="A1897" s="49">
        <v>2013</v>
      </c>
      <c r="B1897" t="s">
        <v>379</v>
      </c>
      <c r="C1897">
        <v>10</v>
      </c>
      <c r="D1897" t="s">
        <v>45</v>
      </c>
      <c r="E1897" s="48" t="str">
        <f>VLOOKUP(D1897,'Species List'!$A$2:$J$97,3,0)</f>
        <v>Sparisoma viride</v>
      </c>
      <c r="F1897">
        <v>33</v>
      </c>
      <c r="G1897" t="s">
        <v>43</v>
      </c>
      <c r="H1897" s="50">
        <f>VLOOKUP(D1897,'Species List'!$A$2:$J$97,6,0)</f>
        <v>-4.4317000000000002</v>
      </c>
      <c r="I1897" s="50">
        <f>VLOOKUP(D1897,'Species List'!$A$2:$J$97,7,0)</f>
        <v>2.9051</v>
      </c>
      <c r="J1897">
        <f t="shared" si="29"/>
        <v>767.06973304521671</v>
      </c>
      <c r="K1897" s="50" t="str">
        <f>VLOOKUP(D1897,'Species List'!$A$2:$J$97,4,0)</f>
        <v>Scaridae</v>
      </c>
    </row>
    <row r="1898" spans="1:11">
      <c r="A1898" s="49">
        <v>2013</v>
      </c>
      <c r="B1898" t="s">
        <v>64</v>
      </c>
      <c r="C1898">
        <v>1</v>
      </c>
      <c r="D1898" s="48" t="s">
        <v>49</v>
      </c>
      <c r="E1898" s="48" t="str">
        <f>VLOOKUP(D1898,'Species List'!$A$2:$J$97,3,0)</f>
        <v>Microspathodon chrysurus</v>
      </c>
      <c r="F1898">
        <v>12</v>
      </c>
      <c r="H1898" s="50">
        <f>VLOOKUP(D1898,'Species List'!$A$2:$J$97,6,0)</f>
        <v>-4.7032999999999996</v>
      </c>
      <c r="I1898" s="50">
        <f>VLOOKUP(D1898,'Species List'!$A$2:$J$97,7,0)</f>
        <v>3.0825</v>
      </c>
      <c r="J1898">
        <f t="shared" si="29"/>
        <v>50.789763544333439</v>
      </c>
      <c r="K1898" s="50" t="str">
        <f>VLOOKUP(D1898,'Species List'!$A$2:$J$97,4,0)</f>
        <v>Pomacentridae</v>
      </c>
    </row>
    <row r="1899" spans="1:11">
      <c r="A1899" s="49">
        <v>2013</v>
      </c>
      <c r="B1899" t="s">
        <v>64</v>
      </c>
      <c r="C1899">
        <v>1</v>
      </c>
      <c r="D1899" t="s">
        <v>48</v>
      </c>
      <c r="E1899" s="48" t="str">
        <f>VLOOKUP(D1899,'Species List'!$A$2:$J$97,3,0)</f>
        <v>Scarus taeniopterus</v>
      </c>
      <c r="F1899">
        <v>12</v>
      </c>
      <c r="G1899" t="s">
        <v>21</v>
      </c>
      <c r="H1899" s="50">
        <f>VLOOKUP(D1899,'Species List'!$A$2:$J$97,6,0)</f>
        <v>-3.2256999999999998</v>
      </c>
      <c r="I1899" s="50">
        <f>VLOOKUP(D1899,'Species List'!$A$2:$J$97,7,0)</f>
        <v>2.3852000000000002</v>
      </c>
      <c r="J1899">
        <f t="shared" si="29"/>
        <v>54.145592205106873</v>
      </c>
      <c r="K1899" s="50" t="str">
        <f>VLOOKUP(D1899,'Species List'!$A$2:$J$97,4,0)</f>
        <v>Scaridae</v>
      </c>
    </row>
    <row r="1900" spans="1:11">
      <c r="A1900" s="49">
        <v>2013</v>
      </c>
      <c r="B1900" t="s">
        <v>64</v>
      </c>
      <c r="C1900">
        <v>1</v>
      </c>
      <c r="D1900" t="s">
        <v>48</v>
      </c>
      <c r="E1900" s="48" t="str">
        <f>VLOOKUP(D1900,'Species List'!$A$2:$J$97,3,0)</f>
        <v>Scarus taeniopterus</v>
      </c>
      <c r="F1900">
        <v>15</v>
      </c>
      <c r="G1900" t="s">
        <v>21</v>
      </c>
      <c r="H1900" s="50">
        <f>VLOOKUP(D1900,'Species List'!$A$2:$J$97,6,0)</f>
        <v>-3.2256999999999998</v>
      </c>
      <c r="I1900" s="50">
        <f>VLOOKUP(D1900,'Species List'!$A$2:$J$97,7,0)</f>
        <v>2.3852000000000002</v>
      </c>
      <c r="J1900">
        <f t="shared" si="29"/>
        <v>92.19616810425471</v>
      </c>
      <c r="K1900" s="50" t="str">
        <f>VLOOKUP(D1900,'Species List'!$A$2:$J$97,4,0)</f>
        <v>Scaridae</v>
      </c>
    </row>
    <row r="1901" spans="1:11">
      <c r="A1901" s="49">
        <v>2013</v>
      </c>
      <c r="B1901" t="s">
        <v>64</v>
      </c>
      <c r="C1901">
        <v>1</v>
      </c>
      <c r="D1901" t="s">
        <v>48</v>
      </c>
      <c r="E1901" s="48" t="str">
        <f>VLOOKUP(D1901,'Species List'!$A$2:$J$97,3,0)</f>
        <v>Scarus taeniopterus</v>
      </c>
      <c r="F1901">
        <v>18</v>
      </c>
      <c r="G1901" t="s">
        <v>21</v>
      </c>
      <c r="H1901" s="50">
        <f>VLOOKUP(D1901,'Species List'!$A$2:$J$97,6,0)</f>
        <v>-3.2256999999999998</v>
      </c>
      <c r="I1901" s="50">
        <f>VLOOKUP(D1901,'Species List'!$A$2:$J$97,7,0)</f>
        <v>2.3852000000000002</v>
      </c>
      <c r="J1901">
        <f t="shared" si="29"/>
        <v>142.42163893869329</v>
      </c>
      <c r="K1901" s="50" t="str">
        <f>VLOOKUP(D1901,'Species List'!$A$2:$J$97,4,0)</f>
        <v>Scaridae</v>
      </c>
    </row>
    <row r="1902" spans="1:11">
      <c r="A1902" s="49">
        <v>2013</v>
      </c>
      <c r="B1902" t="s">
        <v>64</v>
      </c>
      <c r="C1902">
        <v>1</v>
      </c>
      <c r="D1902" t="s">
        <v>48</v>
      </c>
      <c r="E1902" s="48" t="str">
        <f>VLOOKUP(D1902,'Species List'!$A$2:$J$97,3,0)</f>
        <v>Scarus taeniopterus</v>
      </c>
      <c r="F1902">
        <v>20</v>
      </c>
      <c r="G1902" t="s">
        <v>21</v>
      </c>
      <c r="H1902" s="50">
        <f>VLOOKUP(D1902,'Species List'!$A$2:$J$97,6,0)</f>
        <v>-3.2256999999999998</v>
      </c>
      <c r="I1902" s="50">
        <f>VLOOKUP(D1902,'Species List'!$A$2:$J$97,7,0)</f>
        <v>2.3852000000000002</v>
      </c>
      <c r="J1902">
        <f t="shared" si="29"/>
        <v>183.11197449783583</v>
      </c>
      <c r="K1902" s="50" t="str">
        <f>VLOOKUP(D1902,'Species List'!$A$2:$J$97,4,0)</f>
        <v>Scaridae</v>
      </c>
    </row>
    <row r="1903" spans="1:11">
      <c r="A1903" s="49">
        <v>2013</v>
      </c>
      <c r="B1903" t="s">
        <v>64</v>
      </c>
      <c r="C1903">
        <v>1</v>
      </c>
      <c r="D1903" t="s">
        <v>48</v>
      </c>
      <c r="E1903" s="48" t="str">
        <f>VLOOKUP(D1903,'Species List'!$A$2:$J$97,3,0)</f>
        <v>Scarus taeniopterus</v>
      </c>
      <c r="F1903">
        <v>24</v>
      </c>
      <c r="G1903" t="s">
        <v>43</v>
      </c>
      <c r="H1903" s="50">
        <f>VLOOKUP(D1903,'Species List'!$A$2:$J$97,6,0)</f>
        <v>-3.2256999999999998</v>
      </c>
      <c r="I1903" s="50">
        <f>VLOOKUP(D1903,'Species List'!$A$2:$J$97,7,0)</f>
        <v>2.3852000000000002</v>
      </c>
      <c r="J1903">
        <f t="shared" si="29"/>
        <v>282.86541679033706</v>
      </c>
      <c r="K1903" s="50" t="str">
        <f>VLOOKUP(D1903,'Species List'!$A$2:$J$97,4,0)</f>
        <v>Scaridae</v>
      </c>
    </row>
    <row r="1904" spans="1:11">
      <c r="A1904" s="49">
        <v>2013</v>
      </c>
      <c r="B1904" t="s">
        <v>64</v>
      </c>
      <c r="C1904">
        <v>1</v>
      </c>
      <c r="D1904" t="s">
        <v>48</v>
      </c>
      <c r="E1904" s="48" t="str">
        <f>VLOOKUP(D1904,'Species List'!$A$2:$J$97,3,0)</f>
        <v>Scarus taeniopterus</v>
      </c>
      <c r="F1904">
        <v>24</v>
      </c>
      <c r="G1904" t="s">
        <v>43</v>
      </c>
      <c r="H1904" s="50">
        <f>VLOOKUP(D1904,'Species List'!$A$2:$J$97,6,0)</f>
        <v>-3.2256999999999998</v>
      </c>
      <c r="I1904" s="50">
        <f>VLOOKUP(D1904,'Species List'!$A$2:$J$97,7,0)</f>
        <v>2.3852000000000002</v>
      </c>
      <c r="J1904">
        <f t="shared" si="29"/>
        <v>282.86541679033706</v>
      </c>
      <c r="K1904" s="50" t="str">
        <f>VLOOKUP(D1904,'Species List'!$A$2:$J$97,4,0)</f>
        <v>Scaridae</v>
      </c>
    </row>
    <row r="1905" spans="1:11">
      <c r="A1905" s="49">
        <v>2013</v>
      </c>
      <c r="B1905" t="s">
        <v>64</v>
      </c>
      <c r="C1905">
        <v>1</v>
      </c>
      <c r="D1905" s="48" t="s">
        <v>42</v>
      </c>
      <c r="E1905" s="48" t="str">
        <f>VLOOKUP(D1905,'Species List'!$A$2:$J$97,3,0)</f>
        <v>Scarus vetula</v>
      </c>
      <c r="F1905">
        <v>23</v>
      </c>
      <c r="G1905" t="s">
        <v>21</v>
      </c>
      <c r="H1905" s="50">
        <f>VLOOKUP(D1905,'Species List'!$A$2:$J$97,6,0)</f>
        <v>-5.0162000000000004</v>
      </c>
      <c r="I1905" s="50">
        <f>VLOOKUP(D1905,'Species List'!$A$2:$J$97,7,0)</f>
        <v>3.1109</v>
      </c>
      <c r="J1905">
        <f t="shared" si="29"/>
        <v>214.23929230422809</v>
      </c>
      <c r="K1905" s="50" t="str">
        <f>VLOOKUP(D1905,'Species List'!$A$2:$J$97,4,0)</f>
        <v>Scaridae</v>
      </c>
    </row>
    <row r="1906" spans="1:11">
      <c r="A1906" s="49">
        <v>2013</v>
      </c>
      <c r="B1906" t="s">
        <v>64</v>
      </c>
      <c r="C1906">
        <v>1</v>
      </c>
      <c r="D1906" s="48" t="s">
        <v>42</v>
      </c>
      <c r="E1906" s="48" t="str">
        <f>VLOOKUP(D1906,'Species List'!$A$2:$J$97,3,0)</f>
        <v>Scarus vetula</v>
      </c>
      <c r="F1906">
        <v>25</v>
      </c>
      <c r="G1906" t="s">
        <v>21</v>
      </c>
      <c r="H1906" s="50">
        <f>VLOOKUP(D1906,'Species List'!$A$2:$J$97,6,0)</f>
        <v>-5.0162000000000004</v>
      </c>
      <c r="I1906" s="50">
        <f>VLOOKUP(D1906,'Species List'!$A$2:$J$97,7,0)</f>
        <v>3.1109</v>
      </c>
      <c r="J1906">
        <f t="shared" si="29"/>
        <v>277.684458006971</v>
      </c>
      <c r="K1906" s="50" t="str">
        <f>VLOOKUP(D1906,'Species List'!$A$2:$J$97,4,0)</f>
        <v>Scaridae</v>
      </c>
    </row>
    <row r="1907" spans="1:11">
      <c r="A1907" s="49">
        <v>2013</v>
      </c>
      <c r="B1907" t="s">
        <v>64</v>
      </c>
      <c r="C1907">
        <v>1</v>
      </c>
      <c r="D1907" s="48" t="s">
        <v>42</v>
      </c>
      <c r="E1907" s="48" t="str">
        <f>VLOOKUP(D1907,'Species List'!$A$2:$J$97,3,0)</f>
        <v>Scarus vetula</v>
      </c>
      <c r="F1907">
        <v>30</v>
      </c>
      <c r="G1907" t="s">
        <v>43</v>
      </c>
      <c r="H1907" s="50">
        <f>VLOOKUP(D1907,'Species List'!$A$2:$J$97,6,0)</f>
        <v>-5.0162000000000004</v>
      </c>
      <c r="I1907" s="50">
        <f>VLOOKUP(D1907,'Species List'!$A$2:$J$97,7,0)</f>
        <v>3.1109</v>
      </c>
      <c r="J1907">
        <f t="shared" si="29"/>
        <v>489.6395738782121</v>
      </c>
      <c r="K1907" s="50" t="str">
        <f>VLOOKUP(D1907,'Species List'!$A$2:$J$97,4,0)</f>
        <v>Scaridae</v>
      </c>
    </row>
    <row r="1908" spans="1:11">
      <c r="A1908" s="49">
        <v>2013</v>
      </c>
      <c r="B1908" t="s">
        <v>64</v>
      </c>
      <c r="C1908">
        <v>1</v>
      </c>
      <c r="D1908" s="48" t="s">
        <v>42</v>
      </c>
      <c r="E1908" s="48" t="str">
        <f>VLOOKUP(D1908,'Species List'!$A$2:$J$97,3,0)</f>
        <v>Scarus vetula</v>
      </c>
      <c r="F1908">
        <v>34</v>
      </c>
      <c r="G1908" t="s">
        <v>43</v>
      </c>
      <c r="H1908" s="50">
        <f>VLOOKUP(D1908,'Species List'!$A$2:$J$97,6,0)</f>
        <v>-5.0162000000000004</v>
      </c>
      <c r="I1908" s="50">
        <f>VLOOKUP(D1908,'Species List'!$A$2:$J$97,7,0)</f>
        <v>3.1109</v>
      </c>
      <c r="J1908">
        <f t="shared" si="29"/>
        <v>722.73279691201913</v>
      </c>
      <c r="K1908" s="50" t="str">
        <f>VLOOKUP(D1908,'Species List'!$A$2:$J$97,4,0)</f>
        <v>Scaridae</v>
      </c>
    </row>
    <row r="1909" spans="1:11">
      <c r="A1909" s="49">
        <v>2013</v>
      </c>
      <c r="B1909" t="s">
        <v>64</v>
      </c>
      <c r="C1909">
        <v>1</v>
      </c>
      <c r="D1909" t="s">
        <v>45</v>
      </c>
      <c r="E1909" s="48" t="str">
        <f>VLOOKUP(D1909,'Species List'!$A$2:$J$97,3,0)</f>
        <v>Sparisoma viride</v>
      </c>
      <c r="F1909">
        <v>12</v>
      </c>
      <c r="G1909" t="s">
        <v>21</v>
      </c>
      <c r="H1909" s="50">
        <f>VLOOKUP(D1909,'Species List'!$A$2:$J$97,6,0)</f>
        <v>-4.4317000000000002</v>
      </c>
      <c r="I1909" s="50">
        <f>VLOOKUP(D1909,'Species List'!$A$2:$J$97,7,0)</f>
        <v>2.9051</v>
      </c>
      <c r="J1909">
        <f t="shared" si="29"/>
        <v>40.600318253552281</v>
      </c>
      <c r="K1909" s="50" t="str">
        <f>VLOOKUP(D1909,'Species List'!$A$2:$J$97,4,0)</f>
        <v>Scaridae</v>
      </c>
    </row>
    <row r="1910" spans="1:11">
      <c r="A1910" s="49">
        <v>2013</v>
      </c>
      <c r="B1910" t="s">
        <v>64</v>
      </c>
      <c r="C1910">
        <v>1</v>
      </c>
      <c r="D1910" t="s">
        <v>45</v>
      </c>
      <c r="E1910" s="48" t="str">
        <f>VLOOKUP(D1910,'Species List'!$A$2:$J$97,3,0)</f>
        <v>Sparisoma viride</v>
      </c>
      <c r="F1910">
        <v>22</v>
      </c>
      <c r="G1910" t="s">
        <v>21</v>
      </c>
      <c r="H1910" s="50">
        <f>VLOOKUP(D1910,'Species List'!$A$2:$J$97,6,0)</f>
        <v>-4.4317000000000002</v>
      </c>
      <c r="I1910" s="50">
        <f>VLOOKUP(D1910,'Species List'!$A$2:$J$97,7,0)</f>
        <v>2.9051</v>
      </c>
      <c r="J1910">
        <f t="shared" si="29"/>
        <v>236.19577785013334</v>
      </c>
      <c r="K1910" s="50" t="str">
        <f>VLOOKUP(D1910,'Species List'!$A$2:$J$97,4,0)</f>
        <v>Scaridae</v>
      </c>
    </row>
    <row r="1911" spans="1:11">
      <c r="A1911" s="49">
        <v>2013</v>
      </c>
      <c r="B1911" t="s">
        <v>64</v>
      </c>
      <c r="C1911">
        <v>1</v>
      </c>
      <c r="D1911" t="s">
        <v>45</v>
      </c>
      <c r="E1911" s="48" t="str">
        <f>VLOOKUP(D1911,'Species List'!$A$2:$J$97,3,0)</f>
        <v>Sparisoma viride</v>
      </c>
      <c r="F1911">
        <v>31</v>
      </c>
      <c r="G1911" t="s">
        <v>43</v>
      </c>
      <c r="H1911" s="50">
        <f>VLOOKUP(D1911,'Species List'!$A$2:$J$97,6,0)</f>
        <v>-4.4317000000000002</v>
      </c>
      <c r="I1911" s="50">
        <f>VLOOKUP(D1911,'Species List'!$A$2:$J$97,7,0)</f>
        <v>2.9051</v>
      </c>
      <c r="J1911">
        <f t="shared" si="29"/>
        <v>639.66834096149489</v>
      </c>
      <c r="K1911" s="50" t="str">
        <f>VLOOKUP(D1911,'Species List'!$A$2:$J$97,4,0)</f>
        <v>Scaridae</v>
      </c>
    </row>
    <row r="1912" spans="1:11">
      <c r="A1912" s="49">
        <v>2013</v>
      </c>
      <c r="B1912" t="s">
        <v>64</v>
      </c>
      <c r="C1912">
        <v>1</v>
      </c>
      <c r="D1912" t="s">
        <v>45</v>
      </c>
      <c r="E1912" s="48" t="str">
        <f>VLOOKUP(D1912,'Species List'!$A$2:$J$97,3,0)</f>
        <v>Sparisoma viride</v>
      </c>
      <c r="F1912">
        <v>32</v>
      </c>
      <c r="G1912" t="s">
        <v>43</v>
      </c>
      <c r="H1912" s="50">
        <f>VLOOKUP(D1912,'Species List'!$A$2:$J$97,6,0)</f>
        <v>-4.4317000000000002</v>
      </c>
      <c r="I1912" s="50">
        <f>VLOOKUP(D1912,'Species List'!$A$2:$J$97,7,0)</f>
        <v>2.9051</v>
      </c>
      <c r="J1912">
        <f t="shared" si="29"/>
        <v>701.47339170910243</v>
      </c>
      <c r="K1912" s="50" t="str">
        <f>VLOOKUP(D1912,'Species List'!$A$2:$J$97,4,0)</f>
        <v>Scaridae</v>
      </c>
    </row>
    <row r="1913" spans="1:11">
      <c r="A1913" s="49">
        <v>2013</v>
      </c>
      <c r="B1913" t="s">
        <v>64</v>
      </c>
      <c r="C1913">
        <v>2</v>
      </c>
      <c r="D1913" t="s">
        <v>54</v>
      </c>
      <c r="E1913" s="48" t="str">
        <f>VLOOKUP(D1913,'Species List'!$A$2:$J$97,3,0)</f>
        <v>Acanthurus coeruleus</v>
      </c>
      <c r="F1913">
        <v>15</v>
      </c>
      <c r="H1913" s="50">
        <f>VLOOKUP(D1913,'Species List'!$A$2:$J$97,6,0)</f>
        <v>-2.8241999999999998</v>
      </c>
      <c r="I1913" s="50">
        <f>VLOOKUP(D1913,'Species List'!$A$2:$J$97,7,0)</f>
        <v>2.2637999999999998</v>
      </c>
      <c r="J1913">
        <f t="shared" si="29"/>
        <v>126.48394196747614</v>
      </c>
      <c r="K1913" s="50" t="str">
        <f>VLOOKUP(D1913,'Species List'!$A$2:$J$97,4,0)</f>
        <v>Acanthuridae</v>
      </c>
    </row>
    <row r="1914" spans="1:11">
      <c r="A1914" s="49">
        <v>2013</v>
      </c>
      <c r="B1914" t="s">
        <v>64</v>
      </c>
      <c r="C1914">
        <v>2</v>
      </c>
      <c r="D1914" t="s">
        <v>48</v>
      </c>
      <c r="E1914" s="48" t="str">
        <f>VLOOKUP(D1914,'Species List'!$A$2:$J$97,3,0)</f>
        <v>Scarus taeniopterus</v>
      </c>
      <c r="F1914">
        <v>14</v>
      </c>
      <c r="G1914" t="s">
        <v>21</v>
      </c>
      <c r="H1914" s="50">
        <f>VLOOKUP(D1914,'Species List'!$A$2:$J$97,6,0)</f>
        <v>-3.2256999999999998</v>
      </c>
      <c r="I1914" s="50">
        <f>VLOOKUP(D1914,'Species List'!$A$2:$J$97,7,0)</f>
        <v>2.3852000000000002</v>
      </c>
      <c r="J1914">
        <f t="shared" si="29"/>
        <v>78.206813423753971</v>
      </c>
      <c r="K1914" s="50" t="str">
        <f>VLOOKUP(D1914,'Species List'!$A$2:$J$97,4,0)</f>
        <v>Scaridae</v>
      </c>
    </row>
    <row r="1915" spans="1:11">
      <c r="A1915" s="49">
        <v>2013</v>
      </c>
      <c r="B1915" t="s">
        <v>64</v>
      </c>
      <c r="C1915">
        <v>2</v>
      </c>
      <c r="D1915" t="s">
        <v>48</v>
      </c>
      <c r="E1915" s="48" t="str">
        <f>VLOOKUP(D1915,'Species List'!$A$2:$J$97,3,0)</f>
        <v>Scarus taeniopterus</v>
      </c>
      <c r="F1915">
        <v>15</v>
      </c>
      <c r="G1915" t="s">
        <v>21</v>
      </c>
      <c r="H1915" s="50">
        <f>VLOOKUP(D1915,'Species List'!$A$2:$J$97,6,0)</f>
        <v>-3.2256999999999998</v>
      </c>
      <c r="I1915" s="50">
        <f>VLOOKUP(D1915,'Species List'!$A$2:$J$97,7,0)</f>
        <v>2.3852000000000002</v>
      </c>
      <c r="J1915">
        <f t="shared" si="29"/>
        <v>92.19616810425471</v>
      </c>
      <c r="K1915" s="50" t="str">
        <f>VLOOKUP(D1915,'Species List'!$A$2:$J$97,4,0)</f>
        <v>Scaridae</v>
      </c>
    </row>
    <row r="1916" spans="1:11">
      <c r="A1916" s="49">
        <v>2013</v>
      </c>
      <c r="B1916" t="s">
        <v>64</v>
      </c>
      <c r="C1916">
        <v>2</v>
      </c>
      <c r="D1916" t="s">
        <v>48</v>
      </c>
      <c r="E1916" s="48" t="str">
        <f>VLOOKUP(D1916,'Species List'!$A$2:$J$97,3,0)</f>
        <v>Scarus taeniopterus</v>
      </c>
      <c r="F1916">
        <v>16</v>
      </c>
      <c r="G1916" t="s">
        <v>21</v>
      </c>
      <c r="H1916" s="50">
        <f>VLOOKUP(D1916,'Species List'!$A$2:$J$97,6,0)</f>
        <v>-3.2256999999999998</v>
      </c>
      <c r="I1916" s="50">
        <f>VLOOKUP(D1916,'Species List'!$A$2:$J$97,7,0)</f>
        <v>2.3852000000000002</v>
      </c>
      <c r="J1916">
        <f t="shared" si="29"/>
        <v>107.53924488293569</v>
      </c>
      <c r="K1916" s="50" t="str">
        <f>VLOOKUP(D1916,'Species List'!$A$2:$J$97,4,0)</f>
        <v>Scaridae</v>
      </c>
    </row>
    <row r="1917" spans="1:11">
      <c r="A1917" s="49">
        <v>2013</v>
      </c>
      <c r="B1917" t="s">
        <v>64</v>
      </c>
      <c r="C1917">
        <v>2</v>
      </c>
      <c r="D1917" t="s">
        <v>48</v>
      </c>
      <c r="E1917" s="48" t="str">
        <f>VLOOKUP(D1917,'Species List'!$A$2:$J$97,3,0)</f>
        <v>Scarus taeniopterus</v>
      </c>
      <c r="F1917">
        <v>17</v>
      </c>
      <c r="G1917" t="s">
        <v>21</v>
      </c>
      <c r="H1917" s="50">
        <f>VLOOKUP(D1917,'Species List'!$A$2:$J$97,6,0)</f>
        <v>-3.2256999999999998</v>
      </c>
      <c r="I1917" s="50">
        <f>VLOOKUP(D1917,'Species List'!$A$2:$J$97,7,0)</f>
        <v>2.3852000000000002</v>
      </c>
      <c r="J1917">
        <f t="shared" si="29"/>
        <v>124.27013418228138</v>
      </c>
      <c r="K1917" s="50" t="str">
        <f>VLOOKUP(D1917,'Species List'!$A$2:$J$97,4,0)</f>
        <v>Scaridae</v>
      </c>
    </row>
    <row r="1918" spans="1:11">
      <c r="A1918" s="49">
        <v>2013</v>
      </c>
      <c r="B1918" t="s">
        <v>64</v>
      </c>
      <c r="C1918">
        <v>2</v>
      </c>
      <c r="D1918" t="s">
        <v>48</v>
      </c>
      <c r="E1918" s="48" t="str">
        <f>VLOOKUP(D1918,'Species List'!$A$2:$J$97,3,0)</f>
        <v>Scarus taeniopterus</v>
      </c>
      <c r="F1918">
        <v>18</v>
      </c>
      <c r="G1918" t="s">
        <v>21</v>
      </c>
      <c r="H1918" s="50">
        <f>VLOOKUP(D1918,'Species List'!$A$2:$J$97,6,0)</f>
        <v>-3.2256999999999998</v>
      </c>
      <c r="I1918" s="50">
        <f>VLOOKUP(D1918,'Species List'!$A$2:$J$97,7,0)</f>
        <v>2.3852000000000002</v>
      </c>
      <c r="J1918">
        <f t="shared" si="29"/>
        <v>142.42163893869329</v>
      </c>
      <c r="K1918" s="50" t="str">
        <f>VLOOKUP(D1918,'Species List'!$A$2:$J$97,4,0)</f>
        <v>Scaridae</v>
      </c>
    </row>
    <row r="1919" spans="1:11">
      <c r="A1919" s="49">
        <v>2013</v>
      </c>
      <c r="B1919" t="s">
        <v>64</v>
      </c>
      <c r="C1919">
        <v>2</v>
      </c>
      <c r="D1919" t="s">
        <v>48</v>
      </c>
      <c r="E1919" s="48" t="str">
        <f>VLOOKUP(D1919,'Species List'!$A$2:$J$97,3,0)</f>
        <v>Scarus taeniopterus</v>
      </c>
      <c r="F1919">
        <v>19</v>
      </c>
      <c r="G1919" t="s">
        <v>21</v>
      </c>
      <c r="H1919" s="50">
        <f>VLOOKUP(D1919,'Species List'!$A$2:$J$97,6,0)</f>
        <v>-3.2256999999999998</v>
      </c>
      <c r="I1919" s="50">
        <f>VLOOKUP(D1919,'Species List'!$A$2:$J$97,7,0)</f>
        <v>2.3852000000000002</v>
      </c>
      <c r="J1919">
        <f t="shared" si="29"/>
        <v>162.02539503890316</v>
      </c>
      <c r="K1919" s="50" t="str">
        <f>VLOOKUP(D1919,'Species List'!$A$2:$J$97,4,0)</f>
        <v>Scaridae</v>
      </c>
    </row>
    <row r="1920" spans="1:11">
      <c r="A1920" s="49">
        <v>2013</v>
      </c>
      <c r="B1920" t="s">
        <v>64</v>
      </c>
      <c r="C1920">
        <v>2</v>
      </c>
      <c r="D1920" t="s">
        <v>48</v>
      </c>
      <c r="E1920" s="48" t="str">
        <f>VLOOKUP(D1920,'Species List'!$A$2:$J$97,3,0)</f>
        <v>Scarus taeniopterus</v>
      </c>
      <c r="F1920">
        <v>20</v>
      </c>
      <c r="G1920" t="s">
        <v>21</v>
      </c>
      <c r="H1920" s="50">
        <f>VLOOKUP(D1920,'Species List'!$A$2:$J$97,6,0)</f>
        <v>-3.2256999999999998</v>
      </c>
      <c r="I1920" s="50">
        <f>VLOOKUP(D1920,'Species List'!$A$2:$J$97,7,0)</f>
        <v>2.3852000000000002</v>
      </c>
      <c r="J1920">
        <f t="shared" si="29"/>
        <v>183.11197449783583</v>
      </c>
      <c r="K1920" s="50" t="str">
        <f>VLOOKUP(D1920,'Species List'!$A$2:$J$97,4,0)</f>
        <v>Scaridae</v>
      </c>
    </row>
    <row r="1921" spans="1:11">
      <c r="A1921" s="49">
        <v>2013</v>
      </c>
      <c r="B1921" t="s">
        <v>64</v>
      </c>
      <c r="C1921">
        <v>2</v>
      </c>
      <c r="D1921" s="48" t="s">
        <v>42</v>
      </c>
      <c r="E1921" s="48" t="str">
        <f>VLOOKUP(D1921,'Species List'!$A$2:$J$97,3,0)</f>
        <v>Scarus vetula</v>
      </c>
      <c r="F1921">
        <v>21</v>
      </c>
      <c r="G1921" t="s">
        <v>21</v>
      </c>
      <c r="H1921" s="50">
        <f>VLOOKUP(D1921,'Species List'!$A$2:$J$97,6,0)</f>
        <v>-5.0162000000000004</v>
      </c>
      <c r="I1921" s="50">
        <f>VLOOKUP(D1921,'Species List'!$A$2:$J$97,7,0)</f>
        <v>3.1109</v>
      </c>
      <c r="J1921">
        <f t="shared" si="29"/>
        <v>161.43288343397762</v>
      </c>
      <c r="K1921" s="50" t="str">
        <f>VLOOKUP(D1921,'Species List'!$A$2:$J$97,4,0)</f>
        <v>Scaridae</v>
      </c>
    </row>
    <row r="1922" spans="1:11">
      <c r="A1922" s="49">
        <v>2013</v>
      </c>
      <c r="B1922" t="s">
        <v>64</v>
      </c>
      <c r="C1922">
        <v>2</v>
      </c>
      <c r="D1922" s="48" t="s">
        <v>42</v>
      </c>
      <c r="E1922" s="48" t="str">
        <f>VLOOKUP(D1922,'Species List'!$A$2:$J$97,3,0)</f>
        <v>Scarus vetula</v>
      </c>
      <c r="F1922">
        <v>35</v>
      </c>
      <c r="G1922" t="s">
        <v>43</v>
      </c>
      <c r="H1922" s="50">
        <f>VLOOKUP(D1922,'Species List'!$A$2:$J$97,6,0)</f>
        <v>-5.0162000000000004</v>
      </c>
      <c r="I1922" s="50">
        <f>VLOOKUP(D1922,'Species List'!$A$2:$J$97,7,0)</f>
        <v>3.1109</v>
      </c>
      <c r="J1922">
        <f t="shared" ref="J1922:J1985" si="30">10^(H1922+(I1922*LOG(F1922*10)/LOG(10)))</f>
        <v>790.93588337793562</v>
      </c>
      <c r="K1922" s="50" t="str">
        <f>VLOOKUP(D1922,'Species List'!$A$2:$J$97,4,0)</f>
        <v>Scaridae</v>
      </c>
    </row>
    <row r="1923" spans="1:11">
      <c r="A1923" s="49">
        <v>2013</v>
      </c>
      <c r="B1923" t="s">
        <v>64</v>
      </c>
      <c r="C1923">
        <v>2</v>
      </c>
      <c r="D1923" s="48" t="s">
        <v>47</v>
      </c>
      <c r="E1923" s="48" t="str">
        <f>VLOOKUP(D1923,'Species List'!$A$2:$J$97,3,0)</f>
        <v>Sparisoma aurofrenatum</v>
      </c>
      <c r="F1923">
        <v>22</v>
      </c>
      <c r="G1923" t="s">
        <v>43</v>
      </c>
      <c r="H1923" s="50">
        <f>VLOOKUP(D1923,'Species List'!$A$2:$J$97,6,0)</f>
        <v>-4.0781000000000001</v>
      </c>
      <c r="I1923" s="50">
        <f>VLOOKUP(D1923,'Species List'!$A$2:$J$97,7,0)</f>
        <v>2.7437999999999998</v>
      </c>
      <c r="J1923">
        <f t="shared" si="30"/>
        <v>223.37746170948702</v>
      </c>
      <c r="K1923" s="50" t="str">
        <f>VLOOKUP(D1923,'Species List'!$A$2:$J$97,4,0)</f>
        <v>Scaridae</v>
      </c>
    </row>
    <row r="1924" spans="1:11">
      <c r="A1924" s="49">
        <v>2013</v>
      </c>
      <c r="B1924" t="s">
        <v>64</v>
      </c>
      <c r="C1924">
        <v>2</v>
      </c>
      <c r="D1924" s="48" t="s">
        <v>47</v>
      </c>
      <c r="E1924" s="48" t="str">
        <f>VLOOKUP(D1924,'Species List'!$A$2:$J$97,3,0)</f>
        <v>Sparisoma aurofrenatum</v>
      </c>
      <c r="F1924">
        <v>23</v>
      </c>
      <c r="G1924" t="s">
        <v>43</v>
      </c>
      <c r="H1924" s="50">
        <f>VLOOKUP(D1924,'Species List'!$A$2:$J$97,6,0)</f>
        <v>-4.0781000000000001</v>
      </c>
      <c r="I1924" s="50">
        <f>VLOOKUP(D1924,'Species List'!$A$2:$J$97,7,0)</f>
        <v>2.7437999999999998</v>
      </c>
      <c r="J1924">
        <f t="shared" si="30"/>
        <v>252.35321175413256</v>
      </c>
      <c r="K1924" s="50" t="str">
        <f>VLOOKUP(D1924,'Species List'!$A$2:$J$97,4,0)</f>
        <v>Scaridae</v>
      </c>
    </row>
    <row r="1925" spans="1:11">
      <c r="A1925" s="49">
        <v>2013</v>
      </c>
      <c r="B1925" t="s">
        <v>64</v>
      </c>
      <c r="C1925">
        <v>2</v>
      </c>
      <c r="D1925" t="s">
        <v>45</v>
      </c>
      <c r="E1925" s="48" t="str">
        <f>VLOOKUP(D1925,'Species List'!$A$2:$J$97,3,0)</f>
        <v>Sparisoma viride</v>
      </c>
      <c r="F1925">
        <v>32</v>
      </c>
      <c r="G1925" t="s">
        <v>21</v>
      </c>
      <c r="H1925" s="50">
        <f>VLOOKUP(D1925,'Species List'!$A$2:$J$97,6,0)</f>
        <v>-4.4317000000000002</v>
      </c>
      <c r="I1925" s="50">
        <f>VLOOKUP(D1925,'Species List'!$A$2:$J$97,7,0)</f>
        <v>2.9051</v>
      </c>
      <c r="J1925">
        <f t="shared" si="30"/>
        <v>701.47339170910243</v>
      </c>
      <c r="K1925" s="50" t="str">
        <f>VLOOKUP(D1925,'Species List'!$A$2:$J$97,4,0)</f>
        <v>Scaridae</v>
      </c>
    </row>
    <row r="1926" spans="1:11">
      <c r="A1926" s="49">
        <v>2013</v>
      </c>
      <c r="B1926" t="s">
        <v>64</v>
      </c>
      <c r="C1926">
        <v>3</v>
      </c>
      <c r="D1926" t="s">
        <v>48</v>
      </c>
      <c r="E1926" s="48" t="str">
        <f>VLOOKUP(D1926,'Species List'!$A$2:$J$97,3,0)</f>
        <v>Scarus taeniopterus</v>
      </c>
      <c r="F1926">
        <v>19</v>
      </c>
      <c r="G1926" t="s">
        <v>21</v>
      </c>
      <c r="H1926" s="50">
        <f>VLOOKUP(D1926,'Species List'!$A$2:$J$97,6,0)</f>
        <v>-3.2256999999999998</v>
      </c>
      <c r="I1926" s="50">
        <f>VLOOKUP(D1926,'Species List'!$A$2:$J$97,7,0)</f>
        <v>2.3852000000000002</v>
      </c>
      <c r="J1926">
        <f t="shared" si="30"/>
        <v>162.02539503890316</v>
      </c>
      <c r="K1926" s="50" t="str">
        <f>VLOOKUP(D1926,'Species List'!$A$2:$J$97,4,0)</f>
        <v>Scaridae</v>
      </c>
    </row>
    <row r="1927" spans="1:11">
      <c r="A1927" s="49">
        <v>2013</v>
      </c>
      <c r="B1927" t="s">
        <v>64</v>
      </c>
      <c r="C1927">
        <v>3</v>
      </c>
      <c r="D1927" t="s">
        <v>48</v>
      </c>
      <c r="E1927" s="48" t="str">
        <f>VLOOKUP(D1927,'Species List'!$A$2:$J$97,3,0)</f>
        <v>Scarus taeniopterus</v>
      </c>
      <c r="F1927">
        <v>24</v>
      </c>
      <c r="G1927" t="s">
        <v>43</v>
      </c>
      <c r="H1927" s="50">
        <f>VLOOKUP(D1927,'Species List'!$A$2:$J$97,6,0)</f>
        <v>-3.2256999999999998</v>
      </c>
      <c r="I1927" s="50">
        <f>VLOOKUP(D1927,'Species List'!$A$2:$J$97,7,0)</f>
        <v>2.3852000000000002</v>
      </c>
      <c r="J1927">
        <f t="shared" si="30"/>
        <v>282.86541679033706</v>
      </c>
      <c r="K1927" s="50" t="str">
        <f>VLOOKUP(D1927,'Species List'!$A$2:$J$97,4,0)</f>
        <v>Scaridae</v>
      </c>
    </row>
    <row r="1928" spans="1:11">
      <c r="A1928" s="49">
        <v>2013</v>
      </c>
      <c r="B1928" t="s">
        <v>64</v>
      </c>
      <c r="C1928">
        <v>3</v>
      </c>
      <c r="D1928" s="48" t="s">
        <v>42</v>
      </c>
      <c r="E1928" s="48" t="str">
        <f>VLOOKUP(D1928,'Species List'!$A$2:$J$97,3,0)</f>
        <v>Scarus vetula</v>
      </c>
      <c r="F1928">
        <v>20</v>
      </c>
      <c r="G1928" t="s">
        <v>21</v>
      </c>
      <c r="H1928" s="50">
        <f>VLOOKUP(D1928,'Species List'!$A$2:$J$97,6,0)</f>
        <v>-5.0162000000000004</v>
      </c>
      <c r="I1928" s="50">
        <f>VLOOKUP(D1928,'Species List'!$A$2:$J$97,7,0)</f>
        <v>3.1109</v>
      </c>
      <c r="J1928">
        <f t="shared" si="30"/>
        <v>138.69928220116935</v>
      </c>
      <c r="K1928" s="50" t="str">
        <f>VLOOKUP(D1928,'Species List'!$A$2:$J$97,4,0)</f>
        <v>Scaridae</v>
      </c>
    </row>
    <row r="1929" spans="1:11">
      <c r="A1929" s="49">
        <v>2013</v>
      </c>
      <c r="B1929" t="s">
        <v>64</v>
      </c>
      <c r="C1929">
        <v>3</v>
      </c>
      <c r="D1929" s="48" t="s">
        <v>42</v>
      </c>
      <c r="E1929" s="48" t="str">
        <f>VLOOKUP(D1929,'Species List'!$A$2:$J$97,3,0)</f>
        <v>Scarus vetula</v>
      </c>
      <c r="F1929">
        <v>24</v>
      </c>
      <c r="G1929" t="s">
        <v>21</v>
      </c>
      <c r="H1929" s="50">
        <f>VLOOKUP(D1929,'Species List'!$A$2:$J$97,6,0)</f>
        <v>-5.0162000000000004</v>
      </c>
      <c r="I1929" s="50">
        <f>VLOOKUP(D1929,'Species List'!$A$2:$J$97,7,0)</f>
        <v>3.1109</v>
      </c>
      <c r="J1929">
        <f t="shared" si="30"/>
        <v>244.56772957919503</v>
      </c>
      <c r="K1929" s="50" t="str">
        <f>VLOOKUP(D1929,'Species List'!$A$2:$J$97,4,0)</f>
        <v>Scaridae</v>
      </c>
    </row>
    <row r="1930" spans="1:11">
      <c r="A1930" s="49">
        <v>2013</v>
      </c>
      <c r="B1930" t="s">
        <v>64</v>
      </c>
      <c r="C1930">
        <v>3</v>
      </c>
      <c r="D1930" s="48" t="s">
        <v>42</v>
      </c>
      <c r="E1930" s="48" t="str">
        <f>VLOOKUP(D1930,'Species List'!$A$2:$J$97,3,0)</f>
        <v>Scarus vetula</v>
      </c>
      <c r="F1930">
        <v>25</v>
      </c>
      <c r="G1930" t="s">
        <v>21</v>
      </c>
      <c r="H1930" s="50">
        <f>VLOOKUP(D1930,'Species List'!$A$2:$J$97,6,0)</f>
        <v>-5.0162000000000004</v>
      </c>
      <c r="I1930" s="50">
        <f>VLOOKUP(D1930,'Species List'!$A$2:$J$97,7,0)</f>
        <v>3.1109</v>
      </c>
      <c r="J1930">
        <f t="shared" si="30"/>
        <v>277.684458006971</v>
      </c>
      <c r="K1930" s="50" t="str">
        <f>VLOOKUP(D1930,'Species List'!$A$2:$J$97,4,0)</f>
        <v>Scaridae</v>
      </c>
    </row>
    <row r="1931" spans="1:11">
      <c r="A1931" s="49">
        <v>2013</v>
      </c>
      <c r="B1931" t="s">
        <v>64</v>
      </c>
      <c r="C1931">
        <v>3</v>
      </c>
      <c r="D1931" s="48" t="s">
        <v>42</v>
      </c>
      <c r="E1931" s="48" t="str">
        <f>VLOOKUP(D1931,'Species List'!$A$2:$J$97,3,0)</f>
        <v>Scarus vetula</v>
      </c>
      <c r="F1931">
        <v>34</v>
      </c>
      <c r="G1931" t="s">
        <v>43</v>
      </c>
      <c r="H1931" s="50">
        <f>VLOOKUP(D1931,'Species List'!$A$2:$J$97,6,0)</f>
        <v>-5.0162000000000004</v>
      </c>
      <c r="I1931" s="50">
        <f>VLOOKUP(D1931,'Species List'!$A$2:$J$97,7,0)</f>
        <v>3.1109</v>
      </c>
      <c r="J1931">
        <f t="shared" si="30"/>
        <v>722.73279691201913</v>
      </c>
      <c r="K1931" s="50" t="str">
        <f>VLOOKUP(D1931,'Species List'!$A$2:$J$97,4,0)</f>
        <v>Scaridae</v>
      </c>
    </row>
    <row r="1932" spans="1:11">
      <c r="A1932" s="49">
        <v>2013</v>
      </c>
      <c r="B1932" t="s">
        <v>64</v>
      </c>
      <c r="C1932">
        <v>3</v>
      </c>
      <c r="D1932" t="s">
        <v>45</v>
      </c>
      <c r="E1932" s="48" t="str">
        <f>VLOOKUP(D1932,'Species List'!$A$2:$J$97,3,0)</f>
        <v>Sparisoma viride</v>
      </c>
      <c r="F1932">
        <v>22</v>
      </c>
      <c r="G1932" t="s">
        <v>21</v>
      </c>
      <c r="H1932" s="50">
        <f>VLOOKUP(D1932,'Species List'!$A$2:$J$97,6,0)</f>
        <v>-4.4317000000000002</v>
      </c>
      <c r="I1932" s="50">
        <f>VLOOKUP(D1932,'Species List'!$A$2:$J$97,7,0)</f>
        <v>2.9051</v>
      </c>
      <c r="J1932">
        <f t="shared" si="30"/>
        <v>236.19577785013334</v>
      </c>
      <c r="K1932" s="50" t="str">
        <f>VLOOKUP(D1932,'Species List'!$A$2:$J$97,4,0)</f>
        <v>Scaridae</v>
      </c>
    </row>
    <row r="1933" spans="1:11">
      <c r="A1933" s="49">
        <v>2013</v>
      </c>
      <c r="B1933" t="s">
        <v>64</v>
      </c>
      <c r="C1933">
        <v>3</v>
      </c>
      <c r="D1933" t="s">
        <v>45</v>
      </c>
      <c r="E1933" s="48" t="str">
        <f>VLOOKUP(D1933,'Species List'!$A$2:$J$97,3,0)</f>
        <v>Sparisoma viride</v>
      </c>
      <c r="F1933">
        <v>31</v>
      </c>
      <c r="G1933" t="s">
        <v>21</v>
      </c>
      <c r="H1933" s="50">
        <f>VLOOKUP(D1933,'Species List'!$A$2:$J$97,6,0)</f>
        <v>-4.4317000000000002</v>
      </c>
      <c r="I1933" s="50">
        <f>VLOOKUP(D1933,'Species List'!$A$2:$J$97,7,0)</f>
        <v>2.9051</v>
      </c>
      <c r="J1933">
        <f t="shared" si="30"/>
        <v>639.66834096149489</v>
      </c>
      <c r="K1933" s="50" t="str">
        <f>VLOOKUP(D1933,'Species List'!$A$2:$J$97,4,0)</f>
        <v>Scaridae</v>
      </c>
    </row>
    <row r="1934" spans="1:11">
      <c r="A1934" s="49">
        <v>2013</v>
      </c>
      <c r="B1934" t="s">
        <v>64</v>
      </c>
      <c r="C1934">
        <v>3</v>
      </c>
      <c r="D1934" t="s">
        <v>45</v>
      </c>
      <c r="E1934" s="48" t="str">
        <f>VLOOKUP(D1934,'Species List'!$A$2:$J$97,3,0)</f>
        <v>Sparisoma viride</v>
      </c>
      <c r="F1934">
        <v>31</v>
      </c>
      <c r="G1934" t="s">
        <v>21</v>
      </c>
      <c r="H1934" s="50">
        <f>VLOOKUP(D1934,'Species List'!$A$2:$J$97,6,0)</f>
        <v>-4.4317000000000002</v>
      </c>
      <c r="I1934" s="50">
        <f>VLOOKUP(D1934,'Species List'!$A$2:$J$97,7,0)</f>
        <v>2.9051</v>
      </c>
      <c r="J1934">
        <f t="shared" si="30"/>
        <v>639.66834096149489</v>
      </c>
      <c r="K1934" s="50" t="str">
        <f>VLOOKUP(D1934,'Species List'!$A$2:$J$97,4,0)</f>
        <v>Scaridae</v>
      </c>
    </row>
    <row r="1935" spans="1:11">
      <c r="A1935" s="49">
        <v>2013</v>
      </c>
      <c r="B1935" t="s">
        <v>64</v>
      </c>
      <c r="C1935">
        <v>3</v>
      </c>
      <c r="D1935" t="s">
        <v>45</v>
      </c>
      <c r="E1935" s="48" t="str">
        <f>VLOOKUP(D1935,'Species List'!$A$2:$J$97,3,0)</f>
        <v>Sparisoma viride</v>
      </c>
      <c r="F1935">
        <v>32</v>
      </c>
      <c r="G1935" t="s">
        <v>43</v>
      </c>
      <c r="H1935" s="50">
        <f>VLOOKUP(D1935,'Species List'!$A$2:$J$97,6,0)</f>
        <v>-4.4317000000000002</v>
      </c>
      <c r="I1935" s="50">
        <f>VLOOKUP(D1935,'Species List'!$A$2:$J$97,7,0)</f>
        <v>2.9051</v>
      </c>
      <c r="J1935">
        <f t="shared" si="30"/>
        <v>701.47339170910243</v>
      </c>
      <c r="K1935" s="50" t="str">
        <f>VLOOKUP(D1935,'Species List'!$A$2:$J$97,4,0)</f>
        <v>Scaridae</v>
      </c>
    </row>
    <row r="1936" spans="1:11">
      <c r="A1936" s="49">
        <v>2013</v>
      </c>
      <c r="B1936" t="s">
        <v>64</v>
      </c>
      <c r="C1936">
        <v>3</v>
      </c>
      <c r="D1936" t="s">
        <v>45</v>
      </c>
      <c r="E1936" s="48" t="str">
        <f>VLOOKUP(D1936,'Species List'!$A$2:$J$97,3,0)</f>
        <v>Sparisoma viride</v>
      </c>
      <c r="F1936">
        <v>32</v>
      </c>
      <c r="G1936" t="s">
        <v>43</v>
      </c>
      <c r="H1936" s="50">
        <f>VLOOKUP(D1936,'Species List'!$A$2:$J$97,6,0)</f>
        <v>-4.4317000000000002</v>
      </c>
      <c r="I1936" s="50">
        <f>VLOOKUP(D1936,'Species List'!$A$2:$J$97,7,0)</f>
        <v>2.9051</v>
      </c>
      <c r="J1936">
        <f t="shared" si="30"/>
        <v>701.47339170910243</v>
      </c>
      <c r="K1936" s="50" t="str">
        <f>VLOOKUP(D1936,'Species List'!$A$2:$J$97,4,0)</f>
        <v>Scaridae</v>
      </c>
    </row>
    <row r="1937" spans="1:11">
      <c r="A1937" s="49">
        <v>2013</v>
      </c>
      <c r="B1937" t="s">
        <v>64</v>
      </c>
      <c r="C1937">
        <v>3</v>
      </c>
      <c r="D1937" t="s">
        <v>45</v>
      </c>
      <c r="E1937" s="48" t="str">
        <f>VLOOKUP(D1937,'Species List'!$A$2:$J$97,3,0)</f>
        <v>Sparisoma viride</v>
      </c>
      <c r="F1937">
        <v>32</v>
      </c>
      <c r="G1937" t="s">
        <v>43</v>
      </c>
      <c r="H1937" s="50">
        <f>VLOOKUP(D1937,'Species List'!$A$2:$J$97,6,0)</f>
        <v>-4.4317000000000002</v>
      </c>
      <c r="I1937" s="50">
        <f>VLOOKUP(D1937,'Species List'!$A$2:$J$97,7,0)</f>
        <v>2.9051</v>
      </c>
      <c r="J1937">
        <f t="shared" si="30"/>
        <v>701.47339170910243</v>
      </c>
      <c r="K1937" s="50" t="str">
        <f>VLOOKUP(D1937,'Species List'!$A$2:$J$97,4,0)</f>
        <v>Scaridae</v>
      </c>
    </row>
    <row r="1938" spans="1:11">
      <c r="A1938" s="49">
        <v>2013</v>
      </c>
      <c r="B1938" t="s">
        <v>64</v>
      </c>
      <c r="C1938">
        <v>4</v>
      </c>
      <c r="D1938" t="s">
        <v>48</v>
      </c>
      <c r="E1938" s="48" t="str">
        <f>VLOOKUP(D1938,'Species List'!$A$2:$J$97,3,0)</f>
        <v>Scarus taeniopterus</v>
      </c>
      <c r="F1938">
        <v>15</v>
      </c>
      <c r="G1938" t="s">
        <v>21</v>
      </c>
      <c r="H1938" s="50">
        <f>VLOOKUP(D1938,'Species List'!$A$2:$J$97,6,0)</f>
        <v>-3.2256999999999998</v>
      </c>
      <c r="I1938" s="50">
        <f>VLOOKUP(D1938,'Species List'!$A$2:$J$97,7,0)</f>
        <v>2.3852000000000002</v>
      </c>
      <c r="J1938">
        <f t="shared" si="30"/>
        <v>92.19616810425471</v>
      </c>
      <c r="K1938" s="50" t="str">
        <f>VLOOKUP(D1938,'Species List'!$A$2:$J$97,4,0)</f>
        <v>Scaridae</v>
      </c>
    </row>
    <row r="1939" spans="1:11">
      <c r="A1939" s="49">
        <v>2013</v>
      </c>
      <c r="B1939" t="s">
        <v>64</v>
      </c>
      <c r="C1939">
        <v>4</v>
      </c>
      <c r="D1939" t="s">
        <v>48</v>
      </c>
      <c r="E1939" s="48" t="str">
        <f>VLOOKUP(D1939,'Species List'!$A$2:$J$97,3,0)</f>
        <v>Scarus taeniopterus</v>
      </c>
      <c r="F1939">
        <v>15</v>
      </c>
      <c r="G1939" t="s">
        <v>21</v>
      </c>
      <c r="H1939" s="50">
        <f>VLOOKUP(D1939,'Species List'!$A$2:$J$97,6,0)</f>
        <v>-3.2256999999999998</v>
      </c>
      <c r="I1939" s="50">
        <f>VLOOKUP(D1939,'Species List'!$A$2:$J$97,7,0)</f>
        <v>2.3852000000000002</v>
      </c>
      <c r="J1939">
        <f t="shared" si="30"/>
        <v>92.19616810425471</v>
      </c>
      <c r="K1939" s="50" t="str">
        <f>VLOOKUP(D1939,'Species List'!$A$2:$J$97,4,0)</f>
        <v>Scaridae</v>
      </c>
    </row>
    <row r="1940" spans="1:11">
      <c r="A1940" s="49">
        <v>2013</v>
      </c>
      <c r="B1940" t="s">
        <v>64</v>
      </c>
      <c r="C1940">
        <v>4</v>
      </c>
      <c r="D1940" t="s">
        <v>48</v>
      </c>
      <c r="E1940" s="48" t="str">
        <f>VLOOKUP(D1940,'Species List'!$A$2:$J$97,3,0)</f>
        <v>Scarus taeniopterus</v>
      </c>
      <c r="F1940">
        <v>19</v>
      </c>
      <c r="G1940" t="s">
        <v>21</v>
      </c>
      <c r="H1940" s="50">
        <f>VLOOKUP(D1940,'Species List'!$A$2:$J$97,6,0)</f>
        <v>-3.2256999999999998</v>
      </c>
      <c r="I1940" s="50">
        <f>VLOOKUP(D1940,'Species List'!$A$2:$J$97,7,0)</f>
        <v>2.3852000000000002</v>
      </c>
      <c r="J1940">
        <f t="shared" si="30"/>
        <v>162.02539503890316</v>
      </c>
      <c r="K1940" s="50" t="str">
        <f>VLOOKUP(D1940,'Species List'!$A$2:$J$97,4,0)</f>
        <v>Scaridae</v>
      </c>
    </row>
    <row r="1941" spans="1:11">
      <c r="A1941" s="49">
        <v>2013</v>
      </c>
      <c r="B1941" t="s">
        <v>64</v>
      </c>
      <c r="C1941">
        <v>4</v>
      </c>
      <c r="D1941" t="s">
        <v>48</v>
      </c>
      <c r="E1941" s="48" t="str">
        <f>VLOOKUP(D1941,'Species List'!$A$2:$J$97,3,0)</f>
        <v>Scarus taeniopterus</v>
      </c>
      <c r="F1941">
        <v>20</v>
      </c>
      <c r="G1941" t="s">
        <v>21</v>
      </c>
      <c r="H1941" s="50">
        <f>VLOOKUP(D1941,'Species List'!$A$2:$J$97,6,0)</f>
        <v>-3.2256999999999998</v>
      </c>
      <c r="I1941" s="50">
        <f>VLOOKUP(D1941,'Species List'!$A$2:$J$97,7,0)</f>
        <v>2.3852000000000002</v>
      </c>
      <c r="J1941">
        <f t="shared" si="30"/>
        <v>183.11197449783583</v>
      </c>
      <c r="K1941" s="50" t="str">
        <f>VLOOKUP(D1941,'Species List'!$A$2:$J$97,4,0)</f>
        <v>Scaridae</v>
      </c>
    </row>
    <row r="1942" spans="1:11">
      <c r="A1942" s="49">
        <v>2013</v>
      </c>
      <c r="B1942" t="s">
        <v>64</v>
      </c>
      <c r="C1942">
        <v>4</v>
      </c>
      <c r="D1942" t="s">
        <v>48</v>
      </c>
      <c r="E1942" s="48" t="str">
        <f>VLOOKUP(D1942,'Species List'!$A$2:$J$97,3,0)</f>
        <v>Scarus taeniopterus</v>
      </c>
      <c r="F1942">
        <v>23</v>
      </c>
      <c r="G1942" t="s">
        <v>21</v>
      </c>
      <c r="H1942" s="50">
        <f>VLOOKUP(D1942,'Species List'!$A$2:$J$97,6,0)</f>
        <v>-3.2256999999999998</v>
      </c>
      <c r="I1942" s="50">
        <f>VLOOKUP(D1942,'Species List'!$A$2:$J$97,7,0)</f>
        <v>2.3852000000000002</v>
      </c>
      <c r="J1942">
        <f t="shared" si="30"/>
        <v>255.56020890468707</v>
      </c>
      <c r="K1942" s="50" t="str">
        <f>VLOOKUP(D1942,'Species List'!$A$2:$J$97,4,0)</f>
        <v>Scaridae</v>
      </c>
    </row>
    <row r="1943" spans="1:11">
      <c r="A1943" s="49">
        <v>2013</v>
      </c>
      <c r="B1943" t="s">
        <v>64</v>
      </c>
      <c r="C1943">
        <v>4</v>
      </c>
      <c r="D1943" t="s">
        <v>48</v>
      </c>
      <c r="E1943" s="48" t="str">
        <f>VLOOKUP(D1943,'Species List'!$A$2:$J$97,3,0)</f>
        <v>Scarus taeniopterus</v>
      </c>
      <c r="F1943">
        <v>30</v>
      </c>
      <c r="G1943" t="s">
        <v>21</v>
      </c>
      <c r="H1943" s="50">
        <f>VLOOKUP(D1943,'Species List'!$A$2:$J$97,6,0)</f>
        <v>-3.2256999999999998</v>
      </c>
      <c r="I1943" s="50">
        <f>VLOOKUP(D1943,'Species List'!$A$2:$J$97,7,0)</f>
        <v>2.3852000000000002</v>
      </c>
      <c r="J1943">
        <f t="shared" si="30"/>
        <v>481.64783974460363</v>
      </c>
      <c r="K1943" s="50" t="str">
        <f>VLOOKUP(D1943,'Species List'!$A$2:$J$97,4,0)</f>
        <v>Scaridae</v>
      </c>
    </row>
    <row r="1944" spans="1:11">
      <c r="A1944" s="49">
        <v>2013</v>
      </c>
      <c r="B1944" t="s">
        <v>64</v>
      </c>
      <c r="C1944">
        <v>4</v>
      </c>
      <c r="D1944" t="s">
        <v>48</v>
      </c>
      <c r="E1944" s="48" t="str">
        <f>VLOOKUP(D1944,'Species List'!$A$2:$J$97,3,0)</f>
        <v>Scarus taeniopterus</v>
      </c>
      <c r="F1944">
        <v>24</v>
      </c>
      <c r="G1944" t="s">
        <v>43</v>
      </c>
      <c r="H1944" s="50">
        <f>VLOOKUP(D1944,'Species List'!$A$2:$J$97,6,0)</f>
        <v>-3.2256999999999998</v>
      </c>
      <c r="I1944" s="50">
        <f>VLOOKUP(D1944,'Species List'!$A$2:$J$97,7,0)</f>
        <v>2.3852000000000002</v>
      </c>
      <c r="J1944">
        <f t="shared" si="30"/>
        <v>282.86541679033706</v>
      </c>
      <c r="K1944" s="50" t="str">
        <f>VLOOKUP(D1944,'Species List'!$A$2:$J$97,4,0)</f>
        <v>Scaridae</v>
      </c>
    </row>
    <row r="1945" spans="1:11">
      <c r="A1945" s="49">
        <v>2013</v>
      </c>
      <c r="B1945" t="s">
        <v>64</v>
      </c>
      <c r="C1945">
        <v>4</v>
      </c>
      <c r="D1945" s="48" t="s">
        <v>42</v>
      </c>
      <c r="E1945" s="48" t="str">
        <f>VLOOKUP(D1945,'Species List'!$A$2:$J$97,3,0)</f>
        <v>Scarus vetula</v>
      </c>
      <c r="F1945">
        <v>22</v>
      </c>
      <c r="G1945" t="s">
        <v>21</v>
      </c>
      <c r="H1945" s="50">
        <f>VLOOKUP(D1945,'Species List'!$A$2:$J$97,6,0)</f>
        <v>-5.0162000000000004</v>
      </c>
      <c r="I1945" s="50">
        <f>VLOOKUP(D1945,'Species List'!$A$2:$J$97,7,0)</f>
        <v>3.1109</v>
      </c>
      <c r="J1945">
        <f t="shared" si="30"/>
        <v>186.5703893135852</v>
      </c>
      <c r="K1945" s="50" t="str">
        <f>VLOOKUP(D1945,'Species List'!$A$2:$J$97,4,0)</f>
        <v>Scaridae</v>
      </c>
    </row>
    <row r="1946" spans="1:11">
      <c r="A1946" s="49">
        <v>2013</v>
      </c>
      <c r="B1946" t="s">
        <v>64</v>
      </c>
      <c r="C1946">
        <v>4</v>
      </c>
      <c r="D1946" s="48" t="s">
        <v>42</v>
      </c>
      <c r="E1946" s="48" t="str">
        <f>VLOOKUP(D1946,'Species List'!$A$2:$J$97,3,0)</f>
        <v>Scarus vetula</v>
      </c>
      <c r="F1946">
        <v>24</v>
      </c>
      <c r="G1946" t="s">
        <v>21</v>
      </c>
      <c r="H1946" s="50">
        <f>VLOOKUP(D1946,'Species List'!$A$2:$J$97,6,0)</f>
        <v>-5.0162000000000004</v>
      </c>
      <c r="I1946" s="50">
        <f>VLOOKUP(D1946,'Species List'!$A$2:$J$97,7,0)</f>
        <v>3.1109</v>
      </c>
      <c r="J1946">
        <f t="shared" si="30"/>
        <v>244.56772957919503</v>
      </c>
      <c r="K1946" s="50" t="str">
        <f>VLOOKUP(D1946,'Species List'!$A$2:$J$97,4,0)</f>
        <v>Scaridae</v>
      </c>
    </row>
    <row r="1947" spans="1:11">
      <c r="A1947" s="49">
        <v>2013</v>
      </c>
      <c r="B1947" t="s">
        <v>64</v>
      </c>
      <c r="C1947">
        <v>4</v>
      </c>
      <c r="D1947" s="48" t="s">
        <v>42</v>
      </c>
      <c r="E1947" s="48" t="str">
        <f>VLOOKUP(D1947,'Species List'!$A$2:$J$97,3,0)</f>
        <v>Scarus vetula</v>
      </c>
      <c r="F1947">
        <v>32</v>
      </c>
      <c r="G1947" t="s">
        <v>43</v>
      </c>
      <c r="H1947" s="50">
        <f>VLOOKUP(D1947,'Species List'!$A$2:$J$97,6,0)</f>
        <v>-5.0162000000000004</v>
      </c>
      <c r="I1947" s="50">
        <f>VLOOKUP(D1947,'Species List'!$A$2:$J$97,7,0)</f>
        <v>3.1109</v>
      </c>
      <c r="J1947">
        <f t="shared" si="30"/>
        <v>598.50952660385963</v>
      </c>
      <c r="K1947" s="50" t="str">
        <f>VLOOKUP(D1947,'Species List'!$A$2:$J$97,4,0)</f>
        <v>Scaridae</v>
      </c>
    </row>
    <row r="1948" spans="1:11">
      <c r="A1948" s="49">
        <v>2013</v>
      </c>
      <c r="B1948" t="s">
        <v>64</v>
      </c>
      <c r="C1948">
        <v>4</v>
      </c>
      <c r="D1948" s="48" t="s">
        <v>47</v>
      </c>
      <c r="E1948" s="48" t="str">
        <f>VLOOKUP(D1948,'Species List'!$A$2:$J$97,3,0)</f>
        <v>Sparisoma aurofrenatum</v>
      </c>
      <c r="F1948">
        <v>21</v>
      </c>
      <c r="G1948" t="s">
        <v>43</v>
      </c>
      <c r="H1948" s="50">
        <f>VLOOKUP(D1948,'Species List'!$A$2:$J$97,6,0)</f>
        <v>-4.0781000000000001</v>
      </c>
      <c r="I1948" s="50">
        <f>VLOOKUP(D1948,'Species List'!$A$2:$J$97,7,0)</f>
        <v>2.7437999999999998</v>
      </c>
      <c r="J1948">
        <f t="shared" si="30"/>
        <v>196.60986314457895</v>
      </c>
      <c r="K1948" s="50" t="str">
        <f>VLOOKUP(D1948,'Species List'!$A$2:$J$97,4,0)</f>
        <v>Scaridae</v>
      </c>
    </row>
    <row r="1949" spans="1:11">
      <c r="A1949" s="49">
        <v>2013</v>
      </c>
      <c r="B1949" t="s">
        <v>64</v>
      </c>
      <c r="C1949">
        <v>4</v>
      </c>
      <c r="D1949" s="48" t="s">
        <v>47</v>
      </c>
      <c r="E1949" s="48" t="str">
        <f>VLOOKUP(D1949,'Species List'!$A$2:$J$97,3,0)</f>
        <v>Sparisoma aurofrenatum</v>
      </c>
      <c r="F1949">
        <v>22</v>
      </c>
      <c r="G1949" t="s">
        <v>43</v>
      </c>
      <c r="H1949" s="50">
        <f>VLOOKUP(D1949,'Species List'!$A$2:$J$97,6,0)</f>
        <v>-4.0781000000000001</v>
      </c>
      <c r="I1949" s="50">
        <f>VLOOKUP(D1949,'Species List'!$A$2:$J$97,7,0)</f>
        <v>2.7437999999999998</v>
      </c>
      <c r="J1949">
        <f t="shared" si="30"/>
        <v>223.37746170948702</v>
      </c>
      <c r="K1949" s="50" t="str">
        <f>VLOOKUP(D1949,'Species List'!$A$2:$J$97,4,0)</f>
        <v>Scaridae</v>
      </c>
    </row>
    <row r="1950" spans="1:11">
      <c r="A1950" s="49">
        <v>2013</v>
      </c>
      <c r="B1950" t="s">
        <v>64</v>
      </c>
      <c r="C1950">
        <v>4</v>
      </c>
      <c r="D1950" s="48" t="s">
        <v>47</v>
      </c>
      <c r="E1950" s="48" t="str">
        <f>VLOOKUP(D1950,'Species List'!$A$2:$J$97,3,0)</f>
        <v>Sparisoma aurofrenatum</v>
      </c>
      <c r="F1950">
        <v>22</v>
      </c>
      <c r="G1950" t="s">
        <v>43</v>
      </c>
      <c r="H1950" s="50">
        <f>VLOOKUP(D1950,'Species List'!$A$2:$J$97,6,0)</f>
        <v>-4.0781000000000001</v>
      </c>
      <c r="I1950" s="50">
        <f>VLOOKUP(D1950,'Species List'!$A$2:$J$97,7,0)</f>
        <v>2.7437999999999998</v>
      </c>
      <c r="J1950">
        <f t="shared" si="30"/>
        <v>223.37746170948702</v>
      </c>
      <c r="K1950" s="50" t="str">
        <f>VLOOKUP(D1950,'Species List'!$A$2:$J$97,4,0)</f>
        <v>Scaridae</v>
      </c>
    </row>
    <row r="1951" spans="1:11">
      <c r="A1951" s="49">
        <v>2013</v>
      </c>
      <c r="B1951" t="s">
        <v>64</v>
      </c>
      <c r="C1951">
        <v>4</v>
      </c>
      <c r="D1951" s="48" t="s">
        <v>47</v>
      </c>
      <c r="E1951" s="48" t="str">
        <f>VLOOKUP(D1951,'Species List'!$A$2:$J$97,3,0)</f>
        <v>Sparisoma aurofrenatum</v>
      </c>
      <c r="F1951">
        <v>23</v>
      </c>
      <c r="G1951" t="s">
        <v>43</v>
      </c>
      <c r="H1951" s="50">
        <f>VLOOKUP(D1951,'Species List'!$A$2:$J$97,6,0)</f>
        <v>-4.0781000000000001</v>
      </c>
      <c r="I1951" s="50">
        <f>VLOOKUP(D1951,'Species List'!$A$2:$J$97,7,0)</f>
        <v>2.7437999999999998</v>
      </c>
      <c r="J1951">
        <f t="shared" si="30"/>
        <v>252.35321175413256</v>
      </c>
      <c r="K1951" s="50" t="str">
        <f>VLOOKUP(D1951,'Species List'!$A$2:$J$97,4,0)</f>
        <v>Scaridae</v>
      </c>
    </row>
    <row r="1952" spans="1:11">
      <c r="A1952" s="49">
        <v>2013</v>
      </c>
      <c r="B1952" t="s">
        <v>64</v>
      </c>
      <c r="C1952">
        <v>4</v>
      </c>
      <c r="D1952" t="s">
        <v>45</v>
      </c>
      <c r="E1952" s="48" t="str">
        <f>VLOOKUP(D1952,'Species List'!$A$2:$J$97,3,0)</f>
        <v>Sparisoma viride</v>
      </c>
      <c r="F1952">
        <v>30</v>
      </c>
      <c r="G1952" t="s">
        <v>21</v>
      </c>
      <c r="H1952" s="50">
        <f>VLOOKUP(D1952,'Species List'!$A$2:$J$97,6,0)</f>
        <v>-4.4317000000000002</v>
      </c>
      <c r="I1952" s="50">
        <f>VLOOKUP(D1952,'Species List'!$A$2:$J$97,7,0)</f>
        <v>2.9051</v>
      </c>
      <c r="J1952">
        <f t="shared" si="30"/>
        <v>581.54718397712224</v>
      </c>
      <c r="K1952" s="50" t="str">
        <f>VLOOKUP(D1952,'Species List'!$A$2:$J$97,4,0)</f>
        <v>Scaridae</v>
      </c>
    </row>
    <row r="1953" spans="1:11">
      <c r="A1953" s="49">
        <v>2013</v>
      </c>
      <c r="B1953" t="s">
        <v>64</v>
      </c>
      <c r="C1953">
        <v>4</v>
      </c>
      <c r="D1953" t="s">
        <v>45</v>
      </c>
      <c r="E1953" s="48" t="str">
        <f>VLOOKUP(D1953,'Species List'!$A$2:$J$97,3,0)</f>
        <v>Sparisoma viride</v>
      </c>
      <c r="F1953">
        <v>33</v>
      </c>
      <c r="G1953" t="s">
        <v>43</v>
      </c>
      <c r="H1953" s="50">
        <f>VLOOKUP(D1953,'Species List'!$A$2:$J$97,6,0)</f>
        <v>-4.4317000000000002</v>
      </c>
      <c r="I1953" s="50">
        <f>VLOOKUP(D1953,'Species List'!$A$2:$J$97,7,0)</f>
        <v>2.9051</v>
      </c>
      <c r="J1953">
        <f t="shared" si="30"/>
        <v>767.06973304521671</v>
      </c>
      <c r="K1953" s="50" t="str">
        <f>VLOOKUP(D1953,'Species List'!$A$2:$J$97,4,0)</f>
        <v>Scaridae</v>
      </c>
    </row>
    <row r="1954" spans="1:11">
      <c r="A1954" s="49">
        <v>2013</v>
      </c>
      <c r="B1954" t="s">
        <v>64</v>
      </c>
      <c r="C1954">
        <v>5</v>
      </c>
      <c r="D1954" t="s">
        <v>54</v>
      </c>
      <c r="E1954" s="48" t="str">
        <f>VLOOKUP(D1954,'Species List'!$A$2:$J$97,3,0)</f>
        <v>Acanthurus coeruleus</v>
      </c>
      <c r="F1954">
        <v>15</v>
      </c>
      <c r="H1954" s="50">
        <f>VLOOKUP(D1954,'Species List'!$A$2:$J$97,6,0)</f>
        <v>-2.8241999999999998</v>
      </c>
      <c r="I1954" s="50">
        <f>VLOOKUP(D1954,'Species List'!$A$2:$J$97,7,0)</f>
        <v>2.2637999999999998</v>
      </c>
      <c r="J1954">
        <f t="shared" si="30"/>
        <v>126.48394196747614</v>
      </c>
      <c r="K1954" s="50" t="str">
        <f>VLOOKUP(D1954,'Species List'!$A$2:$J$97,4,0)</f>
        <v>Acanthuridae</v>
      </c>
    </row>
    <row r="1955" spans="1:11">
      <c r="A1955" s="49">
        <v>2013</v>
      </c>
      <c r="B1955" t="s">
        <v>64</v>
      </c>
      <c r="C1955">
        <v>5</v>
      </c>
      <c r="D1955" t="s">
        <v>48</v>
      </c>
      <c r="E1955" s="48" t="str">
        <f>VLOOKUP(D1955,'Species List'!$A$2:$J$97,3,0)</f>
        <v>Scarus taeniopterus</v>
      </c>
      <c r="F1955">
        <v>19</v>
      </c>
      <c r="G1955" t="s">
        <v>21</v>
      </c>
      <c r="H1955" s="50">
        <f>VLOOKUP(D1955,'Species List'!$A$2:$J$97,6,0)</f>
        <v>-3.2256999999999998</v>
      </c>
      <c r="I1955" s="50">
        <f>VLOOKUP(D1955,'Species List'!$A$2:$J$97,7,0)</f>
        <v>2.3852000000000002</v>
      </c>
      <c r="J1955">
        <f t="shared" si="30"/>
        <v>162.02539503890316</v>
      </c>
      <c r="K1955" s="50" t="str">
        <f>VLOOKUP(D1955,'Species List'!$A$2:$J$97,4,0)</f>
        <v>Scaridae</v>
      </c>
    </row>
    <row r="1956" spans="1:11">
      <c r="A1956" s="49">
        <v>2013</v>
      </c>
      <c r="B1956" t="s">
        <v>64</v>
      </c>
      <c r="C1956">
        <v>5</v>
      </c>
      <c r="D1956" t="s">
        <v>48</v>
      </c>
      <c r="E1956" s="48" t="str">
        <f>VLOOKUP(D1956,'Species List'!$A$2:$J$97,3,0)</f>
        <v>Scarus taeniopterus</v>
      </c>
      <c r="F1956">
        <v>19</v>
      </c>
      <c r="G1956" t="s">
        <v>21</v>
      </c>
      <c r="H1956" s="50">
        <f>VLOOKUP(D1956,'Species List'!$A$2:$J$97,6,0)</f>
        <v>-3.2256999999999998</v>
      </c>
      <c r="I1956" s="50">
        <f>VLOOKUP(D1956,'Species List'!$A$2:$J$97,7,0)</f>
        <v>2.3852000000000002</v>
      </c>
      <c r="J1956">
        <f t="shared" si="30"/>
        <v>162.02539503890316</v>
      </c>
      <c r="K1956" s="50" t="str">
        <f>VLOOKUP(D1956,'Species List'!$A$2:$J$97,4,0)</f>
        <v>Scaridae</v>
      </c>
    </row>
    <row r="1957" spans="1:11">
      <c r="A1957" s="49">
        <v>2013</v>
      </c>
      <c r="B1957" t="s">
        <v>64</v>
      </c>
      <c r="C1957">
        <v>5</v>
      </c>
      <c r="D1957" t="s">
        <v>48</v>
      </c>
      <c r="E1957" s="48" t="str">
        <f>VLOOKUP(D1957,'Species List'!$A$2:$J$97,3,0)</f>
        <v>Scarus taeniopterus</v>
      </c>
      <c r="F1957">
        <v>10</v>
      </c>
      <c r="G1957" t="s">
        <v>53</v>
      </c>
      <c r="H1957" s="50">
        <f>VLOOKUP(D1957,'Species List'!$A$2:$J$97,6,0)</f>
        <v>-3.2256999999999998</v>
      </c>
      <c r="I1957" s="50">
        <f>VLOOKUP(D1957,'Species List'!$A$2:$J$97,7,0)</f>
        <v>2.3852000000000002</v>
      </c>
      <c r="J1957">
        <f t="shared" si="30"/>
        <v>35.050966680669347</v>
      </c>
      <c r="K1957" s="50" t="str">
        <f>VLOOKUP(D1957,'Species List'!$A$2:$J$97,4,0)</f>
        <v>Scaridae</v>
      </c>
    </row>
    <row r="1958" spans="1:11">
      <c r="A1958" s="49">
        <v>2013</v>
      </c>
      <c r="B1958" t="s">
        <v>64</v>
      </c>
      <c r="C1958">
        <v>5</v>
      </c>
      <c r="D1958" t="s">
        <v>48</v>
      </c>
      <c r="E1958" s="48" t="str">
        <f>VLOOKUP(D1958,'Species List'!$A$2:$J$97,3,0)</f>
        <v>Scarus taeniopterus</v>
      </c>
      <c r="F1958">
        <v>12</v>
      </c>
      <c r="G1958" t="s">
        <v>53</v>
      </c>
      <c r="H1958" s="50">
        <f>VLOOKUP(D1958,'Species List'!$A$2:$J$97,6,0)</f>
        <v>-3.2256999999999998</v>
      </c>
      <c r="I1958" s="50">
        <f>VLOOKUP(D1958,'Species List'!$A$2:$J$97,7,0)</f>
        <v>2.3852000000000002</v>
      </c>
      <c r="J1958">
        <f t="shared" si="30"/>
        <v>54.145592205106873</v>
      </c>
      <c r="K1958" s="50" t="str">
        <f>VLOOKUP(D1958,'Species List'!$A$2:$J$97,4,0)</f>
        <v>Scaridae</v>
      </c>
    </row>
    <row r="1959" spans="1:11">
      <c r="A1959" s="49">
        <v>2013</v>
      </c>
      <c r="B1959" t="s">
        <v>64</v>
      </c>
      <c r="C1959">
        <v>5</v>
      </c>
      <c r="D1959" t="s">
        <v>48</v>
      </c>
      <c r="E1959" s="48" t="str">
        <f>VLOOKUP(D1959,'Species List'!$A$2:$J$97,3,0)</f>
        <v>Scarus taeniopterus</v>
      </c>
      <c r="F1959">
        <v>22</v>
      </c>
      <c r="G1959" t="s">
        <v>43</v>
      </c>
      <c r="H1959" s="50">
        <f>VLOOKUP(D1959,'Species List'!$A$2:$J$97,6,0)</f>
        <v>-3.2256999999999998</v>
      </c>
      <c r="I1959" s="50">
        <f>VLOOKUP(D1959,'Species List'!$A$2:$J$97,7,0)</f>
        <v>2.3852000000000002</v>
      </c>
      <c r="J1959">
        <f t="shared" si="30"/>
        <v>229.85109565998633</v>
      </c>
      <c r="K1959" s="50" t="str">
        <f>VLOOKUP(D1959,'Species List'!$A$2:$J$97,4,0)</f>
        <v>Scaridae</v>
      </c>
    </row>
    <row r="1960" spans="1:11">
      <c r="A1960" s="49">
        <v>2013</v>
      </c>
      <c r="B1960" t="s">
        <v>64</v>
      </c>
      <c r="C1960">
        <v>5</v>
      </c>
      <c r="D1960" t="s">
        <v>48</v>
      </c>
      <c r="E1960" s="48" t="str">
        <f>VLOOKUP(D1960,'Species List'!$A$2:$J$97,3,0)</f>
        <v>Scarus taeniopterus</v>
      </c>
      <c r="F1960">
        <v>23</v>
      </c>
      <c r="G1960" t="s">
        <v>43</v>
      </c>
      <c r="H1960" s="50">
        <f>VLOOKUP(D1960,'Species List'!$A$2:$J$97,6,0)</f>
        <v>-3.2256999999999998</v>
      </c>
      <c r="I1960" s="50">
        <f>VLOOKUP(D1960,'Species List'!$A$2:$J$97,7,0)</f>
        <v>2.3852000000000002</v>
      </c>
      <c r="J1960">
        <f t="shared" si="30"/>
        <v>255.56020890468707</v>
      </c>
      <c r="K1960" s="50" t="str">
        <f>VLOOKUP(D1960,'Species List'!$A$2:$J$97,4,0)</f>
        <v>Scaridae</v>
      </c>
    </row>
    <row r="1961" spans="1:11">
      <c r="A1961" s="49">
        <v>2013</v>
      </c>
      <c r="B1961" t="s">
        <v>64</v>
      </c>
      <c r="C1961">
        <v>5</v>
      </c>
      <c r="D1961" s="48" t="s">
        <v>42</v>
      </c>
      <c r="E1961" s="48" t="str">
        <f>VLOOKUP(D1961,'Species List'!$A$2:$J$97,3,0)</f>
        <v>Scarus vetula</v>
      </c>
      <c r="F1961">
        <v>25</v>
      </c>
      <c r="G1961" t="s">
        <v>21</v>
      </c>
      <c r="H1961" s="50">
        <f>VLOOKUP(D1961,'Species List'!$A$2:$J$97,6,0)</f>
        <v>-5.0162000000000004</v>
      </c>
      <c r="I1961" s="50">
        <f>VLOOKUP(D1961,'Species List'!$A$2:$J$97,7,0)</f>
        <v>3.1109</v>
      </c>
      <c r="J1961">
        <f t="shared" si="30"/>
        <v>277.684458006971</v>
      </c>
      <c r="K1961" s="50" t="str">
        <f>VLOOKUP(D1961,'Species List'!$A$2:$J$97,4,0)</f>
        <v>Scaridae</v>
      </c>
    </row>
    <row r="1962" spans="1:11">
      <c r="A1962" s="49">
        <v>2013</v>
      </c>
      <c r="B1962" t="s">
        <v>64</v>
      </c>
      <c r="C1962">
        <v>5</v>
      </c>
      <c r="D1962" s="48" t="s">
        <v>42</v>
      </c>
      <c r="E1962" s="48" t="str">
        <f>VLOOKUP(D1962,'Species List'!$A$2:$J$97,3,0)</f>
        <v>Scarus vetula</v>
      </c>
      <c r="F1962">
        <v>27</v>
      </c>
      <c r="G1962" t="s">
        <v>21</v>
      </c>
      <c r="H1962" s="50">
        <f>VLOOKUP(D1962,'Species List'!$A$2:$J$97,6,0)</f>
        <v>-5.0162000000000004</v>
      </c>
      <c r="I1962" s="50">
        <f>VLOOKUP(D1962,'Species List'!$A$2:$J$97,7,0)</f>
        <v>3.1109</v>
      </c>
      <c r="J1962">
        <f t="shared" si="30"/>
        <v>352.80077779738235</v>
      </c>
      <c r="K1962" s="50" t="str">
        <f>VLOOKUP(D1962,'Species List'!$A$2:$J$97,4,0)</f>
        <v>Scaridae</v>
      </c>
    </row>
    <row r="1963" spans="1:11">
      <c r="A1963" s="49">
        <v>2013</v>
      </c>
      <c r="B1963" t="s">
        <v>64</v>
      </c>
      <c r="C1963">
        <v>5</v>
      </c>
      <c r="D1963" s="48" t="s">
        <v>42</v>
      </c>
      <c r="E1963" s="48" t="str">
        <f>VLOOKUP(D1963,'Species List'!$A$2:$J$97,3,0)</f>
        <v>Scarus vetula</v>
      </c>
      <c r="F1963">
        <v>35</v>
      </c>
      <c r="G1963" t="s">
        <v>43</v>
      </c>
      <c r="H1963" s="50">
        <f>VLOOKUP(D1963,'Species List'!$A$2:$J$97,6,0)</f>
        <v>-5.0162000000000004</v>
      </c>
      <c r="I1963" s="50">
        <f>VLOOKUP(D1963,'Species List'!$A$2:$J$97,7,0)</f>
        <v>3.1109</v>
      </c>
      <c r="J1963">
        <f t="shared" si="30"/>
        <v>790.93588337793562</v>
      </c>
      <c r="K1963" s="50" t="str">
        <f>VLOOKUP(D1963,'Species List'!$A$2:$J$97,4,0)</f>
        <v>Scaridae</v>
      </c>
    </row>
    <row r="1964" spans="1:11">
      <c r="A1964" s="49">
        <v>2013</v>
      </c>
      <c r="B1964" t="s">
        <v>64</v>
      </c>
      <c r="C1964">
        <v>5</v>
      </c>
      <c r="D1964" s="48" t="s">
        <v>47</v>
      </c>
      <c r="E1964" s="48" t="str">
        <f>VLOOKUP(D1964,'Species List'!$A$2:$J$97,3,0)</f>
        <v>Sparisoma aurofrenatum</v>
      </c>
      <c r="F1964">
        <v>12</v>
      </c>
      <c r="G1964" t="s">
        <v>21</v>
      </c>
      <c r="H1964" s="50">
        <f>VLOOKUP(D1964,'Species List'!$A$2:$J$97,6,0)</f>
        <v>-4.0781000000000001</v>
      </c>
      <c r="I1964" s="50">
        <f>VLOOKUP(D1964,'Species List'!$A$2:$J$97,7,0)</f>
        <v>2.7437999999999998</v>
      </c>
      <c r="J1964">
        <f t="shared" si="30"/>
        <v>42.340648247283212</v>
      </c>
      <c r="K1964" s="50" t="str">
        <f>VLOOKUP(D1964,'Species List'!$A$2:$J$97,4,0)</f>
        <v>Scaridae</v>
      </c>
    </row>
    <row r="1965" spans="1:11">
      <c r="A1965" s="49">
        <v>2013</v>
      </c>
      <c r="B1965" t="s">
        <v>64</v>
      </c>
      <c r="C1965">
        <v>5</v>
      </c>
      <c r="D1965" s="48" t="s">
        <v>47</v>
      </c>
      <c r="E1965" s="48" t="str">
        <f>VLOOKUP(D1965,'Species List'!$A$2:$J$97,3,0)</f>
        <v>Sparisoma aurofrenatum</v>
      </c>
      <c r="F1965">
        <v>15</v>
      </c>
      <c r="G1965" t="s">
        <v>21</v>
      </c>
      <c r="H1965" s="50">
        <f>VLOOKUP(D1965,'Species List'!$A$2:$J$97,6,0)</f>
        <v>-4.0781000000000001</v>
      </c>
      <c r="I1965" s="50">
        <f>VLOOKUP(D1965,'Species List'!$A$2:$J$97,7,0)</f>
        <v>2.7437999999999998</v>
      </c>
      <c r="J1965">
        <f t="shared" si="30"/>
        <v>78.101467931149301</v>
      </c>
      <c r="K1965" s="50" t="str">
        <f>VLOOKUP(D1965,'Species List'!$A$2:$J$97,4,0)</f>
        <v>Scaridae</v>
      </c>
    </row>
    <row r="1966" spans="1:11">
      <c r="A1966" s="49">
        <v>2013</v>
      </c>
      <c r="B1966" t="s">
        <v>64</v>
      </c>
      <c r="C1966">
        <v>5</v>
      </c>
      <c r="D1966" s="48" t="s">
        <v>47</v>
      </c>
      <c r="E1966" s="48" t="str">
        <f>VLOOKUP(D1966,'Species List'!$A$2:$J$97,3,0)</f>
        <v>Sparisoma aurofrenatum</v>
      </c>
      <c r="F1966">
        <v>15</v>
      </c>
      <c r="G1966" t="s">
        <v>21</v>
      </c>
      <c r="H1966" s="50">
        <f>VLOOKUP(D1966,'Species List'!$A$2:$J$97,6,0)</f>
        <v>-4.0781000000000001</v>
      </c>
      <c r="I1966" s="50">
        <f>VLOOKUP(D1966,'Species List'!$A$2:$J$97,7,0)</f>
        <v>2.7437999999999998</v>
      </c>
      <c r="J1966">
        <f t="shared" si="30"/>
        <v>78.101467931149301</v>
      </c>
      <c r="K1966" s="50" t="str">
        <f>VLOOKUP(D1966,'Species List'!$A$2:$J$97,4,0)</f>
        <v>Scaridae</v>
      </c>
    </row>
    <row r="1967" spans="1:11">
      <c r="A1967" s="49">
        <v>2013</v>
      </c>
      <c r="B1967" t="s">
        <v>64</v>
      </c>
      <c r="C1967">
        <v>5</v>
      </c>
      <c r="D1967" s="48" t="s">
        <v>47</v>
      </c>
      <c r="E1967" s="48" t="str">
        <f>VLOOKUP(D1967,'Species List'!$A$2:$J$97,3,0)</f>
        <v>Sparisoma aurofrenatum</v>
      </c>
      <c r="F1967">
        <v>17</v>
      </c>
      <c r="G1967" t="s">
        <v>21</v>
      </c>
      <c r="H1967" s="50">
        <f>VLOOKUP(D1967,'Species List'!$A$2:$J$97,6,0)</f>
        <v>-4.0781000000000001</v>
      </c>
      <c r="I1967" s="50">
        <f>VLOOKUP(D1967,'Species List'!$A$2:$J$97,7,0)</f>
        <v>2.7437999999999998</v>
      </c>
      <c r="J1967">
        <f t="shared" si="30"/>
        <v>110.10467275536061</v>
      </c>
      <c r="K1967" s="50" t="str">
        <f>VLOOKUP(D1967,'Species List'!$A$2:$J$97,4,0)</f>
        <v>Scaridae</v>
      </c>
    </row>
    <row r="1968" spans="1:11">
      <c r="A1968" s="49">
        <v>2013</v>
      </c>
      <c r="B1968" t="s">
        <v>64</v>
      </c>
      <c r="C1968">
        <v>5</v>
      </c>
      <c r="D1968" s="48" t="s">
        <v>47</v>
      </c>
      <c r="E1968" s="48" t="str">
        <f>VLOOKUP(D1968,'Species List'!$A$2:$J$97,3,0)</f>
        <v>Sparisoma aurofrenatum</v>
      </c>
      <c r="F1968">
        <v>23</v>
      </c>
      <c r="G1968" t="s">
        <v>43</v>
      </c>
      <c r="H1968" s="50">
        <f>VLOOKUP(D1968,'Species List'!$A$2:$J$97,6,0)</f>
        <v>-4.0781000000000001</v>
      </c>
      <c r="I1968" s="50">
        <f>VLOOKUP(D1968,'Species List'!$A$2:$J$97,7,0)</f>
        <v>2.7437999999999998</v>
      </c>
      <c r="J1968">
        <f t="shared" si="30"/>
        <v>252.35321175413256</v>
      </c>
      <c r="K1968" s="50" t="str">
        <f>VLOOKUP(D1968,'Species List'!$A$2:$J$97,4,0)</f>
        <v>Scaridae</v>
      </c>
    </row>
    <row r="1969" spans="1:11">
      <c r="A1969" s="49">
        <v>2013</v>
      </c>
      <c r="B1969" t="s">
        <v>64</v>
      </c>
      <c r="C1969">
        <v>5</v>
      </c>
      <c r="D1969" t="s">
        <v>45</v>
      </c>
      <c r="E1969" s="48" t="str">
        <f>VLOOKUP(D1969,'Species List'!$A$2:$J$97,3,0)</f>
        <v>Sparisoma viride</v>
      </c>
      <c r="F1969">
        <v>12</v>
      </c>
      <c r="G1969" t="s">
        <v>21</v>
      </c>
      <c r="H1969" s="50">
        <f>VLOOKUP(D1969,'Species List'!$A$2:$J$97,6,0)</f>
        <v>-4.4317000000000002</v>
      </c>
      <c r="I1969" s="50">
        <f>VLOOKUP(D1969,'Species List'!$A$2:$J$97,7,0)</f>
        <v>2.9051</v>
      </c>
      <c r="J1969">
        <f t="shared" si="30"/>
        <v>40.600318253552281</v>
      </c>
      <c r="K1969" s="50" t="str">
        <f>VLOOKUP(D1969,'Species List'!$A$2:$J$97,4,0)</f>
        <v>Scaridae</v>
      </c>
    </row>
    <row r="1970" spans="1:11">
      <c r="A1970" s="49">
        <v>2013</v>
      </c>
      <c r="B1970" t="s">
        <v>64</v>
      </c>
      <c r="C1970">
        <v>5</v>
      </c>
      <c r="D1970" t="s">
        <v>45</v>
      </c>
      <c r="E1970" s="48" t="str">
        <f>VLOOKUP(D1970,'Species List'!$A$2:$J$97,3,0)</f>
        <v>Sparisoma viride</v>
      </c>
      <c r="F1970">
        <v>27</v>
      </c>
      <c r="G1970" t="s">
        <v>21</v>
      </c>
      <c r="H1970" s="50">
        <f>VLOOKUP(D1970,'Species List'!$A$2:$J$97,6,0)</f>
        <v>-4.4317000000000002</v>
      </c>
      <c r="I1970" s="50">
        <f>VLOOKUP(D1970,'Species List'!$A$2:$J$97,7,0)</f>
        <v>2.9051</v>
      </c>
      <c r="J1970">
        <f t="shared" si="30"/>
        <v>428.20809318874581</v>
      </c>
      <c r="K1970" s="50" t="str">
        <f>VLOOKUP(D1970,'Species List'!$A$2:$J$97,4,0)</f>
        <v>Scaridae</v>
      </c>
    </row>
    <row r="1971" spans="1:11">
      <c r="A1971" s="49">
        <v>2013</v>
      </c>
      <c r="B1971" t="s">
        <v>64</v>
      </c>
      <c r="C1971">
        <v>5</v>
      </c>
      <c r="D1971" t="s">
        <v>45</v>
      </c>
      <c r="E1971" s="48" t="str">
        <f>VLOOKUP(D1971,'Species List'!$A$2:$J$97,3,0)</f>
        <v>Sparisoma viride</v>
      </c>
      <c r="F1971">
        <v>30</v>
      </c>
      <c r="G1971" t="s">
        <v>21</v>
      </c>
      <c r="H1971" s="50">
        <f>VLOOKUP(D1971,'Species List'!$A$2:$J$97,6,0)</f>
        <v>-4.4317000000000002</v>
      </c>
      <c r="I1971" s="50">
        <f>VLOOKUP(D1971,'Species List'!$A$2:$J$97,7,0)</f>
        <v>2.9051</v>
      </c>
      <c r="J1971">
        <f t="shared" si="30"/>
        <v>581.54718397712224</v>
      </c>
      <c r="K1971" s="50" t="str">
        <f>VLOOKUP(D1971,'Species List'!$A$2:$J$97,4,0)</f>
        <v>Scaridae</v>
      </c>
    </row>
    <row r="1972" spans="1:11">
      <c r="A1972" s="49">
        <v>2013</v>
      </c>
      <c r="B1972" t="s">
        <v>64</v>
      </c>
      <c r="C1972">
        <v>5</v>
      </c>
      <c r="D1972" t="s">
        <v>45</v>
      </c>
      <c r="E1972" s="48" t="str">
        <f>VLOOKUP(D1972,'Species List'!$A$2:$J$97,3,0)</f>
        <v>Sparisoma viride</v>
      </c>
      <c r="F1972">
        <v>30</v>
      </c>
      <c r="G1972" t="s">
        <v>21</v>
      </c>
      <c r="H1972" s="50">
        <f>VLOOKUP(D1972,'Species List'!$A$2:$J$97,6,0)</f>
        <v>-4.4317000000000002</v>
      </c>
      <c r="I1972" s="50">
        <f>VLOOKUP(D1972,'Species List'!$A$2:$J$97,7,0)</f>
        <v>2.9051</v>
      </c>
      <c r="J1972">
        <f t="shared" si="30"/>
        <v>581.54718397712224</v>
      </c>
      <c r="K1972" s="50" t="str">
        <f>VLOOKUP(D1972,'Species List'!$A$2:$J$97,4,0)</f>
        <v>Scaridae</v>
      </c>
    </row>
    <row r="1973" spans="1:11">
      <c r="A1973" s="49">
        <v>2013</v>
      </c>
      <c r="B1973" t="s">
        <v>64</v>
      </c>
      <c r="C1973">
        <v>6</v>
      </c>
      <c r="D1973" t="s">
        <v>54</v>
      </c>
      <c r="E1973" s="48" t="str">
        <f>VLOOKUP(D1973,'Species List'!$A$2:$J$97,3,0)</f>
        <v>Acanthurus coeruleus</v>
      </c>
      <c r="F1973">
        <v>15</v>
      </c>
      <c r="H1973" s="50">
        <f>VLOOKUP(D1973,'Species List'!$A$2:$J$97,6,0)</f>
        <v>-2.8241999999999998</v>
      </c>
      <c r="I1973" s="50">
        <f>VLOOKUP(D1973,'Species List'!$A$2:$J$97,7,0)</f>
        <v>2.2637999999999998</v>
      </c>
      <c r="J1973">
        <f t="shared" si="30"/>
        <v>126.48394196747614</v>
      </c>
      <c r="K1973" s="50" t="str">
        <f>VLOOKUP(D1973,'Species List'!$A$2:$J$97,4,0)</f>
        <v>Acanthuridae</v>
      </c>
    </row>
    <row r="1974" spans="1:11">
      <c r="A1974" s="49">
        <v>2013</v>
      </c>
      <c r="B1974" t="s">
        <v>64</v>
      </c>
      <c r="C1974">
        <v>6</v>
      </c>
      <c r="D1974" s="48" t="s">
        <v>49</v>
      </c>
      <c r="E1974" s="48" t="str">
        <f>VLOOKUP(D1974,'Species List'!$A$2:$J$97,3,0)</f>
        <v>Microspathodon chrysurus</v>
      </c>
      <c r="F1974">
        <v>14</v>
      </c>
      <c r="H1974" s="50">
        <f>VLOOKUP(D1974,'Species List'!$A$2:$J$97,6,0)</f>
        <v>-4.7032999999999996</v>
      </c>
      <c r="I1974" s="50">
        <f>VLOOKUP(D1974,'Species List'!$A$2:$J$97,7,0)</f>
        <v>3.0825</v>
      </c>
      <c r="J1974">
        <f t="shared" si="30"/>
        <v>81.684502812349265</v>
      </c>
      <c r="K1974" s="50" t="str">
        <f>VLOOKUP(D1974,'Species List'!$A$2:$J$97,4,0)</f>
        <v>Pomacentridae</v>
      </c>
    </row>
    <row r="1975" spans="1:11">
      <c r="A1975" s="49">
        <v>2013</v>
      </c>
      <c r="B1975" t="s">
        <v>64</v>
      </c>
      <c r="C1975">
        <v>6</v>
      </c>
      <c r="D1975" t="s">
        <v>48</v>
      </c>
      <c r="E1975" s="48" t="str">
        <f>VLOOKUP(D1975,'Species List'!$A$2:$J$97,3,0)</f>
        <v>Scarus taeniopterus</v>
      </c>
      <c r="F1975">
        <v>12</v>
      </c>
      <c r="G1975" t="s">
        <v>21</v>
      </c>
      <c r="H1975" s="50">
        <f>VLOOKUP(D1975,'Species List'!$A$2:$J$97,6,0)</f>
        <v>-3.2256999999999998</v>
      </c>
      <c r="I1975" s="50">
        <f>VLOOKUP(D1975,'Species List'!$A$2:$J$97,7,0)</f>
        <v>2.3852000000000002</v>
      </c>
      <c r="J1975">
        <f t="shared" si="30"/>
        <v>54.145592205106873</v>
      </c>
      <c r="K1975" s="50" t="str">
        <f>VLOOKUP(D1975,'Species List'!$A$2:$J$97,4,0)</f>
        <v>Scaridae</v>
      </c>
    </row>
    <row r="1976" spans="1:11">
      <c r="A1976" s="49">
        <v>2013</v>
      </c>
      <c r="B1976" t="s">
        <v>64</v>
      </c>
      <c r="C1976">
        <v>6</v>
      </c>
      <c r="D1976" t="s">
        <v>48</v>
      </c>
      <c r="E1976" s="48" t="str">
        <f>VLOOKUP(D1976,'Species List'!$A$2:$J$97,3,0)</f>
        <v>Scarus taeniopterus</v>
      </c>
      <c r="F1976">
        <v>15</v>
      </c>
      <c r="G1976" t="s">
        <v>21</v>
      </c>
      <c r="H1976" s="50">
        <f>VLOOKUP(D1976,'Species List'!$A$2:$J$97,6,0)</f>
        <v>-3.2256999999999998</v>
      </c>
      <c r="I1976" s="50">
        <f>VLOOKUP(D1976,'Species List'!$A$2:$J$97,7,0)</f>
        <v>2.3852000000000002</v>
      </c>
      <c r="J1976">
        <f t="shared" si="30"/>
        <v>92.19616810425471</v>
      </c>
      <c r="K1976" s="50" t="str">
        <f>VLOOKUP(D1976,'Species List'!$A$2:$J$97,4,0)</f>
        <v>Scaridae</v>
      </c>
    </row>
    <row r="1977" spans="1:11">
      <c r="A1977" s="49">
        <v>2013</v>
      </c>
      <c r="B1977" t="s">
        <v>64</v>
      </c>
      <c r="C1977">
        <v>6</v>
      </c>
      <c r="D1977" t="s">
        <v>48</v>
      </c>
      <c r="E1977" s="48" t="str">
        <f>VLOOKUP(D1977,'Species List'!$A$2:$J$97,3,0)</f>
        <v>Scarus taeniopterus</v>
      </c>
      <c r="F1977">
        <v>15</v>
      </c>
      <c r="G1977" t="s">
        <v>21</v>
      </c>
      <c r="H1977" s="50">
        <f>VLOOKUP(D1977,'Species List'!$A$2:$J$97,6,0)</f>
        <v>-3.2256999999999998</v>
      </c>
      <c r="I1977" s="50">
        <f>VLOOKUP(D1977,'Species List'!$A$2:$J$97,7,0)</f>
        <v>2.3852000000000002</v>
      </c>
      <c r="J1977">
        <f t="shared" si="30"/>
        <v>92.19616810425471</v>
      </c>
      <c r="K1977" s="50" t="str">
        <f>VLOOKUP(D1977,'Species List'!$A$2:$J$97,4,0)</f>
        <v>Scaridae</v>
      </c>
    </row>
    <row r="1978" spans="1:11">
      <c r="A1978" s="49">
        <v>2013</v>
      </c>
      <c r="B1978" t="s">
        <v>64</v>
      </c>
      <c r="C1978">
        <v>6</v>
      </c>
      <c r="D1978" t="s">
        <v>48</v>
      </c>
      <c r="E1978" s="48" t="str">
        <f>VLOOKUP(D1978,'Species List'!$A$2:$J$97,3,0)</f>
        <v>Scarus taeniopterus</v>
      </c>
      <c r="F1978">
        <v>20</v>
      </c>
      <c r="G1978" t="s">
        <v>21</v>
      </c>
      <c r="H1978" s="50">
        <f>VLOOKUP(D1978,'Species List'!$A$2:$J$97,6,0)</f>
        <v>-3.2256999999999998</v>
      </c>
      <c r="I1978" s="50">
        <f>VLOOKUP(D1978,'Species List'!$A$2:$J$97,7,0)</f>
        <v>2.3852000000000002</v>
      </c>
      <c r="J1978">
        <f t="shared" si="30"/>
        <v>183.11197449783583</v>
      </c>
      <c r="K1978" s="50" t="str">
        <f>VLOOKUP(D1978,'Species List'!$A$2:$J$97,4,0)</f>
        <v>Scaridae</v>
      </c>
    </row>
    <row r="1979" spans="1:11">
      <c r="A1979" s="49">
        <v>2013</v>
      </c>
      <c r="B1979" t="s">
        <v>64</v>
      </c>
      <c r="C1979">
        <v>6</v>
      </c>
      <c r="D1979" t="s">
        <v>48</v>
      </c>
      <c r="E1979" s="48" t="str">
        <f>VLOOKUP(D1979,'Species List'!$A$2:$J$97,3,0)</f>
        <v>Scarus taeniopterus</v>
      </c>
      <c r="F1979">
        <v>6</v>
      </c>
      <c r="G1979" t="s">
        <v>53</v>
      </c>
      <c r="H1979" s="50">
        <f>VLOOKUP(D1979,'Species List'!$A$2:$J$97,6,0)</f>
        <v>-3.2256999999999998</v>
      </c>
      <c r="I1979" s="50">
        <f>VLOOKUP(D1979,'Species List'!$A$2:$J$97,7,0)</f>
        <v>2.3852000000000002</v>
      </c>
      <c r="J1979">
        <f t="shared" si="30"/>
        <v>10.364452425850182</v>
      </c>
      <c r="K1979" s="50" t="str">
        <f>VLOOKUP(D1979,'Species List'!$A$2:$J$97,4,0)</f>
        <v>Scaridae</v>
      </c>
    </row>
    <row r="1980" spans="1:11">
      <c r="A1980" s="49">
        <v>2013</v>
      </c>
      <c r="B1980" t="s">
        <v>64</v>
      </c>
      <c r="C1980">
        <v>6</v>
      </c>
      <c r="D1980" t="s">
        <v>48</v>
      </c>
      <c r="E1980" s="48" t="str">
        <f>VLOOKUP(D1980,'Species List'!$A$2:$J$97,3,0)</f>
        <v>Scarus taeniopterus</v>
      </c>
      <c r="F1980">
        <v>7</v>
      </c>
      <c r="G1980" t="s">
        <v>53</v>
      </c>
      <c r="H1980" s="50">
        <f>VLOOKUP(D1980,'Species List'!$A$2:$J$97,6,0)</f>
        <v>-3.2256999999999998</v>
      </c>
      <c r="I1980" s="50">
        <f>VLOOKUP(D1980,'Species List'!$A$2:$J$97,7,0)</f>
        <v>2.3852000000000002</v>
      </c>
      <c r="J1980">
        <f t="shared" si="30"/>
        <v>14.970208360402568</v>
      </c>
      <c r="K1980" s="50" t="str">
        <f>VLOOKUP(D1980,'Species List'!$A$2:$J$97,4,0)</f>
        <v>Scaridae</v>
      </c>
    </row>
    <row r="1981" spans="1:11">
      <c r="A1981" s="49">
        <v>2013</v>
      </c>
      <c r="B1981" t="s">
        <v>64</v>
      </c>
      <c r="C1981">
        <v>6</v>
      </c>
      <c r="D1981" t="s">
        <v>48</v>
      </c>
      <c r="E1981" s="48" t="str">
        <f>VLOOKUP(D1981,'Species List'!$A$2:$J$97,3,0)</f>
        <v>Scarus taeniopterus</v>
      </c>
      <c r="F1981">
        <v>7</v>
      </c>
      <c r="G1981" t="s">
        <v>53</v>
      </c>
      <c r="H1981" s="50">
        <f>VLOOKUP(D1981,'Species List'!$A$2:$J$97,6,0)</f>
        <v>-3.2256999999999998</v>
      </c>
      <c r="I1981" s="50">
        <f>VLOOKUP(D1981,'Species List'!$A$2:$J$97,7,0)</f>
        <v>2.3852000000000002</v>
      </c>
      <c r="J1981">
        <f t="shared" si="30"/>
        <v>14.970208360402568</v>
      </c>
      <c r="K1981" s="50" t="str">
        <f>VLOOKUP(D1981,'Species List'!$A$2:$J$97,4,0)</f>
        <v>Scaridae</v>
      </c>
    </row>
    <row r="1982" spans="1:11">
      <c r="A1982" s="49">
        <v>2013</v>
      </c>
      <c r="B1982" t="s">
        <v>64</v>
      </c>
      <c r="C1982">
        <v>6</v>
      </c>
      <c r="D1982" t="s">
        <v>48</v>
      </c>
      <c r="E1982" s="48" t="str">
        <f>VLOOKUP(D1982,'Species List'!$A$2:$J$97,3,0)</f>
        <v>Scarus taeniopterus</v>
      </c>
      <c r="F1982">
        <v>10</v>
      </c>
      <c r="G1982" t="s">
        <v>53</v>
      </c>
      <c r="H1982" s="50">
        <f>VLOOKUP(D1982,'Species List'!$A$2:$J$97,6,0)</f>
        <v>-3.2256999999999998</v>
      </c>
      <c r="I1982" s="50">
        <f>VLOOKUP(D1982,'Species List'!$A$2:$J$97,7,0)</f>
        <v>2.3852000000000002</v>
      </c>
      <c r="J1982">
        <f t="shared" si="30"/>
        <v>35.050966680669347</v>
      </c>
      <c r="K1982" s="50" t="str">
        <f>VLOOKUP(D1982,'Species List'!$A$2:$J$97,4,0)</f>
        <v>Scaridae</v>
      </c>
    </row>
    <row r="1983" spans="1:11">
      <c r="A1983" s="49">
        <v>2013</v>
      </c>
      <c r="B1983" t="s">
        <v>64</v>
      </c>
      <c r="C1983">
        <v>6</v>
      </c>
      <c r="D1983" t="s">
        <v>48</v>
      </c>
      <c r="E1983" s="48" t="str">
        <f>VLOOKUP(D1983,'Species List'!$A$2:$J$97,3,0)</f>
        <v>Scarus taeniopterus</v>
      </c>
      <c r="F1983">
        <v>12</v>
      </c>
      <c r="G1983" t="s">
        <v>53</v>
      </c>
      <c r="H1983" s="50">
        <f>VLOOKUP(D1983,'Species List'!$A$2:$J$97,6,0)</f>
        <v>-3.2256999999999998</v>
      </c>
      <c r="I1983" s="50">
        <f>VLOOKUP(D1983,'Species List'!$A$2:$J$97,7,0)</f>
        <v>2.3852000000000002</v>
      </c>
      <c r="J1983">
        <f t="shared" si="30"/>
        <v>54.145592205106873</v>
      </c>
      <c r="K1983" s="50" t="str">
        <f>VLOOKUP(D1983,'Species List'!$A$2:$J$97,4,0)</f>
        <v>Scaridae</v>
      </c>
    </row>
    <row r="1984" spans="1:11">
      <c r="A1984" s="49">
        <v>2013</v>
      </c>
      <c r="B1984" t="s">
        <v>64</v>
      </c>
      <c r="C1984">
        <v>6</v>
      </c>
      <c r="D1984" t="s">
        <v>48</v>
      </c>
      <c r="E1984" s="48" t="str">
        <f>VLOOKUP(D1984,'Species List'!$A$2:$J$97,3,0)</f>
        <v>Scarus taeniopterus</v>
      </c>
      <c r="F1984">
        <v>23</v>
      </c>
      <c r="G1984" t="s">
        <v>43</v>
      </c>
      <c r="H1984" s="50">
        <f>VLOOKUP(D1984,'Species List'!$A$2:$J$97,6,0)</f>
        <v>-3.2256999999999998</v>
      </c>
      <c r="I1984" s="50">
        <f>VLOOKUP(D1984,'Species List'!$A$2:$J$97,7,0)</f>
        <v>2.3852000000000002</v>
      </c>
      <c r="J1984">
        <f t="shared" si="30"/>
        <v>255.56020890468707</v>
      </c>
      <c r="K1984" s="50" t="str">
        <f>VLOOKUP(D1984,'Species List'!$A$2:$J$97,4,0)</f>
        <v>Scaridae</v>
      </c>
    </row>
    <row r="1985" spans="1:11">
      <c r="A1985" s="49">
        <v>2013</v>
      </c>
      <c r="B1985" t="s">
        <v>64</v>
      </c>
      <c r="C1985">
        <v>6</v>
      </c>
      <c r="D1985" t="s">
        <v>48</v>
      </c>
      <c r="E1985" s="48" t="str">
        <f>VLOOKUP(D1985,'Species List'!$A$2:$J$97,3,0)</f>
        <v>Scarus taeniopterus</v>
      </c>
      <c r="F1985">
        <v>23</v>
      </c>
      <c r="G1985" t="s">
        <v>43</v>
      </c>
      <c r="H1985" s="50">
        <f>VLOOKUP(D1985,'Species List'!$A$2:$J$97,6,0)</f>
        <v>-3.2256999999999998</v>
      </c>
      <c r="I1985" s="50">
        <f>VLOOKUP(D1985,'Species List'!$A$2:$J$97,7,0)</f>
        <v>2.3852000000000002</v>
      </c>
      <c r="J1985">
        <f t="shared" si="30"/>
        <v>255.56020890468707</v>
      </c>
      <c r="K1985" s="50" t="str">
        <f>VLOOKUP(D1985,'Species List'!$A$2:$J$97,4,0)</f>
        <v>Scaridae</v>
      </c>
    </row>
    <row r="1986" spans="1:11">
      <c r="A1986" s="49">
        <v>2013</v>
      </c>
      <c r="B1986" t="s">
        <v>64</v>
      </c>
      <c r="C1986">
        <v>6</v>
      </c>
      <c r="D1986" s="48" t="s">
        <v>47</v>
      </c>
      <c r="E1986" s="48" t="str">
        <f>VLOOKUP(D1986,'Species List'!$A$2:$J$97,3,0)</f>
        <v>Sparisoma aurofrenatum</v>
      </c>
      <c r="F1986">
        <v>21</v>
      </c>
      <c r="G1986" t="s">
        <v>43</v>
      </c>
      <c r="H1986" s="50">
        <f>VLOOKUP(D1986,'Species List'!$A$2:$J$97,6,0)</f>
        <v>-4.0781000000000001</v>
      </c>
      <c r="I1986" s="50">
        <f>VLOOKUP(D1986,'Species List'!$A$2:$J$97,7,0)</f>
        <v>2.7437999999999998</v>
      </c>
      <c r="J1986">
        <f t="shared" ref="J1986:J2049" si="31">10^(H1986+(I1986*LOG(F1986*10)/LOG(10)))</f>
        <v>196.60986314457895</v>
      </c>
      <c r="K1986" s="50" t="str">
        <f>VLOOKUP(D1986,'Species List'!$A$2:$J$97,4,0)</f>
        <v>Scaridae</v>
      </c>
    </row>
    <row r="1987" spans="1:11">
      <c r="A1987" s="49">
        <v>2013</v>
      </c>
      <c r="B1987" t="s">
        <v>64</v>
      </c>
      <c r="C1987">
        <v>6</v>
      </c>
      <c r="D1987" t="s">
        <v>45</v>
      </c>
      <c r="E1987" s="48" t="str">
        <f>VLOOKUP(D1987,'Species List'!$A$2:$J$97,3,0)</f>
        <v>Sparisoma viride</v>
      </c>
      <c r="F1987">
        <v>28</v>
      </c>
      <c r="G1987" t="s">
        <v>21</v>
      </c>
      <c r="H1987" s="50">
        <f>VLOOKUP(D1987,'Species List'!$A$2:$J$97,6,0)</f>
        <v>-4.4317000000000002</v>
      </c>
      <c r="I1987" s="50">
        <f>VLOOKUP(D1987,'Species List'!$A$2:$J$97,7,0)</f>
        <v>2.9051</v>
      </c>
      <c r="J1987">
        <f t="shared" si="31"/>
        <v>475.92530495067058</v>
      </c>
      <c r="K1987" s="50" t="str">
        <f>VLOOKUP(D1987,'Species List'!$A$2:$J$97,4,0)</f>
        <v>Scaridae</v>
      </c>
    </row>
    <row r="1988" spans="1:11">
      <c r="A1988" s="49">
        <v>2013</v>
      </c>
      <c r="B1988" t="s">
        <v>64</v>
      </c>
      <c r="C1988">
        <v>7</v>
      </c>
      <c r="D1988" t="s">
        <v>54</v>
      </c>
      <c r="E1988" s="48" t="str">
        <f>VLOOKUP(D1988,'Species List'!$A$2:$J$97,3,0)</f>
        <v>Acanthurus coeruleus</v>
      </c>
      <c r="F1988">
        <v>15</v>
      </c>
      <c r="H1988" s="50">
        <f>VLOOKUP(D1988,'Species List'!$A$2:$J$97,6,0)</f>
        <v>-2.8241999999999998</v>
      </c>
      <c r="I1988" s="50">
        <f>VLOOKUP(D1988,'Species List'!$A$2:$J$97,7,0)</f>
        <v>2.2637999999999998</v>
      </c>
      <c r="J1988">
        <f t="shared" si="31"/>
        <v>126.48394196747614</v>
      </c>
      <c r="K1988" s="50" t="str">
        <f>VLOOKUP(D1988,'Species List'!$A$2:$J$97,4,0)</f>
        <v>Acanthuridae</v>
      </c>
    </row>
    <row r="1989" spans="1:11">
      <c r="A1989" s="49">
        <v>2013</v>
      </c>
      <c r="B1989" t="s">
        <v>64</v>
      </c>
      <c r="C1989">
        <v>7</v>
      </c>
      <c r="D1989" s="48" t="s">
        <v>49</v>
      </c>
      <c r="E1989" s="48" t="str">
        <f>VLOOKUP(D1989,'Species List'!$A$2:$J$97,3,0)</f>
        <v>Microspathodon chrysurus</v>
      </c>
      <c r="F1989">
        <v>15</v>
      </c>
      <c r="H1989" s="50">
        <f>VLOOKUP(D1989,'Species List'!$A$2:$J$97,6,0)</f>
        <v>-4.7032999999999996</v>
      </c>
      <c r="I1989" s="50">
        <f>VLOOKUP(D1989,'Species List'!$A$2:$J$97,7,0)</f>
        <v>3.0825</v>
      </c>
      <c r="J1989">
        <f t="shared" si="31"/>
        <v>101.04185391212167</v>
      </c>
      <c r="K1989" s="50" t="str">
        <f>VLOOKUP(D1989,'Species List'!$A$2:$J$97,4,0)</f>
        <v>Pomacentridae</v>
      </c>
    </row>
    <row r="1990" spans="1:11">
      <c r="A1990" s="49">
        <v>2013</v>
      </c>
      <c r="B1990" t="s">
        <v>64</v>
      </c>
      <c r="C1990">
        <v>7</v>
      </c>
      <c r="D1990" t="s">
        <v>48</v>
      </c>
      <c r="E1990" s="48" t="str">
        <f>VLOOKUP(D1990,'Species List'!$A$2:$J$97,3,0)</f>
        <v>Scarus taeniopterus</v>
      </c>
      <c r="F1990">
        <v>17</v>
      </c>
      <c r="G1990" t="s">
        <v>21</v>
      </c>
      <c r="H1990" s="50">
        <f>VLOOKUP(D1990,'Species List'!$A$2:$J$97,6,0)</f>
        <v>-3.2256999999999998</v>
      </c>
      <c r="I1990" s="50">
        <f>VLOOKUP(D1990,'Species List'!$A$2:$J$97,7,0)</f>
        <v>2.3852000000000002</v>
      </c>
      <c r="J1990">
        <f t="shared" si="31"/>
        <v>124.27013418228138</v>
      </c>
      <c r="K1990" s="50" t="str">
        <f>VLOOKUP(D1990,'Species List'!$A$2:$J$97,4,0)</f>
        <v>Scaridae</v>
      </c>
    </row>
    <row r="1991" spans="1:11">
      <c r="A1991" s="49">
        <v>2013</v>
      </c>
      <c r="B1991" t="s">
        <v>64</v>
      </c>
      <c r="C1991">
        <v>7</v>
      </c>
      <c r="D1991" t="s">
        <v>48</v>
      </c>
      <c r="E1991" s="48" t="str">
        <f>VLOOKUP(D1991,'Species List'!$A$2:$J$97,3,0)</f>
        <v>Scarus taeniopterus</v>
      </c>
      <c r="F1991">
        <v>18</v>
      </c>
      <c r="G1991" t="s">
        <v>21</v>
      </c>
      <c r="H1991" s="50">
        <f>VLOOKUP(D1991,'Species List'!$A$2:$J$97,6,0)</f>
        <v>-3.2256999999999998</v>
      </c>
      <c r="I1991" s="50">
        <f>VLOOKUP(D1991,'Species List'!$A$2:$J$97,7,0)</f>
        <v>2.3852000000000002</v>
      </c>
      <c r="J1991">
        <f t="shared" si="31"/>
        <v>142.42163893869329</v>
      </c>
      <c r="K1991" s="50" t="str">
        <f>VLOOKUP(D1991,'Species List'!$A$2:$J$97,4,0)</f>
        <v>Scaridae</v>
      </c>
    </row>
    <row r="1992" spans="1:11">
      <c r="A1992" s="49">
        <v>2013</v>
      </c>
      <c r="B1992" t="s">
        <v>64</v>
      </c>
      <c r="C1992">
        <v>7</v>
      </c>
      <c r="D1992" t="s">
        <v>48</v>
      </c>
      <c r="E1992" s="48" t="str">
        <f>VLOOKUP(D1992,'Species List'!$A$2:$J$97,3,0)</f>
        <v>Scarus taeniopterus</v>
      </c>
      <c r="F1992">
        <v>20</v>
      </c>
      <c r="G1992" t="s">
        <v>21</v>
      </c>
      <c r="H1992" s="50">
        <f>VLOOKUP(D1992,'Species List'!$A$2:$J$97,6,0)</f>
        <v>-3.2256999999999998</v>
      </c>
      <c r="I1992" s="50">
        <f>VLOOKUP(D1992,'Species List'!$A$2:$J$97,7,0)</f>
        <v>2.3852000000000002</v>
      </c>
      <c r="J1992">
        <f t="shared" si="31"/>
        <v>183.11197449783583</v>
      </c>
      <c r="K1992" s="50" t="str">
        <f>VLOOKUP(D1992,'Species List'!$A$2:$J$97,4,0)</f>
        <v>Scaridae</v>
      </c>
    </row>
    <row r="1993" spans="1:11">
      <c r="A1993" s="49">
        <v>2013</v>
      </c>
      <c r="B1993" t="s">
        <v>64</v>
      </c>
      <c r="C1993">
        <v>7</v>
      </c>
      <c r="D1993" t="s">
        <v>48</v>
      </c>
      <c r="E1993" s="48" t="str">
        <f>VLOOKUP(D1993,'Species List'!$A$2:$J$97,3,0)</f>
        <v>Scarus taeniopterus</v>
      </c>
      <c r="F1993">
        <v>5</v>
      </c>
      <c r="G1993" t="s">
        <v>53</v>
      </c>
      <c r="H1993" s="50">
        <f>VLOOKUP(D1993,'Species List'!$A$2:$J$97,6,0)</f>
        <v>-3.2256999999999998</v>
      </c>
      <c r="I1993" s="50">
        <f>VLOOKUP(D1993,'Species List'!$A$2:$J$97,7,0)</f>
        <v>2.3852000000000002</v>
      </c>
      <c r="J1993">
        <f t="shared" si="31"/>
        <v>6.7093933568168316</v>
      </c>
      <c r="K1993" s="50" t="str">
        <f>VLOOKUP(D1993,'Species List'!$A$2:$J$97,4,0)</f>
        <v>Scaridae</v>
      </c>
    </row>
    <row r="1994" spans="1:11">
      <c r="A1994" s="49">
        <v>2013</v>
      </c>
      <c r="B1994" t="s">
        <v>64</v>
      </c>
      <c r="C1994">
        <v>7</v>
      </c>
      <c r="D1994" t="s">
        <v>48</v>
      </c>
      <c r="E1994" s="48" t="str">
        <f>VLOOKUP(D1994,'Species List'!$A$2:$J$97,3,0)</f>
        <v>Scarus taeniopterus</v>
      </c>
      <c r="F1994">
        <v>7</v>
      </c>
      <c r="G1994" t="s">
        <v>53</v>
      </c>
      <c r="H1994" s="50">
        <f>VLOOKUP(D1994,'Species List'!$A$2:$J$97,6,0)</f>
        <v>-3.2256999999999998</v>
      </c>
      <c r="I1994" s="50">
        <f>VLOOKUP(D1994,'Species List'!$A$2:$J$97,7,0)</f>
        <v>2.3852000000000002</v>
      </c>
      <c r="J1994">
        <f t="shared" si="31"/>
        <v>14.970208360402568</v>
      </c>
      <c r="K1994" s="50" t="str">
        <f>VLOOKUP(D1994,'Species List'!$A$2:$J$97,4,0)</f>
        <v>Scaridae</v>
      </c>
    </row>
    <row r="1995" spans="1:11">
      <c r="A1995" s="49">
        <v>2013</v>
      </c>
      <c r="B1995" t="s">
        <v>64</v>
      </c>
      <c r="C1995">
        <v>7</v>
      </c>
      <c r="D1995" t="s">
        <v>48</v>
      </c>
      <c r="E1995" s="48" t="str">
        <f>VLOOKUP(D1995,'Species List'!$A$2:$J$97,3,0)</f>
        <v>Scarus taeniopterus</v>
      </c>
      <c r="F1995">
        <v>22</v>
      </c>
      <c r="G1995" t="s">
        <v>43</v>
      </c>
      <c r="H1995" s="50">
        <f>VLOOKUP(D1995,'Species List'!$A$2:$J$97,6,0)</f>
        <v>-3.2256999999999998</v>
      </c>
      <c r="I1995" s="50">
        <f>VLOOKUP(D1995,'Species List'!$A$2:$J$97,7,0)</f>
        <v>2.3852000000000002</v>
      </c>
      <c r="J1995">
        <f t="shared" si="31"/>
        <v>229.85109565998633</v>
      </c>
      <c r="K1995" s="50" t="str">
        <f>VLOOKUP(D1995,'Species List'!$A$2:$J$97,4,0)</f>
        <v>Scaridae</v>
      </c>
    </row>
    <row r="1996" spans="1:11">
      <c r="A1996" s="49">
        <v>2013</v>
      </c>
      <c r="B1996" t="s">
        <v>64</v>
      </c>
      <c r="C1996">
        <v>7</v>
      </c>
      <c r="D1996" s="48" t="s">
        <v>42</v>
      </c>
      <c r="E1996" s="48" t="str">
        <f>VLOOKUP(D1996,'Species List'!$A$2:$J$97,3,0)</f>
        <v>Scarus vetula</v>
      </c>
      <c r="F1996">
        <v>29</v>
      </c>
      <c r="G1996" t="s">
        <v>21</v>
      </c>
      <c r="H1996" s="50">
        <f>VLOOKUP(D1996,'Species List'!$A$2:$J$97,6,0)</f>
        <v>-5.0162000000000004</v>
      </c>
      <c r="I1996" s="50">
        <f>VLOOKUP(D1996,'Species List'!$A$2:$J$97,7,0)</f>
        <v>3.1109</v>
      </c>
      <c r="J1996">
        <f t="shared" si="31"/>
        <v>440.62986728379997</v>
      </c>
      <c r="K1996" s="50" t="str">
        <f>VLOOKUP(D1996,'Species List'!$A$2:$J$97,4,0)</f>
        <v>Scaridae</v>
      </c>
    </row>
    <row r="1997" spans="1:11">
      <c r="A1997" s="49">
        <v>2013</v>
      </c>
      <c r="B1997" t="s">
        <v>64</v>
      </c>
      <c r="C1997">
        <v>7</v>
      </c>
      <c r="D1997" s="48" t="s">
        <v>42</v>
      </c>
      <c r="E1997" s="48" t="str">
        <f>VLOOKUP(D1997,'Species List'!$A$2:$J$97,3,0)</f>
        <v>Scarus vetula</v>
      </c>
      <c r="F1997">
        <v>34</v>
      </c>
      <c r="G1997" t="s">
        <v>43</v>
      </c>
      <c r="H1997" s="50">
        <f>VLOOKUP(D1997,'Species List'!$A$2:$J$97,6,0)</f>
        <v>-5.0162000000000004</v>
      </c>
      <c r="I1997" s="50">
        <f>VLOOKUP(D1997,'Species List'!$A$2:$J$97,7,0)</f>
        <v>3.1109</v>
      </c>
      <c r="J1997">
        <f t="shared" si="31"/>
        <v>722.73279691201913</v>
      </c>
      <c r="K1997" s="50" t="str">
        <f>VLOOKUP(D1997,'Species List'!$A$2:$J$97,4,0)</f>
        <v>Scaridae</v>
      </c>
    </row>
    <row r="1998" spans="1:11">
      <c r="A1998" s="49">
        <v>2013</v>
      </c>
      <c r="B1998" t="s">
        <v>64</v>
      </c>
      <c r="C1998">
        <v>7</v>
      </c>
      <c r="D1998" s="48" t="s">
        <v>47</v>
      </c>
      <c r="E1998" s="48" t="str">
        <f>VLOOKUP(D1998,'Species List'!$A$2:$J$97,3,0)</f>
        <v>Sparisoma aurofrenatum</v>
      </c>
      <c r="F1998">
        <v>17</v>
      </c>
      <c r="G1998" t="s">
        <v>21</v>
      </c>
      <c r="H1998" s="50">
        <f>VLOOKUP(D1998,'Species List'!$A$2:$J$97,6,0)</f>
        <v>-4.0781000000000001</v>
      </c>
      <c r="I1998" s="50">
        <f>VLOOKUP(D1998,'Species List'!$A$2:$J$97,7,0)</f>
        <v>2.7437999999999998</v>
      </c>
      <c r="J1998">
        <f t="shared" si="31"/>
        <v>110.10467275536061</v>
      </c>
      <c r="K1998" s="50" t="str">
        <f>VLOOKUP(D1998,'Species List'!$A$2:$J$97,4,0)</f>
        <v>Scaridae</v>
      </c>
    </row>
    <row r="1999" spans="1:11">
      <c r="A1999" s="49">
        <v>2013</v>
      </c>
      <c r="B1999" t="s">
        <v>64</v>
      </c>
      <c r="C1999">
        <v>7</v>
      </c>
      <c r="D1999" s="48" t="s">
        <v>47</v>
      </c>
      <c r="E1999" s="48" t="str">
        <f>VLOOKUP(D1999,'Species List'!$A$2:$J$97,3,0)</f>
        <v>Sparisoma aurofrenatum</v>
      </c>
      <c r="F1999">
        <v>23</v>
      </c>
      <c r="G1999" t="s">
        <v>43</v>
      </c>
      <c r="H1999" s="50">
        <f>VLOOKUP(D1999,'Species List'!$A$2:$J$97,6,0)</f>
        <v>-4.0781000000000001</v>
      </c>
      <c r="I1999" s="50">
        <f>VLOOKUP(D1999,'Species List'!$A$2:$J$97,7,0)</f>
        <v>2.7437999999999998</v>
      </c>
      <c r="J1999">
        <f t="shared" si="31"/>
        <v>252.35321175413256</v>
      </c>
      <c r="K1999" s="50" t="str">
        <f>VLOOKUP(D1999,'Species List'!$A$2:$J$97,4,0)</f>
        <v>Scaridae</v>
      </c>
    </row>
    <row r="2000" spans="1:11">
      <c r="A2000" s="49">
        <v>2013</v>
      </c>
      <c r="B2000" t="s">
        <v>64</v>
      </c>
      <c r="C2000">
        <v>7</v>
      </c>
      <c r="D2000" t="s">
        <v>45</v>
      </c>
      <c r="E2000" s="48" t="str">
        <f>VLOOKUP(D2000,'Species List'!$A$2:$J$97,3,0)</f>
        <v>Sparisoma viride</v>
      </c>
      <c r="F2000">
        <v>21</v>
      </c>
      <c r="G2000" t="s">
        <v>21</v>
      </c>
      <c r="H2000" s="50">
        <f>VLOOKUP(D2000,'Species List'!$A$2:$J$97,6,0)</f>
        <v>-4.4317000000000002</v>
      </c>
      <c r="I2000" s="50">
        <f>VLOOKUP(D2000,'Species List'!$A$2:$J$97,7,0)</f>
        <v>2.9051</v>
      </c>
      <c r="J2000">
        <f t="shared" si="31"/>
        <v>206.33802681991546</v>
      </c>
      <c r="K2000" s="50" t="str">
        <f>VLOOKUP(D2000,'Species List'!$A$2:$J$97,4,0)</f>
        <v>Scaridae</v>
      </c>
    </row>
    <row r="2001" spans="1:11">
      <c r="A2001" s="49">
        <v>2013</v>
      </c>
      <c r="B2001" t="s">
        <v>64</v>
      </c>
      <c r="C2001">
        <v>7</v>
      </c>
      <c r="D2001" t="s">
        <v>45</v>
      </c>
      <c r="E2001" s="48" t="str">
        <f>VLOOKUP(D2001,'Species List'!$A$2:$J$97,3,0)</f>
        <v>Sparisoma viride</v>
      </c>
      <c r="F2001">
        <v>32</v>
      </c>
      <c r="G2001" t="s">
        <v>43</v>
      </c>
      <c r="H2001" s="50">
        <f>VLOOKUP(D2001,'Species List'!$A$2:$J$97,6,0)</f>
        <v>-4.4317000000000002</v>
      </c>
      <c r="I2001" s="50">
        <f>VLOOKUP(D2001,'Species List'!$A$2:$J$97,7,0)</f>
        <v>2.9051</v>
      </c>
      <c r="J2001">
        <f t="shared" si="31"/>
        <v>701.47339170910243</v>
      </c>
      <c r="K2001" s="50" t="str">
        <f>VLOOKUP(D2001,'Species List'!$A$2:$J$97,4,0)</f>
        <v>Scaridae</v>
      </c>
    </row>
    <row r="2002" spans="1:11">
      <c r="A2002" s="49">
        <v>2013</v>
      </c>
      <c r="B2002" t="s">
        <v>64</v>
      </c>
      <c r="C2002">
        <v>7</v>
      </c>
      <c r="D2002" t="s">
        <v>45</v>
      </c>
      <c r="E2002" s="48" t="str">
        <f>VLOOKUP(D2002,'Species List'!$A$2:$J$97,3,0)</f>
        <v>Sparisoma viride</v>
      </c>
      <c r="F2002">
        <v>32</v>
      </c>
      <c r="G2002" t="s">
        <v>43</v>
      </c>
      <c r="H2002" s="50">
        <f>VLOOKUP(D2002,'Species List'!$A$2:$J$97,6,0)</f>
        <v>-4.4317000000000002</v>
      </c>
      <c r="I2002" s="50">
        <f>VLOOKUP(D2002,'Species List'!$A$2:$J$97,7,0)</f>
        <v>2.9051</v>
      </c>
      <c r="J2002">
        <f t="shared" si="31"/>
        <v>701.47339170910243</v>
      </c>
      <c r="K2002" s="50" t="str">
        <f>VLOOKUP(D2002,'Species List'!$A$2:$J$97,4,0)</f>
        <v>Scaridae</v>
      </c>
    </row>
    <row r="2003" spans="1:11">
      <c r="A2003" s="49">
        <v>2013</v>
      </c>
      <c r="B2003" t="s">
        <v>64</v>
      </c>
      <c r="C2003">
        <v>8</v>
      </c>
      <c r="D2003" t="s">
        <v>54</v>
      </c>
      <c r="E2003" s="48" t="str">
        <f>VLOOKUP(D2003,'Species List'!$A$2:$J$97,3,0)</f>
        <v>Acanthurus coeruleus</v>
      </c>
      <c r="F2003">
        <v>20</v>
      </c>
      <c r="H2003" s="50">
        <f>VLOOKUP(D2003,'Species List'!$A$2:$J$97,6,0)</f>
        <v>-2.8241999999999998</v>
      </c>
      <c r="I2003" s="50">
        <f>VLOOKUP(D2003,'Species List'!$A$2:$J$97,7,0)</f>
        <v>2.2637999999999998</v>
      </c>
      <c r="J2003">
        <f t="shared" si="31"/>
        <v>242.58933511332035</v>
      </c>
      <c r="K2003" s="50" t="str">
        <f>VLOOKUP(D2003,'Species List'!$A$2:$J$97,4,0)</f>
        <v>Acanthuridae</v>
      </c>
    </row>
    <row r="2004" spans="1:11">
      <c r="A2004" s="49">
        <v>2013</v>
      </c>
      <c r="B2004" t="s">
        <v>64</v>
      </c>
      <c r="C2004">
        <v>8</v>
      </c>
      <c r="D2004" s="48" t="s">
        <v>49</v>
      </c>
      <c r="E2004" s="48" t="str">
        <f>VLOOKUP(D2004,'Species List'!$A$2:$J$97,3,0)</f>
        <v>Microspathodon chrysurus</v>
      </c>
      <c r="F2004">
        <v>12</v>
      </c>
      <c r="H2004" s="50">
        <f>VLOOKUP(D2004,'Species List'!$A$2:$J$97,6,0)</f>
        <v>-4.7032999999999996</v>
      </c>
      <c r="I2004" s="50">
        <f>VLOOKUP(D2004,'Species List'!$A$2:$J$97,7,0)</f>
        <v>3.0825</v>
      </c>
      <c r="J2004">
        <f t="shared" si="31"/>
        <v>50.789763544333439</v>
      </c>
      <c r="K2004" s="50" t="str">
        <f>VLOOKUP(D2004,'Species List'!$A$2:$J$97,4,0)</f>
        <v>Pomacentridae</v>
      </c>
    </row>
    <row r="2005" spans="1:11">
      <c r="A2005" s="49">
        <v>2013</v>
      </c>
      <c r="B2005" t="s">
        <v>64</v>
      </c>
      <c r="C2005">
        <v>8</v>
      </c>
      <c r="D2005" t="s">
        <v>48</v>
      </c>
      <c r="E2005" s="48" t="str">
        <f>VLOOKUP(D2005,'Species List'!$A$2:$J$97,3,0)</f>
        <v>Scarus taeniopterus</v>
      </c>
      <c r="F2005">
        <v>12</v>
      </c>
      <c r="G2005" t="s">
        <v>21</v>
      </c>
      <c r="H2005" s="50">
        <f>VLOOKUP(D2005,'Species List'!$A$2:$J$97,6,0)</f>
        <v>-3.2256999999999998</v>
      </c>
      <c r="I2005" s="50">
        <f>VLOOKUP(D2005,'Species List'!$A$2:$J$97,7,0)</f>
        <v>2.3852000000000002</v>
      </c>
      <c r="J2005">
        <f t="shared" si="31"/>
        <v>54.145592205106873</v>
      </c>
      <c r="K2005" s="50" t="str">
        <f>VLOOKUP(D2005,'Species List'!$A$2:$J$97,4,0)</f>
        <v>Scaridae</v>
      </c>
    </row>
    <row r="2006" spans="1:11">
      <c r="A2006" s="49">
        <v>2013</v>
      </c>
      <c r="B2006" t="s">
        <v>64</v>
      </c>
      <c r="C2006">
        <v>8</v>
      </c>
      <c r="D2006" t="s">
        <v>48</v>
      </c>
      <c r="E2006" s="48" t="str">
        <f>VLOOKUP(D2006,'Species List'!$A$2:$J$97,3,0)</f>
        <v>Scarus taeniopterus</v>
      </c>
      <c r="F2006">
        <v>15</v>
      </c>
      <c r="G2006" t="s">
        <v>21</v>
      </c>
      <c r="H2006" s="50">
        <f>VLOOKUP(D2006,'Species List'!$A$2:$J$97,6,0)</f>
        <v>-3.2256999999999998</v>
      </c>
      <c r="I2006" s="50">
        <f>VLOOKUP(D2006,'Species List'!$A$2:$J$97,7,0)</f>
        <v>2.3852000000000002</v>
      </c>
      <c r="J2006">
        <f t="shared" si="31"/>
        <v>92.19616810425471</v>
      </c>
      <c r="K2006" s="50" t="str">
        <f>VLOOKUP(D2006,'Species List'!$A$2:$J$97,4,0)</f>
        <v>Scaridae</v>
      </c>
    </row>
    <row r="2007" spans="1:11">
      <c r="A2007" s="49">
        <v>2013</v>
      </c>
      <c r="B2007" t="s">
        <v>64</v>
      </c>
      <c r="C2007">
        <v>8</v>
      </c>
      <c r="D2007" t="s">
        <v>48</v>
      </c>
      <c r="E2007" s="48" t="str">
        <f>VLOOKUP(D2007,'Species List'!$A$2:$J$97,3,0)</f>
        <v>Scarus taeniopterus</v>
      </c>
      <c r="F2007">
        <v>17</v>
      </c>
      <c r="G2007" t="s">
        <v>21</v>
      </c>
      <c r="H2007" s="50">
        <f>VLOOKUP(D2007,'Species List'!$A$2:$J$97,6,0)</f>
        <v>-3.2256999999999998</v>
      </c>
      <c r="I2007" s="50">
        <f>VLOOKUP(D2007,'Species List'!$A$2:$J$97,7,0)</f>
        <v>2.3852000000000002</v>
      </c>
      <c r="J2007">
        <f t="shared" si="31"/>
        <v>124.27013418228138</v>
      </c>
      <c r="K2007" s="50" t="str">
        <f>VLOOKUP(D2007,'Species List'!$A$2:$J$97,4,0)</f>
        <v>Scaridae</v>
      </c>
    </row>
    <row r="2008" spans="1:11">
      <c r="A2008" s="49">
        <v>2013</v>
      </c>
      <c r="B2008" t="s">
        <v>64</v>
      </c>
      <c r="C2008">
        <v>8</v>
      </c>
      <c r="D2008" t="s">
        <v>48</v>
      </c>
      <c r="E2008" s="48" t="str">
        <f>VLOOKUP(D2008,'Species List'!$A$2:$J$97,3,0)</f>
        <v>Scarus taeniopterus</v>
      </c>
      <c r="F2008">
        <v>19</v>
      </c>
      <c r="G2008" t="s">
        <v>21</v>
      </c>
      <c r="H2008" s="50">
        <f>VLOOKUP(D2008,'Species List'!$A$2:$J$97,6,0)</f>
        <v>-3.2256999999999998</v>
      </c>
      <c r="I2008" s="50">
        <f>VLOOKUP(D2008,'Species List'!$A$2:$J$97,7,0)</f>
        <v>2.3852000000000002</v>
      </c>
      <c r="J2008">
        <f t="shared" si="31"/>
        <v>162.02539503890316</v>
      </c>
      <c r="K2008" s="50" t="str">
        <f>VLOOKUP(D2008,'Species List'!$A$2:$J$97,4,0)</f>
        <v>Scaridae</v>
      </c>
    </row>
    <row r="2009" spans="1:11">
      <c r="A2009" s="49">
        <v>2013</v>
      </c>
      <c r="B2009" t="s">
        <v>64</v>
      </c>
      <c r="C2009">
        <v>8</v>
      </c>
      <c r="D2009" t="s">
        <v>48</v>
      </c>
      <c r="E2009" s="48" t="str">
        <f>VLOOKUP(D2009,'Species List'!$A$2:$J$97,3,0)</f>
        <v>Scarus taeniopterus</v>
      </c>
      <c r="F2009">
        <v>19</v>
      </c>
      <c r="G2009" t="s">
        <v>21</v>
      </c>
      <c r="H2009" s="50">
        <f>VLOOKUP(D2009,'Species List'!$A$2:$J$97,6,0)</f>
        <v>-3.2256999999999998</v>
      </c>
      <c r="I2009" s="50">
        <f>VLOOKUP(D2009,'Species List'!$A$2:$J$97,7,0)</f>
        <v>2.3852000000000002</v>
      </c>
      <c r="J2009">
        <f t="shared" si="31"/>
        <v>162.02539503890316</v>
      </c>
      <c r="K2009" s="50" t="str">
        <f>VLOOKUP(D2009,'Species List'!$A$2:$J$97,4,0)</f>
        <v>Scaridae</v>
      </c>
    </row>
    <row r="2010" spans="1:11">
      <c r="A2010" s="49">
        <v>2013</v>
      </c>
      <c r="B2010" t="s">
        <v>64</v>
      </c>
      <c r="C2010">
        <v>8</v>
      </c>
      <c r="D2010" t="s">
        <v>48</v>
      </c>
      <c r="E2010" s="48" t="str">
        <f>VLOOKUP(D2010,'Species List'!$A$2:$J$97,3,0)</f>
        <v>Scarus taeniopterus</v>
      </c>
      <c r="F2010">
        <v>21</v>
      </c>
      <c r="G2010" t="s">
        <v>21</v>
      </c>
      <c r="H2010" s="50">
        <f>VLOOKUP(D2010,'Species List'!$A$2:$J$97,6,0)</f>
        <v>-3.2256999999999998</v>
      </c>
      <c r="I2010" s="50">
        <f>VLOOKUP(D2010,'Species List'!$A$2:$J$97,7,0)</f>
        <v>2.3852000000000002</v>
      </c>
      <c r="J2010">
        <f t="shared" si="31"/>
        <v>205.71097462173614</v>
      </c>
      <c r="K2010" s="50" t="str">
        <f>VLOOKUP(D2010,'Species List'!$A$2:$J$97,4,0)</f>
        <v>Scaridae</v>
      </c>
    </row>
    <row r="2011" spans="1:11">
      <c r="A2011" s="49">
        <v>2013</v>
      </c>
      <c r="B2011" t="s">
        <v>64</v>
      </c>
      <c r="C2011">
        <v>8</v>
      </c>
      <c r="D2011" t="s">
        <v>48</v>
      </c>
      <c r="E2011" s="48" t="str">
        <f>VLOOKUP(D2011,'Species List'!$A$2:$J$97,3,0)</f>
        <v>Scarus taeniopterus</v>
      </c>
      <c r="F2011">
        <v>23</v>
      </c>
      <c r="G2011" t="s">
        <v>43</v>
      </c>
      <c r="H2011" s="50">
        <f>VLOOKUP(D2011,'Species List'!$A$2:$J$97,6,0)</f>
        <v>-3.2256999999999998</v>
      </c>
      <c r="I2011" s="50">
        <f>VLOOKUP(D2011,'Species List'!$A$2:$J$97,7,0)</f>
        <v>2.3852000000000002</v>
      </c>
      <c r="J2011">
        <f t="shared" si="31"/>
        <v>255.56020890468707</v>
      </c>
      <c r="K2011" s="50" t="str">
        <f>VLOOKUP(D2011,'Species List'!$A$2:$J$97,4,0)</f>
        <v>Scaridae</v>
      </c>
    </row>
    <row r="2012" spans="1:11">
      <c r="A2012" s="49">
        <v>2013</v>
      </c>
      <c r="B2012" t="s">
        <v>64</v>
      </c>
      <c r="C2012">
        <v>8</v>
      </c>
      <c r="D2012" t="s">
        <v>48</v>
      </c>
      <c r="E2012" s="48" t="str">
        <f>VLOOKUP(D2012,'Species List'!$A$2:$J$97,3,0)</f>
        <v>Scarus taeniopterus</v>
      </c>
      <c r="F2012">
        <v>23</v>
      </c>
      <c r="G2012" t="s">
        <v>43</v>
      </c>
      <c r="H2012" s="50">
        <f>VLOOKUP(D2012,'Species List'!$A$2:$J$97,6,0)</f>
        <v>-3.2256999999999998</v>
      </c>
      <c r="I2012" s="50">
        <f>VLOOKUP(D2012,'Species List'!$A$2:$J$97,7,0)</f>
        <v>2.3852000000000002</v>
      </c>
      <c r="J2012">
        <f t="shared" si="31"/>
        <v>255.56020890468707</v>
      </c>
      <c r="K2012" s="50" t="str">
        <f>VLOOKUP(D2012,'Species List'!$A$2:$J$97,4,0)</f>
        <v>Scaridae</v>
      </c>
    </row>
    <row r="2013" spans="1:11">
      <c r="A2013" s="49">
        <v>2013</v>
      </c>
      <c r="B2013" t="s">
        <v>64</v>
      </c>
      <c r="C2013">
        <v>8</v>
      </c>
      <c r="D2013" s="48" t="s">
        <v>42</v>
      </c>
      <c r="E2013" s="48" t="str">
        <f>VLOOKUP(D2013,'Species List'!$A$2:$J$97,3,0)</f>
        <v>Scarus vetula</v>
      </c>
      <c r="F2013">
        <v>29</v>
      </c>
      <c r="G2013" t="s">
        <v>21</v>
      </c>
      <c r="H2013" s="50">
        <f>VLOOKUP(D2013,'Species List'!$A$2:$J$97,6,0)</f>
        <v>-5.0162000000000004</v>
      </c>
      <c r="I2013" s="50">
        <f>VLOOKUP(D2013,'Species List'!$A$2:$J$97,7,0)</f>
        <v>3.1109</v>
      </c>
      <c r="J2013">
        <f t="shared" si="31"/>
        <v>440.62986728379997</v>
      </c>
      <c r="K2013" s="50" t="str">
        <f>VLOOKUP(D2013,'Species List'!$A$2:$J$97,4,0)</f>
        <v>Scaridae</v>
      </c>
    </row>
    <row r="2014" spans="1:11">
      <c r="A2014" s="49">
        <v>2013</v>
      </c>
      <c r="B2014" t="s">
        <v>64</v>
      </c>
      <c r="C2014">
        <v>8</v>
      </c>
      <c r="D2014" s="48" t="s">
        <v>42</v>
      </c>
      <c r="E2014" s="48" t="str">
        <f>VLOOKUP(D2014,'Species List'!$A$2:$J$97,3,0)</f>
        <v>Scarus vetula</v>
      </c>
      <c r="F2014">
        <v>29</v>
      </c>
      <c r="G2014" t="s">
        <v>21</v>
      </c>
      <c r="H2014" s="50">
        <f>VLOOKUP(D2014,'Species List'!$A$2:$J$97,6,0)</f>
        <v>-5.0162000000000004</v>
      </c>
      <c r="I2014" s="50">
        <f>VLOOKUP(D2014,'Species List'!$A$2:$J$97,7,0)</f>
        <v>3.1109</v>
      </c>
      <c r="J2014">
        <f t="shared" si="31"/>
        <v>440.62986728379997</v>
      </c>
      <c r="K2014" s="50" t="str">
        <f>VLOOKUP(D2014,'Species List'!$A$2:$J$97,4,0)</f>
        <v>Scaridae</v>
      </c>
    </row>
    <row r="2015" spans="1:11">
      <c r="A2015" s="49">
        <v>2013</v>
      </c>
      <c r="B2015" t="s">
        <v>64</v>
      </c>
      <c r="C2015">
        <v>8</v>
      </c>
      <c r="D2015" s="48" t="s">
        <v>42</v>
      </c>
      <c r="E2015" s="48" t="str">
        <f>VLOOKUP(D2015,'Species List'!$A$2:$J$97,3,0)</f>
        <v>Scarus vetula</v>
      </c>
      <c r="F2015">
        <v>35</v>
      </c>
      <c r="G2015" t="s">
        <v>43</v>
      </c>
      <c r="H2015" s="50">
        <f>VLOOKUP(D2015,'Species List'!$A$2:$J$97,6,0)</f>
        <v>-5.0162000000000004</v>
      </c>
      <c r="I2015" s="50">
        <f>VLOOKUP(D2015,'Species List'!$A$2:$J$97,7,0)</f>
        <v>3.1109</v>
      </c>
      <c r="J2015">
        <f t="shared" si="31"/>
        <v>790.93588337793562</v>
      </c>
      <c r="K2015" s="50" t="str">
        <f>VLOOKUP(D2015,'Species List'!$A$2:$J$97,4,0)</f>
        <v>Scaridae</v>
      </c>
    </row>
    <row r="2016" spans="1:11">
      <c r="A2016" s="49">
        <v>2013</v>
      </c>
      <c r="B2016" t="s">
        <v>64</v>
      </c>
      <c r="C2016">
        <v>8</v>
      </c>
      <c r="D2016" s="48" t="s">
        <v>47</v>
      </c>
      <c r="E2016" s="48" t="str">
        <f>VLOOKUP(D2016,'Species List'!$A$2:$J$97,3,0)</f>
        <v>Sparisoma aurofrenatum</v>
      </c>
      <c r="F2016">
        <v>15</v>
      </c>
      <c r="G2016" t="s">
        <v>21</v>
      </c>
      <c r="H2016" s="50">
        <f>VLOOKUP(D2016,'Species List'!$A$2:$J$97,6,0)</f>
        <v>-4.0781000000000001</v>
      </c>
      <c r="I2016" s="50">
        <f>VLOOKUP(D2016,'Species List'!$A$2:$J$97,7,0)</f>
        <v>2.7437999999999998</v>
      </c>
      <c r="J2016">
        <f t="shared" si="31"/>
        <v>78.101467931149301</v>
      </c>
      <c r="K2016" s="50" t="str">
        <f>VLOOKUP(D2016,'Species List'!$A$2:$J$97,4,0)</f>
        <v>Scaridae</v>
      </c>
    </row>
    <row r="2017" spans="1:11">
      <c r="A2017" s="49">
        <v>2013</v>
      </c>
      <c r="B2017" t="s">
        <v>64</v>
      </c>
      <c r="C2017">
        <v>8</v>
      </c>
      <c r="D2017" t="s">
        <v>45</v>
      </c>
      <c r="E2017" s="48" t="str">
        <f>VLOOKUP(D2017,'Species List'!$A$2:$J$97,3,0)</f>
        <v>Sparisoma viride</v>
      </c>
      <c r="F2017">
        <v>20</v>
      </c>
      <c r="G2017" t="s">
        <v>21</v>
      </c>
      <c r="H2017" s="50">
        <f>VLOOKUP(D2017,'Species List'!$A$2:$J$97,6,0)</f>
        <v>-4.4317000000000002</v>
      </c>
      <c r="I2017" s="50">
        <f>VLOOKUP(D2017,'Species List'!$A$2:$J$97,7,0)</f>
        <v>2.9051</v>
      </c>
      <c r="J2017">
        <f t="shared" si="31"/>
        <v>179.06975540636282</v>
      </c>
      <c r="K2017" s="50" t="str">
        <f>VLOOKUP(D2017,'Species List'!$A$2:$J$97,4,0)</f>
        <v>Scaridae</v>
      </c>
    </row>
    <row r="2018" spans="1:11">
      <c r="A2018" s="49">
        <v>2013</v>
      </c>
      <c r="B2018" t="s">
        <v>64</v>
      </c>
      <c r="C2018">
        <v>8</v>
      </c>
      <c r="D2018" t="s">
        <v>45</v>
      </c>
      <c r="E2018" s="48" t="str">
        <f>VLOOKUP(D2018,'Species List'!$A$2:$J$97,3,0)</f>
        <v>Sparisoma viride</v>
      </c>
      <c r="F2018">
        <v>30</v>
      </c>
      <c r="G2018" t="s">
        <v>21</v>
      </c>
      <c r="H2018" s="50">
        <f>VLOOKUP(D2018,'Species List'!$A$2:$J$97,6,0)</f>
        <v>-4.4317000000000002</v>
      </c>
      <c r="I2018" s="50">
        <f>VLOOKUP(D2018,'Species List'!$A$2:$J$97,7,0)</f>
        <v>2.9051</v>
      </c>
      <c r="J2018">
        <f t="shared" si="31"/>
        <v>581.54718397712224</v>
      </c>
      <c r="K2018" s="50" t="str">
        <f>VLOOKUP(D2018,'Species List'!$A$2:$J$97,4,0)</f>
        <v>Scaridae</v>
      </c>
    </row>
    <row r="2019" spans="1:11">
      <c r="A2019" s="49">
        <v>2013</v>
      </c>
      <c r="B2019" t="s">
        <v>64</v>
      </c>
      <c r="C2019">
        <v>8</v>
      </c>
      <c r="D2019" t="s">
        <v>45</v>
      </c>
      <c r="E2019" s="48" t="str">
        <f>VLOOKUP(D2019,'Species List'!$A$2:$J$97,3,0)</f>
        <v>Sparisoma viride</v>
      </c>
      <c r="F2019">
        <v>5</v>
      </c>
      <c r="G2019" t="s">
        <v>53</v>
      </c>
      <c r="H2019" s="50">
        <f>VLOOKUP(D2019,'Species List'!$A$2:$J$97,6,0)</f>
        <v>-4.4317000000000002</v>
      </c>
      <c r="I2019" s="50">
        <f>VLOOKUP(D2019,'Species List'!$A$2:$J$97,7,0)</f>
        <v>2.9051</v>
      </c>
      <c r="J2019">
        <f t="shared" si="31"/>
        <v>3.1913744192871154</v>
      </c>
      <c r="K2019" s="50" t="str">
        <f>VLOOKUP(D2019,'Species List'!$A$2:$J$97,4,0)</f>
        <v>Scaridae</v>
      </c>
    </row>
    <row r="2020" spans="1:11">
      <c r="A2020" s="49">
        <v>2013</v>
      </c>
      <c r="B2020" t="s">
        <v>64</v>
      </c>
      <c r="C2020">
        <v>8</v>
      </c>
      <c r="D2020" t="s">
        <v>45</v>
      </c>
      <c r="E2020" s="48" t="str">
        <f>VLOOKUP(D2020,'Species List'!$A$2:$J$97,3,0)</f>
        <v>Sparisoma viride</v>
      </c>
      <c r="F2020">
        <v>32</v>
      </c>
      <c r="G2020" t="s">
        <v>43</v>
      </c>
      <c r="H2020" s="50">
        <f>VLOOKUP(D2020,'Species List'!$A$2:$J$97,6,0)</f>
        <v>-4.4317000000000002</v>
      </c>
      <c r="I2020" s="50">
        <f>VLOOKUP(D2020,'Species List'!$A$2:$J$97,7,0)</f>
        <v>2.9051</v>
      </c>
      <c r="J2020">
        <f t="shared" si="31"/>
        <v>701.47339170910243</v>
      </c>
      <c r="K2020" s="50" t="str">
        <f>VLOOKUP(D2020,'Species List'!$A$2:$J$97,4,0)</f>
        <v>Scaridae</v>
      </c>
    </row>
    <row r="2021" spans="1:11">
      <c r="A2021" s="49">
        <v>2013</v>
      </c>
      <c r="B2021" t="s">
        <v>64</v>
      </c>
      <c r="C2021">
        <v>9</v>
      </c>
      <c r="D2021" t="s">
        <v>54</v>
      </c>
      <c r="E2021" s="48" t="str">
        <f>VLOOKUP(D2021,'Species List'!$A$2:$J$97,3,0)</f>
        <v>Acanthurus coeruleus</v>
      </c>
      <c r="F2021">
        <v>17</v>
      </c>
      <c r="H2021" s="50">
        <f>VLOOKUP(D2021,'Species List'!$A$2:$J$97,6,0)</f>
        <v>-2.8241999999999998</v>
      </c>
      <c r="I2021" s="50">
        <f>VLOOKUP(D2021,'Species List'!$A$2:$J$97,7,0)</f>
        <v>2.2637999999999998</v>
      </c>
      <c r="J2021">
        <f t="shared" si="31"/>
        <v>167.91529942216221</v>
      </c>
      <c r="K2021" s="50" t="str">
        <f>VLOOKUP(D2021,'Species List'!$A$2:$J$97,4,0)</f>
        <v>Acanthuridae</v>
      </c>
    </row>
    <row r="2022" spans="1:11">
      <c r="A2022" s="49">
        <v>2013</v>
      </c>
      <c r="B2022" t="s">
        <v>64</v>
      </c>
      <c r="C2022">
        <v>9</v>
      </c>
      <c r="D2022" t="s">
        <v>54</v>
      </c>
      <c r="E2022" s="48" t="str">
        <f>VLOOKUP(D2022,'Species List'!$A$2:$J$97,3,0)</f>
        <v>Acanthurus coeruleus</v>
      </c>
      <c r="F2022">
        <v>19</v>
      </c>
      <c r="H2022" s="50">
        <f>VLOOKUP(D2022,'Species List'!$A$2:$J$97,6,0)</f>
        <v>-2.8241999999999998</v>
      </c>
      <c r="I2022" s="50">
        <f>VLOOKUP(D2022,'Species List'!$A$2:$J$97,7,0)</f>
        <v>2.2637999999999998</v>
      </c>
      <c r="J2022">
        <f t="shared" si="31"/>
        <v>215.99435539737019</v>
      </c>
      <c r="K2022" s="50" t="str">
        <f>VLOOKUP(D2022,'Species List'!$A$2:$J$97,4,0)</f>
        <v>Acanthuridae</v>
      </c>
    </row>
    <row r="2023" spans="1:11">
      <c r="A2023" s="49">
        <v>2013</v>
      </c>
      <c r="B2023" t="s">
        <v>64</v>
      </c>
      <c r="C2023">
        <v>9</v>
      </c>
      <c r="D2023" t="s">
        <v>54</v>
      </c>
      <c r="E2023" s="48" t="str">
        <f>VLOOKUP(D2023,'Species List'!$A$2:$J$97,3,0)</f>
        <v>Acanthurus coeruleus</v>
      </c>
      <c r="F2023">
        <v>20</v>
      </c>
      <c r="H2023" s="50">
        <f>VLOOKUP(D2023,'Species List'!$A$2:$J$97,6,0)</f>
        <v>-2.8241999999999998</v>
      </c>
      <c r="I2023" s="50">
        <f>VLOOKUP(D2023,'Species List'!$A$2:$J$97,7,0)</f>
        <v>2.2637999999999998</v>
      </c>
      <c r="J2023">
        <f t="shared" si="31"/>
        <v>242.58933511332035</v>
      </c>
      <c r="K2023" s="50" t="str">
        <f>VLOOKUP(D2023,'Species List'!$A$2:$J$97,4,0)</f>
        <v>Acanthuridae</v>
      </c>
    </row>
    <row r="2024" spans="1:11">
      <c r="A2024" s="49">
        <v>2013</v>
      </c>
      <c r="B2024" t="s">
        <v>64</v>
      </c>
      <c r="C2024">
        <v>9</v>
      </c>
      <c r="D2024" t="s">
        <v>54</v>
      </c>
      <c r="E2024" s="48" t="str">
        <f>VLOOKUP(D2024,'Species List'!$A$2:$J$97,3,0)</f>
        <v>Acanthurus coeruleus</v>
      </c>
      <c r="F2024">
        <v>20</v>
      </c>
      <c r="H2024" s="50">
        <f>VLOOKUP(D2024,'Species List'!$A$2:$J$97,6,0)</f>
        <v>-2.8241999999999998</v>
      </c>
      <c r="I2024" s="50">
        <f>VLOOKUP(D2024,'Species List'!$A$2:$J$97,7,0)</f>
        <v>2.2637999999999998</v>
      </c>
      <c r="J2024">
        <f t="shared" si="31"/>
        <v>242.58933511332035</v>
      </c>
      <c r="K2024" s="50" t="str">
        <f>VLOOKUP(D2024,'Species List'!$A$2:$J$97,4,0)</f>
        <v>Acanthuridae</v>
      </c>
    </row>
    <row r="2025" spans="1:11">
      <c r="A2025" s="49">
        <v>2013</v>
      </c>
      <c r="B2025" t="s">
        <v>64</v>
      </c>
      <c r="C2025">
        <v>9</v>
      </c>
      <c r="D2025" t="s">
        <v>48</v>
      </c>
      <c r="E2025" s="48" t="str">
        <f>VLOOKUP(D2025,'Species List'!$A$2:$J$97,3,0)</f>
        <v>Scarus taeniopterus</v>
      </c>
      <c r="F2025">
        <v>10</v>
      </c>
      <c r="G2025" t="s">
        <v>21</v>
      </c>
      <c r="H2025" s="50">
        <f>VLOOKUP(D2025,'Species List'!$A$2:$J$97,6,0)</f>
        <v>-3.2256999999999998</v>
      </c>
      <c r="I2025" s="50">
        <f>VLOOKUP(D2025,'Species List'!$A$2:$J$97,7,0)</f>
        <v>2.3852000000000002</v>
      </c>
      <c r="J2025">
        <f t="shared" si="31"/>
        <v>35.050966680669347</v>
      </c>
      <c r="K2025" s="50" t="str">
        <f>VLOOKUP(D2025,'Species List'!$A$2:$J$97,4,0)</f>
        <v>Scaridae</v>
      </c>
    </row>
    <row r="2026" spans="1:11">
      <c r="A2026" s="49">
        <v>2013</v>
      </c>
      <c r="B2026" t="s">
        <v>64</v>
      </c>
      <c r="C2026">
        <v>9</v>
      </c>
      <c r="D2026" t="s">
        <v>48</v>
      </c>
      <c r="E2026" s="48" t="str">
        <f>VLOOKUP(D2026,'Species List'!$A$2:$J$97,3,0)</f>
        <v>Scarus taeniopterus</v>
      </c>
      <c r="F2026">
        <v>15</v>
      </c>
      <c r="G2026" t="s">
        <v>21</v>
      </c>
      <c r="H2026" s="50">
        <f>VLOOKUP(D2026,'Species List'!$A$2:$J$97,6,0)</f>
        <v>-3.2256999999999998</v>
      </c>
      <c r="I2026" s="50">
        <f>VLOOKUP(D2026,'Species List'!$A$2:$J$97,7,0)</f>
        <v>2.3852000000000002</v>
      </c>
      <c r="J2026">
        <f t="shared" si="31"/>
        <v>92.19616810425471</v>
      </c>
      <c r="K2026" s="50" t="str">
        <f>VLOOKUP(D2026,'Species List'!$A$2:$J$97,4,0)</f>
        <v>Scaridae</v>
      </c>
    </row>
    <row r="2027" spans="1:11">
      <c r="A2027" s="49">
        <v>2013</v>
      </c>
      <c r="B2027" t="s">
        <v>64</v>
      </c>
      <c r="C2027">
        <v>9</v>
      </c>
      <c r="D2027" t="s">
        <v>48</v>
      </c>
      <c r="E2027" s="48" t="str">
        <f>VLOOKUP(D2027,'Species List'!$A$2:$J$97,3,0)</f>
        <v>Scarus taeniopterus</v>
      </c>
      <c r="F2027">
        <v>15</v>
      </c>
      <c r="G2027" t="s">
        <v>21</v>
      </c>
      <c r="H2027" s="50">
        <f>VLOOKUP(D2027,'Species List'!$A$2:$J$97,6,0)</f>
        <v>-3.2256999999999998</v>
      </c>
      <c r="I2027" s="50">
        <f>VLOOKUP(D2027,'Species List'!$A$2:$J$97,7,0)</f>
        <v>2.3852000000000002</v>
      </c>
      <c r="J2027">
        <f t="shared" si="31"/>
        <v>92.19616810425471</v>
      </c>
      <c r="K2027" s="50" t="str">
        <f>VLOOKUP(D2027,'Species List'!$A$2:$J$97,4,0)</f>
        <v>Scaridae</v>
      </c>
    </row>
    <row r="2028" spans="1:11">
      <c r="A2028" s="49">
        <v>2013</v>
      </c>
      <c r="B2028" t="s">
        <v>64</v>
      </c>
      <c r="C2028">
        <v>9</v>
      </c>
      <c r="D2028" t="s">
        <v>48</v>
      </c>
      <c r="E2028" s="48" t="str">
        <f>VLOOKUP(D2028,'Species List'!$A$2:$J$97,3,0)</f>
        <v>Scarus taeniopterus</v>
      </c>
      <c r="F2028">
        <v>15</v>
      </c>
      <c r="G2028" t="s">
        <v>21</v>
      </c>
      <c r="H2028" s="50">
        <f>VLOOKUP(D2028,'Species List'!$A$2:$J$97,6,0)</f>
        <v>-3.2256999999999998</v>
      </c>
      <c r="I2028" s="50">
        <f>VLOOKUP(D2028,'Species List'!$A$2:$J$97,7,0)</f>
        <v>2.3852000000000002</v>
      </c>
      <c r="J2028">
        <f t="shared" si="31"/>
        <v>92.19616810425471</v>
      </c>
      <c r="K2028" s="50" t="str">
        <f>VLOOKUP(D2028,'Species List'!$A$2:$J$97,4,0)</f>
        <v>Scaridae</v>
      </c>
    </row>
    <row r="2029" spans="1:11">
      <c r="A2029" s="49">
        <v>2013</v>
      </c>
      <c r="B2029" t="s">
        <v>64</v>
      </c>
      <c r="C2029">
        <v>9</v>
      </c>
      <c r="D2029" t="s">
        <v>48</v>
      </c>
      <c r="E2029" s="48" t="str">
        <f>VLOOKUP(D2029,'Species List'!$A$2:$J$97,3,0)</f>
        <v>Scarus taeniopterus</v>
      </c>
      <c r="F2029">
        <v>18</v>
      </c>
      <c r="G2029" t="s">
        <v>21</v>
      </c>
      <c r="H2029" s="50">
        <f>VLOOKUP(D2029,'Species List'!$A$2:$J$97,6,0)</f>
        <v>-3.2256999999999998</v>
      </c>
      <c r="I2029" s="50">
        <f>VLOOKUP(D2029,'Species List'!$A$2:$J$97,7,0)</f>
        <v>2.3852000000000002</v>
      </c>
      <c r="J2029">
        <f t="shared" si="31"/>
        <v>142.42163893869329</v>
      </c>
      <c r="K2029" s="50" t="str">
        <f>VLOOKUP(D2029,'Species List'!$A$2:$J$97,4,0)</f>
        <v>Scaridae</v>
      </c>
    </row>
    <row r="2030" spans="1:11">
      <c r="A2030" s="49">
        <v>2013</v>
      </c>
      <c r="B2030" t="s">
        <v>64</v>
      </c>
      <c r="C2030">
        <v>9</v>
      </c>
      <c r="D2030" t="s">
        <v>48</v>
      </c>
      <c r="E2030" s="48" t="str">
        <f>VLOOKUP(D2030,'Species List'!$A$2:$J$97,3,0)</f>
        <v>Scarus taeniopterus</v>
      </c>
      <c r="F2030">
        <v>18</v>
      </c>
      <c r="G2030" t="s">
        <v>21</v>
      </c>
      <c r="H2030" s="50">
        <f>VLOOKUP(D2030,'Species List'!$A$2:$J$97,6,0)</f>
        <v>-3.2256999999999998</v>
      </c>
      <c r="I2030" s="50">
        <f>VLOOKUP(D2030,'Species List'!$A$2:$J$97,7,0)</f>
        <v>2.3852000000000002</v>
      </c>
      <c r="J2030">
        <f t="shared" si="31"/>
        <v>142.42163893869329</v>
      </c>
      <c r="K2030" s="50" t="str">
        <f>VLOOKUP(D2030,'Species List'!$A$2:$J$97,4,0)</f>
        <v>Scaridae</v>
      </c>
    </row>
    <row r="2031" spans="1:11">
      <c r="A2031" s="49">
        <v>2013</v>
      </c>
      <c r="B2031" t="s">
        <v>64</v>
      </c>
      <c r="C2031">
        <v>9</v>
      </c>
      <c r="D2031" t="s">
        <v>48</v>
      </c>
      <c r="E2031" s="48" t="str">
        <f>VLOOKUP(D2031,'Species List'!$A$2:$J$97,3,0)</f>
        <v>Scarus taeniopterus</v>
      </c>
      <c r="F2031">
        <v>18</v>
      </c>
      <c r="G2031" t="s">
        <v>21</v>
      </c>
      <c r="H2031" s="50">
        <f>VLOOKUP(D2031,'Species List'!$A$2:$J$97,6,0)</f>
        <v>-3.2256999999999998</v>
      </c>
      <c r="I2031" s="50">
        <f>VLOOKUP(D2031,'Species List'!$A$2:$J$97,7,0)</f>
        <v>2.3852000000000002</v>
      </c>
      <c r="J2031">
        <f t="shared" si="31"/>
        <v>142.42163893869329</v>
      </c>
      <c r="K2031" s="50" t="str">
        <f>VLOOKUP(D2031,'Species List'!$A$2:$J$97,4,0)</f>
        <v>Scaridae</v>
      </c>
    </row>
    <row r="2032" spans="1:11">
      <c r="A2032" s="49">
        <v>2013</v>
      </c>
      <c r="B2032" t="s">
        <v>64</v>
      </c>
      <c r="C2032">
        <v>9</v>
      </c>
      <c r="D2032" t="s">
        <v>48</v>
      </c>
      <c r="E2032" s="48" t="str">
        <f>VLOOKUP(D2032,'Species List'!$A$2:$J$97,3,0)</f>
        <v>Scarus taeniopterus</v>
      </c>
      <c r="F2032">
        <v>18</v>
      </c>
      <c r="G2032" t="s">
        <v>21</v>
      </c>
      <c r="H2032" s="50">
        <f>VLOOKUP(D2032,'Species List'!$A$2:$J$97,6,0)</f>
        <v>-3.2256999999999998</v>
      </c>
      <c r="I2032" s="50">
        <f>VLOOKUP(D2032,'Species List'!$A$2:$J$97,7,0)</f>
        <v>2.3852000000000002</v>
      </c>
      <c r="J2032">
        <f t="shared" si="31"/>
        <v>142.42163893869329</v>
      </c>
      <c r="K2032" s="50" t="str">
        <f>VLOOKUP(D2032,'Species List'!$A$2:$J$97,4,0)</f>
        <v>Scaridae</v>
      </c>
    </row>
    <row r="2033" spans="1:11">
      <c r="A2033" s="49">
        <v>2013</v>
      </c>
      <c r="B2033" t="s">
        <v>64</v>
      </c>
      <c r="C2033">
        <v>9</v>
      </c>
      <c r="D2033" t="s">
        <v>48</v>
      </c>
      <c r="E2033" s="48" t="str">
        <f>VLOOKUP(D2033,'Species List'!$A$2:$J$97,3,0)</f>
        <v>Scarus taeniopterus</v>
      </c>
      <c r="F2033">
        <v>19</v>
      </c>
      <c r="G2033" t="s">
        <v>21</v>
      </c>
      <c r="H2033" s="50">
        <f>VLOOKUP(D2033,'Species List'!$A$2:$J$97,6,0)</f>
        <v>-3.2256999999999998</v>
      </c>
      <c r="I2033" s="50">
        <f>VLOOKUP(D2033,'Species List'!$A$2:$J$97,7,0)</f>
        <v>2.3852000000000002</v>
      </c>
      <c r="J2033">
        <f t="shared" si="31"/>
        <v>162.02539503890316</v>
      </c>
      <c r="K2033" s="50" t="str">
        <f>VLOOKUP(D2033,'Species List'!$A$2:$J$97,4,0)</f>
        <v>Scaridae</v>
      </c>
    </row>
    <row r="2034" spans="1:11">
      <c r="A2034" s="49">
        <v>2013</v>
      </c>
      <c r="B2034" t="s">
        <v>64</v>
      </c>
      <c r="C2034">
        <v>9</v>
      </c>
      <c r="D2034" t="s">
        <v>48</v>
      </c>
      <c r="E2034" s="48" t="str">
        <f>VLOOKUP(D2034,'Species List'!$A$2:$J$97,3,0)</f>
        <v>Scarus taeniopterus</v>
      </c>
      <c r="F2034">
        <v>19</v>
      </c>
      <c r="G2034" t="s">
        <v>21</v>
      </c>
      <c r="H2034" s="50">
        <f>VLOOKUP(D2034,'Species List'!$A$2:$J$97,6,0)</f>
        <v>-3.2256999999999998</v>
      </c>
      <c r="I2034" s="50">
        <f>VLOOKUP(D2034,'Species List'!$A$2:$J$97,7,0)</f>
        <v>2.3852000000000002</v>
      </c>
      <c r="J2034">
        <f t="shared" si="31"/>
        <v>162.02539503890316</v>
      </c>
      <c r="K2034" s="50" t="str">
        <f>VLOOKUP(D2034,'Species List'!$A$2:$J$97,4,0)</f>
        <v>Scaridae</v>
      </c>
    </row>
    <row r="2035" spans="1:11">
      <c r="A2035" s="49">
        <v>2013</v>
      </c>
      <c r="B2035" t="s">
        <v>64</v>
      </c>
      <c r="C2035">
        <v>9</v>
      </c>
      <c r="D2035" t="s">
        <v>48</v>
      </c>
      <c r="E2035" s="48" t="str">
        <f>VLOOKUP(D2035,'Species List'!$A$2:$J$97,3,0)</f>
        <v>Scarus taeniopterus</v>
      </c>
      <c r="F2035">
        <v>20</v>
      </c>
      <c r="G2035" t="s">
        <v>21</v>
      </c>
      <c r="H2035" s="50">
        <f>VLOOKUP(D2035,'Species List'!$A$2:$J$97,6,0)</f>
        <v>-3.2256999999999998</v>
      </c>
      <c r="I2035" s="50">
        <f>VLOOKUP(D2035,'Species List'!$A$2:$J$97,7,0)</f>
        <v>2.3852000000000002</v>
      </c>
      <c r="J2035">
        <f t="shared" si="31"/>
        <v>183.11197449783583</v>
      </c>
      <c r="K2035" s="50" t="str">
        <f>VLOOKUP(D2035,'Species List'!$A$2:$J$97,4,0)</f>
        <v>Scaridae</v>
      </c>
    </row>
    <row r="2036" spans="1:11">
      <c r="A2036" s="49">
        <v>2013</v>
      </c>
      <c r="B2036" t="s">
        <v>64</v>
      </c>
      <c r="C2036">
        <v>9</v>
      </c>
      <c r="D2036" t="s">
        <v>48</v>
      </c>
      <c r="E2036" s="48" t="str">
        <f>VLOOKUP(D2036,'Species List'!$A$2:$J$97,3,0)</f>
        <v>Scarus taeniopterus</v>
      </c>
      <c r="F2036">
        <v>20</v>
      </c>
      <c r="G2036" t="s">
        <v>21</v>
      </c>
      <c r="H2036" s="50">
        <f>VLOOKUP(D2036,'Species List'!$A$2:$J$97,6,0)</f>
        <v>-3.2256999999999998</v>
      </c>
      <c r="I2036" s="50">
        <f>VLOOKUP(D2036,'Species List'!$A$2:$J$97,7,0)</f>
        <v>2.3852000000000002</v>
      </c>
      <c r="J2036">
        <f t="shared" si="31"/>
        <v>183.11197449783583</v>
      </c>
      <c r="K2036" s="50" t="str">
        <f>VLOOKUP(D2036,'Species List'!$A$2:$J$97,4,0)</f>
        <v>Scaridae</v>
      </c>
    </row>
    <row r="2037" spans="1:11">
      <c r="A2037" s="49">
        <v>2013</v>
      </c>
      <c r="B2037" t="s">
        <v>64</v>
      </c>
      <c r="C2037">
        <v>9</v>
      </c>
      <c r="D2037" t="s">
        <v>48</v>
      </c>
      <c r="E2037" s="48" t="str">
        <f>VLOOKUP(D2037,'Species List'!$A$2:$J$97,3,0)</f>
        <v>Scarus taeniopterus</v>
      </c>
      <c r="F2037">
        <v>20</v>
      </c>
      <c r="G2037" t="s">
        <v>21</v>
      </c>
      <c r="H2037" s="50">
        <f>VLOOKUP(D2037,'Species List'!$A$2:$J$97,6,0)</f>
        <v>-3.2256999999999998</v>
      </c>
      <c r="I2037" s="50">
        <f>VLOOKUP(D2037,'Species List'!$A$2:$J$97,7,0)</f>
        <v>2.3852000000000002</v>
      </c>
      <c r="J2037">
        <f t="shared" si="31"/>
        <v>183.11197449783583</v>
      </c>
      <c r="K2037" s="50" t="str">
        <f>VLOOKUP(D2037,'Species List'!$A$2:$J$97,4,0)</f>
        <v>Scaridae</v>
      </c>
    </row>
    <row r="2038" spans="1:11">
      <c r="A2038" s="49">
        <v>2013</v>
      </c>
      <c r="B2038" t="s">
        <v>64</v>
      </c>
      <c r="C2038">
        <v>9</v>
      </c>
      <c r="D2038" t="s">
        <v>48</v>
      </c>
      <c r="E2038" s="48" t="str">
        <f>VLOOKUP(D2038,'Species List'!$A$2:$J$97,3,0)</f>
        <v>Scarus taeniopterus</v>
      </c>
      <c r="F2038">
        <v>23</v>
      </c>
      <c r="G2038" t="s">
        <v>43</v>
      </c>
      <c r="H2038" s="50">
        <f>VLOOKUP(D2038,'Species List'!$A$2:$J$97,6,0)</f>
        <v>-3.2256999999999998</v>
      </c>
      <c r="I2038" s="50">
        <f>VLOOKUP(D2038,'Species List'!$A$2:$J$97,7,0)</f>
        <v>2.3852000000000002</v>
      </c>
      <c r="J2038">
        <f t="shared" si="31"/>
        <v>255.56020890468707</v>
      </c>
      <c r="K2038" s="50" t="str">
        <f>VLOOKUP(D2038,'Species List'!$A$2:$J$97,4,0)</f>
        <v>Scaridae</v>
      </c>
    </row>
    <row r="2039" spans="1:11">
      <c r="A2039" s="49">
        <v>2013</v>
      </c>
      <c r="B2039" t="s">
        <v>64</v>
      </c>
      <c r="C2039">
        <v>9</v>
      </c>
      <c r="D2039" t="s">
        <v>48</v>
      </c>
      <c r="E2039" s="48" t="str">
        <f>VLOOKUP(D2039,'Species List'!$A$2:$J$97,3,0)</f>
        <v>Scarus taeniopterus</v>
      </c>
      <c r="F2039">
        <v>23</v>
      </c>
      <c r="G2039" t="s">
        <v>43</v>
      </c>
      <c r="H2039" s="50">
        <f>VLOOKUP(D2039,'Species List'!$A$2:$J$97,6,0)</f>
        <v>-3.2256999999999998</v>
      </c>
      <c r="I2039" s="50">
        <f>VLOOKUP(D2039,'Species List'!$A$2:$J$97,7,0)</f>
        <v>2.3852000000000002</v>
      </c>
      <c r="J2039">
        <f t="shared" si="31"/>
        <v>255.56020890468707</v>
      </c>
      <c r="K2039" s="50" t="str">
        <f>VLOOKUP(D2039,'Species List'!$A$2:$J$97,4,0)</f>
        <v>Scaridae</v>
      </c>
    </row>
    <row r="2040" spans="1:11">
      <c r="A2040" s="49">
        <v>2013</v>
      </c>
      <c r="B2040" t="s">
        <v>64</v>
      </c>
      <c r="C2040">
        <v>9</v>
      </c>
      <c r="D2040" s="48" t="s">
        <v>42</v>
      </c>
      <c r="E2040" s="48" t="str">
        <f>VLOOKUP(D2040,'Species List'!$A$2:$J$97,3,0)</f>
        <v>Scarus vetula</v>
      </c>
      <c r="F2040">
        <v>10</v>
      </c>
      <c r="G2040" t="s">
        <v>21</v>
      </c>
      <c r="H2040" s="50">
        <f>VLOOKUP(D2040,'Species List'!$A$2:$J$97,6,0)</f>
        <v>-5.0162000000000004</v>
      </c>
      <c r="I2040" s="50">
        <f>VLOOKUP(D2040,'Species List'!$A$2:$J$97,7,0)</f>
        <v>3.1109</v>
      </c>
      <c r="J2040">
        <f t="shared" si="31"/>
        <v>16.054618868009708</v>
      </c>
      <c r="K2040" s="50" t="str">
        <f>VLOOKUP(D2040,'Species List'!$A$2:$J$97,4,0)</f>
        <v>Scaridae</v>
      </c>
    </row>
    <row r="2041" spans="1:11">
      <c r="A2041" s="49">
        <v>2013</v>
      </c>
      <c r="B2041" t="s">
        <v>64</v>
      </c>
      <c r="C2041">
        <v>9</v>
      </c>
      <c r="D2041" s="48" t="s">
        <v>42</v>
      </c>
      <c r="E2041" s="48" t="str">
        <f>VLOOKUP(D2041,'Species List'!$A$2:$J$97,3,0)</f>
        <v>Scarus vetula</v>
      </c>
      <c r="F2041">
        <v>20</v>
      </c>
      <c r="G2041" t="s">
        <v>21</v>
      </c>
      <c r="H2041" s="50">
        <f>VLOOKUP(D2041,'Species List'!$A$2:$J$97,6,0)</f>
        <v>-5.0162000000000004</v>
      </c>
      <c r="I2041" s="50">
        <f>VLOOKUP(D2041,'Species List'!$A$2:$J$97,7,0)</f>
        <v>3.1109</v>
      </c>
      <c r="J2041">
        <f t="shared" si="31"/>
        <v>138.69928220116935</v>
      </c>
      <c r="K2041" s="50" t="str">
        <f>VLOOKUP(D2041,'Species List'!$A$2:$J$97,4,0)</f>
        <v>Scaridae</v>
      </c>
    </row>
    <row r="2042" spans="1:11">
      <c r="A2042" s="49">
        <v>2013</v>
      </c>
      <c r="B2042" t="s">
        <v>64</v>
      </c>
      <c r="C2042">
        <v>9</v>
      </c>
      <c r="D2042" s="48" t="s">
        <v>47</v>
      </c>
      <c r="E2042" s="48" t="str">
        <f>VLOOKUP(D2042,'Species List'!$A$2:$J$97,3,0)</f>
        <v>Sparisoma aurofrenatum</v>
      </c>
      <c r="F2042">
        <v>20</v>
      </c>
      <c r="G2042" t="s">
        <v>21</v>
      </c>
      <c r="H2042" s="50">
        <f>VLOOKUP(D2042,'Species List'!$A$2:$J$97,6,0)</f>
        <v>-4.0781000000000001</v>
      </c>
      <c r="I2042" s="50">
        <f>VLOOKUP(D2042,'Species List'!$A$2:$J$97,7,0)</f>
        <v>2.7437999999999998</v>
      </c>
      <c r="J2042">
        <f t="shared" si="31"/>
        <v>171.97531044669645</v>
      </c>
      <c r="K2042" s="50" t="str">
        <f>VLOOKUP(D2042,'Species List'!$A$2:$J$97,4,0)</f>
        <v>Scaridae</v>
      </c>
    </row>
    <row r="2043" spans="1:11">
      <c r="A2043" s="49">
        <v>2013</v>
      </c>
      <c r="B2043" t="s">
        <v>64</v>
      </c>
      <c r="C2043">
        <v>9</v>
      </c>
      <c r="D2043" s="48" t="s">
        <v>47</v>
      </c>
      <c r="E2043" s="48" t="str">
        <f>VLOOKUP(D2043,'Species List'!$A$2:$J$97,3,0)</f>
        <v>Sparisoma aurofrenatum</v>
      </c>
      <c r="F2043">
        <v>20</v>
      </c>
      <c r="G2043" t="s">
        <v>43</v>
      </c>
      <c r="H2043" s="50">
        <f>VLOOKUP(D2043,'Species List'!$A$2:$J$97,6,0)</f>
        <v>-4.0781000000000001</v>
      </c>
      <c r="I2043" s="50">
        <f>VLOOKUP(D2043,'Species List'!$A$2:$J$97,7,0)</f>
        <v>2.7437999999999998</v>
      </c>
      <c r="J2043">
        <f t="shared" si="31"/>
        <v>171.97531044669645</v>
      </c>
      <c r="K2043" s="50" t="str">
        <f>VLOOKUP(D2043,'Species List'!$A$2:$J$97,4,0)</f>
        <v>Scaridae</v>
      </c>
    </row>
    <row r="2044" spans="1:11">
      <c r="A2044" s="49">
        <v>2013</v>
      </c>
      <c r="B2044" t="s">
        <v>64</v>
      </c>
      <c r="C2044">
        <v>9</v>
      </c>
      <c r="D2044" t="s">
        <v>45</v>
      </c>
      <c r="E2044" s="48" t="str">
        <f>VLOOKUP(D2044,'Species List'!$A$2:$J$97,3,0)</f>
        <v>Sparisoma viride</v>
      </c>
      <c r="F2044">
        <v>15</v>
      </c>
      <c r="G2044" t="s">
        <v>21</v>
      </c>
      <c r="H2044" s="50">
        <f>VLOOKUP(D2044,'Species List'!$A$2:$J$97,6,0)</f>
        <v>-4.4317000000000002</v>
      </c>
      <c r="I2044" s="50">
        <f>VLOOKUP(D2044,'Species List'!$A$2:$J$97,7,0)</f>
        <v>2.9051</v>
      </c>
      <c r="J2044">
        <f t="shared" si="31"/>
        <v>77.635922295629129</v>
      </c>
      <c r="K2044" s="50" t="str">
        <f>VLOOKUP(D2044,'Species List'!$A$2:$J$97,4,0)</f>
        <v>Scaridae</v>
      </c>
    </row>
    <row r="2045" spans="1:11">
      <c r="A2045" s="49">
        <v>2013</v>
      </c>
      <c r="B2045" t="s">
        <v>64</v>
      </c>
      <c r="C2045">
        <v>9</v>
      </c>
      <c r="D2045" t="s">
        <v>45</v>
      </c>
      <c r="E2045" s="48" t="str">
        <f>VLOOKUP(D2045,'Species List'!$A$2:$J$97,3,0)</f>
        <v>Sparisoma viride</v>
      </c>
      <c r="F2045">
        <v>19</v>
      </c>
      <c r="G2045" t="s">
        <v>21</v>
      </c>
      <c r="H2045" s="50">
        <f>VLOOKUP(D2045,'Species List'!$A$2:$J$97,6,0)</f>
        <v>-4.4317000000000002</v>
      </c>
      <c r="I2045" s="50">
        <f>VLOOKUP(D2045,'Species List'!$A$2:$J$97,7,0)</f>
        <v>2.9051</v>
      </c>
      <c r="J2045">
        <f t="shared" si="31"/>
        <v>154.2790962414671</v>
      </c>
      <c r="K2045" s="50" t="str">
        <f>VLOOKUP(D2045,'Species List'!$A$2:$J$97,4,0)</f>
        <v>Scaridae</v>
      </c>
    </row>
    <row r="2046" spans="1:11">
      <c r="A2046" s="49">
        <v>2013</v>
      </c>
      <c r="B2046" t="s">
        <v>64</v>
      </c>
      <c r="C2046">
        <v>9</v>
      </c>
      <c r="D2046" t="s">
        <v>45</v>
      </c>
      <c r="E2046" s="48" t="str">
        <f>VLOOKUP(D2046,'Species List'!$A$2:$J$97,3,0)</f>
        <v>Sparisoma viride</v>
      </c>
      <c r="F2046">
        <v>29</v>
      </c>
      <c r="G2046" t="s">
        <v>21</v>
      </c>
      <c r="H2046" s="50">
        <f>VLOOKUP(D2046,'Species List'!$A$2:$J$97,6,0)</f>
        <v>-4.4317000000000002</v>
      </c>
      <c r="I2046" s="50">
        <f>VLOOKUP(D2046,'Species List'!$A$2:$J$97,7,0)</f>
        <v>2.9051</v>
      </c>
      <c r="J2046">
        <f t="shared" si="31"/>
        <v>527.00219453145235</v>
      </c>
      <c r="K2046" s="50" t="str">
        <f>VLOOKUP(D2046,'Species List'!$A$2:$J$97,4,0)</f>
        <v>Scaridae</v>
      </c>
    </row>
    <row r="2047" spans="1:11">
      <c r="A2047" s="49">
        <v>2013</v>
      </c>
      <c r="B2047" t="s">
        <v>64</v>
      </c>
      <c r="C2047">
        <v>9</v>
      </c>
      <c r="D2047" t="s">
        <v>45</v>
      </c>
      <c r="E2047" s="48" t="str">
        <f>VLOOKUP(D2047,'Species List'!$A$2:$J$97,3,0)</f>
        <v>Sparisoma viride</v>
      </c>
      <c r="F2047">
        <v>32</v>
      </c>
      <c r="G2047" t="s">
        <v>43</v>
      </c>
      <c r="H2047" s="50">
        <f>VLOOKUP(D2047,'Species List'!$A$2:$J$97,6,0)</f>
        <v>-4.4317000000000002</v>
      </c>
      <c r="I2047" s="50">
        <f>VLOOKUP(D2047,'Species List'!$A$2:$J$97,7,0)</f>
        <v>2.9051</v>
      </c>
      <c r="J2047">
        <f t="shared" si="31"/>
        <v>701.47339170910243</v>
      </c>
      <c r="K2047" s="50" t="str">
        <f>VLOOKUP(D2047,'Species List'!$A$2:$J$97,4,0)</f>
        <v>Scaridae</v>
      </c>
    </row>
    <row r="2048" spans="1:11">
      <c r="A2048" s="49">
        <v>2013</v>
      </c>
      <c r="B2048" t="s">
        <v>64</v>
      </c>
      <c r="C2048">
        <v>9</v>
      </c>
      <c r="D2048" t="s">
        <v>45</v>
      </c>
      <c r="E2048" s="48" t="str">
        <f>VLOOKUP(D2048,'Species List'!$A$2:$J$97,3,0)</f>
        <v>Sparisoma viride</v>
      </c>
      <c r="F2048">
        <v>32</v>
      </c>
      <c r="G2048" t="s">
        <v>43</v>
      </c>
      <c r="H2048" s="50">
        <f>VLOOKUP(D2048,'Species List'!$A$2:$J$97,6,0)</f>
        <v>-4.4317000000000002</v>
      </c>
      <c r="I2048" s="50">
        <f>VLOOKUP(D2048,'Species List'!$A$2:$J$97,7,0)</f>
        <v>2.9051</v>
      </c>
      <c r="J2048">
        <f t="shared" si="31"/>
        <v>701.47339170910243</v>
      </c>
      <c r="K2048" s="50" t="str">
        <f>VLOOKUP(D2048,'Species List'!$A$2:$J$97,4,0)</f>
        <v>Scaridae</v>
      </c>
    </row>
    <row r="2049" spans="1:11">
      <c r="A2049" s="49">
        <v>2013</v>
      </c>
      <c r="B2049" t="s">
        <v>64</v>
      </c>
      <c r="C2049">
        <v>10</v>
      </c>
      <c r="D2049" t="s">
        <v>54</v>
      </c>
      <c r="E2049" s="48" t="str">
        <f>VLOOKUP(D2049,'Species List'!$A$2:$J$97,3,0)</f>
        <v>Acanthurus coeruleus</v>
      </c>
      <c r="F2049">
        <v>20</v>
      </c>
      <c r="H2049" s="50">
        <f>VLOOKUP(D2049,'Species List'!$A$2:$J$97,6,0)</f>
        <v>-2.8241999999999998</v>
      </c>
      <c r="I2049" s="50">
        <f>VLOOKUP(D2049,'Species List'!$A$2:$J$97,7,0)</f>
        <v>2.2637999999999998</v>
      </c>
      <c r="J2049">
        <f t="shared" si="31"/>
        <v>242.58933511332035</v>
      </c>
      <c r="K2049" s="50" t="str">
        <f>VLOOKUP(D2049,'Species List'!$A$2:$J$97,4,0)</f>
        <v>Acanthuridae</v>
      </c>
    </row>
    <row r="2050" spans="1:11">
      <c r="A2050" s="49">
        <v>2013</v>
      </c>
      <c r="B2050" t="s">
        <v>64</v>
      </c>
      <c r="C2050">
        <v>10</v>
      </c>
      <c r="D2050" t="s">
        <v>48</v>
      </c>
      <c r="E2050" s="48" t="str">
        <f>VLOOKUP(D2050,'Species List'!$A$2:$J$97,3,0)</f>
        <v>Scarus taeniopterus</v>
      </c>
      <c r="F2050">
        <v>20</v>
      </c>
      <c r="G2050" t="s">
        <v>21</v>
      </c>
      <c r="H2050" s="50">
        <f>VLOOKUP(D2050,'Species List'!$A$2:$J$97,6,0)</f>
        <v>-3.2256999999999998</v>
      </c>
      <c r="I2050" s="50">
        <f>VLOOKUP(D2050,'Species List'!$A$2:$J$97,7,0)</f>
        <v>2.3852000000000002</v>
      </c>
      <c r="J2050">
        <f t="shared" ref="J2050:J2113" si="32">10^(H2050+(I2050*LOG(F2050*10)/LOG(10)))</f>
        <v>183.11197449783583</v>
      </c>
      <c r="K2050" s="50" t="str">
        <f>VLOOKUP(D2050,'Species List'!$A$2:$J$97,4,0)</f>
        <v>Scaridae</v>
      </c>
    </row>
    <row r="2051" spans="1:11">
      <c r="A2051" s="49">
        <v>2013</v>
      </c>
      <c r="B2051" t="s">
        <v>64</v>
      </c>
      <c r="C2051">
        <v>10</v>
      </c>
      <c r="D2051" t="s">
        <v>48</v>
      </c>
      <c r="E2051" s="48" t="str">
        <f>VLOOKUP(D2051,'Species List'!$A$2:$J$97,3,0)</f>
        <v>Scarus taeniopterus</v>
      </c>
      <c r="F2051">
        <v>20</v>
      </c>
      <c r="G2051" t="s">
        <v>21</v>
      </c>
      <c r="H2051" s="50">
        <f>VLOOKUP(D2051,'Species List'!$A$2:$J$97,6,0)</f>
        <v>-3.2256999999999998</v>
      </c>
      <c r="I2051" s="50">
        <f>VLOOKUP(D2051,'Species List'!$A$2:$J$97,7,0)</f>
        <v>2.3852000000000002</v>
      </c>
      <c r="J2051">
        <f t="shared" si="32"/>
        <v>183.11197449783583</v>
      </c>
      <c r="K2051" s="50" t="str">
        <f>VLOOKUP(D2051,'Species List'!$A$2:$J$97,4,0)</f>
        <v>Scaridae</v>
      </c>
    </row>
    <row r="2052" spans="1:11">
      <c r="A2052" s="49">
        <v>2013</v>
      </c>
      <c r="B2052" t="s">
        <v>64</v>
      </c>
      <c r="C2052">
        <v>10</v>
      </c>
      <c r="D2052" t="s">
        <v>48</v>
      </c>
      <c r="E2052" s="48" t="str">
        <f>VLOOKUP(D2052,'Species List'!$A$2:$J$97,3,0)</f>
        <v>Scarus taeniopterus</v>
      </c>
      <c r="F2052">
        <v>5</v>
      </c>
      <c r="G2052" t="s">
        <v>53</v>
      </c>
      <c r="H2052" s="50">
        <f>VLOOKUP(D2052,'Species List'!$A$2:$J$97,6,0)</f>
        <v>-3.2256999999999998</v>
      </c>
      <c r="I2052" s="50">
        <f>VLOOKUP(D2052,'Species List'!$A$2:$J$97,7,0)</f>
        <v>2.3852000000000002</v>
      </c>
      <c r="J2052">
        <f t="shared" si="32"/>
        <v>6.7093933568168316</v>
      </c>
      <c r="K2052" s="50" t="str">
        <f>VLOOKUP(D2052,'Species List'!$A$2:$J$97,4,0)</f>
        <v>Scaridae</v>
      </c>
    </row>
    <row r="2053" spans="1:11">
      <c r="A2053" s="49">
        <v>2013</v>
      </c>
      <c r="B2053" t="s">
        <v>64</v>
      </c>
      <c r="C2053">
        <v>10</v>
      </c>
      <c r="D2053" t="s">
        <v>48</v>
      </c>
      <c r="E2053" s="48" t="str">
        <f>VLOOKUP(D2053,'Species List'!$A$2:$J$97,3,0)</f>
        <v>Scarus taeniopterus</v>
      </c>
      <c r="F2053">
        <v>7</v>
      </c>
      <c r="G2053" t="s">
        <v>53</v>
      </c>
      <c r="H2053" s="50">
        <f>VLOOKUP(D2053,'Species List'!$A$2:$J$97,6,0)</f>
        <v>-3.2256999999999998</v>
      </c>
      <c r="I2053" s="50">
        <f>VLOOKUP(D2053,'Species List'!$A$2:$J$97,7,0)</f>
        <v>2.3852000000000002</v>
      </c>
      <c r="J2053">
        <f t="shared" si="32"/>
        <v>14.970208360402568</v>
      </c>
      <c r="K2053" s="50" t="str">
        <f>VLOOKUP(D2053,'Species List'!$A$2:$J$97,4,0)</f>
        <v>Scaridae</v>
      </c>
    </row>
    <row r="2054" spans="1:11">
      <c r="A2054" s="49">
        <v>2013</v>
      </c>
      <c r="B2054" t="s">
        <v>64</v>
      </c>
      <c r="C2054">
        <v>10</v>
      </c>
      <c r="D2054" t="s">
        <v>48</v>
      </c>
      <c r="E2054" s="48" t="str">
        <f>VLOOKUP(D2054,'Species List'!$A$2:$J$97,3,0)</f>
        <v>Scarus taeniopterus</v>
      </c>
      <c r="F2054">
        <v>7</v>
      </c>
      <c r="G2054" t="s">
        <v>53</v>
      </c>
      <c r="H2054" s="50">
        <f>VLOOKUP(D2054,'Species List'!$A$2:$J$97,6,0)</f>
        <v>-3.2256999999999998</v>
      </c>
      <c r="I2054" s="50">
        <f>VLOOKUP(D2054,'Species List'!$A$2:$J$97,7,0)</f>
        <v>2.3852000000000002</v>
      </c>
      <c r="J2054">
        <f t="shared" si="32"/>
        <v>14.970208360402568</v>
      </c>
      <c r="K2054" s="50" t="str">
        <f>VLOOKUP(D2054,'Species List'!$A$2:$J$97,4,0)</f>
        <v>Scaridae</v>
      </c>
    </row>
    <row r="2055" spans="1:11">
      <c r="A2055" s="49">
        <v>2013</v>
      </c>
      <c r="B2055" t="s">
        <v>64</v>
      </c>
      <c r="C2055">
        <v>10</v>
      </c>
      <c r="D2055" t="s">
        <v>48</v>
      </c>
      <c r="E2055" s="48" t="str">
        <f>VLOOKUP(D2055,'Species List'!$A$2:$J$97,3,0)</f>
        <v>Scarus taeniopterus</v>
      </c>
      <c r="F2055">
        <v>8</v>
      </c>
      <c r="G2055" t="s">
        <v>53</v>
      </c>
      <c r="H2055" s="50">
        <f>VLOOKUP(D2055,'Species List'!$A$2:$J$97,6,0)</f>
        <v>-3.2256999999999998</v>
      </c>
      <c r="I2055" s="50">
        <f>VLOOKUP(D2055,'Species List'!$A$2:$J$97,7,0)</f>
        <v>2.3852000000000002</v>
      </c>
      <c r="J2055">
        <f t="shared" si="32"/>
        <v>20.584969932158472</v>
      </c>
      <c r="K2055" s="50" t="str">
        <f>VLOOKUP(D2055,'Species List'!$A$2:$J$97,4,0)</f>
        <v>Scaridae</v>
      </c>
    </row>
    <row r="2056" spans="1:11">
      <c r="A2056" s="49">
        <v>2013</v>
      </c>
      <c r="B2056" t="s">
        <v>64</v>
      </c>
      <c r="C2056">
        <v>10</v>
      </c>
      <c r="D2056" s="48" t="s">
        <v>47</v>
      </c>
      <c r="E2056" s="48" t="str">
        <f>VLOOKUP(D2056,'Species List'!$A$2:$J$97,3,0)</f>
        <v>Sparisoma aurofrenatum</v>
      </c>
      <c r="F2056">
        <v>13</v>
      </c>
      <c r="G2056" t="s">
        <v>21</v>
      </c>
      <c r="H2056" s="50">
        <f>VLOOKUP(D2056,'Species List'!$A$2:$J$97,6,0)</f>
        <v>-4.0781000000000001</v>
      </c>
      <c r="I2056" s="50">
        <f>VLOOKUP(D2056,'Species List'!$A$2:$J$97,7,0)</f>
        <v>2.7437999999999998</v>
      </c>
      <c r="J2056">
        <f t="shared" si="32"/>
        <v>52.739713965167816</v>
      </c>
      <c r="K2056" s="50" t="str">
        <f>VLOOKUP(D2056,'Species List'!$A$2:$J$97,4,0)</f>
        <v>Scaridae</v>
      </c>
    </row>
    <row r="2057" spans="1:11">
      <c r="A2057" s="49">
        <v>2013</v>
      </c>
      <c r="B2057" t="s">
        <v>64</v>
      </c>
      <c r="C2057">
        <v>10</v>
      </c>
      <c r="D2057" s="48" t="s">
        <v>47</v>
      </c>
      <c r="E2057" s="48" t="str">
        <f>VLOOKUP(D2057,'Species List'!$A$2:$J$97,3,0)</f>
        <v>Sparisoma aurofrenatum</v>
      </c>
      <c r="F2057">
        <v>22</v>
      </c>
      <c r="G2057" t="s">
        <v>43</v>
      </c>
      <c r="H2057" s="50">
        <f>VLOOKUP(D2057,'Species List'!$A$2:$J$97,6,0)</f>
        <v>-4.0781000000000001</v>
      </c>
      <c r="I2057" s="50">
        <f>VLOOKUP(D2057,'Species List'!$A$2:$J$97,7,0)</f>
        <v>2.7437999999999998</v>
      </c>
      <c r="J2057">
        <f t="shared" si="32"/>
        <v>223.37746170948702</v>
      </c>
      <c r="K2057" s="50" t="str">
        <f>VLOOKUP(D2057,'Species List'!$A$2:$J$97,4,0)</f>
        <v>Scaridae</v>
      </c>
    </row>
    <row r="2058" spans="1:11">
      <c r="A2058" s="49">
        <v>2013</v>
      </c>
      <c r="B2058" t="s">
        <v>39</v>
      </c>
      <c r="C2058">
        <v>1</v>
      </c>
      <c r="D2058" s="48" t="s">
        <v>26</v>
      </c>
      <c r="E2058" s="48" t="str">
        <f>VLOOKUP(D2058,'Species List'!$A$2:$J$97,3,0)</f>
        <v>Acanthurus bahianus</v>
      </c>
      <c r="F2058">
        <v>17</v>
      </c>
      <c r="H2058" s="50">
        <f>VLOOKUP(D2058,'Species List'!$A$2:$J$97,6,0)</f>
        <v>-4.6005000000000003</v>
      </c>
      <c r="I2058" s="50">
        <f>VLOOKUP(D2058,'Species List'!$A$2:$J$97,7,0)</f>
        <v>2.9752000000000001</v>
      </c>
      <c r="J2058">
        <f t="shared" si="32"/>
        <v>108.52545888885899</v>
      </c>
      <c r="K2058" s="50" t="str">
        <f>VLOOKUP(D2058,'Species List'!$A$2:$J$97,4,0)</f>
        <v>Acanthuridae</v>
      </c>
    </row>
    <row r="2059" spans="1:11">
      <c r="A2059" s="49">
        <v>2013</v>
      </c>
      <c r="B2059" t="s">
        <v>39</v>
      </c>
      <c r="C2059">
        <v>1</v>
      </c>
      <c r="D2059" t="s">
        <v>54</v>
      </c>
      <c r="E2059" s="48" t="str">
        <f>VLOOKUP(D2059,'Species List'!$A$2:$J$97,3,0)</f>
        <v>Acanthurus coeruleus</v>
      </c>
      <c r="F2059">
        <v>17</v>
      </c>
      <c r="H2059" s="50">
        <f>VLOOKUP(D2059,'Species List'!$A$2:$J$97,6,0)</f>
        <v>-2.8241999999999998</v>
      </c>
      <c r="I2059" s="50">
        <f>VLOOKUP(D2059,'Species List'!$A$2:$J$97,7,0)</f>
        <v>2.2637999999999998</v>
      </c>
      <c r="J2059">
        <f t="shared" si="32"/>
        <v>167.91529942216221</v>
      </c>
      <c r="K2059" s="50" t="str">
        <f>VLOOKUP(D2059,'Species List'!$A$2:$J$97,4,0)</f>
        <v>Acanthuridae</v>
      </c>
    </row>
    <row r="2060" spans="1:11">
      <c r="A2060" s="49">
        <v>2013</v>
      </c>
      <c r="B2060" t="s">
        <v>39</v>
      </c>
      <c r="C2060">
        <v>1</v>
      </c>
      <c r="D2060" t="s">
        <v>54</v>
      </c>
      <c r="E2060" s="48" t="str">
        <f>VLOOKUP(D2060,'Species List'!$A$2:$J$97,3,0)</f>
        <v>Acanthurus coeruleus</v>
      </c>
      <c r="F2060">
        <v>20</v>
      </c>
      <c r="H2060" s="50">
        <f>VLOOKUP(D2060,'Species List'!$A$2:$J$97,6,0)</f>
        <v>-2.8241999999999998</v>
      </c>
      <c r="I2060" s="50">
        <f>VLOOKUP(D2060,'Species List'!$A$2:$J$97,7,0)</f>
        <v>2.2637999999999998</v>
      </c>
      <c r="J2060">
        <f t="shared" si="32"/>
        <v>242.58933511332035</v>
      </c>
      <c r="K2060" s="50" t="str">
        <f>VLOOKUP(D2060,'Species List'!$A$2:$J$97,4,0)</f>
        <v>Acanthuridae</v>
      </c>
    </row>
    <row r="2061" spans="1:11">
      <c r="A2061" s="49">
        <v>2013</v>
      </c>
      <c r="B2061" t="s">
        <v>39</v>
      </c>
      <c r="C2061">
        <v>1</v>
      </c>
      <c r="D2061" t="s">
        <v>44</v>
      </c>
      <c r="E2061" s="48" t="str">
        <f>VLOOKUP(D2061,'Species List'!$A$2:$J$97,3,0)</f>
        <v>Scarus iseri</v>
      </c>
      <c r="F2061">
        <v>28</v>
      </c>
      <c r="G2061" t="s">
        <v>43</v>
      </c>
      <c r="H2061" s="50">
        <f>VLOOKUP(D2061,'Species List'!$A$2:$J$97,6,0)</f>
        <v>-4.8887</v>
      </c>
      <c r="I2061" s="50">
        <f>VLOOKUP(D2061,'Species List'!$A$2:$J$97,7,0)</f>
        <v>3.0548000000000002</v>
      </c>
      <c r="J2061">
        <f t="shared" si="32"/>
        <v>386.25877084421802</v>
      </c>
      <c r="K2061" s="50" t="str">
        <f>VLOOKUP(D2061,'Species List'!$A$2:$J$97,4,0)</f>
        <v>Scaridae</v>
      </c>
    </row>
    <row r="2062" spans="1:11">
      <c r="A2062" s="49">
        <v>2013</v>
      </c>
      <c r="B2062" t="s">
        <v>39</v>
      </c>
      <c r="C2062">
        <v>1</v>
      </c>
      <c r="D2062" t="s">
        <v>48</v>
      </c>
      <c r="E2062" s="48" t="str">
        <f>VLOOKUP(D2062,'Species List'!$A$2:$J$97,3,0)</f>
        <v>Scarus taeniopterus</v>
      </c>
      <c r="F2062">
        <v>18</v>
      </c>
      <c r="G2062" t="s">
        <v>21</v>
      </c>
      <c r="H2062" s="50">
        <f>VLOOKUP(D2062,'Species List'!$A$2:$J$97,6,0)</f>
        <v>-3.2256999999999998</v>
      </c>
      <c r="I2062" s="50">
        <f>VLOOKUP(D2062,'Species List'!$A$2:$J$97,7,0)</f>
        <v>2.3852000000000002</v>
      </c>
      <c r="J2062">
        <f t="shared" si="32"/>
        <v>142.42163893869329</v>
      </c>
      <c r="K2062" s="50" t="str">
        <f>VLOOKUP(D2062,'Species List'!$A$2:$J$97,4,0)</f>
        <v>Scaridae</v>
      </c>
    </row>
    <row r="2063" spans="1:11">
      <c r="A2063" s="49">
        <v>2013</v>
      </c>
      <c r="B2063" t="s">
        <v>39</v>
      </c>
      <c r="C2063">
        <v>1</v>
      </c>
      <c r="D2063" t="s">
        <v>48</v>
      </c>
      <c r="E2063" s="48" t="str">
        <f>VLOOKUP(D2063,'Species List'!$A$2:$J$97,3,0)</f>
        <v>Scarus taeniopterus</v>
      </c>
      <c r="F2063">
        <v>20</v>
      </c>
      <c r="G2063" t="s">
        <v>21</v>
      </c>
      <c r="H2063" s="50">
        <f>VLOOKUP(D2063,'Species List'!$A$2:$J$97,6,0)</f>
        <v>-3.2256999999999998</v>
      </c>
      <c r="I2063" s="50">
        <f>VLOOKUP(D2063,'Species List'!$A$2:$J$97,7,0)</f>
        <v>2.3852000000000002</v>
      </c>
      <c r="J2063">
        <f t="shared" si="32"/>
        <v>183.11197449783583</v>
      </c>
      <c r="K2063" s="50" t="str">
        <f>VLOOKUP(D2063,'Species List'!$A$2:$J$97,4,0)</f>
        <v>Scaridae</v>
      </c>
    </row>
    <row r="2064" spans="1:11">
      <c r="A2064" s="49">
        <v>2013</v>
      </c>
      <c r="B2064" t="s">
        <v>39</v>
      </c>
      <c r="C2064">
        <v>1</v>
      </c>
      <c r="D2064" t="s">
        <v>48</v>
      </c>
      <c r="E2064" s="48" t="str">
        <f>VLOOKUP(D2064,'Species List'!$A$2:$J$97,3,0)</f>
        <v>Scarus taeniopterus</v>
      </c>
      <c r="F2064">
        <v>20</v>
      </c>
      <c r="G2064" t="s">
        <v>21</v>
      </c>
      <c r="H2064" s="50">
        <f>VLOOKUP(D2064,'Species List'!$A$2:$J$97,6,0)</f>
        <v>-3.2256999999999998</v>
      </c>
      <c r="I2064" s="50">
        <f>VLOOKUP(D2064,'Species List'!$A$2:$J$97,7,0)</f>
        <v>2.3852000000000002</v>
      </c>
      <c r="J2064">
        <f t="shared" si="32"/>
        <v>183.11197449783583</v>
      </c>
      <c r="K2064" s="50" t="str">
        <f>VLOOKUP(D2064,'Species List'!$A$2:$J$97,4,0)</f>
        <v>Scaridae</v>
      </c>
    </row>
    <row r="2065" spans="1:11">
      <c r="A2065" s="49">
        <v>2013</v>
      </c>
      <c r="B2065" t="s">
        <v>39</v>
      </c>
      <c r="C2065">
        <v>1</v>
      </c>
      <c r="D2065" t="s">
        <v>48</v>
      </c>
      <c r="E2065" s="48" t="str">
        <f>VLOOKUP(D2065,'Species List'!$A$2:$J$97,3,0)</f>
        <v>Scarus taeniopterus</v>
      </c>
      <c r="F2065">
        <v>22</v>
      </c>
      <c r="G2065" t="s">
        <v>21</v>
      </c>
      <c r="H2065" s="50">
        <f>VLOOKUP(D2065,'Species List'!$A$2:$J$97,6,0)</f>
        <v>-3.2256999999999998</v>
      </c>
      <c r="I2065" s="50">
        <f>VLOOKUP(D2065,'Species List'!$A$2:$J$97,7,0)</f>
        <v>2.3852000000000002</v>
      </c>
      <c r="J2065">
        <f t="shared" si="32"/>
        <v>229.85109565998633</v>
      </c>
      <c r="K2065" s="50" t="str">
        <f>VLOOKUP(D2065,'Species List'!$A$2:$J$97,4,0)</f>
        <v>Scaridae</v>
      </c>
    </row>
    <row r="2066" spans="1:11">
      <c r="A2066" s="49">
        <v>2013</v>
      </c>
      <c r="B2066" t="s">
        <v>39</v>
      </c>
      <c r="C2066">
        <v>1</v>
      </c>
      <c r="D2066" t="s">
        <v>48</v>
      </c>
      <c r="E2066" s="48" t="str">
        <f>VLOOKUP(D2066,'Species List'!$A$2:$J$97,3,0)</f>
        <v>Scarus taeniopterus</v>
      </c>
      <c r="F2066">
        <v>22</v>
      </c>
      <c r="G2066" t="s">
        <v>21</v>
      </c>
      <c r="H2066" s="50">
        <f>VLOOKUP(D2066,'Species List'!$A$2:$J$97,6,0)</f>
        <v>-3.2256999999999998</v>
      </c>
      <c r="I2066" s="50">
        <f>VLOOKUP(D2066,'Species List'!$A$2:$J$97,7,0)</f>
        <v>2.3852000000000002</v>
      </c>
      <c r="J2066">
        <f t="shared" si="32"/>
        <v>229.85109565998633</v>
      </c>
      <c r="K2066" s="50" t="str">
        <f>VLOOKUP(D2066,'Species List'!$A$2:$J$97,4,0)</f>
        <v>Scaridae</v>
      </c>
    </row>
    <row r="2067" spans="1:11">
      <c r="A2067" s="49">
        <v>2013</v>
      </c>
      <c r="B2067" t="s">
        <v>39</v>
      </c>
      <c r="C2067">
        <v>1</v>
      </c>
      <c r="D2067" t="s">
        <v>48</v>
      </c>
      <c r="E2067" s="48" t="str">
        <f>VLOOKUP(D2067,'Species List'!$A$2:$J$97,3,0)</f>
        <v>Scarus taeniopterus</v>
      </c>
      <c r="F2067">
        <v>23</v>
      </c>
      <c r="G2067" t="s">
        <v>43</v>
      </c>
      <c r="H2067" s="50">
        <f>VLOOKUP(D2067,'Species List'!$A$2:$J$97,6,0)</f>
        <v>-3.2256999999999998</v>
      </c>
      <c r="I2067" s="50">
        <f>VLOOKUP(D2067,'Species List'!$A$2:$J$97,7,0)</f>
        <v>2.3852000000000002</v>
      </c>
      <c r="J2067">
        <f t="shared" si="32"/>
        <v>255.56020890468707</v>
      </c>
      <c r="K2067" s="50" t="str">
        <f>VLOOKUP(D2067,'Species List'!$A$2:$J$97,4,0)</f>
        <v>Scaridae</v>
      </c>
    </row>
    <row r="2068" spans="1:11">
      <c r="A2068" s="49">
        <v>2013</v>
      </c>
      <c r="B2068" t="s">
        <v>39</v>
      </c>
      <c r="C2068">
        <v>1</v>
      </c>
      <c r="D2068" s="48" t="s">
        <v>42</v>
      </c>
      <c r="E2068" s="48" t="str">
        <f>VLOOKUP(D2068,'Species List'!$A$2:$J$97,3,0)</f>
        <v>Scarus vetula</v>
      </c>
      <c r="F2068">
        <v>25</v>
      </c>
      <c r="G2068" t="s">
        <v>21</v>
      </c>
      <c r="H2068" s="50">
        <f>VLOOKUP(D2068,'Species List'!$A$2:$J$97,6,0)</f>
        <v>-5.0162000000000004</v>
      </c>
      <c r="I2068" s="50">
        <f>VLOOKUP(D2068,'Species List'!$A$2:$J$97,7,0)</f>
        <v>3.1109</v>
      </c>
      <c r="J2068">
        <f t="shared" si="32"/>
        <v>277.684458006971</v>
      </c>
      <c r="K2068" s="50" t="str">
        <f>VLOOKUP(D2068,'Species List'!$A$2:$J$97,4,0)</f>
        <v>Scaridae</v>
      </c>
    </row>
    <row r="2069" spans="1:11">
      <c r="A2069" s="49">
        <v>2013</v>
      </c>
      <c r="B2069" t="s">
        <v>39</v>
      </c>
      <c r="C2069">
        <v>1</v>
      </c>
      <c r="D2069" s="48" t="s">
        <v>42</v>
      </c>
      <c r="E2069" s="48" t="str">
        <f>VLOOKUP(D2069,'Species List'!$A$2:$J$97,3,0)</f>
        <v>Scarus vetula</v>
      </c>
      <c r="F2069">
        <v>30</v>
      </c>
      <c r="G2069" t="s">
        <v>21</v>
      </c>
      <c r="H2069" s="50">
        <f>VLOOKUP(D2069,'Species List'!$A$2:$J$97,6,0)</f>
        <v>-5.0162000000000004</v>
      </c>
      <c r="I2069" s="50">
        <f>VLOOKUP(D2069,'Species List'!$A$2:$J$97,7,0)</f>
        <v>3.1109</v>
      </c>
      <c r="J2069">
        <f t="shared" si="32"/>
        <v>489.6395738782121</v>
      </c>
      <c r="K2069" s="50" t="str">
        <f>VLOOKUP(D2069,'Species List'!$A$2:$J$97,4,0)</f>
        <v>Scaridae</v>
      </c>
    </row>
    <row r="2070" spans="1:11">
      <c r="A2070" s="49">
        <v>2013</v>
      </c>
      <c r="B2070" t="s">
        <v>39</v>
      </c>
      <c r="C2070">
        <v>1</v>
      </c>
      <c r="D2070" s="48" t="s">
        <v>42</v>
      </c>
      <c r="E2070" s="48" t="str">
        <f>VLOOKUP(D2070,'Species List'!$A$2:$J$97,3,0)</f>
        <v>Scarus vetula</v>
      </c>
      <c r="F2070">
        <v>32</v>
      </c>
      <c r="G2070" t="s">
        <v>43</v>
      </c>
      <c r="H2070" s="50">
        <f>VLOOKUP(D2070,'Species List'!$A$2:$J$97,6,0)</f>
        <v>-5.0162000000000004</v>
      </c>
      <c r="I2070" s="50">
        <f>VLOOKUP(D2070,'Species List'!$A$2:$J$97,7,0)</f>
        <v>3.1109</v>
      </c>
      <c r="J2070">
        <f t="shared" si="32"/>
        <v>598.50952660385963</v>
      </c>
      <c r="K2070" s="50" t="str">
        <f>VLOOKUP(D2070,'Species List'!$A$2:$J$97,4,0)</f>
        <v>Scaridae</v>
      </c>
    </row>
    <row r="2071" spans="1:11">
      <c r="A2071" s="49">
        <v>2013</v>
      </c>
      <c r="B2071" t="s">
        <v>39</v>
      </c>
      <c r="C2071">
        <v>1</v>
      </c>
      <c r="D2071" s="48" t="s">
        <v>42</v>
      </c>
      <c r="E2071" s="48" t="str">
        <f>VLOOKUP(D2071,'Species List'!$A$2:$J$97,3,0)</f>
        <v>Scarus vetula</v>
      </c>
      <c r="F2071">
        <v>34</v>
      </c>
      <c r="G2071" t="s">
        <v>43</v>
      </c>
      <c r="H2071" s="50">
        <f>VLOOKUP(D2071,'Species List'!$A$2:$J$97,6,0)</f>
        <v>-5.0162000000000004</v>
      </c>
      <c r="I2071" s="50">
        <f>VLOOKUP(D2071,'Species List'!$A$2:$J$97,7,0)</f>
        <v>3.1109</v>
      </c>
      <c r="J2071">
        <f t="shared" si="32"/>
        <v>722.73279691201913</v>
      </c>
      <c r="K2071" s="50" t="str">
        <f>VLOOKUP(D2071,'Species List'!$A$2:$J$97,4,0)</f>
        <v>Scaridae</v>
      </c>
    </row>
    <row r="2072" spans="1:11">
      <c r="A2072" s="49">
        <v>2013</v>
      </c>
      <c r="B2072" t="s">
        <v>39</v>
      </c>
      <c r="C2072">
        <v>1</v>
      </c>
      <c r="D2072" s="48" t="s">
        <v>42</v>
      </c>
      <c r="E2072" s="48" t="str">
        <f>VLOOKUP(D2072,'Species List'!$A$2:$J$97,3,0)</f>
        <v>Scarus vetula</v>
      </c>
      <c r="F2072">
        <v>35</v>
      </c>
      <c r="G2072" t="s">
        <v>43</v>
      </c>
      <c r="H2072" s="50">
        <f>VLOOKUP(D2072,'Species List'!$A$2:$J$97,6,0)</f>
        <v>-5.0162000000000004</v>
      </c>
      <c r="I2072" s="50">
        <f>VLOOKUP(D2072,'Species List'!$A$2:$J$97,7,0)</f>
        <v>3.1109</v>
      </c>
      <c r="J2072">
        <f t="shared" si="32"/>
        <v>790.93588337793562</v>
      </c>
      <c r="K2072" s="50" t="str">
        <f>VLOOKUP(D2072,'Species List'!$A$2:$J$97,4,0)</f>
        <v>Scaridae</v>
      </c>
    </row>
    <row r="2073" spans="1:11">
      <c r="A2073" s="49">
        <v>2013</v>
      </c>
      <c r="B2073" t="s">
        <v>39</v>
      </c>
      <c r="C2073">
        <v>1</v>
      </c>
      <c r="D2073" s="48" t="s">
        <v>47</v>
      </c>
      <c r="E2073" s="48" t="str">
        <f>VLOOKUP(D2073,'Species List'!$A$2:$J$97,3,0)</f>
        <v>Sparisoma aurofrenatum</v>
      </c>
      <c r="F2073">
        <v>28</v>
      </c>
      <c r="G2073" t="s">
        <v>21</v>
      </c>
      <c r="H2073" s="50">
        <f>VLOOKUP(D2073,'Species List'!$A$2:$J$97,6,0)</f>
        <v>-4.0781000000000001</v>
      </c>
      <c r="I2073" s="50">
        <f>VLOOKUP(D2073,'Species List'!$A$2:$J$97,7,0)</f>
        <v>2.7437999999999998</v>
      </c>
      <c r="J2073">
        <f t="shared" si="32"/>
        <v>432.92454222472207</v>
      </c>
      <c r="K2073" s="50" t="str">
        <f>VLOOKUP(D2073,'Species List'!$A$2:$J$97,4,0)</f>
        <v>Scaridae</v>
      </c>
    </row>
    <row r="2074" spans="1:11">
      <c r="A2074" s="49">
        <v>2013</v>
      </c>
      <c r="B2074" t="s">
        <v>39</v>
      </c>
      <c r="C2074">
        <v>1</v>
      </c>
      <c r="D2074" s="48" t="s">
        <v>36</v>
      </c>
      <c r="E2074" s="48" t="str">
        <f>VLOOKUP(D2074,'Species List'!$A$2:$J$97,3,0)</f>
        <v>Sparisoma chrysopterum</v>
      </c>
      <c r="F2074">
        <v>22</v>
      </c>
      <c r="G2074" t="s">
        <v>21</v>
      </c>
      <c r="H2074" s="50">
        <f>VLOOKUP(D2074,'Species List'!$A$2:$J$97,6,0)</f>
        <v>-3.0508999999999999</v>
      </c>
      <c r="I2074" s="50">
        <f>VLOOKUP(D2074,'Species List'!$A$2:$J$97,7,0)</f>
        <v>2.3191999999999999</v>
      </c>
      <c r="J2074">
        <f t="shared" si="32"/>
        <v>240.79456565084936</v>
      </c>
      <c r="K2074" s="50" t="str">
        <f>VLOOKUP(D2074,'Species List'!$A$2:$J$97,4,0)</f>
        <v>Scaridae</v>
      </c>
    </row>
    <row r="2075" spans="1:11">
      <c r="A2075" s="49">
        <v>2013</v>
      </c>
      <c r="B2075" t="s">
        <v>39</v>
      </c>
      <c r="C2075">
        <v>1</v>
      </c>
      <c r="D2075" t="s">
        <v>45</v>
      </c>
      <c r="E2075" s="48" t="str">
        <f>VLOOKUP(D2075,'Species List'!$A$2:$J$97,3,0)</f>
        <v>Sparisoma viride</v>
      </c>
      <c r="F2075">
        <v>20</v>
      </c>
      <c r="G2075" t="s">
        <v>21</v>
      </c>
      <c r="H2075" s="50">
        <f>VLOOKUP(D2075,'Species List'!$A$2:$J$97,6,0)</f>
        <v>-4.4317000000000002</v>
      </c>
      <c r="I2075" s="50">
        <f>VLOOKUP(D2075,'Species List'!$A$2:$J$97,7,0)</f>
        <v>2.9051</v>
      </c>
      <c r="J2075">
        <f t="shared" si="32"/>
        <v>179.06975540636282</v>
      </c>
      <c r="K2075" s="50" t="str">
        <f>VLOOKUP(D2075,'Species List'!$A$2:$J$97,4,0)</f>
        <v>Scaridae</v>
      </c>
    </row>
    <row r="2076" spans="1:11">
      <c r="A2076" s="49">
        <v>2013</v>
      </c>
      <c r="B2076" t="s">
        <v>39</v>
      </c>
      <c r="C2076">
        <v>1</v>
      </c>
      <c r="D2076" t="s">
        <v>45</v>
      </c>
      <c r="E2076" s="48" t="str">
        <f>VLOOKUP(D2076,'Species List'!$A$2:$J$97,3,0)</f>
        <v>Sparisoma viride</v>
      </c>
      <c r="F2076">
        <v>20</v>
      </c>
      <c r="G2076" t="s">
        <v>21</v>
      </c>
      <c r="H2076" s="50">
        <f>VLOOKUP(D2076,'Species List'!$A$2:$J$97,6,0)</f>
        <v>-4.4317000000000002</v>
      </c>
      <c r="I2076" s="50">
        <f>VLOOKUP(D2076,'Species List'!$A$2:$J$97,7,0)</f>
        <v>2.9051</v>
      </c>
      <c r="J2076">
        <f t="shared" si="32"/>
        <v>179.06975540636282</v>
      </c>
      <c r="K2076" s="50" t="str">
        <f>VLOOKUP(D2076,'Species List'!$A$2:$J$97,4,0)</f>
        <v>Scaridae</v>
      </c>
    </row>
    <row r="2077" spans="1:11">
      <c r="A2077" s="49">
        <v>2013</v>
      </c>
      <c r="B2077" t="s">
        <v>39</v>
      </c>
      <c r="C2077">
        <v>1</v>
      </c>
      <c r="D2077" t="s">
        <v>45</v>
      </c>
      <c r="E2077" s="48" t="str">
        <f>VLOOKUP(D2077,'Species List'!$A$2:$J$97,3,0)</f>
        <v>Sparisoma viride</v>
      </c>
      <c r="F2077">
        <v>23</v>
      </c>
      <c r="G2077" t="s">
        <v>21</v>
      </c>
      <c r="H2077" s="50">
        <f>VLOOKUP(D2077,'Species List'!$A$2:$J$97,6,0)</f>
        <v>-4.4317000000000002</v>
      </c>
      <c r="I2077" s="50">
        <f>VLOOKUP(D2077,'Species List'!$A$2:$J$97,7,0)</f>
        <v>2.9051</v>
      </c>
      <c r="J2077">
        <f t="shared" si="32"/>
        <v>268.75437106326598</v>
      </c>
      <c r="K2077" s="50" t="str">
        <f>VLOOKUP(D2077,'Species List'!$A$2:$J$97,4,0)</f>
        <v>Scaridae</v>
      </c>
    </row>
    <row r="2078" spans="1:11">
      <c r="A2078" s="49">
        <v>2013</v>
      </c>
      <c r="B2078" t="s">
        <v>39</v>
      </c>
      <c r="C2078">
        <v>1</v>
      </c>
      <c r="D2078" t="s">
        <v>45</v>
      </c>
      <c r="E2078" s="48" t="str">
        <f>VLOOKUP(D2078,'Species List'!$A$2:$J$97,3,0)</f>
        <v>Sparisoma viride</v>
      </c>
      <c r="F2078">
        <v>25</v>
      </c>
      <c r="G2078" t="s">
        <v>21</v>
      </c>
      <c r="H2078" s="50">
        <f>VLOOKUP(D2078,'Species List'!$A$2:$J$97,6,0)</f>
        <v>-4.4317000000000002</v>
      </c>
      <c r="I2078" s="50">
        <f>VLOOKUP(D2078,'Species List'!$A$2:$J$97,7,0)</f>
        <v>2.9051</v>
      </c>
      <c r="J2078">
        <f t="shared" si="32"/>
        <v>342.41715863912742</v>
      </c>
      <c r="K2078" s="50" t="str">
        <f>VLOOKUP(D2078,'Species List'!$A$2:$J$97,4,0)</f>
        <v>Scaridae</v>
      </c>
    </row>
    <row r="2079" spans="1:11">
      <c r="A2079" s="49">
        <v>2013</v>
      </c>
      <c r="B2079" t="s">
        <v>39</v>
      </c>
      <c r="C2079">
        <v>1</v>
      </c>
      <c r="D2079" t="s">
        <v>45</v>
      </c>
      <c r="E2079" s="48" t="str">
        <f>VLOOKUP(D2079,'Species List'!$A$2:$J$97,3,0)</f>
        <v>Sparisoma viride</v>
      </c>
      <c r="F2079">
        <v>25</v>
      </c>
      <c r="G2079" t="s">
        <v>21</v>
      </c>
      <c r="H2079" s="50">
        <f>VLOOKUP(D2079,'Species List'!$A$2:$J$97,6,0)</f>
        <v>-4.4317000000000002</v>
      </c>
      <c r="I2079" s="50">
        <f>VLOOKUP(D2079,'Species List'!$A$2:$J$97,7,0)</f>
        <v>2.9051</v>
      </c>
      <c r="J2079">
        <f t="shared" si="32"/>
        <v>342.41715863912742</v>
      </c>
      <c r="K2079" s="50" t="str">
        <f>VLOOKUP(D2079,'Species List'!$A$2:$J$97,4,0)</f>
        <v>Scaridae</v>
      </c>
    </row>
    <row r="2080" spans="1:11">
      <c r="A2080" s="49">
        <v>2013</v>
      </c>
      <c r="B2080" t="s">
        <v>39</v>
      </c>
      <c r="C2080">
        <v>1</v>
      </c>
      <c r="D2080" t="s">
        <v>45</v>
      </c>
      <c r="E2080" s="48" t="str">
        <f>VLOOKUP(D2080,'Species List'!$A$2:$J$97,3,0)</f>
        <v>Sparisoma viride</v>
      </c>
      <c r="F2080">
        <v>28</v>
      </c>
      <c r="G2080" t="s">
        <v>21</v>
      </c>
      <c r="H2080" s="50">
        <f>VLOOKUP(D2080,'Species List'!$A$2:$J$97,6,0)</f>
        <v>-4.4317000000000002</v>
      </c>
      <c r="I2080" s="50">
        <f>VLOOKUP(D2080,'Species List'!$A$2:$J$97,7,0)</f>
        <v>2.9051</v>
      </c>
      <c r="J2080">
        <f t="shared" si="32"/>
        <v>475.92530495067058</v>
      </c>
      <c r="K2080" s="50" t="str">
        <f>VLOOKUP(D2080,'Species List'!$A$2:$J$97,4,0)</f>
        <v>Scaridae</v>
      </c>
    </row>
    <row r="2081" spans="1:11">
      <c r="A2081" s="49">
        <v>2013</v>
      </c>
      <c r="B2081" t="s">
        <v>39</v>
      </c>
      <c r="C2081">
        <v>1</v>
      </c>
      <c r="D2081" t="s">
        <v>45</v>
      </c>
      <c r="E2081" s="48" t="str">
        <f>VLOOKUP(D2081,'Species List'!$A$2:$J$97,3,0)</f>
        <v>Sparisoma viride</v>
      </c>
      <c r="F2081">
        <v>33</v>
      </c>
      <c r="G2081" t="s">
        <v>43</v>
      </c>
      <c r="H2081" s="50">
        <f>VLOOKUP(D2081,'Species List'!$A$2:$J$97,6,0)</f>
        <v>-4.4317000000000002</v>
      </c>
      <c r="I2081" s="50">
        <f>VLOOKUP(D2081,'Species List'!$A$2:$J$97,7,0)</f>
        <v>2.9051</v>
      </c>
      <c r="J2081">
        <f t="shared" si="32"/>
        <v>767.06973304521671</v>
      </c>
      <c r="K2081" s="50" t="str">
        <f>VLOOKUP(D2081,'Species List'!$A$2:$J$97,4,0)</f>
        <v>Scaridae</v>
      </c>
    </row>
    <row r="2082" spans="1:11">
      <c r="A2082" s="49">
        <v>2013</v>
      </c>
      <c r="B2082" t="s">
        <v>39</v>
      </c>
      <c r="C2082">
        <v>1</v>
      </c>
      <c r="D2082" t="s">
        <v>45</v>
      </c>
      <c r="E2082" s="48" t="str">
        <f>VLOOKUP(D2082,'Species List'!$A$2:$J$97,3,0)</f>
        <v>Sparisoma viride</v>
      </c>
      <c r="F2082">
        <v>33</v>
      </c>
      <c r="G2082" t="s">
        <v>43</v>
      </c>
      <c r="H2082" s="50">
        <f>VLOOKUP(D2082,'Species List'!$A$2:$J$97,6,0)</f>
        <v>-4.4317000000000002</v>
      </c>
      <c r="I2082" s="50">
        <f>VLOOKUP(D2082,'Species List'!$A$2:$J$97,7,0)</f>
        <v>2.9051</v>
      </c>
      <c r="J2082">
        <f t="shared" si="32"/>
        <v>767.06973304521671</v>
      </c>
      <c r="K2082" s="50" t="str">
        <f>VLOOKUP(D2082,'Species List'!$A$2:$J$97,4,0)</f>
        <v>Scaridae</v>
      </c>
    </row>
    <row r="2083" spans="1:11">
      <c r="A2083" s="49">
        <v>2013</v>
      </c>
      <c r="B2083" t="s">
        <v>39</v>
      </c>
      <c r="C2083">
        <v>1</v>
      </c>
      <c r="D2083" t="s">
        <v>60</v>
      </c>
      <c r="E2083" s="48" t="str">
        <f>VLOOKUP(D2083,'Species List'!$A$2:$J$97,3,0)</f>
        <v>Sparisoma rubripinne</v>
      </c>
      <c r="F2083">
        <v>32</v>
      </c>
      <c r="G2083" t="s">
        <v>43</v>
      </c>
      <c r="H2083" s="50">
        <f>VLOOKUP(D2083,'Species List'!$A$2:$J$97,6,0)</f>
        <v>-4.8700999999999999</v>
      </c>
      <c r="I2083" s="50">
        <f>VLOOKUP(D2083,'Species List'!$A$2:$J$97,7,0)</f>
        <v>3.0640999999999998</v>
      </c>
      <c r="J2083">
        <f t="shared" si="32"/>
        <v>639.63180225368683</v>
      </c>
      <c r="K2083" s="50" t="str">
        <f>VLOOKUP(D2083,'Species List'!$A$2:$J$97,4,0)</f>
        <v>Scaridae</v>
      </c>
    </row>
    <row r="2084" spans="1:11">
      <c r="A2084" s="49">
        <v>2013</v>
      </c>
      <c r="B2084" t="s">
        <v>39</v>
      </c>
      <c r="C2084">
        <v>1</v>
      </c>
      <c r="D2084" t="s">
        <v>60</v>
      </c>
      <c r="E2084" s="48" t="str">
        <f>VLOOKUP(D2084,'Species List'!$A$2:$J$97,3,0)</f>
        <v>Sparisoma rubripinne</v>
      </c>
      <c r="F2084">
        <v>32</v>
      </c>
      <c r="G2084" t="s">
        <v>43</v>
      </c>
      <c r="H2084" s="50">
        <f>VLOOKUP(D2084,'Species List'!$A$2:$J$97,6,0)</f>
        <v>-4.8700999999999999</v>
      </c>
      <c r="I2084" s="50">
        <f>VLOOKUP(D2084,'Species List'!$A$2:$J$97,7,0)</f>
        <v>3.0640999999999998</v>
      </c>
      <c r="J2084">
        <f t="shared" si="32"/>
        <v>639.63180225368683</v>
      </c>
      <c r="K2084" s="50" t="str">
        <f>VLOOKUP(D2084,'Species List'!$A$2:$J$97,4,0)</f>
        <v>Scaridae</v>
      </c>
    </row>
    <row r="2085" spans="1:11">
      <c r="A2085" s="49">
        <v>2013</v>
      </c>
      <c r="B2085" t="s">
        <v>39</v>
      </c>
      <c r="C2085">
        <v>2</v>
      </c>
      <c r="D2085" t="s">
        <v>54</v>
      </c>
      <c r="E2085" s="48" t="str">
        <f>VLOOKUP(D2085,'Species List'!$A$2:$J$97,3,0)</f>
        <v>Acanthurus coeruleus</v>
      </c>
      <c r="F2085">
        <v>18</v>
      </c>
      <c r="H2085" s="50">
        <f>VLOOKUP(D2085,'Species List'!$A$2:$J$97,6,0)</f>
        <v>-2.8241999999999998</v>
      </c>
      <c r="I2085" s="50">
        <f>VLOOKUP(D2085,'Species List'!$A$2:$J$97,7,0)</f>
        <v>2.2637999999999998</v>
      </c>
      <c r="J2085">
        <f t="shared" si="32"/>
        <v>191.11109332634919</v>
      </c>
      <c r="K2085" s="50" t="str">
        <f>VLOOKUP(D2085,'Species List'!$A$2:$J$97,4,0)</f>
        <v>Acanthuridae</v>
      </c>
    </row>
    <row r="2086" spans="1:11">
      <c r="A2086" s="49">
        <v>2013</v>
      </c>
      <c r="B2086" t="s">
        <v>39</v>
      </c>
      <c r="C2086">
        <v>2</v>
      </c>
      <c r="D2086" t="s">
        <v>48</v>
      </c>
      <c r="E2086" s="48" t="str">
        <f>VLOOKUP(D2086,'Species List'!$A$2:$J$97,3,0)</f>
        <v>Scarus taeniopterus</v>
      </c>
      <c r="F2086">
        <v>18</v>
      </c>
      <c r="G2086" t="s">
        <v>21</v>
      </c>
      <c r="H2086" s="50">
        <f>VLOOKUP(D2086,'Species List'!$A$2:$J$97,6,0)</f>
        <v>-3.2256999999999998</v>
      </c>
      <c r="I2086" s="50">
        <f>VLOOKUP(D2086,'Species List'!$A$2:$J$97,7,0)</f>
        <v>2.3852000000000002</v>
      </c>
      <c r="J2086">
        <f t="shared" si="32"/>
        <v>142.42163893869329</v>
      </c>
      <c r="K2086" s="50" t="str">
        <f>VLOOKUP(D2086,'Species List'!$A$2:$J$97,4,0)</f>
        <v>Scaridae</v>
      </c>
    </row>
    <row r="2087" spans="1:11">
      <c r="A2087" s="49">
        <v>2013</v>
      </c>
      <c r="B2087" t="s">
        <v>39</v>
      </c>
      <c r="C2087">
        <v>2</v>
      </c>
      <c r="D2087" t="s">
        <v>48</v>
      </c>
      <c r="E2087" s="48" t="str">
        <f>VLOOKUP(D2087,'Species List'!$A$2:$J$97,3,0)</f>
        <v>Scarus taeniopterus</v>
      </c>
      <c r="F2087">
        <v>22</v>
      </c>
      <c r="G2087" t="s">
        <v>21</v>
      </c>
      <c r="H2087" s="50">
        <f>VLOOKUP(D2087,'Species List'!$A$2:$J$97,6,0)</f>
        <v>-3.2256999999999998</v>
      </c>
      <c r="I2087" s="50">
        <f>VLOOKUP(D2087,'Species List'!$A$2:$J$97,7,0)</f>
        <v>2.3852000000000002</v>
      </c>
      <c r="J2087">
        <f t="shared" si="32"/>
        <v>229.85109565998633</v>
      </c>
      <c r="K2087" s="50" t="str">
        <f>VLOOKUP(D2087,'Species List'!$A$2:$J$97,4,0)</f>
        <v>Scaridae</v>
      </c>
    </row>
    <row r="2088" spans="1:11">
      <c r="A2088" s="49">
        <v>2013</v>
      </c>
      <c r="B2088" t="s">
        <v>39</v>
      </c>
      <c r="C2088">
        <v>2</v>
      </c>
      <c r="D2088" t="s">
        <v>48</v>
      </c>
      <c r="E2088" s="48" t="str">
        <f>VLOOKUP(D2088,'Species List'!$A$2:$J$97,3,0)</f>
        <v>Scarus taeniopterus</v>
      </c>
      <c r="F2088">
        <v>23</v>
      </c>
      <c r="G2088" t="s">
        <v>43</v>
      </c>
      <c r="H2088" s="50">
        <f>VLOOKUP(D2088,'Species List'!$A$2:$J$97,6,0)</f>
        <v>-3.2256999999999998</v>
      </c>
      <c r="I2088" s="50">
        <f>VLOOKUP(D2088,'Species List'!$A$2:$J$97,7,0)</f>
        <v>2.3852000000000002</v>
      </c>
      <c r="J2088">
        <f t="shared" si="32"/>
        <v>255.56020890468707</v>
      </c>
      <c r="K2088" s="50" t="str">
        <f>VLOOKUP(D2088,'Species List'!$A$2:$J$97,4,0)</f>
        <v>Scaridae</v>
      </c>
    </row>
    <row r="2089" spans="1:11">
      <c r="A2089" s="49">
        <v>2013</v>
      </c>
      <c r="B2089" t="s">
        <v>39</v>
      </c>
      <c r="C2089">
        <v>2</v>
      </c>
      <c r="D2089" t="s">
        <v>48</v>
      </c>
      <c r="E2089" s="48" t="str">
        <f>VLOOKUP(D2089,'Species List'!$A$2:$J$97,3,0)</f>
        <v>Scarus taeniopterus</v>
      </c>
      <c r="F2089">
        <v>25</v>
      </c>
      <c r="G2089" t="s">
        <v>43</v>
      </c>
      <c r="H2089" s="50">
        <f>VLOOKUP(D2089,'Species List'!$A$2:$J$97,6,0)</f>
        <v>-3.2256999999999998</v>
      </c>
      <c r="I2089" s="50">
        <f>VLOOKUP(D2089,'Species List'!$A$2:$J$97,7,0)</f>
        <v>2.3852000000000002</v>
      </c>
      <c r="J2089">
        <f t="shared" si="32"/>
        <v>311.79310623759653</v>
      </c>
      <c r="K2089" s="50" t="str">
        <f>VLOOKUP(D2089,'Species List'!$A$2:$J$97,4,0)</f>
        <v>Scaridae</v>
      </c>
    </row>
    <row r="2090" spans="1:11">
      <c r="A2090" s="49">
        <v>2013</v>
      </c>
      <c r="B2090" t="s">
        <v>39</v>
      </c>
      <c r="C2090">
        <v>2</v>
      </c>
      <c r="D2090" t="s">
        <v>48</v>
      </c>
      <c r="E2090" s="48" t="str">
        <f>VLOOKUP(D2090,'Species List'!$A$2:$J$97,3,0)</f>
        <v>Scarus taeniopterus</v>
      </c>
      <c r="F2090">
        <v>28</v>
      </c>
      <c r="G2090" t="s">
        <v>43</v>
      </c>
      <c r="H2090" s="50">
        <f>VLOOKUP(D2090,'Species List'!$A$2:$J$97,6,0)</f>
        <v>-3.2256999999999998</v>
      </c>
      <c r="I2090" s="50">
        <f>VLOOKUP(D2090,'Species List'!$A$2:$J$97,7,0)</f>
        <v>2.3852000000000002</v>
      </c>
      <c r="J2090">
        <f t="shared" si="32"/>
        <v>408.56516613863522</v>
      </c>
      <c r="K2090" s="50" t="str">
        <f>VLOOKUP(D2090,'Species List'!$A$2:$J$97,4,0)</f>
        <v>Scaridae</v>
      </c>
    </row>
    <row r="2091" spans="1:11">
      <c r="A2091" s="49">
        <v>2013</v>
      </c>
      <c r="B2091" t="s">
        <v>39</v>
      </c>
      <c r="C2091">
        <v>2</v>
      </c>
      <c r="D2091" s="48" t="s">
        <v>36</v>
      </c>
      <c r="E2091" s="48" t="str">
        <f>VLOOKUP(D2091,'Species List'!$A$2:$J$97,3,0)</f>
        <v>Sparisoma chrysopterum</v>
      </c>
      <c r="F2091">
        <v>23</v>
      </c>
      <c r="G2091" t="s">
        <v>21</v>
      </c>
      <c r="H2091" s="50">
        <f>VLOOKUP(D2091,'Species List'!$A$2:$J$97,6,0)</f>
        <v>-3.0508999999999999</v>
      </c>
      <c r="I2091" s="50">
        <f>VLOOKUP(D2091,'Species List'!$A$2:$J$97,7,0)</f>
        <v>2.3191999999999999</v>
      </c>
      <c r="J2091">
        <f t="shared" si="32"/>
        <v>266.94340590735584</v>
      </c>
      <c r="K2091" s="50" t="str">
        <f>VLOOKUP(D2091,'Species List'!$A$2:$J$97,4,0)</f>
        <v>Scaridae</v>
      </c>
    </row>
    <row r="2092" spans="1:11">
      <c r="A2092" s="49">
        <v>2013</v>
      </c>
      <c r="B2092" t="s">
        <v>39</v>
      </c>
      <c r="C2092">
        <v>2</v>
      </c>
      <c r="D2092" t="s">
        <v>45</v>
      </c>
      <c r="E2092" s="48" t="str">
        <f>VLOOKUP(D2092,'Species List'!$A$2:$J$97,3,0)</f>
        <v>Sparisoma viride</v>
      </c>
      <c r="F2092">
        <v>20</v>
      </c>
      <c r="G2092" t="s">
        <v>21</v>
      </c>
      <c r="H2092" s="50">
        <f>VLOOKUP(D2092,'Species List'!$A$2:$J$97,6,0)</f>
        <v>-4.4317000000000002</v>
      </c>
      <c r="I2092" s="50">
        <f>VLOOKUP(D2092,'Species List'!$A$2:$J$97,7,0)</f>
        <v>2.9051</v>
      </c>
      <c r="J2092">
        <f t="shared" si="32"/>
        <v>179.06975540636282</v>
      </c>
      <c r="K2092" s="50" t="str">
        <f>VLOOKUP(D2092,'Species List'!$A$2:$J$97,4,0)</f>
        <v>Scaridae</v>
      </c>
    </row>
    <row r="2093" spans="1:11">
      <c r="A2093" s="49">
        <v>2013</v>
      </c>
      <c r="B2093" t="s">
        <v>39</v>
      </c>
      <c r="C2093">
        <v>2</v>
      </c>
      <c r="D2093" t="s">
        <v>45</v>
      </c>
      <c r="E2093" s="48" t="str">
        <f>VLOOKUP(D2093,'Species List'!$A$2:$J$97,3,0)</f>
        <v>Sparisoma viride</v>
      </c>
      <c r="F2093">
        <v>20</v>
      </c>
      <c r="G2093" t="s">
        <v>21</v>
      </c>
      <c r="H2093" s="50">
        <f>VLOOKUP(D2093,'Species List'!$A$2:$J$97,6,0)</f>
        <v>-4.4317000000000002</v>
      </c>
      <c r="I2093" s="50">
        <f>VLOOKUP(D2093,'Species List'!$A$2:$J$97,7,0)</f>
        <v>2.9051</v>
      </c>
      <c r="J2093">
        <f t="shared" si="32"/>
        <v>179.06975540636282</v>
      </c>
      <c r="K2093" s="50" t="str">
        <f>VLOOKUP(D2093,'Species List'!$A$2:$J$97,4,0)</f>
        <v>Scaridae</v>
      </c>
    </row>
    <row r="2094" spans="1:11">
      <c r="A2094" s="49">
        <v>2013</v>
      </c>
      <c r="B2094" t="s">
        <v>39</v>
      </c>
      <c r="C2094">
        <v>2</v>
      </c>
      <c r="D2094" t="s">
        <v>45</v>
      </c>
      <c r="E2094" s="48" t="str">
        <f>VLOOKUP(D2094,'Species List'!$A$2:$J$97,3,0)</f>
        <v>Sparisoma viride</v>
      </c>
      <c r="F2094">
        <v>20</v>
      </c>
      <c r="G2094" t="s">
        <v>21</v>
      </c>
      <c r="H2094" s="50">
        <f>VLOOKUP(D2094,'Species List'!$A$2:$J$97,6,0)</f>
        <v>-4.4317000000000002</v>
      </c>
      <c r="I2094" s="50">
        <f>VLOOKUP(D2094,'Species List'!$A$2:$J$97,7,0)</f>
        <v>2.9051</v>
      </c>
      <c r="J2094">
        <f t="shared" si="32"/>
        <v>179.06975540636282</v>
      </c>
      <c r="K2094" s="50" t="str">
        <f>VLOOKUP(D2094,'Species List'!$A$2:$J$97,4,0)</f>
        <v>Scaridae</v>
      </c>
    </row>
    <row r="2095" spans="1:11">
      <c r="A2095" s="49">
        <v>2013</v>
      </c>
      <c r="B2095" t="s">
        <v>39</v>
      </c>
      <c r="C2095">
        <v>2</v>
      </c>
      <c r="D2095" t="s">
        <v>45</v>
      </c>
      <c r="E2095" s="48" t="str">
        <f>VLOOKUP(D2095,'Species List'!$A$2:$J$97,3,0)</f>
        <v>Sparisoma viride</v>
      </c>
      <c r="F2095">
        <v>22</v>
      </c>
      <c r="G2095" t="s">
        <v>21</v>
      </c>
      <c r="H2095" s="50">
        <f>VLOOKUP(D2095,'Species List'!$A$2:$J$97,6,0)</f>
        <v>-4.4317000000000002</v>
      </c>
      <c r="I2095" s="50">
        <f>VLOOKUP(D2095,'Species List'!$A$2:$J$97,7,0)</f>
        <v>2.9051</v>
      </c>
      <c r="J2095">
        <f t="shared" si="32"/>
        <v>236.19577785013334</v>
      </c>
      <c r="K2095" s="50" t="str">
        <f>VLOOKUP(D2095,'Species List'!$A$2:$J$97,4,0)</f>
        <v>Scaridae</v>
      </c>
    </row>
    <row r="2096" spans="1:11">
      <c r="A2096" s="49">
        <v>2013</v>
      </c>
      <c r="B2096" t="s">
        <v>39</v>
      </c>
      <c r="C2096">
        <v>2</v>
      </c>
      <c r="D2096" t="s">
        <v>45</v>
      </c>
      <c r="E2096" s="48" t="str">
        <f>VLOOKUP(D2096,'Species List'!$A$2:$J$97,3,0)</f>
        <v>Sparisoma viride</v>
      </c>
      <c r="F2096">
        <v>25</v>
      </c>
      <c r="G2096" t="s">
        <v>21</v>
      </c>
      <c r="H2096" s="50">
        <f>VLOOKUP(D2096,'Species List'!$A$2:$J$97,6,0)</f>
        <v>-4.4317000000000002</v>
      </c>
      <c r="I2096" s="50">
        <f>VLOOKUP(D2096,'Species List'!$A$2:$J$97,7,0)</f>
        <v>2.9051</v>
      </c>
      <c r="J2096">
        <f t="shared" si="32"/>
        <v>342.41715863912742</v>
      </c>
      <c r="K2096" s="50" t="str">
        <f>VLOOKUP(D2096,'Species List'!$A$2:$J$97,4,0)</f>
        <v>Scaridae</v>
      </c>
    </row>
    <row r="2097" spans="1:11">
      <c r="A2097" s="49">
        <v>2013</v>
      </c>
      <c r="B2097" t="s">
        <v>39</v>
      </c>
      <c r="C2097">
        <v>2</v>
      </c>
      <c r="D2097" t="s">
        <v>45</v>
      </c>
      <c r="E2097" s="48" t="str">
        <f>VLOOKUP(D2097,'Species List'!$A$2:$J$97,3,0)</f>
        <v>Sparisoma viride</v>
      </c>
      <c r="F2097">
        <v>28</v>
      </c>
      <c r="G2097" t="s">
        <v>21</v>
      </c>
      <c r="H2097" s="50">
        <f>VLOOKUP(D2097,'Species List'!$A$2:$J$97,6,0)</f>
        <v>-4.4317000000000002</v>
      </c>
      <c r="I2097" s="50">
        <f>VLOOKUP(D2097,'Species List'!$A$2:$J$97,7,0)</f>
        <v>2.9051</v>
      </c>
      <c r="J2097">
        <f t="shared" si="32"/>
        <v>475.92530495067058</v>
      </c>
      <c r="K2097" s="50" t="str">
        <f>VLOOKUP(D2097,'Species List'!$A$2:$J$97,4,0)</f>
        <v>Scaridae</v>
      </c>
    </row>
    <row r="2098" spans="1:11">
      <c r="A2098" s="49">
        <v>2013</v>
      </c>
      <c r="B2098" t="s">
        <v>39</v>
      </c>
      <c r="C2098">
        <v>2</v>
      </c>
      <c r="D2098" t="s">
        <v>45</v>
      </c>
      <c r="E2098" s="48" t="str">
        <f>VLOOKUP(D2098,'Species List'!$A$2:$J$97,3,0)</f>
        <v>Sparisoma viride</v>
      </c>
      <c r="F2098">
        <v>29</v>
      </c>
      <c r="G2098" t="s">
        <v>21</v>
      </c>
      <c r="H2098" s="50">
        <f>VLOOKUP(D2098,'Species List'!$A$2:$J$97,6,0)</f>
        <v>-4.4317000000000002</v>
      </c>
      <c r="I2098" s="50">
        <f>VLOOKUP(D2098,'Species List'!$A$2:$J$97,7,0)</f>
        <v>2.9051</v>
      </c>
      <c r="J2098">
        <f t="shared" si="32"/>
        <v>527.00219453145235</v>
      </c>
      <c r="K2098" s="50" t="str">
        <f>VLOOKUP(D2098,'Species List'!$A$2:$J$97,4,0)</f>
        <v>Scaridae</v>
      </c>
    </row>
    <row r="2099" spans="1:11">
      <c r="A2099" s="49">
        <v>2013</v>
      </c>
      <c r="B2099" t="s">
        <v>39</v>
      </c>
      <c r="C2099">
        <v>2</v>
      </c>
      <c r="D2099" t="s">
        <v>45</v>
      </c>
      <c r="E2099" s="48" t="str">
        <f>VLOOKUP(D2099,'Species List'!$A$2:$J$97,3,0)</f>
        <v>Sparisoma viride</v>
      </c>
      <c r="F2099">
        <v>30</v>
      </c>
      <c r="G2099" t="s">
        <v>21</v>
      </c>
      <c r="H2099" s="50">
        <f>VLOOKUP(D2099,'Species List'!$A$2:$J$97,6,0)</f>
        <v>-4.4317000000000002</v>
      </c>
      <c r="I2099" s="50">
        <f>VLOOKUP(D2099,'Species List'!$A$2:$J$97,7,0)</f>
        <v>2.9051</v>
      </c>
      <c r="J2099">
        <f t="shared" si="32"/>
        <v>581.54718397712224</v>
      </c>
      <c r="K2099" s="50" t="str">
        <f>VLOOKUP(D2099,'Species List'!$A$2:$J$97,4,0)</f>
        <v>Scaridae</v>
      </c>
    </row>
    <row r="2100" spans="1:11">
      <c r="A2100" s="49">
        <v>2013</v>
      </c>
      <c r="B2100" t="s">
        <v>39</v>
      </c>
      <c r="C2100">
        <v>3</v>
      </c>
      <c r="D2100" t="s">
        <v>54</v>
      </c>
      <c r="E2100" s="48" t="str">
        <f>VLOOKUP(D2100,'Species List'!$A$2:$J$97,3,0)</f>
        <v>Acanthurus coeruleus</v>
      </c>
      <c r="F2100">
        <v>20</v>
      </c>
      <c r="H2100" s="50">
        <f>VLOOKUP(D2100,'Species List'!$A$2:$J$97,6,0)</f>
        <v>-2.8241999999999998</v>
      </c>
      <c r="I2100" s="50">
        <f>VLOOKUP(D2100,'Species List'!$A$2:$J$97,7,0)</f>
        <v>2.2637999999999998</v>
      </c>
      <c r="J2100">
        <f t="shared" si="32"/>
        <v>242.58933511332035</v>
      </c>
      <c r="K2100" s="50" t="str">
        <f>VLOOKUP(D2100,'Species List'!$A$2:$J$97,4,0)</f>
        <v>Acanthuridae</v>
      </c>
    </row>
    <row r="2101" spans="1:11">
      <c r="A2101" s="49">
        <v>2013</v>
      </c>
      <c r="B2101" t="s">
        <v>39</v>
      </c>
      <c r="C2101">
        <v>3</v>
      </c>
      <c r="D2101" t="s">
        <v>48</v>
      </c>
      <c r="E2101" s="48" t="str">
        <f>VLOOKUP(D2101,'Species List'!$A$2:$J$97,3,0)</f>
        <v>Scarus taeniopterus</v>
      </c>
      <c r="F2101">
        <v>18</v>
      </c>
      <c r="G2101" t="s">
        <v>21</v>
      </c>
      <c r="H2101" s="50">
        <f>VLOOKUP(D2101,'Species List'!$A$2:$J$97,6,0)</f>
        <v>-3.2256999999999998</v>
      </c>
      <c r="I2101" s="50">
        <f>VLOOKUP(D2101,'Species List'!$A$2:$J$97,7,0)</f>
        <v>2.3852000000000002</v>
      </c>
      <c r="J2101">
        <f t="shared" si="32"/>
        <v>142.42163893869329</v>
      </c>
      <c r="K2101" s="50" t="str">
        <f>VLOOKUP(D2101,'Species List'!$A$2:$J$97,4,0)</f>
        <v>Scaridae</v>
      </c>
    </row>
    <row r="2102" spans="1:11">
      <c r="A2102" s="49">
        <v>2013</v>
      </c>
      <c r="B2102" t="s">
        <v>39</v>
      </c>
      <c r="C2102">
        <v>3</v>
      </c>
      <c r="D2102" t="s">
        <v>48</v>
      </c>
      <c r="E2102" s="48" t="str">
        <f>VLOOKUP(D2102,'Species List'!$A$2:$J$97,3,0)</f>
        <v>Scarus taeniopterus</v>
      </c>
      <c r="F2102">
        <v>20</v>
      </c>
      <c r="G2102" t="s">
        <v>21</v>
      </c>
      <c r="H2102" s="50">
        <f>VLOOKUP(D2102,'Species List'!$A$2:$J$97,6,0)</f>
        <v>-3.2256999999999998</v>
      </c>
      <c r="I2102" s="50">
        <f>VLOOKUP(D2102,'Species List'!$A$2:$J$97,7,0)</f>
        <v>2.3852000000000002</v>
      </c>
      <c r="J2102">
        <f t="shared" si="32"/>
        <v>183.11197449783583</v>
      </c>
      <c r="K2102" s="50" t="str">
        <f>VLOOKUP(D2102,'Species List'!$A$2:$J$97,4,0)</f>
        <v>Scaridae</v>
      </c>
    </row>
    <row r="2103" spans="1:11">
      <c r="A2103" s="49">
        <v>2013</v>
      </c>
      <c r="B2103" t="s">
        <v>39</v>
      </c>
      <c r="C2103">
        <v>3</v>
      </c>
      <c r="D2103" t="s">
        <v>48</v>
      </c>
      <c r="E2103" s="48" t="str">
        <f>VLOOKUP(D2103,'Species List'!$A$2:$J$97,3,0)</f>
        <v>Scarus taeniopterus</v>
      </c>
      <c r="F2103">
        <v>23</v>
      </c>
      <c r="G2103" t="s">
        <v>21</v>
      </c>
      <c r="H2103" s="50">
        <f>VLOOKUP(D2103,'Species List'!$A$2:$J$97,6,0)</f>
        <v>-3.2256999999999998</v>
      </c>
      <c r="I2103" s="50">
        <f>VLOOKUP(D2103,'Species List'!$A$2:$J$97,7,0)</f>
        <v>2.3852000000000002</v>
      </c>
      <c r="J2103">
        <f t="shared" si="32"/>
        <v>255.56020890468707</v>
      </c>
      <c r="K2103" s="50" t="str">
        <f>VLOOKUP(D2103,'Species List'!$A$2:$J$97,4,0)</f>
        <v>Scaridae</v>
      </c>
    </row>
    <row r="2104" spans="1:11">
      <c r="A2104" s="49">
        <v>2013</v>
      </c>
      <c r="B2104" t="s">
        <v>39</v>
      </c>
      <c r="C2104">
        <v>3</v>
      </c>
      <c r="D2104" t="s">
        <v>48</v>
      </c>
      <c r="E2104" s="48" t="str">
        <f>VLOOKUP(D2104,'Species List'!$A$2:$J$97,3,0)</f>
        <v>Scarus taeniopterus</v>
      </c>
      <c r="F2104">
        <v>10</v>
      </c>
      <c r="G2104" t="s">
        <v>53</v>
      </c>
      <c r="H2104" s="50">
        <f>VLOOKUP(D2104,'Species List'!$A$2:$J$97,6,0)</f>
        <v>-3.2256999999999998</v>
      </c>
      <c r="I2104" s="50">
        <f>VLOOKUP(D2104,'Species List'!$A$2:$J$97,7,0)</f>
        <v>2.3852000000000002</v>
      </c>
      <c r="J2104">
        <f t="shared" si="32"/>
        <v>35.050966680669347</v>
      </c>
      <c r="K2104" s="50" t="str">
        <f>VLOOKUP(D2104,'Species List'!$A$2:$J$97,4,0)</f>
        <v>Scaridae</v>
      </c>
    </row>
    <row r="2105" spans="1:11">
      <c r="A2105" s="49">
        <v>2013</v>
      </c>
      <c r="B2105" t="s">
        <v>39</v>
      </c>
      <c r="C2105">
        <v>3</v>
      </c>
      <c r="D2105" t="s">
        <v>48</v>
      </c>
      <c r="E2105" s="48" t="str">
        <f>VLOOKUP(D2105,'Species List'!$A$2:$J$97,3,0)</f>
        <v>Scarus taeniopterus</v>
      </c>
      <c r="F2105">
        <v>24</v>
      </c>
      <c r="G2105" t="s">
        <v>43</v>
      </c>
      <c r="H2105" s="50">
        <f>VLOOKUP(D2105,'Species List'!$A$2:$J$97,6,0)</f>
        <v>-3.2256999999999998</v>
      </c>
      <c r="I2105" s="50">
        <f>VLOOKUP(D2105,'Species List'!$A$2:$J$97,7,0)</f>
        <v>2.3852000000000002</v>
      </c>
      <c r="J2105">
        <f t="shared" si="32"/>
        <v>282.86541679033706</v>
      </c>
      <c r="K2105" s="50" t="str">
        <f>VLOOKUP(D2105,'Species List'!$A$2:$J$97,4,0)</f>
        <v>Scaridae</v>
      </c>
    </row>
    <row r="2106" spans="1:11">
      <c r="A2106" s="49">
        <v>2013</v>
      </c>
      <c r="B2106" t="s">
        <v>39</v>
      </c>
      <c r="C2106">
        <v>3</v>
      </c>
      <c r="D2106" t="s">
        <v>48</v>
      </c>
      <c r="E2106" s="48" t="str">
        <f>VLOOKUP(D2106,'Species List'!$A$2:$J$97,3,0)</f>
        <v>Scarus taeniopterus</v>
      </c>
      <c r="F2106">
        <v>24</v>
      </c>
      <c r="G2106" t="s">
        <v>43</v>
      </c>
      <c r="H2106" s="50">
        <f>VLOOKUP(D2106,'Species List'!$A$2:$J$97,6,0)</f>
        <v>-3.2256999999999998</v>
      </c>
      <c r="I2106" s="50">
        <f>VLOOKUP(D2106,'Species List'!$A$2:$J$97,7,0)</f>
        <v>2.3852000000000002</v>
      </c>
      <c r="J2106">
        <f t="shared" si="32"/>
        <v>282.86541679033706</v>
      </c>
      <c r="K2106" s="50" t="str">
        <f>VLOOKUP(D2106,'Species List'!$A$2:$J$97,4,0)</f>
        <v>Scaridae</v>
      </c>
    </row>
    <row r="2107" spans="1:11">
      <c r="A2107" s="49">
        <v>2013</v>
      </c>
      <c r="B2107" t="s">
        <v>39</v>
      </c>
      <c r="C2107">
        <v>3</v>
      </c>
      <c r="D2107" t="s">
        <v>48</v>
      </c>
      <c r="E2107" s="48" t="str">
        <f>VLOOKUP(D2107,'Species List'!$A$2:$J$97,3,0)</f>
        <v>Scarus taeniopterus</v>
      </c>
      <c r="F2107">
        <v>25</v>
      </c>
      <c r="G2107" t="s">
        <v>43</v>
      </c>
      <c r="H2107" s="50">
        <f>VLOOKUP(D2107,'Species List'!$A$2:$J$97,6,0)</f>
        <v>-3.2256999999999998</v>
      </c>
      <c r="I2107" s="50">
        <f>VLOOKUP(D2107,'Species List'!$A$2:$J$97,7,0)</f>
        <v>2.3852000000000002</v>
      </c>
      <c r="J2107">
        <f t="shared" si="32"/>
        <v>311.79310623759653</v>
      </c>
      <c r="K2107" s="50" t="str">
        <f>VLOOKUP(D2107,'Species List'!$A$2:$J$97,4,0)</f>
        <v>Scaridae</v>
      </c>
    </row>
    <row r="2108" spans="1:11">
      <c r="A2108" s="49">
        <v>2013</v>
      </c>
      <c r="B2108" t="s">
        <v>39</v>
      </c>
      <c r="C2108">
        <v>3</v>
      </c>
      <c r="D2108" s="48" t="s">
        <v>42</v>
      </c>
      <c r="E2108" s="48" t="str">
        <f>VLOOKUP(D2108,'Species List'!$A$2:$J$97,3,0)</f>
        <v>Scarus vetula</v>
      </c>
      <c r="F2108">
        <v>25</v>
      </c>
      <c r="G2108" t="s">
        <v>21</v>
      </c>
      <c r="H2108" s="50">
        <f>VLOOKUP(D2108,'Species List'!$A$2:$J$97,6,0)</f>
        <v>-5.0162000000000004</v>
      </c>
      <c r="I2108" s="50">
        <f>VLOOKUP(D2108,'Species List'!$A$2:$J$97,7,0)</f>
        <v>3.1109</v>
      </c>
      <c r="J2108">
        <f t="shared" si="32"/>
        <v>277.684458006971</v>
      </c>
      <c r="K2108" s="50" t="str">
        <f>VLOOKUP(D2108,'Species List'!$A$2:$J$97,4,0)</f>
        <v>Scaridae</v>
      </c>
    </row>
    <row r="2109" spans="1:11">
      <c r="A2109" s="49">
        <v>2013</v>
      </c>
      <c r="B2109" t="s">
        <v>39</v>
      </c>
      <c r="C2109">
        <v>3</v>
      </c>
      <c r="D2109" s="48" t="s">
        <v>42</v>
      </c>
      <c r="E2109" s="48" t="str">
        <f>VLOOKUP(D2109,'Species List'!$A$2:$J$97,3,0)</f>
        <v>Scarus vetula</v>
      </c>
      <c r="F2109">
        <v>35</v>
      </c>
      <c r="G2109" t="s">
        <v>43</v>
      </c>
      <c r="H2109" s="50">
        <f>VLOOKUP(D2109,'Species List'!$A$2:$J$97,6,0)</f>
        <v>-5.0162000000000004</v>
      </c>
      <c r="I2109" s="50">
        <f>VLOOKUP(D2109,'Species List'!$A$2:$J$97,7,0)</f>
        <v>3.1109</v>
      </c>
      <c r="J2109">
        <f t="shared" si="32"/>
        <v>790.93588337793562</v>
      </c>
      <c r="K2109" s="50" t="str">
        <f>VLOOKUP(D2109,'Species List'!$A$2:$J$97,4,0)</f>
        <v>Scaridae</v>
      </c>
    </row>
    <row r="2110" spans="1:11">
      <c r="A2110" s="49">
        <v>2013</v>
      </c>
      <c r="B2110" t="s">
        <v>39</v>
      </c>
      <c r="C2110">
        <v>3</v>
      </c>
      <c r="D2110" s="48" t="s">
        <v>47</v>
      </c>
      <c r="E2110" s="48" t="str">
        <f>VLOOKUP(D2110,'Species List'!$A$2:$J$97,3,0)</f>
        <v>Sparisoma aurofrenatum</v>
      </c>
      <c r="F2110">
        <v>22</v>
      </c>
      <c r="G2110" t="s">
        <v>43</v>
      </c>
      <c r="H2110" s="50">
        <f>VLOOKUP(D2110,'Species List'!$A$2:$J$97,6,0)</f>
        <v>-4.0781000000000001</v>
      </c>
      <c r="I2110" s="50">
        <f>VLOOKUP(D2110,'Species List'!$A$2:$J$97,7,0)</f>
        <v>2.7437999999999998</v>
      </c>
      <c r="J2110">
        <f t="shared" si="32"/>
        <v>223.37746170948702</v>
      </c>
      <c r="K2110" s="50" t="str">
        <f>VLOOKUP(D2110,'Species List'!$A$2:$J$97,4,0)</f>
        <v>Scaridae</v>
      </c>
    </row>
    <row r="2111" spans="1:11">
      <c r="A2111" s="49">
        <v>2013</v>
      </c>
      <c r="B2111" t="s">
        <v>39</v>
      </c>
      <c r="C2111">
        <v>3</v>
      </c>
      <c r="D2111" s="48" t="s">
        <v>36</v>
      </c>
      <c r="E2111" s="48" t="str">
        <f>VLOOKUP(D2111,'Species List'!$A$2:$J$97,3,0)</f>
        <v>Sparisoma chrysopterum</v>
      </c>
      <c r="F2111">
        <v>32</v>
      </c>
      <c r="G2111" t="s">
        <v>21</v>
      </c>
      <c r="H2111" s="50">
        <f>VLOOKUP(D2111,'Species List'!$A$2:$J$97,6,0)</f>
        <v>-3.0508999999999999</v>
      </c>
      <c r="I2111" s="50">
        <f>VLOOKUP(D2111,'Species List'!$A$2:$J$97,7,0)</f>
        <v>2.3191999999999999</v>
      </c>
      <c r="J2111">
        <f t="shared" si="32"/>
        <v>574.17440591688262</v>
      </c>
      <c r="K2111" s="50" t="str">
        <f>VLOOKUP(D2111,'Species List'!$A$2:$J$97,4,0)</f>
        <v>Scaridae</v>
      </c>
    </row>
    <row r="2112" spans="1:11">
      <c r="A2112" s="49">
        <v>2013</v>
      </c>
      <c r="B2112" t="s">
        <v>39</v>
      </c>
      <c r="C2112">
        <v>3</v>
      </c>
      <c r="D2112" t="s">
        <v>45</v>
      </c>
      <c r="E2112" s="48" t="str">
        <f>VLOOKUP(D2112,'Species List'!$A$2:$J$97,3,0)</f>
        <v>Sparisoma viride</v>
      </c>
      <c r="F2112">
        <v>22</v>
      </c>
      <c r="G2112" t="s">
        <v>21</v>
      </c>
      <c r="H2112" s="50">
        <f>VLOOKUP(D2112,'Species List'!$A$2:$J$97,6,0)</f>
        <v>-4.4317000000000002</v>
      </c>
      <c r="I2112" s="50">
        <f>VLOOKUP(D2112,'Species List'!$A$2:$J$97,7,0)</f>
        <v>2.9051</v>
      </c>
      <c r="J2112">
        <f t="shared" si="32"/>
        <v>236.19577785013334</v>
      </c>
      <c r="K2112" s="50" t="str">
        <f>VLOOKUP(D2112,'Species List'!$A$2:$J$97,4,0)</f>
        <v>Scaridae</v>
      </c>
    </row>
    <row r="2113" spans="1:11">
      <c r="A2113" s="49">
        <v>2013</v>
      </c>
      <c r="B2113" t="s">
        <v>39</v>
      </c>
      <c r="C2113">
        <v>3</v>
      </c>
      <c r="D2113" t="s">
        <v>45</v>
      </c>
      <c r="E2113" s="48" t="str">
        <f>VLOOKUP(D2113,'Species List'!$A$2:$J$97,3,0)</f>
        <v>Sparisoma viride</v>
      </c>
      <c r="F2113">
        <v>23</v>
      </c>
      <c r="G2113" t="s">
        <v>21</v>
      </c>
      <c r="H2113" s="50">
        <f>VLOOKUP(D2113,'Species List'!$A$2:$J$97,6,0)</f>
        <v>-4.4317000000000002</v>
      </c>
      <c r="I2113" s="50">
        <f>VLOOKUP(D2113,'Species List'!$A$2:$J$97,7,0)</f>
        <v>2.9051</v>
      </c>
      <c r="J2113">
        <f t="shared" si="32"/>
        <v>268.75437106326598</v>
      </c>
      <c r="K2113" s="50" t="str">
        <f>VLOOKUP(D2113,'Species List'!$A$2:$J$97,4,0)</f>
        <v>Scaridae</v>
      </c>
    </row>
    <row r="2114" spans="1:11">
      <c r="A2114" s="49">
        <v>2013</v>
      </c>
      <c r="B2114" t="s">
        <v>39</v>
      </c>
      <c r="C2114">
        <v>3</v>
      </c>
      <c r="D2114" t="s">
        <v>45</v>
      </c>
      <c r="E2114" s="48" t="str">
        <f>VLOOKUP(D2114,'Species List'!$A$2:$J$97,3,0)</f>
        <v>Sparisoma viride</v>
      </c>
      <c r="F2114">
        <v>24</v>
      </c>
      <c r="G2114" t="s">
        <v>21</v>
      </c>
      <c r="H2114" s="50">
        <f>VLOOKUP(D2114,'Species List'!$A$2:$J$97,6,0)</f>
        <v>-4.4317000000000002</v>
      </c>
      <c r="I2114" s="50">
        <f>VLOOKUP(D2114,'Species List'!$A$2:$J$97,7,0)</f>
        <v>2.9051</v>
      </c>
      <c r="J2114">
        <f t="shared" ref="J2114:J2177" si="33">10^(H2114+(I2114*LOG(F2114*10)/LOG(10)))</f>
        <v>304.12468932899543</v>
      </c>
      <c r="K2114" s="50" t="str">
        <f>VLOOKUP(D2114,'Species List'!$A$2:$J$97,4,0)</f>
        <v>Scaridae</v>
      </c>
    </row>
    <row r="2115" spans="1:11">
      <c r="A2115" s="49">
        <v>2013</v>
      </c>
      <c r="B2115" t="s">
        <v>39</v>
      </c>
      <c r="C2115">
        <v>3</v>
      </c>
      <c r="D2115" t="s">
        <v>45</v>
      </c>
      <c r="E2115" s="48" t="str">
        <f>VLOOKUP(D2115,'Species List'!$A$2:$J$97,3,0)</f>
        <v>Sparisoma viride</v>
      </c>
      <c r="F2115">
        <v>25</v>
      </c>
      <c r="G2115" t="s">
        <v>21</v>
      </c>
      <c r="H2115" s="50">
        <f>VLOOKUP(D2115,'Species List'!$A$2:$J$97,6,0)</f>
        <v>-4.4317000000000002</v>
      </c>
      <c r="I2115" s="50">
        <f>VLOOKUP(D2115,'Species List'!$A$2:$J$97,7,0)</f>
        <v>2.9051</v>
      </c>
      <c r="J2115">
        <f t="shared" si="33"/>
        <v>342.41715863912742</v>
      </c>
      <c r="K2115" s="50" t="str">
        <f>VLOOKUP(D2115,'Species List'!$A$2:$J$97,4,0)</f>
        <v>Scaridae</v>
      </c>
    </row>
    <row r="2116" spans="1:11">
      <c r="A2116" s="49">
        <v>2013</v>
      </c>
      <c r="B2116" t="s">
        <v>39</v>
      </c>
      <c r="C2116">
        <v>3</v>
      </c>
      <c r="D2116" t="s">
        <v>45</v>
      </c>
      <c r="E2116" s="48" t="str">
        <f>VLOOKUP(D2116,'Species List'!$A$2:$J$97,3,0)</f>
        <v>Sparisoma viride</v>
      </c>
      <c r="F2116">
        <v>25</v>
      </c>
      <c r="G2116" t="s">
        <v>21</v>
      </c>
      <c r="H2116" s="50">
        <f>VLOOKUP(D2116,'Species List'!$A$2:$J$97,6,0)</f>
        <v>-4.4317000000000002</v>
      </c>
      <c r="I2116" s="50">
        <f>VLOOKUP(D2116,'Species List'!$A$2:$J$97,7,0)</f>
        <v>2.9051</v>
      </c>
      <c r="J2116">
        <f t="shared" si="33"/>
        <v>342.41715863912742</v>
      </c>
      <c r="K2116" s="50" t="str">
        <f>VLOOKUP(D2116,'Species List'!$A$2:$J$97,4,0)</f>
        <v>Scaridae</v>
      </c>
    </row>
    <row r="2117" spans="1:11">
      <c r="A2117" s="49">
        <v>2013</v>
      </c>
      <c r="B2117" t="s">
        <v>39</v>
      </c>
      <c r="C2117">
        <v>3</v>
      </c>
      <c r="D2117" t="s">
        <v>45</v>
      </c>
      <c r="E2117" s="48" t="str">
        <f>VLOOKUP(D2117,'Species List'!$A$2:$J$97,3,0)</f>
        <v>Sparisoma viride</v>
      </c>
      <c r="F2117">
        <v>30</v>
      </c>
      <c r="G2117" t="s">
        <v>21</v>
      </c>
      <c r="H2117" s="50">
        <f>VLOOKUP(D2117,'Species List'!$A$2:$J$97,6,0)</f>
        <v>-4.4317000000000002</v>
      </c>
      <c r="I2117" s="50">
        <f>VLOOKUP(D2117,'Species List'!$A$2:$J$97,7,0)</f>
        <v>2.9051</v>
      </c>
      <c r="J2117">
        <f t="shared" si="33"/>
        <v>581.54718397712224</v>
      </c>
      <c r="K2117" s="50" t="str">
        <f>VLOOKUP(D2117,'Species List'!$A$2:$J$97,4,0)</f>
        <v>Scaridae</v>
      </c>
    </row>
    <row r="2118" spans="1:11">
      <c r="A2118" s="49">
        <v>2013</v>
      </c>
      <c r="B2118" t="s">
        <v>39</v>
      </c>
      <c r="C2118">
        <v>3</v>
      </c>
      <c r="D2118" t="s">
        <v>45</v>
      </c>
      <c r="E2118" s="48" t="str">
        <f>VLOOKUP(D2118,'Species List'!$A$2:$J$97,3,0)</f>
        <v>Sparisoma viride</v>
      </c>
      <c r="F2118">
        <v>30</v>
      </c>
      <c r="G2118" t="s">
        <v>21</v>
      </c>
      <c r="H2118" s="50">
        <f>VLOOKUP(D2118,'Species List'!$A$2:$J$97,6,0)</f>
        <v>-4.4317000000000002</v>
      </c>
      <c r="I2118" s="50">
        <f>VLOOKUP(D2118,'Species List'!$A$2:$J$97,7,0)</f>
        <v>2.9051</v>
      </c>
      <c r="J2118">
        <f t="shared" si="33"/>
        <v>581.54718397712224</v>
      </c>
      <c r="K2118" s="50" t="str">
        <f>VLOOKUP(D2118,'Species List'!$A$2:$J$97,4,0)</f>
        <v>Scaridae</v>
      </c>
    </row>
    <row r="2119" spans="1:11">
      <c r="A2119" s="49">
        <v>2013</v>
      </c>
      <c r="B2119" t="s">
        <v>39</v>
      </c>
      <c r="C2119">
        <v>3</v>
      </c>
      <c r="D2119" t="s">
        <v>45</v>
      </c>
      <c r="E2119" s="48" t="str">
        <f>VLOOKUP(D2119,'Species List'!$A$2:$J$97,3,0)</f>
        <v>Sparisoma viride</v>
      </c>
      <c r="F2119">
        <v>32</v>
      </c>
      <c r="G2119" t="s">
        <v>43</v>
      </c>
      <c r="H2119" s="50">
        <f>VLOOKUP(D2119,'Species List'!$A$2:$J$97,6,0)</f>
        <v>-4.4317000000000002</v>
      </c>
      <c r="I2119" s="50">
        <f>VLOOKUP(D2119,'Species List'!$A$2:$J$97,7,0)</f>
        <v>2.9051</v>
      </c>
      <c r="J2119">
        <f t="shared" si="33"/>
        <v>701.47339170910243</v>
      </c>
      <c r="K2119" s="50" t="str">
        <f>VLOOKUP(D2119,'Species List'!$A$2:$J$97,4,0)</f>
        <v>Scaridae</v>
      </c>
    </row>
    <row r="2120" spans="1:11">
      <c r="A2120" s="49">
        <v>2013</v>
      </c>
      <c r="B2120" t="s">
        <v>39</v>
      </c>
      <c r="C2120">
        <v>3</v>
      </c>
      <c r="D2120" t="s">
        <v>45</v>
      </c>
      <c r="E2120" s="48" t="str">
        <f>VLOOKUP(D2120,'Species List'!$A$2:$J$97,3,0)</f>
        <v>Sparisoma viride</v>
      </c>
      <c r="F2120">
        <v>32</v>
      </c>
      <c r="G2120" t="s">
        <v>43</v>
      </c>
      <c r="H2120" s="50">
        <f>VLOOKUP(D2120,'Species List'!$A$2:$J$97,6,0)</f>
        <v>-4.4317000000000002</v>
      </c>
      <c r="I2120" s="50">
        <f>VLOOKUP(D2120,'Species List'!$A$2:$J$97,7,0)</f>
        <v>2.9051</v>
      </c>
      <c r="J2120">
        <f t="shared" si="33"/>
        <v>701.47339170910243</v>
      </c>
      <c r="K2120" s="50" t="str">
        <f>VLOOKUP(D2120,'Species List'!$A$2:$J$97,4,0)</f>
        <v>Scaridae</v>
      </c>
    </row>
    <row r="2121" spans="1:11">
      <c r="A2121" s="49">
        <v>2013</v>
      </c>
      <c r="B2121" t="s">
        <v>39</v>
      </c>
      <c r="C2121">
        <v>3</v>
      </c>
      <c r="D2121" t="s">
        <v>45</v>
      </c>
      <c r="E2121" s="48" t="str">
        <f>VLOOKUP(D2121,'Species List'!$A$2:$J$97,3,0)</f>
        <v>Sparisoma viride</v>
      </c>
      <c r="F2121">
        <v>33</v>
      </c>
      <c r="G2121" t="s">
        <v>43</v>
      </c>
      <c r="H2121" s="50">
        <f>VLOOKUP(D2121,'Species List'!$A$2:$J$97,6,0)</f>
        <v>-4.4317000000000002</v>
      </c>
      <c r="I2121" s="50">
        <f>VLOOKUP(D2121,'Species List'!$A$2:$J$97,7,0)</f>
        <v>2.9051</v>
      </c>
      <c r="J2121">
        <f t="shared" si="33"/>
        <v>767.06973304521671</v>
      </c>
      <c r="K2121" s="50" t="str">
        <f>VLOOKUP(D2121,'Species List'!$A$2:$J$97,4,0)</f>
        <v>Scaridae</v>
      </c>
    </row>
    <row r="2122" spans="1:11">
      <c r="A2122" s="49">
        <v>2013</v>
      </c>
      <c r="B2122" t="s">
        <v>39</v>
      </c>
      <c r="C2122">
        <v>4</v>
      </c>
      <c r="D2122" s="48" t="s">
        <v>26</v>
      </c>
      <c r="E2122" s="48" t="str">
        <f>VLOOKUP(D2122,'Species List'!$A$2:$J$97,3,0)</f>
        <v>Acanthurus bahianus</v>
      </c>
      <c r="F2122">
        <v>15</v>
      </c>
      <c r="H2122" s="50">
        <f>VLOOKUP(D2122,'Species List'!$A$2:$J$97,6,0)</f>
        <v>-4.6005000000000003</v>
      </c>
      <c r="I2122" s="50">
        <f>VLOOKUP(D2122,'Species List'!$A$2:$J$97,7,0)</f>
        <v>2.9752000000000001</v>
      </c>
      <c r="J2122">
        <f t="shared" si="33"/>
        <v>74.783659607909669</v>
      </c>
      <c r="K2122" s="50" t="str">
        <f>VLOOKUP(D2122,'Species List'!$A$2:$J$97,4,0)</f>
        <v>Acanthuridae</v>
      </c>
    </row>
    <row r="2123" spans="1:11">
      <c r="A2123" s="49">
        <v>2013</v>
      </c>
      <c r="B2123" t="s">
        <v>39</v>
      </c>
      <c r="C2123">
        <v>4</v>
      </c>
      <c r="D2123" s="48" t="s">
        <v>26</v>
      </c>
      <c r="E2123" s="48" t="str">
        <f>VLOOKUP(D2123,'Species List'!$A$2:$J$97,3,0)</f>
        <v>Acanthurus bahianus</v>
      </c>
      <c r="F2123">
        <v>20</v>
      </c>
      <c r="H2123" s="50">
        <f>VLOOKUP(D2123,'Species List'!$A$2:$J$97,6,0)</f>
        <v>-4.6005000000000003</v>
      </c>
      <c r="I2123" s="50">
        <f>VLOOKUP(D2123,'Species List'!$A$2:$J$97,7,0)</f>
        <v>2.9752000000000001</v>
      </c>
      <c r="J2123">
        <f t="shared" si="33"/>
        <v>176.00477205767049</v>
      </c>
      <c r="K2123" s="50" t="str">
        <f>VLOOKUP(D2123,'Species List'!$A$2:$J$97,4,0)</f>
        <v>Acanthuridae</v>
      </c>
    </row>
    <row r="2124" spans="1:11">
      <c r="A2124" s="49">
        <v>2013</v>
      </c>
      <c r="B2124" t="s">
        <v>39</v>
      </c>
      <c r="C2124">
        <v>4</v>
      </c>
      <c r="D2124" s="48" t="s">
        <v>46</v>
      </c>
      <c r="E2124" s="48" t="str">
        <f>VLOOKUP(D2124,'Species List'!$A$2:$J$97,3,0)</f>
        <v>Acanthurus chirurgus</v>
      </c>
      <c r="F2124">
        <v>20</v>
      </c>
      <c r="H2124" s="50">
        <f>VLOOKUP(D2124,'Species List'!$A$2:$J$97,6,0)</f>
        <v>-2.4262000000000001</v>
      </c>
      <c r="I2124" s="50">
        <f>VLOOKUP(D2124,'Species List'!$A$2:$J$97,7,0)</f>
        <v>2.0768</v>
      </c>
      <c r="J2124">
        <f t="shared" si="33"/>
        <v>225.20555304089149</v>
      </c>
      <c r="K2124" s="50" t="str">
        <f>VLOOKUP(D2124,'Species List'!$A$2:$J$97,4,0)</f>
        <v>Acanthuridae</v>
      </c>
    </row>
    <row r="2125" spans="1:11">
      <c r="A2125" s="49">
        <v>2013</v>
      </c>
      <c r="B2125" t="s">
        <v>39</v>
      </c>
      <c r="C2125">
        <v>4</v>
      </c>
      <c r="D2125" t="s">
        <v>54</v>
      </c>
      <c r="E2125" s="48" t="str">
        <f>VLOOKUP(D2125,'Species List'!$A$2:$J$97,3,0)</f>
        <v>Acanthurus coeruleus</v>
      </c>
      <c r="F2125">
        <v>17</v>
      </c>
      <c r="H2125" s="50">
        <f>VLOOKUP(D2125,'Species List'!$A$2:$J$97,6,0)</f>
        <v>-2.8241999999999998</v>
      </c>
      <c r="I2125" s="50">
        <f>VLOOKUP(D2125,'Species List'!$A$2:$J$97,7,0)</f>
        <v>2.2637999999999998</v>
      </c>
      <c r="J2125">
        <f t="shared" si="33"/>
        <v>167.91529942216221</v>
      </c>
      <c r="K2125" s="50" t="str">
        <f>VLOOKUP(D2125,'Species List'!$A$2:$J$97,4,0)</f>
        <v>Acanthuridae</v>
      </c>
    </row>
    <row r="2126" spans="1:11">
      <c r="A2126" s="49">
        <v>2013</v>
      </c>
      <c r="B2126" t="s">
        <v>39</v>
      </c>
      <c r="C2126">
        <v>4</v>
      </c>
      <c r="D2126" s="48" t="s">
        <v>49</v>
      </c>
      <c r="E2126" s="48" t="str">
        <f>VLOOKUP(D2126,'Species List'!$A$2:$J$97,3,0)</f>
        <v>Microspathodon chrysurus</v>
      </c>
      <c r="F2126">
        <v>15</v>
      </c>
      <c r="H2126" s="50">
        <f>VLOOKUP(D2126,'Species List'!$A$2:$J$97,6,0)</f>
        <v>-4.7032999999999996</v>
      </c>
      <c r="I2126" s="50">
        <f>VLOOKUP(D2126,'Species List'!$A$2:$J$97,7,0)</f>
        <v>3.0825</v>
      </c>
      <c r="J2126">
        <f t="shared" si="33"/>
        <v>101.04185391212167</v>
      </c>
      <c r="K2126" s="50" t="str">
        <f>VLOOKUP(D2126,'Species List'!$A$2:$J$97,4,0)</f>
        <v>Pomacentridae</v>
      </c>
    </row>
    <row r="2127" spans="1:11">
      <c r="A2127" s="49">
        <v>2013</v>
      </c>
      <c r="B2127" t="s">
        <v>39</v>
      </c>
      <c r="C2127">
        <v>4</v>
      </c>
      <c r="D2127" t="s">
        <v>48</v>
      </c>
      <c r="E2127" s="48" t="str">
        <f>VLOOKUP(D2127,'Species List'!$A$2:$J$97,3,0)</f>
        <v>Scarus taeniopterus</v>
      </c>
      <c r="F2127">
        <v>18</v>
      </c>
      <c r="G2127" t="s">
        <v>21</v>
      </c>
      <c r="H2127" s="50">
        <f>VLOOKUP(D2127,'Species List'!$A$2:$J$97,6,0)</f>
        <v>-3.2256999999999998</v>
      </c>
      <c r="I2127" s="50">
        <f>VLOOKUP(D2127,'Species List'!$A$2:$J$97,7,0)</f>
        <v>2.3852000000000002</v>
      </c>
      <c r="J2127">
        <f t="shared" si="33"/>
        <v>142.42163893869329</v>
      </c>
      <c r="K2127" s="50" t="str">
        <f>VLOOKUP(D2127,'Species List'!$A$2:$J$97,4,0)</f>
        <v>Scaridae</v>
      </c>
    </row>
    <row r="2128" spans="1:11">
      <c r="A2128" s="49">
        <v>2013</v>
      </c>
      <c r="B2128" t="s">
        <v>39</v>
      </c>
      <c r="C2128">
        <v>4</v>
      </c>
      <c r="D2128" t="s">
        <v>48</v>
      </c>
      <c r="E2128" s="48" t="str">
        <f>VLOOKUP(D2128,'Species List'!$A$2:$J$97,3,0)</f>
        <v>Scarus taeniopterus</v>
      </c>
      <c r="F2128">
        <v>20</v>
      </c>
      <c r="G2128" t="s">
        <v>21</v>
      </c>
      <c r="H2128" s="50">
        <f>VLOOKUP(D2128,'Species List'!$A$2:$J$97,6,0)</f>
        <v>-3.2256999999999998</v>
      </c>
      <c r="I2128" s="50">
        <f>VLOOKUP(D2128,'Species List'!$A$2:$J$97,7,0)</f>
        <v>2.3852000000000002</v>
      </c>
      <c r="J2128">
        <f t="shared" si="33"/>
        <v>183.11197449783583</v>
      </c>
      <c r="K2128" s="50" t="str">
        <f>VLOOKUP(D2128,'Species List'!$A$2:$J$97,4,0)</f>
        <v>Scaridae</v>
      </c>
    </row>
    <row r="2129" spans="1:11">
      <c r="A2129" s="49">
        <v>2013</v>
      </c>
      <c r="B2129" t="s">
        <v>39</v>
      </c>
      <c r="C2129">
        <v>4</v>
      </c>
      <c r="D2129" t="s">
        <v>48</v>
      </c>
      <c r="E2129" s="48" t="str">
        <f>VLOOKUP(D2129,'Species List'!$A$2:$J$97,3,0)</f>
        <v>Scarus taeniopterus</v>
      </c>
      <c r="F2129">
        <v>8</v>
      </c>
      <c r="G2129" t="s">
        <v>53</v>
      </c>
      <c r="H2129" s="50">
        <f>VLOOKUP(D2129,'Species List'!$A$2:$J$97,6,0)</f>
        <v>-3.2256999999999998</v>
      </c>
      <c r="I2129" s="50">
        <f>VLOOKUP(D2129,'Species List'!$A$2:$J$97,7,0)</f>
        <v>2.3852000000000002</v>
      </c>
      <c r="J2129">
        <f t="shared" si="33"/>
        <v>20.584969932158472</v>
      </c>
      <c r="K2129" s="50" t="str">
        <f>VLOOKUP(D2129,'Species List'!$A$2:$J$97,4,0)</f>
        <v>Scaridae</v>
      </c>
    </row>
    <row r="2130" spans="1:11">
      <c r="A2130" s="49">
        <v>2013</v>
      </c>
      <c r="B2130" t="s">
        <v>39</v>
      </c>
      <c r="C2130">
        <v>4</v>
      </c>
      <c r="D2130" s="48" t="s">
        <v>42</v>
      </c>
      <c r="E2130" s="48" t="str">
        <f>VLOOKUP(D2130,'Species List'!$A$2:$J$97,3,0)</f>
        <v>Scarus vetula</v>
      </c>
      <c r="F2130">
        <v>30</v>
      </c>
      <c r="G2130" t="s">
        <v>21</v>
      </c>
      <c r="H2130" s="50">
        <f>VLOOKUP(D2130,'Species List'!$A$2:$J$97,6,0)</f>
        <v>-5.0162000000000004</v>
      </c>
      <c r="I2130" s="50">
        <f>VLOOKUP(D2130,'Species List'!$A$2:$J$97,7,0)</f>
        <v>3.1109</v>
      </c>
      <c r="J2130">
        <f t="shared" si="33"/>
        <v>489.6395738782121</v>
      </c>
      <c r="K2130" s="50" t="str">
        <f>VLOOKUP(D2130,'Species List'!$A$2:$J$97,4,0)</f>
        <v>Scaridae</v>
      </c>
    </row>
    <row r="2131" spans="1:11">
      <c r="A2131" s="49">
        <v>2013</v>
      </c>
      <c r="B2131" t="s">
        <v>39</v>
      </c>
      <c r="C2131">
        <v>4</v>
      </c>
      <c r="D2131" s="48" t="s">
        <v>42</v>
      </c>
      <c r="E2131" s="48" t="str">
        <f>VLOOKUP(D2131,'Species List'!$A$2:$J$97,3,0)</f>
        <v>Scarus vetula</v>
      </c>
      <c r="F2131">
        <v>32</v>
      </c>
      <c r="G2131" t="s">
        <v>21</v>
      </c>
      <c r="H2131" s="50">
        <f>VLOOKUP(D2131,'Species List'!$A$2:$J$97,6,0)</f>
        <v>-5.0162000000000004</v>
      </c>
      <c r="I2131" s="50">
        <f>VLOOKUP(D2131,'Species List'!$A$2:$J$97,7,0)</f>
        <v>3.1109</v>
      </c>
      <c r="J2131">
        <f t="shared" si="33"/>
        <v>598.50952660385963</v>
      </c>
      <c r="K2131" s="50" t="str">
        <f>VLOOKUP(D2131,'Species List'!$A$2:$J$97,4,0)</f>
        <v>Scaridae</v>
      </c>
    </row>
    <row r="2132" spans="1:11">
      <c r="A2132" s="49">
        <v>2013</v>
      </c>
      <c r="B2132" t="s">
        <v>39</v>
      </c>
      <c r="C2132">
        <v>4</v>
      </c>
      <c r="D2132" s="48" t="s">
        <v>42</v>
      </c>
      <c r="E2132" s="48" t="str">
        <f>VLOOKUP(D2132,'Species List'!$A$2:$J$97,3,0)</f>
        <v>Scarus vetula</v>
      </c>
      <c r="F2132">
        <v>35</v>
      </c>
      <c r="G2132" t="s">
        <v>43</v>
      </c>
      <c r="H2132" s="50">
        <f>VLOOKUP(D2132,'Species List'!$A$2:$J$97,6,0)</f>
        <v>-5.0162000000000004</v>
      </c>
      <c r="I2132" s="50">
        <f>VLOOKUP(D2132,'Species List'!$A$2:$J$97,7,0)</f>
        <v>3.1109</v>
      </c>
      <c r="J2132">
        <f t="shared" si="33"/>
        <v>790.93588337793562</v>
      </c>
      <c r="K2132" s="50" t="str">
        <f>VLOOKUP(D2132,'Species List'!$A$2:$J$97,4,0)</f>
        <v>Scaridae</v>
      </c>
    </row>
    <row r="2133" spans="1:11">
      <c r="A2133" s="49">
        <v>2013</v>
      </c>
      <c r="B2133" t="s">
        <v>39</v>
      </c>
      <c r="C2133">
        <v>4</v>
      </c>
      <c r="D2133" s="48" t="s">
        <v>47</v>
      </c>
      <c r="E2133" s="48" t="str">
        <f>VLOOKUP(D2133,'Species List'!$A$2:$J$97,3,0)</f>
        <v>Sparisoma aurofrenatum</v>
      </c>
      <c r="F2133">
        <v>15</v>
      </c>
      <c r="G2133" t="s">
        <v>21</v>
      </c>
      <c r="H2133" s="50">
        <f>VLOOKUP(D2133,'Species List'!$A$2:$J$97,6,0)</f>
        <v>-4.0781000000000001</v>
      </c>
      <c r="I2133" s="50">
        <f>VLOOKUP(D2133,'Species List'!$A$2:$J$97,7,0)</f>
        <v>2.7437999999999998</v>
      </c>
      <c r="J2133">
        <f t="shared" si="33"/>
        <v>78.101467931149301</v>
      </c>
      <c r="K2133" s="50" t="str">
        <f>VLOOKUP(D2133,'Species List'!$A$2:$J$97,4,0)</f>
        <v>Scaridae</v>
      </c>
    </row>
    <row r="2134" spans="1:11">
      <c r="A2134" s="49">
        <v>2013</v>
      </c>
      <c r="B2134" t="s">
        <v>39</v>
      </c>
      <c r="C2134">
        <v>4</v>
      </c>
      <c r="D2134" s="48" t="s">
        <v>47</v>
      </c>
      <c r="E2134" s="48" t="str">
        <f>VLOOKUP(D2134,'Species List'!$A$2:$J$97,3,0)</f>
        <v>Sparisoma aurofrenatum</v>
      </c>
      <c r="F2134">
        <v>20</v>
      </c>
      <c r="G2134" t="s">
        <v>21</v>
      </c>
      <c r="H2134" s="50">
        <f>VLOOKUP(D2134,'Species List'!$A$2:$J$97,6,0)</f>
        <v>-4.0781000000000001</v>
      </c>
      <c r="I2134" s="50">
        <f>VLOOKUP(D2134,'Species List'!$A$2:$J$97,7,0)</f>
        <v>2.7437999999999998</v>
      </c>
      <c r="J2134">
        <f t="shared" si="33"/>
        <v>171.97531044669645</v>
      </c>
      <c r="K2134" s="50" t="str">
        <f>VLOOKUP(D2134,'Species List'!$A$2:$J$97,4,0)</f>
        <v>Scaridae</v>
      </c>
    </row>
    <row r="2135" spans="1:11">
      <c r="A2135" s="49">
        <v>2013</v>
      </c>
      <c r="B2135" t="s">
        <v>39</v>
      </c>
      <c r="C2135">
        <v>4</v>
      </c>
      <c r="D2135" s="48" t="s">
        <v>47</v>
      </c>
      <c r="E2135" s="48" t="str">
        <f>VLOOKUP(D2135,'Species List'!$A$2:$J$97,3,0)</f>
        <v>Sparisoma aurofrenatum</v>
      </c>
      <c r="F2135">
        <v>22</v>
      </c>
      <c r="G2135" t="s">
        <v>21</v>
      </c>
      <c r="H2135" s="50">
        <f>VLOOKUP(D2135,'Species List'!$A$2:$J$97,6,0)</f>
        <v>-4.0781000000000001</v>
      </c>
      <c r="I2135" s="50">
        <f>VLOOKUP(D2135,'Species List'!$A$2:$J$97,7,0)</f>
        <v>2.7437999999999998</v>
      </c>
      <c r="J2135">
        <f t="shared" si="33"/>
        <v>223.37746170948702</v>
      </c>
      <c r="K2135" s="50" t="str">
        <f>VLOOKUP(D2135,'Species List'!$A$2:$J$97,4,0)</f>
        <v>Scaridae</v>
      </c>
    </row>
    <row r="2136" spans="1:11">
      <c r="A2136" s="49">
        <v>2013</v>
      </c>
      <c r="B2136" t="s">
        <v>39</v>
      </c>
      <c r="C2136">
        <v>4</v>
      </c>
      <c r="D2136" s="48" t="s">
        <v>47</v>
      </c>
      <c r="E2136" s="48" t="str">
        <f>VLOOKUP(D2136,'Species List'!$A$2:$J$97,3,0)</f>
        <v>Sparisoma aurofrenatum</v>
      </c>
      <c r="F2136">
        <v>18</v>
      </c>
      <c r="G2136" t="s">
        <v>43</v>
      </c>
      <c r="H2136" s="50">
        <f>VLOOKUP(D2136,'Species List'!$A$2:$J$97,6,0)</f>
        <v>-4.0781000000000001</v>
      </c>
      <c r="I2136" s="50">
        <f>VLOOKUP(D2136,'Species List'!$A$2:$J$97,7,0)</f>
        <v>2.7437999999999998</v>
      </c>
      <c r="J2136">
        <f t="shared" si="33"/>
        <v>128.80024807719036</v>
      </c>
      <c r="K2136" s="50" t="str">
        <f>VLOOKUP(D2136,'Species List'!$A$2:$J$97,4,0)</f>
        <v>Scaridae</v>
      </c>
    </row>
    <row r="2137" spans="1:11">
      <c r="A2137" s="49">
        <v>2013</v>
      </c>
      <c r="B2137" t="s">
        <v>39</v>
      </c>
      <c r="C2137">
        <v>4</v>
      </c>
      <c r="D2137" t="s">
        <v>45</v>
      </c>
      <c r="E2137" s="48" t="str">
        <f>VLOOKUP(D2137,'Species List'!$A$2:$J$97,3,0)</f>
        <v>Sparisoma viride</v>
      </c>
      <c r="F2137">
        <v>24</v>
      </c>
      <c r="G2137" t="s">
        <v>21</v>
      </c>
      <c r="H2137" s="50">
        <f>VLOOKUP(D2137,'Species List'!$A$2:$J$97,6,0)</f>
        <v>-4.4317000000000002</v>
      </c>
      <c r="I2137" s="50">
        <f>VLOOKUP(D2137,'Species List'!$A$2:$J$97,7,0)</f>
        <v>2.9051</v>
      </c>
      <c r="J2137">
        <f t="shared" si="33"/>
        <v>304.12468932899543</v>
      </c>
      <c r="K2137" s="50" t="str">
        <f>VLOOKUP(D2137,'Species List'!$A$2:$J$97,4,0)</f>
        <v>Scaridae</v>
      </c>
    </row>
    <row r="2138" spans="1:11">
      <c r="A2138" s="49">
        <v>2013</v>
      </c>
      <c r="B2138" t="s">
        <v>39</v>
      </c>
      <c r="C2138">
        <v>4</v>
      </c>
      <c r="D2138" t="s">
        <v>45</v>
      </c>
      <c r="E2138" s="48" t="str">
        <f>VLOOKUP(D2138,'Species List'!$A$2:$J$97,3,0)</f>
        <v>Sparisoma viride</v>
      </c>
      <c r="F2138">
        <v>25</v>
      </c>
      <c r="G2138" t="s">
        <v>21</v>
      </c>
      <c r="H2138" s="50">
        <f>VLOOKUP(D2138,'Species List'!$A$2:$J$97,6,0)</f>
        <v>-4.4317000000000002</v>
      </c>
      <c r="I2138" s="50">
        <f>VLOOKUP(D2138,'Species List'!$A$2:$J$97,7,0)</f>
        <v>2.9051</v>
      </c>
      <c r="J2138">
        <f t="shared" si="33"/>
        <v>342.41715863912742</v>
      </c>
      <c r="K2138" s="50" t="str">
        <f>VLOOKUP(D2138,'Species List'!$A$2:$J$97,4,0)</f>
        <v>Scaridae</v>
      </c>
    </row>
    <row r="2139" spans="1:11">
      <c r="A2139" s="49">
        <v>2013</v>
      </c>
      <c r="B2139" t="s">
        <v>39</v>
      </c>
      <c r="C2139">
        <v>4</v>
      </c>
      <c r="D2139" t="s">
        <v>45</v>
      </c>
      <c r="E2139" s="48" t="str">
        <f>VLOOKUP(D2139,'Species List'!$A$2:$J$97,3,0)</f>
        <v>Sparisoma viride</v>
      </c>
      <c r="F2139">
        <v>25</v>
      </c>
      <c r="G2139" t="s">
        <v>21</v>
      </c>
      <c r="H2139" s="50">
        <f>VLOOKUP(D2139,'Species List'!$A$2:$J$97,6,0)</f>
        <v>-4.4317000000000002</v>
      </c>
      <c r="I2139" s="50">
        <f>VLOOKUP(D2139,'Species List'!$A$2:$J$97,7,0)</f>
        <v>2.9051</v>
      </c>
      <c r="J2139">
        <f t="shared" si="33"/>
        <v>342.41715863912742</v>
      </c>
      <c r="K2139" s="50" t="str">
        <f>VLOOKUP(D2139,'Species List'!$A$2:$J$97,4,0)</f>
        <v>Scaridae</v>
      </c>
    </row>
    <row r="2140" spans="1:11">
      <c r="A2140" s="49">
        <v>2013</v>
      </c>
      <c r="B2140" t="s">
        <v>39</v>
      </c>
      <c r="C2140">
        <v>4</v>
      </c>
      <c r="D2140" t="s">
        <v>45</v>
      </c>
      <c r="E2140" s="48" t="str">
        <f>VLOOKUP(D2140,'Species List'!$A$2:$J$97,3,0)</f>
        <v>Sparisoma viride</v>
      </c>
      <c r="F2140">
        <v>25</v>
      </c>
      <c r="G2140" t="s">
        <v>21</v>
      </c>
      <c r="H2140" s="50">
        <f>VLOOKUP(D2140,'Species List'!$A$2:$J$97,6,0)</f>
        <v>-4.4317000000000002</v>
      </c>
      <c r="I2140" s="50">
        <f>VLOOKUP(D2140,'Species List'!$A$2:$J$97,7,0)</f>
        <v>2.9051</v>
      </c>
      <c r="J2140">
        <f t="shared" si="33"/>
        <v>342.41715863912742</v>
      </c>
      <c r="K2140" s="50" t="str">
        <f>VLOOKUP(D2140,'Species List'!$A$2:$J$97,4,0)</f>
        <v>Scaridae</v>
      </c>
    </row>
    <row r="2141" spans="1:11">
      <c r="A2141" s="49">
        <v>2013</v>
      </c>
      <c r="B2141" t="s">
        <v>39</v>
      </c>
      <c r="C2141">
        <v>4</v>
      </c>
      <c r="D2141" t="s">
        <v>45</v>
      </c>
      <c r="E2141" s="48" t="str">
        <f>VLOOKUP(D2141,'Species List'!$A$2:$J$97,3,0)</f>
        <v>Sparisoma viride</v>
      </c>
      <c r="F2141">
        <v>32</v>
      </c>
      <c r="G2141" t="s">
        <v>43</v>
      </c>
      <c r="H2141" s="50">
        <f>VLOOKUP(D2141,'Species List'!$A$2:$J$97,6,0)</f>
        <v>-4.4317000000000002</v>
      </c>
      <c r="I2141" s="50">
        <f>VLOOKUP(D2141,'Species List'!$A$2:$J$97,7,0)</f>
        <v>2.9051</v>
      </c>
      <c r="J2141">
        <f t="shared" si="33"/>
        <v>701.47339170910243</v>
      </c>
      <c r="K2141" s="50" t="str">
        <f>VLOOKUP(D2141,'Species List'!$A$2:$J$97,4,0)</f>
        <v>Scaridae</v>
      </c>
    </row>
    <row r="2142" spans="1:11">
      <c r="A2142" s="49">
        <v>2013</v>
      </c>
      <c r="B2142" t="s">
        <v>39</v>
      </c>
      <c r="C2142">
        <v>4</v>
      </c>
      <c r="D2142" t="s">
        <v>45</v>
      </c>
      <c r="E2142" s="48" t="str">
        <f>VLOOKUP(D2142,'Species List'!$A$2:$J$97,3,0)</f>
        <v>Sparisoma viride</v>
      </c>
      <c r="F2142">
        <v>32</v>
      </c>
      <c r="G2142" t="s">
        <v>43</v>
      </c>
      <c r="H2142" s="50">
        <f>VLOOKUP(D2142,'Species List'!$A$2:$J$97,6,0)</f>
        <v>-4.4317000000000002</v>
      </c>
      <c r="I2142" s="50">
        <f>VLOOKUP(D2142,'Species List'!$A$2:$J$97,7,0)</f>
        <v>2.9051</v>
      </c>
      <c r="J2142">
        <f t="shared" si="33"/>
        <v>701.47339170910243</v>
      </c>
      <c r="K2142" s="50" t="str">
        <f>VLOOKUP(D2142,'Species List'!$A$2:$J$97,4,0)</f>
        <v>Scaridae</v>
      </c>
    </row>
    <row r="2143" spans="1:11">
      <c r="A2143" s="49">
        <v>2013</v>
      </c>
      <c r="B2143" t="s">
        <v>39</v>
      </c>
      <c r="C2143">
        <v>4</v>
      </c>
      <c r="D2143" t="s">
        <v>45</v>
      </c>
      <c r="E2143" s="48" t="str">
        <f>VLOOKUP(D2143,'Species List'!$A$2:$J$97,3,0)</f>
        <v>Sparisoma viride</v>
      </c>
      <c r="F2143">
        <v>33</v>
      </c>
      <c r="G2143" t="s">
        <v>43</v>
      </c>
      <c r="H2143" s="50">
        <f>VLOOKUP(D2143,'Species List'!$A$2:$J$97,6,0)</f>
        <v>-4.4317000000000002</v>
      </c>
      <c r="I2143" s="50">
        <f>VLOOKUP(D2143,'Species List'!$A$2:$J$97,7,0)</f>
        <v>2.9051</v>
      </c>
      <c r="J2143">
        <f t="shared" si="33"/>
        <v>767.06973304521671</v>
      </c>
      <c r="K2143" s="50" t="str">
        <f>VLOOKUP(D2143,'Species List'!$A$2:$J$97,4,0)</f>
        <v>Scaridae</v>
      </c>
    </row>
    <row r="2144" spans="1:11">
      <c r="A2144" s="49">
        <v>2013</v>
      </c>
      <c r="B2144" t="s">
        <v>39</v>
      </c>
      <c r="C2144">
        <v>5</v>
      </c>
      <c r="D2144" t="s">
        <v>54</v>
      </c>
      <c r="E2144" s="48" t="str">
        <f>VLOOKUP(D2144,'Species List'!$A$2:$J$97,3,0)</f>
        <v>Acanthurus coeruleus</v>
      </c>
      <c r="F2144">
        <v>20</v>
      </c>
      <c r="H2144" s="50">
        <f>VLOOKUP(D2144,'Species List'!$A$2:$J$97,6,0)</f>
        <v>-2.8241999999999998</v>
      </c>
      <c r="I2144" s="50">
        <f>VLOOKUP(D2144,'Species List'!$A$2:$J$97,7,0)</f>
        <v>2.2637999999999998</v>
      </c>
      <c r="J2144">
        <f t="shared" si="33"/>
        <v>242.58933511332035</v>
      </c>
      <c r="K2144" s="50" t="str">
        <f>VLOOKUP(D2144,'Species List'!$A$2:$J$97,4,0)</f>
        <v>Acanthuridae</v>
      </c>
    </row>
    <row r="2145" spans="1:11">
      <c r="A2145" s="49">
        <v>2013</v>
      </c>
      <c r="B2145" t="s">
        <v>39</v>
      </c>
      <c r="C2145">
        <v>5</v>
      </c>
      <c r="D2145" t="s">
        <v>48</v>
      </c>
      <c r="E2145" s="48" t="str">
        <f>VLOOKUP(D2145,'Species List'!$A$2:$J$97,3,0)</f>
        <v>Scarus taeniopterus</v>
      </c>
      <c r="F2145">
        <v>15</v>
      </c>
      <c r="G2145" t="s">
        <v>21</v>
      </c>
      <c r="H2145" s="50">
        <f>VLOOKUP(D2145,'Species List'!$A$2:$J$97,6,0)</f>
        <v>-3.2256999999999998</v>
      </c>
      <c r="I2145" s="50">
        <f>VLOOKUP(D2145,'Species List'!$A$2:$J$97,7,0)</f>
        <v>2.3852000000000002</v>
      </c>
      <c r="J2145">
        <f t="shared" si="33"/>
        <v>92.19616810425471</v>
      </c>
      <c r="K2145" s="50" t="str">
        <f>VLOOKUP(D2145,'Species List'!$A$2:$J$97,4,0)</f>
        <v>Scaridae</v>
      </c>
    </row>
    <row r="2146" spans="1:11">
      <c r="A2146" s="49">
        <v>2013</v>
      </c>
      <c r="B2146" t="s">
        <v>39</v>
      </c>
      <c r="C2146">
        <v>5</v>
      </c>
      <c r="D2146" t="s">
        <v>48</v>
      </c>
      <c r="E2146" s="48" t="str">
        <f>VLOOKUP(D2146,'Species List'!$A$2:$J$97,3,0)</f>
        <v>Scarus taeniopterus</v>
      </c>
      <c r="F2146">
        <v>18</v>
      </c>
      <c r="G2146" t="s">
        <v>21</v>
      </c>
      <c r="H2146" s="50">
        <f>VLOOKUP(D2146,'Species List'!$A$2:$J$97,6,0)</f>
        <v>-3.2256999999999998</v>
      </c>
      <c r="I2146" s="50">
        <f>VLOOKUP(D2146,'Species List'!$A$2:$J$97,7,0)</f>
        <v>2.3852000000000002</v>
      </c>
      <c r="J2146">
        <f t="shared" si="33"/>
        <v>142.42163893869329</v>
      </c>
      <c r="K2146" s="50" t="str">
        <f>VLOOKUP(D2146,'Species List'!$A$2:$J$97,4,0)</f>
        <v>Scaridae</v>
      </c>
    </row>
    <row r="2147" spans="1:11">
      <c r="A2147" s="49">
        <v>2013</v>
      </c>
      <c r="B2147" t="s">
        <v>39</v>
      </c>
      <c r="C2147">
        <v>5</v>
      </c>
      <c r="D2147" t="s">
        <v>48</v>
      </c>
      <c r="E2147" s="48" t="str">
        <f>VLOOKUP(D2147,'Species List'!$A$2:$J$97,3,0)</f>
        <v>Scarus taeniopterus</v>
      </c>
      <c r="F2147">
        <v>18</v>
      </c>
      <c r="G2147" t="s">
        <v>21</v>
      </c>
      <c r="H2147" s="50">
        <f>VLOOKUP(D2147,'Species List'!$A$2:$J$97,6,0)</f>
        <v>-3.2256999999999998</v>
      </c>
      <c r="I2147" s="50">
        <f>VLOOKUP(D2147,'Species List'!$A$2:$J$97,7,0)</f>
        <v>2.3852000000000002</v>
      </c>
      <c r="J2147">
        <f t="shared" si="33"/>
        <v>142.42163893869329</v>
      </c>
      <c r="K2147" s="50" t="str">
        <f>VLOOKUP(D2147,'Species List'!$A$2:$J$97,4,0)</f>
        <v>Scaridae</v>
      </c>
    </row>
    <row r="2148" spans="1:11">
      <c r="A2148" s="49">
        <v>2013</v>
      </c>
      <c r="B2148" t="s">
        <v>39</v>
      </c>
      <c r="C2148">
        <v>5</v>
      </c>
      <c r="D2148" t="s">
        <v>48</v>
      </c>
      <c r="E2148" s="48" t="str">
        <f>VLOOKUP(D2148,'Species List'!$A$2:$J$97,3,0)</f>
        <v>Scarus taeniopterus</v>
      </c>
      <c r="F2148">
        <v>19</v>
      </c>
      <c r="G2148" t="s">
        <v>21</v>
      </c>
      <c r="H2148" s="50">
        <f>VLOOKUP(D2148,'Species List'!$A$2:$J$97,6,0)</f>
        <v>-3.2256999999999998</v>
      </c>
      <c r="I2148" s="50">
        <f>VLOOKUP(D2148,'Species List'!$A$2:$J$97,7,0)</f>
        <v>2.3852000000000002</v>
      </c>
      <c r="J2148">
        <f t="shared" si="33"/>
        <v>162.02539503890316</v>
      </c>
      <c r="K2148" s="50" t="str">
        <f>VLOOKUP(D2148,'Species List'!$A$2:$J$97,4,0)</f>
        <v>Scaridae</v>
      </c>
    </row>
    <row r="2149" spans="1:11">
      <c r="A2149" s="49">
        <v>2013</v>
      </c>
      <c r="B2149" t="s">
        <v>39</v>
      </c>
      <c r="C2149">
        <v>5</v>
      </c>
      <c r="D2149" t="s">
        <v>48</v>
      </c>
      <c r="E2149" s="48" t="str">
        <f>VLOOKUP(D2149,'Species List'!$A$2:$J$97,3,0)</f>
        <v>Scarus taeniopterus</v>
      </c>
      <c r="F2149">
        <v>20</v>
      </c>
      <c r="G2149" t="s">
        <v>21</v>
      </c>
      <c r="H2149" s="50">
        <f>VLOOKUP(D2149,'Species List'!$A$2:$J$97,6,0)</f>
        <v>-3.2256999999999998</v>
      </c>
      <c r="I2149" s="50">
        <f>VLOOKUP(D2149,'Species List'!$A$2:$J$97,7,0)</f>
        <v>2.3852000000000002</v>
      </c>
      <c r="J2149">
        <f t="shared" si="33"/>
        <v>183.11197449783583</v>
      </c>
      <c r="K2149" s="50" t="str">
        <f>VLOOKUP(D2149,'Species List'!$A$2:$J$97,4,0)</f>
        <v>Scaridae</v>
      </c>
    </row>
    <row r="2150" spans="1:11">
      <c r="A2150" s="49">
        <v>2013</v>
      </c>
      <c r="B2150" t="s">
        <v>39</v>
      </c>
      <c r="C2150">
        <v>5</v>
      </c>
      <c r="D2150" t="s">
        <v>48</v>
      </c>
      <c r="E2150" s="48" t="str">
        <f>VLOOKUP(D2150,'Species List'!$A$2:$J$97,3,0)</f>
        <v>Scarus taeniopterus</v>
      </c>
      <c r="F2150">
        <v>20</v>
      </c>
      <c r="G2150" t="s">
        <v>21</v>
      </c>
      <c r="H2150" s="50">
        <f>VLOOKUP(D2150,'Species List'!$A$2:$J$97,6,0)</f>
        <v>-3.2256999999999998</v>
      </c>
      <c r="I2150" s="50">
        <f>VLOOKUP(D2150,'Species List'!$A$2:$J$97,7,0)</f>
        <v>2.3852000000000002</v>
      </c>
      <c r="J2150">
        <f t="shared" si="33"/>
        <v>183.11197449783583</v>
      </c>
      <c r="K2150" s="50" t="str">
        <f>VLOOKUP(D2150,'Species List'!$A$2:$J$97,4,0)</f>
        <v>Scaridae</v>
      </c>
    </row>
    <row r="2151" spans="1:11">
      <c r="A2151" s="49">
        <v>2013</v>
      </c>
      <c r="B2151" t="s">
        <v>39</v>
      </c>
      <c r="C2151">
        <v>5</v>
      </c>
      <c r="D2151" t="s">
        <v>48</v>
      </c>
      <c r="E2151" s="48" t="str">
        <f>VLOOKUP(D2151,'Species List'!$A$2:$J$97,3,0)</f>
        <v>Scarus taeniopterus</v>
      </c>
      <c r="F2151">
        <v>20</v>
      </c>
      <c r="G2151" t="s">
        <v>21</v>
      </c>
      <c r="H2151" s="50">
        <f>VLOOKUP(D2151,'Species List'!$A$2:$J$97,6,0)</f>
        <v>-3.2256999999999998</v>
      </c>
      <c r="I2151" s="50">
        <f>VLOOKUP(D2151,'Species List'!$A$2:$J$97,7,0)</f>
        <v>2.3852000000000002</v>
      </c>
      <c r="J2151">
        <f t="shared" si="33"/>
        <v>183.11197449783583</v>
      </c>
      <c r="K2151" s="50" t="str">
        <f>VLOOKUP(D2151,'Species List'!$A$2:$J$97,4,0)</f>
        <v>Scaridae</v>
      </c>
    </row>
    <row r="2152" spans="1:11">
      <c r="A2152" s="49">
        <v>2013</v>
      </c>
      <c r="B2152" t="s">
        <v>39</v>
      </c>
      <c r="C2152">
        <v>5</v>
      </c>
      <c r="D2152" t="s">
        <v>48</v>
      </c>
      <c r="E2152" s="48" t="str">
        <f>VLOOKUP(D2152,'Species List'!$A$2:$J$97,3,0)</f>
        <v>Scarus taeniopterus</v>
      </c>
      <c r="F2152">
        <v>25</v>
      </c>
      <c r="G2152" t="s">
        <v>21</v>
      </c>
      <c r="H2152" s="50">
        <f>VLOOKUP(D2152,'Species List'!$A$2:$J$97,6,0)</f>
        <v>-3.2256999999999998</v>
      </c>
      <c r="I2152" s="50">
        <f>VLOOKUP(D2152,'Species List'!$A$2:$J$97,7,0)</f>
        <v>2.3852000000000002</v>
      </c>
      <c r="J2152">
        <f t="shared" si="33"/>
        <v>311.79310623759653</v>
      </c>
      <c r="K2152" s="50" t="str">
        <f>VLOOKUP(D2152,'Species List'!$A$2:$J$97,4,0)</f>
        <v>Scaridae</v>
      </c>
    </row>
    <row r="2153" spans="1:11">
      <c r="A2153" s="49">
        <v>2013</v>
      </c>
      <c r="B2153" t="s">
        <v>39</v>
      </c>
      <c r="C2153">
        <v>5</v>
      </c>
      <c r="D2153" t="s">
        <v>48</v>
      </c>
      <c r="E2153" s="48" t="str">
        <f>VLOOKUP(D2153,'Species List'!$A$2:$J$97,3,0)</f>
        <v>Scarus taeniopterus</v>
      </c>
      <c r="F2153">
        <v>10</v>
      </c>
      <c r="G2153" t="s">
        <v>53</v>
      </c>
      <c r="H2153" s="50">
        <f>VLOOKUP(D2153,'Species List'!$A$2:$J$97,6,0)</f>
        <v>-3.2256999999999998</v>
      </c>
      <c r="I2153" s="50">
        <f>VLOOKUP(D2153,'Species List'!$A$2:$J$97,7,0)</f>
        <v>2.3852000000000002</v>
      </c>
      <c r="J2153">
        <f t="shared" si="33"/>
        <v>35.050966680669347</v>
      </c>
      <c r="K2153" s="50" t="str">
        <f>VLOOKUP(D2153,'Species List'!$A$2:$J$97,4,0)</f>
        <v>Scaridae</v>
      </c>
    </row>
    <row r="2154" spans="1:11">
      <c r="A2154" s="49">
        <v>2013</v>
      </c>
      <c r="B2154" t="s">
        <v>39</v>
      </c>
      <c r="C2154">
        <v>5</v>
      </c>
      <c r="D2154" t="s">
        <v>48</v>
      </c>
      <c r="E2154" s="48" t="str">
        <f>VLOOKUP(D2154,'Species List'!$A$2:$J$97,3,0)</f>
        <v>Scarus taeniopterus</v>
      </c>
      <c r="F2154">
        <v>23</v>
      </c>
      <c r="G2154" t="s">
        <v>43</v>
      </c>
      <c r="H2154" s="50">
        <f>VLOOKUP(D2154,'Species List'!$A$2:$J$97,6,0)</f>
        <v>-3.2256999999999998</v>
      </c>
      <c r="I2154" s="50">
        <f>VLOOKUP(D2154,'Species List'!$A$2:$J$97,7,0)</f>
        <v>2.3852000000000002</v>
      </c>
      <c r="J2154">
        <f t="shared" si="33"/>
        <v>255.56020890468707</v>
      </c>
      <c r="K2154" s="50" t="str">
        <f>VLOOKUP(D2154,'Species List'!$A$2:$J$97,4,0)</f>
        <v>Scaridae</v>
      </c>
    </row>
    <row r="2155" spans="1:11">
      <c r="A2155" s="49">
        <v>2013</v>
      </c>
      <c r="B2155" t="s">
        <v>39</v>
      </c>
      <c r="C2155">
        <v>5</v>
      </c>
      <c r="D2155" t="s">
        <v>48</v>
      </c>
      <c r="E2155" s="48" t="str">
        <f>VLOOKUP(D2155,'Species List'!$A$2:$J$97,3,0)</f>
        <v>Scarus taeniopterus</v>
      </c>
      <c r="F2155">
        <v>25</v>
      </c>
      <c r="G2155" t="s">
        <v>43</v>
      </c>
      <c r="H2155" s="50">
        <f>VLOOKUP(D2155,'Species List'!$A$2:$J$97,6,0)</f>
        <v>-3.2256999999999998</v>
      </c>
      <c r="I2155" s="50">
        <f>VLOOKUP(D2155,'Species List'!$A$2:$J$97,7,0)</f>
        <v>2.3852000000000002</v>
      </c>
      <c r="J2155">
        <f t="shared" si="33"/>
        <v>311.79310623759653</v>
      </c>
      <c r="K2155" s="50" t="str">
        <f>VLOOKUP(D2155,'Species List'!$A$2:$J$97,4,0)</f>
        <v>Scaridae</v>
      </c>
    </row>
    <row r="2156" spans="1:11">
      <c r="A2156" s="49">
        <v>2013</v>
      </c>
      <c r="B2156" t="s">
        <v>39</v>
      </c>
      <c r="C2156">
        <v>5</v>
      </c>
      <c r="D2156" s="48" t="s">
        <v>42</v>
      </c>
      <c r="E2156" s="48" t="str">
        <f>VLOOKUP(D2156,'Species List'!$A$2:$J$97,3,0)</f>
        <v>Scarus vetula</v>
      </c>
      <c r="F2156">
        <v>30</v>
      </c>
      <c r="G2156" t="s">
        <v>21</v>
      </c>
      <c r="H2156" s="50">
        <f>VLOOKUP(D2156,'Species List'!$A$2:$J$97,6,0)</f>
        <v>-5.0162000000000004</v>
      </c>
      <c r="I2156" s="50">
        <f>VLOOKUP(D2156,'Species List'!$A$2:$J$97,7,0)</f>
        <v>3.1109</v>
      </c>
      <c r="J2156">
        <f t="shared" si="33"/>
        <v>489.6395738782121</v>
      </c>
      <c r="K2156" s="50" t="str">
        <f>VLOOKUP(D2156,'Species List'!$A$2:$J$97,4,0)</f>
        <v>Scaridae</v>
      </c>
    </row>
    <row r="2157" spans="1:11">
      <c r="A2157" s="49">
        <v>2013</v>
      </c>
      <c r="B2157" t="s">
        <v>39</v>
      </c>
      <c r="C2157">
        <v>5</v>
      </c>
      <c r="D2157" s="48" t="s">
        <v>42</v>
      </c>
      <c r="E2157" s="48" t="str">
        <f>VLOOKUP(D2157,'Species List'!$A$2:$J$97,3,0)</f>
        <v>Scarus vetula</v>
      </c>
      <c r="F2157">
        <v>32</v>
      </c>
      <c r="G2157" t="s">
        <v>43</v>
      </c>
      <c r="H2157" s="50">
        <f>VLOOKUP(D2157,'Species List'!$A$2:$J$97,6,0)</f>
        <v>-5.0162000000000004</v>
      </c>
      <c r="I2157" s="50">
        <f>VLOOKUP(D2157,'Species List'!$A$2:$J$97,7,0)</f>
        <v>3.1109</v>
      </c>
      <c r="J2157">
        <f t="shared" si="33"/>
        <v>598.50952660385963</v>
      </c>
      <c r="K2157" s="50" t="str">
        <f>VLOOKUP(D2157,'Species List'!$A$2:$J$97,4,0)</f>
        <v>Scaridae</v>
      </c>
    </row>
    <row r="2158" spans="1:11">
      <c r="A2158" s="49">
        <v>2013</v>
      </c>
      <c r="B2158" t="s">
        <v>39</v>
      </c>
      <c r="C2158">
        <v>5</v>
      </c>
      <c r="D2158" s="48" t="s">
        <v>42</v>
      </c>
      <c r="E2158" s="48" t="str">
        <f>VLOOKUP(D2158,'Species List'!$A$2:$J$97,3,0)</f>
        <v>Scarus vetula</v>
      </c>
      <c r="F2158">
        <v>34</v>
      </c>
      <c r="G2158" t="s">
        <v>43</v>
      </c>
      <c r="H2158" s="50">
        <f>VLOOKUP(D2158,'Species List'!$A$2:$J$97,6,0)</f>
        <v>-5.0162000000000004</v>
      </c>
      <c r="I2158" s="50">
        <f>VLOOKUP(D2158,'Species List'!$A$2:$J$97,7,0)</f>
        <v>3.1109</v>
      </c>
      <c r="J2158">
        <f t="shared" si="33"/>
        <v>722.73279691201913</v>
      </c>
      <c r="K2158" s="50" t="str">
        <f>VLOOKUP(D2158,'Species List'!$A$2:$J$97,4,0)</f>
        <v>Scaridae</v>
      </c>
    </row>
    <row r="2159" spans="1:11">
      <c r="A2159" s="49">
        <v>2013</v>
      </c>
      <c r="B2159" t="s">
        <v>39</v>
      </c>
      <c r="C2159">
        <v>5</v>
      </c>
      <c r="D2159" s="48" t="s">
        <v>47</v>
      </c>
      <c r="E2159" s="48" t="str">
        <f>VLOOKUP(D2159,'Species List'!$A$2:$J$97,3,0)</f>
        <v>Sparisoma aurofrenatum</v>
      </c>
      <c r="F2159">
        <v>21</v>
      </c>
      <c r="G2159" t="s">
        <v>21</v>
      </c>
      <c r="H2159" s="50">
        <f>VLOOKUP(D2159,'Species List'!$A$2:$J$97,6,0)</f>
        <v>-4.0781000000000001</v>
      </c>
      <c r="I2159" s="50">
        <f>VLOOKUP(D2159,'Species List'!$A$2:$J$97,7,0)</f>
        <v>2.7437999999999998</v>
      </c>
      <c r="J2159">
        <f t="shared" si="33"/>
        <v>196.60986314457895</v>
      </c>
      <c r="K2159" s="50" t="str">
        <f>VLOOKUP(D2159,'Species List'!$A$2:$J$97,4,0)</f>
        <v>Scaridae</v>
      </c>
    </row>
    <row r="2160" spans="1:11">
      <c r="A2160" s="49">
        <v>2013</v>
      </c>
      <c r="B2160" t="s">
        <v>39</v>
      </c>
      <c r="C2160">
        <v>5</v>
      </c>
      <c r="D2160" s="48" t="s">
        <v>47</v>
      </c>
      <c r="E2160" s="48" t="str">
        <f>VLOOKUP(D2160,'Species List'!$A$2:$J$97,3,0)</f>
        <v>Sparisoma aurofrenatum</v>
      </c>
      <c r="F2160">
        <v>18</v>
      </c>
      <c r="G2160" t="s">
        <v>43</v>
      </c>
      <c r="H2160" s="50">
        <f>VLOOKUP(D2160,'Species List'!$A$2:$J$97,6,0)</f>
        <v>-4.0781000000000001</v>
      </c>
      <c r="I2160" s="50">
        <f>VLOOKUP(D2160,'Species List'!$A$2:$J$97,7,0)</f>
        <v>2.7437999999999998</v>
      </c>
      <c r="J2160">
        <f t="shared" si="33"/>
        <v>128.80024807719036</v>
      </c>
      <c r="K2160" s="50" t="str">
        <f>VLOOKUP(D2160,'Species List'!$A$2:$J$97,4,0)</f>
        <v>Scaridae</v>
      </c>
    </row>
    <row r="2161" spans="1:11">
      <c r="A2161" s="49">
        <v>2013</v>
      </c>
      <c r="B2161" t="s">
        <v>39</v>
      </c>
      <c r="C2161">
        <v>5</v>
      </c>
      <c r="D2161" s="48" t="s">
        <v>47</v>
      </c>
      <c r="E2161" s="48" t="str">
        <f>VLOOKUP(D2161,'Species List'!$A$2:$J$97,3,0)</f>
        <v>Sparisoma aurofrenatum</v>
      </c>
      <c r="F2161">
        <v>23</v>
      </c>
      <c r="G2161" t="s">
        <v>43</v>
      </c>
      <c r="H2161" s="50">
        <f>VLOOKUP(D2161,'Species List'!$A$2:$J$97,6,0)</f>
        <v>-4.0781000000000001</v>
      </c>
      <c r="I2161" s="50">
        <f>VLOOKUP(D2161,'Species List'!$A$2:$J$97,7,0)</f>
        <v>2.7437999999999998</v>
      </c>
      <c r="J2161">
        <f t="shared" si="33"/>
        <v>252.35321175413256</v>
      </c>
      <c r="K2161" s="50" t="str">
        <f>VLOOKUP(D2161,'Species List'!$A$2:$J$97,4,0)</f>
        <v>Scaridae</v>
      </c>
    </row>
    <row r="2162" spans="1:11">
      <c r="A2162" s="49">
        <v>2013</v>
      </c>
      <c r="B2162" t="s">
        <v>39</v>
      </c>
      <c r="C2162">
        <v>5</v>
      </c>
      <c r="D2162" t="s">
        <v>45</v>
      </c>
      <c r="E2162" s="48" t="str">
        <f>VLOOKUP(D2162,'Species List'!$A$2:$J$97,3,0)</f>
        <v>Sparisoma viride</v>
      </c>
      <c r="F2162">
        <v>15</v>
      </c>
      <c r="G2162" t="s">
        <v>21</v>
      </c>
      <c r="H2162" s="50">
        <f>VLOOKUP(D2162,'Species List'!$A$2:$J$97,6,0)</f>
        <v>-4.4317000000000002</v>
      </c>
      <c r="I2162" s="50">
        <f>VLOOKUP(D2162,'Species List'!$A$2:$J$97,7,0)</f>
        <v>2.9051</v>
      </c>
      <c r="J2162">
        <f t="shared" si="33"/>
        <v>77.635922295629129</v>
      </c>
      <c r="K2162" s="50" t="str">
        <f>VLOOKUP(D2162,'Species List'!$A$2:$J$97,4,0)</f>
        <v>Scaridae</v>
      </c>
    </row>
    <row r="2163" spans="1:11">
      <c r="A2163" s="49">
        <v>2013</v>
      </c>
      <c r="B2163" t="s">
        <v>39</v>
      </c>
      <c r="C2163">
        <v>5</v>
      </c>
      <c r="D2163" t="s">
        <v>45</v>
      </c>
      <c r="E2163" s="48" t="str">
        <f>VLOOKUP(D2163,'Species List'!$A$2:$J$97,3,0)</f>
        <v>Sparisoma viride</v>
      </c>
      <c r="F2163">
        <v>20</v>
      </c>
      <c r="G2163" t="s">
        <v>21</v>
      </c>
      <c r="H2163" s="50">
        <f>VLOOKUP(D2163,'Species List'!$A$2:$J$97,6,0)</f>
        <v>-4.4317000000000002</v>
      </c>
      <c r="I2163" s="50">
        <f>VLOOKUP(D2163,'Species List'!$A$2:$J$97,7,0)</f>
        <v>2.9051</v>
      </c>
      <c r="J2163">
        <f t="shared" si="33"/>
        <v>179.06975540636282</v>
      </c>
      <c r="K2163" s="50" t="str">
        <f>VLOOKUP(D2163,'Species List'!$A$2:$J$97,4,0)</f>
        <v>Scaridae</v>
      </c>
    </row>
    <row r="2164" spans="1:11">
      <c r="A2164" s="49">
        <v>2013</v>
      </c>
      <c r="B2164" t="s">
        <v>39</v>
      </c>
      <c r="C2164">
        <v>5</v>
      </c>
      <c r="D2164" t="s">
        <v>45</v>
      </c>
      <c r="E2164" s="48" t="str">
        <f>VLOOKUP(D2164,'Species List'!$A$2:$J$97,3,0)</f>
        <v>Sparisoma viride</v>
      </c>
      <c r="F2164">
        <v>20</v>
      </c>
      <c r="G2164" t="s">
        <v>21</v>
      </c>
      <c r="H2164" s="50">
        <f>VLOOKUP(D2164,'Species List'!$A$2:$J$97,6,0)</f>
        <v>-4.4317000000000002</v>
      </c>
      <c r="I2164" s="50">
        <f>VLOOKUP(D2164,'Species List'!$A$2:$J$97,7,0)</f>
        <v>2.9051</v>
      </c>
      <c r="J2164">
        <f t="shared" si="33"/>
        <v>179.06975540636282</v>
      </c>
      <c r="K2164" s="50" t="str">
        <f>VLOOKUP(D2164,'Species List'!$A$2:$J$97,4,0)</f>
        <v>Scaridae</v>
      </c>
    </row>
    <row r="2165" spans="1:11">
      <c r="A2165" s="49">
        <v>2013</v>
      </c>
      <c r="B2165" t="s">
        <v>39</v>
      </c>
      <c r="C2165">
        <v>5</v>
      </c>
      <c r="D2165" t="s">
        <v>45</v>
      </c>
      <c r="E2165" s="48" t="str">
        <f>VLOOKUP(D2165,'Species List'!$A$2:$J$97,3,0)</f>
        <v>Sparisoma viride</v>
      </c>
      <c r="F2165">
        <v>25</v>
      </c>
      <c r="G2165" t="s">
        <v>21</v>
      </c>
      <c r="H2165" s="50">
        <f>VLOOKUP(D2165,'Species List'!$A$2:$J$97,6,0)</f>
        <v>-4.4317000000000002</v>
      </c>
      <c r="I2165" s="50">
        <f>VLOOKUP(D2165,'Species List'!$A$2:$J$97,7,0)</f>
        <v>2.9051</v>
      </c>
      <c r="J2165">
        <f t="shared" si="33"/>
        <v>342.41715863912742</v>
      </c>
      <c r="K2165" s="50" t="str">
        <f>VLOOKUP(D2165,'Species List'!$A$2:$J$97,4,0)</f>
        <v>Scaridae</v>
      </c>
    </row>
    <row r="2166" spans="1:11">
      <c r="A2166" s="49">
        <v>2013</v>
      </c>
      <c r="B2166" t="s">
        <v>39</v>
      </c>
      <c r="C2166">
        <v>5</v>
      </c>
      <c r="D2166" t="s">
        <v>45</v>
      </c>
      <c r="E2166" s="48" t="str">
        <f>VLOOKUP(D2166,'Species List'!$A$2:$J$97,3,0)</f>
        <v>Sparisoma viride</v>
      </c>
      <c r="F2166">
        <v>25</v>
      </c>
      <c r="G2166" t="s">
        <v>21</v>
      </c>
      <c r="H2166" s="50">
        <f>VLOOKUP(D2166,'Species List'!$A$2:$J$97,6,0)</f>
        <v>-4.4317000000000002</v>
      </c>
      <c r="I2166" s="50">
        <f>VLOOKUP(D2166,'Species List'!$A$2:$J$97,7,0)</f>
        <v>2.9051</v>
      </c>
      <c r="J2166">
        <f t="shared" si="33"/>
        <v>342.41715863912742</v>
      </c>
      <c r="K2166" s="50" t="str">
        <f>VLOOKUP(D2166,'Species List'!$A$2:$J$97,4,0)</f>
        <v>Scaridae</v>
      </c>
    </row>
    <row r="2167" spans="1:11">
      <c r="A2167" s="49">
        <v>2013</v>
      </c>
      <c r="B2167" t="s">
        <v>39</v>
      </c>
      <c r="C2167">
        <v>5</v>
      </c>
      <c r="D2167" t="s">
        <v>45</v>
      </c>
      <c r="E2167" s="48" t="str">
        <f>VLOOKUP(D2167,'Species List'!$A$2:$J$97,3,0)</f>
        <v>Sparisoma viride</v>
      </c>
      <c r="F2167">
        <v>25</v>
      </c>
      <c r="G2167" t="s">
        <v>21</v>
      </c>
      <c r="H2167" s="50">
        <f>VLOOKUP(D2167,'Species List'!$A$2:$J$97,6,0)</f>
        <v>-4.4317000000000002</v>
      </c>
      <c r="I2167" s="50">
        <f>VLOOKUP(D2167,'Species List'!$A$2:$J$97,7,0)</f>
        <v>2.9051</v>
      </c>
      <c r="J2167">
        <f t="shared" si="33"/>
        <v>342.41715863912742</v>
      </c>
      <c r="K2167" s="50" t="str">
        <f>VLOOKUP(D2167,'Species List'!$A$2:$J$97,4,0)</f>
        <v>Scaridae</v>
      </c>
    </row>
    <row r="2168" spans="1:11">
      <c r="A2168" s="49">
        <v>2013</v>
      </c>
      <c r="B2168" t="s">
        <v>39</v>
      </c>
      <c r="C2168">
        <v>5</v>
      </c>
      <c r="D2168" t="s">
        <v>45</v>
      </c>
      <c r="E2168" s="48" t="str">
        <f>VLOOKUP(D2168,'Species List'!$A$2:$J$97,3,0)</f>
        <v>Sparisoma viride</v>
      </c>
      <c r="F2168">
        <v>28</v>
      </c>
      <c r="G2168" t="s">
        <v>21</v>
      </c>
      <c r="H2168" s="50">
        <f>VLOOKUP(D2168,'Species List'!$A$2:$J$97,6,0)</f>
        <v>-4.4317000000000002</v>
      </c>
      <c r="I2168" s="50">
        <f>VLOOKUP(D2168,'Species List'!$A$2:$J$97,7,0)</f>
        <v>2.9051</v>
      </c>
      <c r="J2168">
        <f t="shared" si="33"/>
        <v>475.92530495067058</v>
      </c>
      <c r="K2168" s="50" t="str">
        <f>VLOOKUP(D2168,'Species List'!$A$2:$J$97,4,0)</f>
        <v>Scaridae</v>
      </c>
    </row>
    <row r="2169" spans="1:11">
      <c r="A2169" s="49">
        <v>2013</v>
      </c>
      <c r="B2169" t="s">
        <v>39</v>
      </c>
      <c r="C2169">
        <v>5</v>
      </c>
      <c r="D2169" t="s">
        <v>45</v>
      </c>
      <c r="E2169" s="48" t="str">
        <f>VLOOKUP(D2169,'Species List'!$A$2:$J$97,3,0)</f>
        <v>Sparisoma viride</v>
      </c>
      <c r="F2169">
        <v>30</v>
      </c>
      <c r="G2169" t="s">
        <v>21</v>
      </c>
      <c r="H2169" s="50">
        <f>VLOOKUP(D2169,'Species List'!$A$2:$J$97,6,0)</f>
        <v>-4.4317000000000002</v>
      </c>
      <c r="I2169" s="50">
        <f>VLOOKUP(D2169,'Species List'!$A$2:$J$97,7,0)</f>
        <v>2.9051</v>
      </c>
      <c r="J2169">
        <f t="shared" si="33"/>
        <v>581.54718397712224</v>
      </c>
      <c r="K2169" s="50" t="str">
        <f>VLOOKUP(D2169,'Species List'!$A$2:$J$97,4,0)</f>
        <v>Scaridae</v>
      </c>
    </row>
    <row r="2170" spans="1:11">
      <c r="A2170" s="49">
        <v>2013</v>
      </c>
      <c r="B2170" t="s">
        <v>39</v>
      </c>
      <c r="C2170">
        <v>5</v>
      </c>
      <c r="D2170" t="s">
        <v>45</v>
      </c>
      <c r="E2170" s="48" t="str">
        <f>VLOOKUP(D2170,'Species List'!$A$2:$J$97,3,0)</f>
        <v>Sparisoma viride</v>
      </c>
      <c r="F2170">
        <v>30</v>
      </c>
      <c r="G2170" t="s">
        <v>21</v>
      </c>
      <c r="H2170" s="50">
        <f>VLOOKUP(D2170,'Species List'!$A$2:$J$97,6,0)</f>
        <v>-4.4317000000000002</v>
      </c>
      <c r="I2170" s="50">
        <f>VLOOKUP(D2170,'Species List'!$A$2:$J$97,7,0)</f>
        <v>2.9051</v>
      </c>
      <c r="J2170">
        <f t="shared" si="33"/>
        <v>581.54718397712224</v>
      </c>
      <c r="K2170" s="50" t="str">
        <f>VLOOKUP(D2170,'Species List'!$A$2:$J$97,4,0)</f>
        <v>Scaridae</v>
      </c>
    </row>
    <row r="2171" spans="1:11">
      <c r="A2171" s="49">
        <v>2013</v>
      </c>
      <c r="B2171" t="s">
        <v>39</v>
      </c>
      <c r="C2171">
        <v>5</v>
      </c>
      <c r="D2171" t="s">
        <v>45</v>
      </c>
      <c r="E2171" s="48" t="str">
        <f>VLOOKUP(D2171,'Species List'!$A$2:$J$97,3,0)</f>
        <v>Sparisoma viride</v>
      </c>
      <c r="F2171">
        <v>32</v>
      </c>
      <c r="G2171" t="s">
        <v>43</v>
      </c>
      <c r="H2171" s="50">
        <f>VLOOKUP(D2171,'Species List'!$A$2:$J$97,6,0)</f>
        <v>-4.4317000000000002</v>
      </c>
      <c r="I2171" s="50">
        <f>VLOOKUP(D2171,'Species List'!$A$2:$J$97,7,0)</f>
        <v>2.9051</v>
      </c>
      <c r="J2171">
        <f t="shared" si="33"/>
        <v>701.47339170910243</v>
      </c>
      <c r="K2171" s="50" t="str">
        <f>VLOOKUP(D2171,'Species List'!$A$2:$J$97,4,0)</f>
        <v>Scaridae</v>
      </c>
    </row>
    <row r="2172" spans="1:11">
      <c r="A2172" s="49">
        <v>2013</v>
      </c>
      <c r="B2172" t="s">
        <v>39</v>
      </c>
      <c r="C2172">
        <v>5</v>
      </c>
      <c r="D2172" t="s">
        <v>45</v>
      </c>
      <c r="E2172" s="48" t="str">
        <f>VLOOKUP(D2172,'Species List'!$A$2:$J$97,3,0)</f>
        <v>Sparisoma viride</v>
      </c>
      <c r="F2172">
        <v>32</v>
      </c>
      <c r="G2172" t="s">
        <v>43</v>
      </c>
      <c r="H2172" s="50">
        <f>VLOOKUP(D2172,'Species List'!$A$2:$J$97,6,0)</f>
        <v>-4.4317000000000002</v>
      </c>
      <c r="I2172" s="50">
        <f>VLOOKUP(D2172,'Species List'!$A$2:$J$97,7,0)</f>
        <v>2.9051</v>
      </c>
      <c r="J2172">
        <f t="shared" si="33"/>
        <v>701.47339170910243</v>
      </c>
      <c r="K2172" s="50" t="str">
        <f>VLOOKUP(D2172,'Species List'!$A$2:$J$97,4,0)</f>
        <v>Scaridae</v>
      </c>
    </row>
    <row r="2173" spans="1:11">
      <c r="A2173" s="49">
        <v>2013</v>
      </c>
      <c r="B2173" t="s">
        <v>39</v>
      </c>
      <c r="C2173">
        <v>5</v>
      </c>
      <c r="D2173" t="s">
        <v>45</v>
      </c>
      <c r="E2173" s="48" t="str">
        <f>VLOOKUP(D2173,'Species List'!$A$2:$J$97,3,0)</f>
        <v>Sparisoma viride</v>
      </c>
      <c r="F2173">
        <v>32</v>
      </c>
      <c r="G2173" t="s">
        <v>43</v>
      </c>
      <c r="H2173" s="50">
        <f>VLOOKUP(D2173,'Species List'!$A$2:$J$97,6,0)</f>
        <v>-4.4317000000000002</v>
      </c>
      <c r="I2173" s="50">
        <f>VLOOKUP(D2173,'Species List'!$A$2:$J$97,7,0)</f>
        <v>2.9051</v>
      </c>
      <c r="J2173">
        <f t="shared" si="33"/>
        <v>701.47339170910243</v>
      </c>
      <c r="K2173" s="50" t="str">
        <f>VLOOKUP(D2173,'Species List'!$A$2:$J$97,4,0)</f>
        <v>Scaridae</v>
      </c>
    </row>
    <row r="2174" spans="1:11">
      <c r="A2174" s="49">
        <v>2013</v>
      </c>
      <c r="B2174" t="s">
        <v>39</v>
      </c>
      <c r="C2174">
        <v>5</v>
      </c>
      <c r="D2174" t="s">
        <v>45</v>
      </c>
      <c r="E2174" s="48" t="str">
        <f>VLOOKUP(D2174,'Species List'!$A$2:$J$97,3,0)</f>
        <v>Sparisoma viride</v>
      </c>
      <c r="F2174">
        <v>32</v>
      </c>
      <c r="G2174" t="s">
        <v>43</v>
      </c>
      <c r="H2174" s="50">
        <f>VLOOKUP(D2174,'Species List'!$A$2:$J$97,6,0)</f>
        <v>-4.4317000000000002</v>
      </c>
      <c r="I2174" s="50">
        <f>VLOOKUP(D2174,'Species List'!$A$2:$J$97,7,0)</f>
        <v>2.9051</v>
      </c>
      <c r="J2174">
        <f t="shared" si="33"/>
        <v>701.47339170910243</v>
      </c>
      <c r="K2174" s="50" t="str">
        <f>VLOOKUP(D2174,'Species List'!$A$2:$J$97,4,0)</f>
        <v>Scaridae</v>
      </c>
    </row>
    <row r="2175" spans="1:11">
      <c r="A2175" s="49">
        <v>2013</v>
      </c>
      <c r="B2175" t="s">
        <v>39</v>
      </c>
      <c r="C2175">
        <v>6</v>
      </c>
      <c r="D2175" t="s">
        <v>48</v>
      </c>
      <c r="E2175" s="48" t="str">
        <f>VLOOKUP(D2175,'Species List'!$A$2:$J$97,3,0)</f>
        <v>Scarus taeniopterus</v>
      </c>
      <c r="F2175">
        <v>15</v>
      </c>
      <c r="G2175" t="s">
        <v>21</v>
      </c>
      <c r="H2175" s="50">
        <f>VLOOKUP(D2175,'Species List'!$A$2:$J$97,6,0)</f>
        <v>-3.2256999999999998</v>
      </c>
      <c r="I2175" s="50">
        <f>VLOOKUP(D2175,'Species List'!$A$2:$J$97,7,0)</f>
        <v>2.3852000000000002</v>
      </c>
      <c r="J2175">
        <f t="shared" si="33"/>
        <v>92.19616810425471</v>
      </c>
      <c r="K2175" s="50" t="str">
        <f>VLOOKUP(D2175,'Species List'!$A$2:$J$97,4,0)</f>
        <v>Scaridae</v>
      </c>
    </row>
    <row r="2176" spans="1:11">
      <c r="A2176" s="49">
        <v>2013</v>
      </c>
      <c r="B2176" t="s">
        <v>39</v>
      </c>
      <c r="C2176">
        <v>6</v>
      </c>
      <c r="D2176" t="s">
        <v>48</v>
      </c>
      <c r="E2176" s="48" t="str">
        <f>VLOOKUP(D2176,'Species List'!$A$2:$J$97,3,0)</f>
        <v>Scarus taeniopterus</v>
      </c>
      <c r="F2176">
        <v>15</v>
      </c>
      <c r="G2176" t="s">
        <v>21</v>
      </c>
      <c r="H2176" s="50">
        <f>VLOOKUP(D2176,'Species List'!$A$2:$J$97,6,0)</f>
        <v>-3.2256999999999998</v>
      </c>
      <c r="I2176" s="50">
        <f>VLOOKUP(D2176,'Species List'!$A$2:$J$97,7,0)</f>
        <v>2.3852000000000002</v>
      </c>
      <c r="J2176">
        <f t="shared" si="33"/>
        <v>92.19616810425471</v>
      </c>
      <c r="K2176" s="50" t="str">
        <f>VLOOKUP(D2176,'Species List'!$A$2:$J$97,4,0)</f>
        <v>Scaridae</v>
      </c>
    </row>
    <row r="2177" spans="1:11">
      <c r="A2177" s="49">
        <v>2013</v>
      </c>
      <c r="B2177" t="s">
        <v>39</v>
      </c>
      <c r="C2177">
        <v>6</v>
      </c>
      <c r="D2177" t="s">
        <v>48</v>
      </c>
      <c r="E2177" s="48" t="str">
        <f>VLOOKUP(D2177,'Species List'!$A$2:$J$97,3,0)</f>
        <v>Scarus taeniopterus</v>
      </c>
      <c r="F2177">
        <v>18</v>
      </c>
      <c r="G2177" t="s">
        <v>21</v>
      </c>
      <c r="H2177" s="50">
        <f>VLOOKUP(D2177,'Species List'!$A$2:$J$97,6,0)</f>
        <v>-3.2256999999999998</v>
      </c>
      <c r="I2177" s="50">
        <f>VLOOKUP(D2177,'Species List'!$A$2:$J$97,7,0)</f>
        <v>2.3852000000000002</v>
      </c>
      <c r="J2177">
        <f t="shared" si="33"/>
        <v>142.42163893869329</v>
      </c>
      <c r="K2177" s="50" t="str">
        <f>VLOOKUP(D2177,'Species List'!$A$2:$J$97,4,0)</f>
        <v>Scaridae</v>
      </c>
    </row>
    <row r="2178" spans="1:11">
      <c r="A2178" s="49">
        <v>2013</v>
      </c>
      <c r="B2178" t="s">
        <v>39</v>
      </c>
      <c r="C2178">
        <v>6</v>
      </c>
      <c r="D2178" t="s">
        <v>48</v>
      </c>
      <c r="E2178" s="48" t="str">
        <f>VLOOKUP(D2178,'Species List'!$A$2:$J$97,3,0)</f>
        <v>Scarus taeniopterus</v>
      </c>
      <c r="F2178">
        <v>20</v>
      </c>
      <c r="G2178" t="s">
        <v>21</v>
      </c>
      <c r="H2178" s="50">
        <f>VLOOKUP(D2178,'Species List'!$A$2:$J$97,6,0)</f>
        <v>-3.2256999999999998</v>
      </c>
      <c r="I2178" s="50">
        <f>VLOOKUP(D2178,'Species List'!$A$2:$J$97,7,0)</f>
        <v>2.3852000000000002</v>
      </c>
      <c r="J2178">
        <f t="shared" ref="J2178:J2241" si="34">10^(H2178+(I2178*LOG(F2178*10)/LOG(10)))</f>
        <v>183.11197449783583</v>
      </c>
      <c r="K2178" s="50" t="str">
        <f>VLOOKUP(D2178,'Species List'!$A$2:$J$97,4,0)</f>
        <v>Scaridae</v>
      </c>
    </row>
    <row r="2179" spans="1:11">
      <c r="A2179" s="49">
        <v>2013</v>
      </c>
      <c r="B2179" t="s">
        <v>39</v>
      </c>
      <c r="C2179">
        <v>6</v>
      </c>
      <c r="D2179" t="s">
        <v>48</v>
      </c>
      <c r="E2179" s="48" t="str">
        <f>VLOOKUP(D2179,'Species List'!$A$2:$J$97,3,0)</f>
        <v>Scarus taeniopterus</v>
      </c>
      <c r="F2179">
        <v>25</v>
      </c>
      <c r="G2179" t="s">
        <v>21</v>
      </c>
      <c r="H2179" s="50">
        <f>VLOOKUP(D2179,'Species List'!$A$2:$J$97,6,0)</f>
        <v>-3.2256999999999998</v>
      </c>
      <c r="I2179" s="50">
        <f>VLOOKUP(D2179,'Species List'!$A$2:$J$97,7,0)</f>
        <v>2.3852000000000002</v>
      </c>
      <c r="J2179">
        <f t="shared" si="34"/>
        <v>311.79310623759653</v>
      </c>
      <c r="K2179" s="50" t="str">
        <f>VLOOKUP(D2179,'Species List'!$A$2:$J$97,4,0)</f>
        <v>Scaridae</v>
      </c>
    </row>
    <row r="2180" spans="1:11">
      <c r="A2180" s="49">
        <v>2013</v>
      </c>
      <c r="B2180" t="s">
        <v>39</v>
      </c>
      <c r="C2180">
        <v>6</v>
      </c>
      <c r="D2180" t="s">
        <v>48</v>
      </c>
      <c r="E2180" s="48" t="str">
        <f>VLOOKUP(D2180,'Species List'!$A$2:$J$97,3,0)</f>
        <v>Scarus taeniopterus</v>
      </c>
      <c r="F2180">
        <v>5</v>
      </c>
      <c r="G2180" t="s">
        <v>53</v>
      </c>
      <c r="H2180" s="50">
        <f>VLOOKUP(D2180,'Species List'!$A$2:$J$97,6,0)</f>
        <v>-3.2256999999999998</v>
      </c>
      <c r="I2180" s="50">
        <f>VLOOKUP(D2180,'Species List'!$A$2:$J$97,7,0)</f>
        <v>2.3852000000000002</v>
      </c>
      <c r="J2180">
        <f t="shared" si="34"/>
        <v>6.7093933568168316</v>
      </c>
      <c r="K2180" s="50" t="str">
        <f>VLOOKUP(D2180,'Species List'!$A$2:$J$97,4,0)</f>
        <v>Scaridae</v>
      </c>
    </row>
    <row r="2181" spans="1:11">
      <c r="A2181" s="49">
        <v>2013</v>
      </c>
      <c r="B2181" t="s">
        <v>39</v>
      </c>
      <c r="C2181">
        <v>6</v>
      </c>
      <c r="D2181" t="s">
        <v>48</v>
      </c>
      <c r="E2181" s="48" t="str">
        <f>VLOOKUP(D2181,'Species List'!$A$2:$J$97,3,0)</f>
        <v>Scarus taeniopterus</v>
      </c>
      <c r="F2181">
        <v>13</v>
      </c>
      <c r="G2181" t="s">
        <v>53</v>
      </c>
      <c r="H2181" s="50">
        <f>VLOOKUP(D2181,'Species List'!$A$2:$J$97,6,0)</f>
        <v>-3.2256999999999998</v>
      </c>
      <c r="I2181" s="50">
        <f>VLOOKUP(D2181,'Species List'!$A$2:$J$97,7,0)</f>
        <v>2.3852000000000002</v>
      </c>
      <c r="J2181">
        <f t="shared" si="34"/>
        <v>65.535660968650873</v>
      </c>
      <c r="K2181" s="50" t="str">
        <f>VLOOKUP(D2181,'Species List'!$A$2:$J$97,4,0)</f>
        <v>Scaridae</v>
      </c>
    </row>
    <row r="2182" spans="1:11">
      <c r="A2182" s="49">
        <v>2013</v>
      </c>
      <c r="B2182" t="s">
        <v>39</v>
      </c>
      <c r="C2182">
        <v>6</v>
      </c>
      <c r="D2182" t="s">
        <v>48</v>
      </c>
      <c r="E2182" s="48" t="str">
        <f>VLOOKUP(D2182,'Species List'!$A$2:$J$97,3,0)</f>
        <v>Scarus taeniopterus</v>
      </c>
      <c r="F2182">
        <v>23</v>
      </c>
      <c r="G2182" t="s">
        <v>43</v>
      </c>
      <c r="H2182" s="50">
        <f>VLOOKUP(D2182,'Species List'!$A$2:$J$97,6,0)</f>
        <v>-3.2256999999999998</v>
      </c>
      <c r="I2182" s="50">
        <f>VLOOKUP(D2182,'Species List'!$A$2:$J$97,7,0)</f>
        <v>2.3852000000000002</v>
      </c>
      <c r="J2182">
        <f t="shared" si="34"/>
        <v>255.56020890468707</v>
      </c>
      <c r="K2182" s="50" t="str">
        <f>VLOOKUP(D2182,'Species List'!$A$2:$J$97,4,0)</f>
        <v>Scaridae</v>
      </c>
    </row>
    <row r="2183" spans="1:11">
      <c r="A2183" s="49">
        <v>2013</v>
      </c>
      <c r="B2183" t="s">
        <v>39</v>
      </c>
      <c r="C2183">
        <v>6</v>
      </c>
      <c r="D2183" s="48" t="s">
        <v>42</v>
      </c>
      <c r="E2183" s="48" t="str">
        <f>VLOOKUP(D2183,'Species List'!$A$2:$J$97,3,0)</f>
        <v>Scarus vetula</v>
      </c>
      <c r="F2183">
        <v>30</v>
      </c>
      <c r="G2183" t="s">
        <v>21</v>
      </c>
      <c r="H2183" s="50">
        <f>VLOOKUP(D2183,'Species List'!$A$2:$J$97,6,0)</f>
        <v>-5.0162000000000004</v>
      </c>
      <c r="I2183" s="50">
        <f>VLOOKUP(D2183,'Species List'!$A$2:$J$97,7,0)</f>
        <v>3.1109</v>
      </c>
      <c r="J2183">
        <f t="shared" si="34"/>
        <v>489.6395738782121</v>
      </c>
      <c r="K2183" s="50" t="str">
        <f>VLOOKUP(D2183,'Species List'!$A$2:$J$97,4,0)</f>
        <v>Scaridae</v>
      </c>
    </row>
    <row r="2184" spans="1:11">
      <c r="A2184" s="49">
        <v>2013</v>
      </c>
      <c r="B2184" t="s">
        <v>39</v>
      </c>
      <c r="C2184">
        <v>6</v>
      </c>
      <c r="D2184" s="48" t="s">
        <v>42</v>
      </c>
      <c r="E2184" s="48" t="str">
        <f>VLOOKUP(D2184,'Species List'!$A$2:$J$97,3,0)</f>
        <v>Scarus vetula</v>
      </c>
      <c r="F2184">
        <v>35</v>
      </c>
      <c r="G2184" t="s">
        <v>43</v>
      </c>
      <c r="H2184" s="50">
        <f>VLOOKUP(D2184,'Species List'!$A$2:$J$97,6,0)</f>
        <v>-5.0162000000000004</v>
      </c>
      <c r="I2184" s="50">
        <f>VLOOKUP(D2184,'Species List'!$A$2:$J$97,7,0)</f>
        <v>3.1109</v>
      </c>
      <c r="J2184">
        <f t="shared" si="34"/>
        <v>790.93588337793562</v>
      </c>
      <c r="K2184" s="50" t="str">
        <f>VLOOKUP(D2184,'Species List'!$A$2:$J$97,4,0)</f>
        <v>Scaridae</v>
      </c>
    </row>
    <row r="2185" spans="1:11">
      <c r="A2185" s="49">
        <v>2013</v>
      </c>
      <c r="B2185" t="s">
        <v>39</v>
      </c>
      <c r="C2185">
        <v>6</v>
      </c>
      <c r="D2185" s="48" t="s">
        <v>47</v>
      </c>
      <c r="E2185" s="48" t="str">
        <f>VLOOKUP(D2185,'Species List'!$A$2:$J$97,3,0)</f>
        <v>Sparisoma aurofrenatum</v>
      </c>
      <c r="F2185">
        <v>15</v>
      </c>
      <c r="G2185" t="s">
        <v>21</v>
      </c>
      <c r="H2185" s="50">
        <f>VLOOKUP(D2185,'Species List'!$A$2:$J$97,6,0)</f>
        <v>-4.0781000000000001</v>
      </c>
      <c r="I2185" s="50">
        <f>VLOOKUP(D2185,'Species List'!$A$2:$J$97,7,0)</f>
        <v>2.7437999999999998</v>
      </c>
      <c r="J2185">
        <f t="shared" si="34"/>
        <v>78.101467931149301</v>
      </c>
      <c r="K2185" s="50" t="str">
        <f>VLOOKUP(D2185,'Species List'!$A$2:$J$97,4,0)</f>
        <v>Scaridae</v>
      </c>
    </row>
    <row r="2186" spans="1:11">
      <c r="A2186" s="49">
        <v>2013</v>
      </c>
      <c r="B2186" t="s">
        <v>39</v>
      </c>
      <c r="C2186">
        <v>6</v>
      </c>
      <c r="D2186" s="48" t="s">
        <v>47</v>
      </c>
      <c r="E2186" s="48" t="str">
        <f>VLOOKUP(D2186,'Species List'!$A$2:$J$97,3,0)</f>
        <v>Sparisoma aurofrenatum</v>
      </c>
      <c r="F2186">
        <v>23</v>
      </c>
      <c r="G2186" t="s">
        <v>43</v>
      </c>
      <c r="H2186" s="50">
        <f>VLOOKUP(D2186,'Species List'!$A$2:$J$97,6,0)</f>
        <v>-4.0781000000000001</v>
      </c>
      <c r="I2186" s="50">
        <f>VLOOKUP(D2186,'Species List'!$A$2:$J$97,7,0)</f>
        <v>2.7437999999999998</v>
      </c>
      <c r="J2186">
        <f t="shared" si="34"/>
        <v>252.35321175413256</v>
      </c>
      <c r="K2186" s="50" t="str">
        <f>VLOOKUP(D2186,'Species List'!$A$2:$J$97,4,0)</f>
        <v>Scaridae</v>
      </c>
    </row>
    <row r="2187" spans="1:11">
      <c r="A2187" s="49">
        <v>2013</v>
      </c>
      <c r="B2187" t="s">
        <v>39</v>
      </c>
      <c r="C2187">
        <v>6</v>
      </c>
      <c r="D2187" t="s">
        <v>45</v>
      </c>
      <c r="E2187" s="48" t="str">
        <f>VLOOKUP(D2187,'Species List'!$A$2:$J$97,3,0)</f>
        <v>Sparisoma viride</v>
      </c>
      <c r="F2187">
        <v>25</v>
      </c>
      <c r="G2187" t="s">
        <v>21</v>
      </c>
      <c r="H2187" s="50">
        <f>VLOOKUP(D2187,'Species List'!$A$2:$J$97,6,0)</f>
        <v>-4.4317000000000002</v>
      </c>
      <c r="I2187" s="50">
        <f>VLOOKUP(D2187,'Species List'!$A$2:$J$97,7,0)</f>
        <v>2.9051</v>
      </c>
      <c r="J2187">
        <f t="shared" si="34"/>
        <v>342.41715863912742</v>
      </c>
      <c r="K2187" s="50" t="str">
        <f>VLOOKUP(D2187,'Species List'!$A$2:$J$97,4,0)</f>
        <v>Scaridae</v>
      </c>
    </row>
    <row r="2188" spans="1:11">
      <c r="A2188" s="49">
        <v>2013</v>
      </c>
      <c r="B2188" t="s">
        <v>39</v>
      </c>
      <c r="C2188">
        <v>6</v>
      </c>
      <c r="D2188" t="s">
        <v>45</v>
      </c>
      <c r="E2188" s="48" t="str">
        <f>VLOOKUP(D2188,'Species List'!$A$2:$J$97,3,0)</f>
        <v>Sparisoma viride</v>
      </c>
      <c r="F2188">
        <v>30</v>
      </c>
      <c r="G2188" t="s">
        <v>21</v>
      </c>
      <c r="H2188" s="50">
        <f>VLOOKUP(D2188,'Species List'!$A$2:$J$97,6,0)</f>
        <v>-4.4317000000000002</v>
      </c>
      <c r="I2188" s="50">
        <f>VLOOKUP(D2188,'Species List'!$A$2:$J$97,7,0)</f>
        <v>2.9051</v>
      </c>
      <c r="J2188">
        <f t="shared" si="34"/>
        <v>581.54718397712224</v>
      </c>
      <c r="K2188" s="50" t="str">
        <f>VLOOKUP(D2188,'Species List'!$A$2:$J$97,4,0)</f>
        <v>Scaridae</v>
      </c>
    </row>
    <row r="2189" spans="1:11">
      <c r="A2189" s="49">
        <v>2013</v>
      </c>
      <c r="B2189" t="s">
        <v>39</v>
      </c>
      <c r="C2189">
        <v>6</v>
      </c>
      <c r="D2189" t="s">
        <v>45</v>
      </c>
      <c r="E2189" s="48" t="str">
        <f>VLOOKUP(D2189,'Species List'!$A$2:$J$97,3,0)</f>
        <v>Sparisoma viride</v>
      </c>
      <c r="F2189">
        <v>28</v>
      </c>
      <c r="G2189" t="s">
        <v>43</v>
      </c>
      <c r="H2189" s="50">
        <f>VLOOKUP(D2189,'Species List'!$A$2:$J$97,6,0)</f>
        <v>-4.4317000000000002</v>
      </c>
      <c r="I2189" s="50">
        <f>VLOOKUP(D2189,'Species List'!$A$2:$J$97,7,0)</f>
        <v>2.9051</v>
      </c>
      <c r="J2189">
        <f t="shared" si="34"/>
        <v>475.92530495067058</v>
      </c>
      <c r="K2189" s="50" t="str">
        <f>VLOOKUP(D2189,'Species List'!$A$2:$J$97,4,0)</f>
        <v>Scaridae</v>
      </c>
    </row>
    <row r="2190" spans="1:11">
      <c r="A2190" s="49">
        <v>2013</v>
      </c>
      <c r="B2190" t="s">
        <v>39</v>
      </c>
      <c r="C2190">
        <v>6</v>
      </c>
      <c r="D2190" t="s">
        <v>45</v>
      </c>
      <c r="E2190" s="48" t="str">
        <f>VLOOKUP(D2190,'Species List'!$A$2:$J$97,3,0)</f>
        <v>Sparisoma viride</v>
      </c>
      <c r="F2190">
        <v>30</v>
      </c>
      <c r="G2190" t="s">
        <v>43</v>
      </c>
      <c r="H2190" s="50">
        <f>VLOOKUP(D2190,'Species List'!$A$2:$J$97,6,0)</f>
        <v>-4.4317000000000002</v>
      </c>
      <c r="I2190" s="50">
        <f>VLOOKUP(D2190,'Species List'!$A$2:$J$97,7,0)</f>
        <v>2.9051</v>
      </c>
      <c r="J2190">
        <f t="shared" si="34"/>
        <v>581.54718397712224</v>
      </c>
      <c r="K2190" s="50" t="str">
        <f>VLOOKUP(D2190,'Species List'!$A$2:$J$97,4,0)</f>
        <v>Scaridae</v>
      </c>
    </row>
    <row r="2191" spans="1:11">
      <c r="A2191" s="49">
        <v>2013</v>
      </c>
      <c r="B2191" t="s">
        <v>39</v>
      </c>
      <c r="C2191">
        <v>6</v>
      </c>
      <c r="D2191" t="s">
        <v>45</v>
      </c>
      <c r="E2191" s="48" t="str">
        <f>VLOOKUP(D2191,'Species List'!$A$2:$J$97,3,0)</f>
        <v>Sparisoma viride</v>
      </c>
      <c r="F2191">
        <v>30</v>
      </c>
      <c r="G2191" t="s">
        <v>43</v>
      </c>
      <c r="H2191" s="50">
        <f>VLOOKUP(D2191,'Species List'!$A$2:$J$97,6,0)</f>
        <v>-4.4317000000000002</v>
      </c>
      <c r="I2191" s="50">
        <f>VLOOKUP(D2191,'Species List'!$A$2:$J$97,7,0)</f>
        <v>2.9051</v>
      </c>
      <c r="J2191">
        <f t="shared" si="34"/>
        <v>581.54718397712224</v>
      </c>
      <c r="K2191" s="50" t="str">
        <f>VLOOKUP(D2191,'Species List'!$A$2:$J$97,4,0)</f>
        <v>Scaridae</v>
      </c>
    </row>
    <row r="2192" spans="1:11">
      <c r="A2192" s="49">
        <v>2013</v>
      </c>
      <c r="B2192" t="s">
        <v>39</v>
      </c>
      <c r="C2192">
        <v>6</v>
      </c>
      <c r="D2192" t="s">
        <v>45</v>
      </c>
      <c r="E2192" s="48" t="str">
        <f>VLOOKUP(D2192,'Species List'!$A$2:$J$97,3,0)</f>
        <v>Sparisoma viride</v>
      </c>
      <c r="F2192">
        <v>31</v>
      </c>
      <c r="G2192" t="s">
        <v>43</v>
      </c>
      <c r="H2192" s="50">
        <f>VLOOKUP(D2192,'Species List'!$A$2:$J$97,6,0)</f>
        <v>-4.4317000000000002</v>
      </c>
      <c r="I2192" s="50">
        <f>VLOOKUP(D2192,'Species List'!$A$2:$J$97,7,0)</f>
        <v>2.9051</v>
      </c>
      <c r="J2192">
        <f t="shared" si="34"/>
        <v>639.66834096149489</v>
      </c>
      <c r="K2192" s="50" t="str">
        <f>VLOOKUP(D2192,'Species List'!$A$2:$J$97,4,0)</f>
        <v>Scaridae</v>
      </c>
    </row>
    <row r="2193" spans="1:11">
      <c r="A2193" s="49">
        <v>2013</v>
      </c>
      <c r="B2193" t="s">
        <v>39</v>
      </c>
      <c r="C2193">
        <v>6</v>
      </c>
      <c r="D2193" t="s">
        <v>45</v>
      </c>
      <c r="E2193" s="48" t="str">
        <f>VLOOKUP(D2193,'Species List'!$A$2:$J$97,3,0)</f>
        <v>Sparisoma viride</v>
      </c>
      <c r="F2193">
        <v>32</v>
      </c>
      <c r="G2193" t="s">
        <v>43</v>
      </c>
      <c r="H2193" s="50">
        <f>VLOOKUP(D2193,'Species List'!$A$2:$J$97,6,0)</f>
        <v>-4.4317000000000002</v>
      </c>
      <c r="I2193" s="50">
        <f>VLOOKUP(D2193,'Species List'!$A$2:$J$97,7,0)</f>
        <v>2.9051</v>
      </c>
      <c r="J2193">
        <f t="shared" si="34"/>
        <v>701.47339170910243</v>
      </c>
      <c r="K2193" s="50" t="str">
        <f>VLOOKUP(D2193,'Species List'!$A$2:$J$97,4,0)</f>
        <v>Scaridae</v>
      </c>
    </row>
    <row r="2194" spans="1:11">
      <c r="A2194" s="49">
        <v>2013</v>
      </c>
      <c r="B2194" t="s">
        <v>39</v>
      </c>
      <c r="C2194">
        <v>6</v>
      </c>
      <c r="D2194" t="s">
        <v>45</v>
      </c>
      <c r="E2194" s="48" t="str">
        <f>VLOOKUP(D2194,'Species List'!$A$2:$J$97,3,0)</f>
        <v>Sparisoma viride</v>
      </c>
      <c r="F2194">
        <v>32</v>
      </c>
      <c r="G2194" t="s">
        <v>43</v>
      </c>
      <c r="H2194" s="50">
        <f>VLOOKUP(D2194,'Species List'!$A$2:$J$97,6,0)</f>
        <v>-4.4317000000000002</v>
      </c>
      <c r="I2194" s="50">
        <f>VLOOKUP(D2194,'Species List'!$A$2:$J$97,7,0)</f>
        <v>2.9051</v>
      </c>
      <c r="J2194">
        <f t="shared" si="34"/>
        <v>701.47339170910243</v>
      </c>
      <c r="K2194" s="50" t="str">
        <f>VLOOKUP(D2194,'Species List'!$A$2:$J$97,4,0)</f>
        <v>Scaridae</v>
      </c>
    </row>
    <row r="2195" spans="1:11">
      <c r="A2195" s="49">
        <v>2013</v>
      </c>
      <c r="B2195" t="s">
        <v>39</v>
      </c>
      <c r="C2195">
        <v>6</v>
      </c>
      <c r="D2195" t="s">
        <v>60</v>
      </c>
      <c r="E2195" s="48" t="str">
        <f>VLOOKUP(D2195,'Species List'!$A$2:$J$97,3,0)</f>
        <v>Sparisoma rubripinne</v>
      </c>
      <c r="F2195">
        <v>30</v>
      </c>
      <c r="G2195" t="s">
        <v>43</v>
      </c>
      <c r="H2195" s="50">
        <f>VLOOKUP(D2195,'Species List'!$A$2:$J$97,6,0)</f>
        <v>-4.8700999999999999</v>
      </c>
      <c r="I2195" s="50">
        <f>VLOOKUP(D2195,'Species List'!$A$2:$J$97,7,0)</f>
        <v>3.0640999999999998</v>
      </c>
      <c r="J2195">
        <f t="shared" si="34"/>
        <v>524.86454469879789</v>
      </c>
      <c r="K2195" s="50" t="str">
        <f>VLOOKUP(D2195,'Species List'!$A$2:$J$97,4,0)</f>
        <v>Scaridae</v>
      </c>
    </row>
    <row r="2196" spans="1:11">
      <c r="A2196" s="49">
        <v>2013</v>
      </c>
      <c r="B2196" t="s">
        <v>39</v>
      </c>
      <c r="C2196">
        <v>7</v>
      </c>
      <c r="D2196" t="s">
        <v>54</v>
      </c>
      <c r="E2196" s="48" t="str">
        <f>VLOOKUP(D2196,'Species List'!$A$2:$J$97,3,0)</f>
        <v>Acanthurus coeruleus</v>
      </c>
      <c r="F2196">
        <v>20</v>
      </c>
      <c r="H2196" s="50">
        <f>VLOOKUP(D2196,'Species List'!$A$2:$J$97,6,0)</f>
        <v>-2.8241999999999998</v>
      </c>
      <c r="I2196" s="50">
        <f>VLOOKUP(D2196,'Species List'!$A$2:$J$97,7,0)</f>
        <v>2.2637999999999998</v>
      </c>
      <c r="J2196">
        <f t="shared" si="34"/>
        <v>242.58933511332035</v>
      </c>
      <c r="K2196" s="50" t="str">
        <f>VLOOKUP(D2196,'Species List'!$A$2:$J$97,4,0)</f>
        <v>Acanthuridae</v>
      </c>
    </row>
    <row r="2197" spans="1:11">
      <c r="A2197" s="49">
        <v>2013</v>
      </c>
      <c r="B2197" t="s">
        <v>39</v>
      </c>
      <c r="C2197">
        <v>7</v>
      </c>
      <c r="D2197" t="s">
        <v>48</v>
      </c>
      <c r="E2197" s="48" t="str">
        <f>VLOOKUP(D2197,'Species List'!$A$2:$J$97,3,0)</f>
        <v>Scarus taeniopterus</v>
      </c>
      <c r="F2197">
        <v>12</v>
      </c>
      <c r="G2197" t="s">
        <v>21</v>
      </c>
      <c r="H2197" s="50">
        <f>VLOOKUP(D2197,'Species List'!$A$2:$J$97,6,0)</f>
        <v>-3.2256999999999998</v>
      </c>
      <c r="I2197" s="50">
        <f>VLOOKUP(D2197,'Species List'!$A$2:$J$97,7,0)</f>
        <v>2.3852000000000002</v>
      </c>
      <c r="J2197">
        <f t="shared" si="34"/>
        <v>54.145592205106873</v>
      </c>
      <c r="K2197" s="50" t="str">
        <f>VLOOKUP(D2197,'Species List'!$A$2:$J$97,4,0)</f>
        <v>Scaridae</v>
      </c>
    </row>
    <row r="2198" spans="1:11">
      <c r="A2198" s="49">
        <v>2013</v>
      </c>
      <c r="B2198" t="s">
        <v>39</v>
      </c>
      <c r="C2198">
        <v>7</v>
      </c>
      <c r="D2198" t="s">
        <v>48</v>
      </c>
      <c r="E2198" s="48" t="str">
        <f>VLOOKUP(D2198,'Species List'!$A$2:$J$97,3,0)</f>
        <v>Scarus taeniopterus</v>
      </c>
      <c r="F2198">
        <v>13</v>
      </c>
      <c r="G2198" t="s">
        <v>21</v>
      </c>
      <c r="H2198" s="50">
        <f>VLOOKUP(D2198,'Species List'!$A$2:$J$97,6,0)</f>
        <v>-3.2256999999999998</v>
      </c>
      <c r="I2198" s="50">
        <f>VLOOKUP(D2198,'Species List'!$A$2:$J$97,7,0)</f>
        <v>2.3852000000000002</v>
      </c>
      <c r="J2198">
        <f t="shared" si="34"/>
        <v>65.535660968650873</v>
      </c>
      <c r="K2198" s="50" t="str">
        <f>VLOOKUP(D2198,'Species List'!$A$2:$J$97,4,0)</f>
        <v>Scaridae</v>
      </c>
    </row>
    <row r="2199" spans="1:11">
      <c r="A2199" s="49">
        <v>2013</v>
      </c>
      <c r="B2199" t="s">
        <v>39</v>
      </c>
      <c r="C2199">
        <v>7</v>
      </c>
      <c r="D2199" t="s">
        <v>48</v>
      </c>
      <c r="E2199" s="48" t="str">
        <f>VLOOKUP(D2199,'Species List'!$A$2:$J$97,3,0)</f>
        <v>Scarus taeniopterus</v>
      </c>
      <c r="F2199">
        <v>13</v>
      </c>
      <c r="G2199" t="s">
        <v>21</v>
      </c>
      <c r="H2199" s="50">
        <f>VLOOKUP(D2199,'Species List'!$A$2:$J$97,6,0)</f>
        <v>-3.2256999999999998</v>
      </c>
      <c r="I2199" s="50">
        <f>VLOOKUP(D2199,'Species List'!$A$2:$J$97,7,0)</f>
        <v>2.3852000000000002</v>
      </c>
      <c r="J2199">
        <f t="shared" si="34"/>
        <v>65.535660968650873</v>
      </c>
      <c r="K2199" s="50" t="str">
        <f>VLOOKUP(D2199,'Species List'!$A$2:$J$97,4,0)</f>
        <v>Scaridae</v>
      </c>
    </row>
    <row r="2200" spans="1:11">
      <c r="A2200" s="49">
        <v>2013</v>
      </c>
      <c r="B2200" t="s">
        <v>39</v>
      </c>
      <c r="C2200">
        <v>7</v>
      </c>
      <c r="D2200" t="s">
        <v>48</v>
      </c>
      <c r="E2200" s="48" t="str">
        <f>VLOOKUP(D2200,'Species List'!$A$2:$J$97,3,0)</f>
        <v>Scarus taeniopterus</v>
      </c>
      <c r="F2200">
        <v>15</v>
      </c>
      <c r="G2200" t="s">
        <v>21</v>
      </c>
      <c r="H2200" s="50">
        <f>VLOOKUP(D2200,'Species List'!$A$2:$J$97,6,0)</f>
        <v>-3.2256999999999998</v>
      </c>
      <c r="I2200" s="50">
        <f>VLOOKUP(D2200,'Species List'!$A$2:$J$97,7,0)</f>
        <v>2.3852000000000002</v>
      </c>
      <c r="J2200">
        <f t="shared" si="34"/>
        <v>92.19616810425471</v>
      </c>
      <c r="K2200" s="50" t="str">
        <f>VLOOKUP(D2200,'Species List'!$A$2:$J$97,4,0)</f>
        <v>Scaridae</v>
      </c>
    </row>
    <row r="2201" spans="1:11">
      <c r="A2201" s="49">
        <v>2013</v>
      </c>
      <c r="B2201" t="s">
        <v>39</v>
      </c>
      <c r="C2201">
        <v>7</v>
      </c>
      <c r="D2201" t="s">
        <v>48</v>
      </c>
      <c r="E2201" s="48" t="str">
        <f>VLOOKUP(D2201,'Species List'!$A$2:$J$97,3,0)</f>
        <v>Scarus taeniopterus</v>
      </c>
      <c r="F2201">
        <v>15</v>
      </c>
      <c r="G2201" t="s">
        <v>21</v>
      </c>
      <c r="H2201" s="50">
        <f>VLOOKUP(D2201,'Species List'!$A$2:$J$97,6,0)</f>
        <v>-3.2256999999999998</v>
      </c>
      <c r="I2201" s="50">
        <f>VLOOKUP(D2201,'Species List'!$A$2:$J$97,7,0)</f>
        <v>2.3852000000000002</v>
      </c>
      <c r="J2201">
        <f t="shared" si="34"/>
        <v>92.19616810425471</v>
      </c>
      <c r="K2201" s="50" t="str">
        <f>VLOOKUP(D2201,'Species List'!$A$2:$J$97,4,0)</f>
        <v>Scaridae</v>
      </c>
    </row>
    <row r="2202" spans="1:11">
      <c r="A2202" s="49">
        <v>2013</v>
      </c>
      <c r="B2202" t="s">
        <v>39</v>
      </c>
      <c r="C2202">
        <v>7</v>
      </c>
      <c r="D2202" t="s">
        <v>48</v>
      </c>
      <c r="E2202" s="48" t="str">
        <f>VLOOKUP(D2202,'Species List'!$A$2:$J$97,3,0)</f>
        <v>Scarus taeniopterus</v>
      </c>
      <c r="F2202">
        <v>18</v>
      </c>
      <c r="G2202" t="s">
        <v>21</v>
      </c>
      <c r="H2202" s="50">
        <f>VLOOKUP(D2202,'Species List'!$A$2:$J$97,6,0)</f>
        <v>-3.2256999999999998</v>
      </c>
      <c r="I2202" s="50">
        <f>VLOOKUP(D2202,'Species List'!$A$2:$J$97,7,0)</f>
        <v>2.3852000000000002</v>
      </c>
      <c r="J2202">
        <f t="shared" si="34"/>
        <v>142.42163893869329</v>
      </c>
      <c r="K2202" s="50" t="str">
        <f>VLOOKUP(D2202,'Species List'!$A$2:$J$97,4,0)</f>
        <v>Scaridae</v>
      </c>
    </row>
    <row r="2203" spans="1:11">
      <c r="A2203" s="49">
        <v>2013</v>
      </c>
      <c r="B2203" t="s">
        <v>39</v>
      </c>
      <c r="C2203">
        <v>7</v>
      </c>
      <c r="D2203" t="s">
        <v>48</v>
      </c>
      <c r="E2203" s="48" t="str">
        <f>VLOOKUP(D2203,'Species List'!$A$2:$J$97,3,0)</f>
        <v>Scarus taeniopterus</v>
      </c>
      <c r="F2203">
        <v>18</v>
      </c>
      <c r="G2203" t="s">
        <v>21</v>
      </c>
      <c r="H2203" s="50">
        <f>VLOOKUP(D2203,'Species List'!$A$2:$J$97,6,0)</f>
        <v>-3.2256999999999998</v>
      </c>
      <c r="I2203" s="50">
        <f>VLOOKUP(D2203,'Species List'!$A$2:$J$97,7,0)</f>
        <v>2.3852000000000002</v>
      </c>
      <c r="J2203">
        <f t="shared" si="34"/>
        <v>142.42163893869329</v>
      </c>
      <c r="K2203" s="50" t="str">
        <f>VLOOKUP(D2203,'Species List'!$A$2:$J$97,4,0)</f>
        <v>Scaridae</v>
      </c>
    </row>
    <row r="2204" spans="1:11">
      <c r="A2204" s="49">
        <v>2013</v>
      </c>
      <c r="B2204" t="s">
        <v>39</v>
      </c>
      <c r="C2204">
        <v>7</v>
      </c>
      <c r="D2204" t="s">
        <v>48</v>
      </c>
      <c r="E2204" s="48" t="str">
        <f>VLOOKUP(D2204,'Species List'!$A$2:$J$97,3,0)</f>
        <v>Scarus taeniopterus</v>
      </c>
      <c r="F2204">
        <v>18</v>
      </c>
      <c r="G2204" t="s">
        <v>21</v>
      </c>
      <c r="H2204" s="50">
        <f>VLOOKUP(D2204,'Species List'!$A$2:$J$97,6,0)</f>
        <v>-3.2256999999999998</v>
      </c>
      <c r="I2204" s="50">
        <f>VLOOKUP(D2204,'Species List'!$A$2:$J$97,7,0)</f>
        <v>2.3852000000000002</v>
      </c>
      <c r="J2204">
        <f t="shared" si="34"/>
        <v>142.42163893869329</v>
      </c>
      <c r="K2204" s="50" t="str">
        <f>VLOOKUP(D2204,'Species List'!$A$2:$J$97,4,0)</f>
        <v>Scaridae</v>
      </c>
    </row>
    <row r="2205" spans="1:11">
      <c r="A2205" s="49">
        <v>2013</v>
      </c>
      <c r="B2205" t="s">
        <v>39</v>
      </c>
      <c r="C2205">
        <v>7</v>
      </c>
      <c r="D2205" t="s">
        <v>48</v>
      </c>
      <c r="E2205" s="48" t="str">
        <f>VLOOKUP(D2205,'Species List'!$A$2:$J$97,3,0)</f>
        <v>Scarus taeniopterus</v>
      </c>
      <c r="F2205">
        <v>20</v>
      </c>
      <c r="G2205" t="s">
        <v>21</v>
      </c>
      <c r="H2205" s="50">
        <f>VLOOKUP(D2205,'Species List'!$A$2:$J$97,6,0)</f>
        <v>-3.2256999999999998</v>
      </c>
      <c r="I2205" s="50">
        <f>VLOOKUP(D2205,'Species List'!$A$2:$J$97,7,0)</f>
        <v>2.3852000000000002</v>
      </c>
      <c r="J2205">
        <f t="shared" si="34"/>
        <v>183.11197449783583</v>
      </c>
      <c r="K2205" s="50" t="str">
        <f>VLOOKUP(D2205,'Species List'!$A$2:$J$97,4,0)</f>
        <v>Scaridae</v>
      </c>
    </row>
    <row r="2206" spans="1:11">
      <c r="A2206" s="49">
        <v>2013</v>
      </c>
      <c r="B2206" t="s">
        <v>39</v>
      </c>
      <c r="C2206">
        <v>7</v>
      </c>
      <c r="D2206" t="s">
        <v>48</v>
      </c>
      <c r="E2206" s="48" t="str">
        <f>VLOOKUP(D2206,'Species List'!$A$2:$J$97,3,0)</f>
        <v>Scarus taeniopterus</v>
      </c>
      <c r="F2206">
        <v>20</v>
      </c>
      <c r="G2206" t="s">
        <v>21</v>
      </c>
      <c r="H2206" s="50">
        <f>VLOOKUP(D2206,'Species List'!$A$2:$J$97,6,0)</f>
        <v>-3.2256999999999998</v>
      </c>
      <c r="I2206" s="50">
        <f>VLOOKUP(D2206,'Species List'!$A$2:$J$97,7,0)</f>
        <v>2.3852000000000002</v>
      </c>
      <c r="J2206">
        <f t="shared" si="34"/>
        <v>183.11197449783583</v>
      </c>
      <c r="K2206" s="50" t="str">
        <f>VLOOKUP(D2206,'Species List'!$A$2:$J$97,4,0)</f>
        <v>Scaridae</v>
      </c>
    </row>
    <row r="2207" spans="1:11">
      <c r="A2207" s="49">
        <v>2013</v>
      </c>
      <c r="B2207" t="s">
        <v>39</v>
      </c>
      <c r="C2207">
        <v>7</v>
      </c>
      <c r="D2207" t="s">
        <v>48</v>
      </c>
      <c r="E2207" s="48" t="str">
        <f>VLOOKUP(D2207,'Species List'!$A$2:$J$97,3,0)</f>
        <v>Scarus taeniopterus</v>
      </c>
      <c r="F2207">
        <v>10</v>
      </c>
      <c r="G2207" t="s">
        <v>53</v>
      </c>
      <c r="H2207" s="50">
        <f>VLOOKUP(D2207,'Species List'!$A$2:$J$97,6,0)</f>
        <v>-3.2256999999999998</v>
      </c>
      <c r="I2207" s="50">
        <f>VLOOKUP(D2207,'Species List'!$A$2:$J$97,7,0)</f>
        <v>2.3852000000000002</v>
      </c>
      <c r="J2207">
        <f t="shared" si="34"/>
        <v>35.050966680669347</v>
      </c>
      <c r="K2207" s="50" t="str">
        <f>VLOOKUP(D2207,'Species List'!$A$2:$J$97,4,0)</f>
        <v>Scaridae</v>
      </c>
    </row>
    <row r="2208" spans="1:11">
      <c r="A2208" s="49">
        <v>2013</v>
      </c>
      <c r="B2208" t="s">
        <v>39</v>
      </c>
      <c r="C2208">
        <v>7</v>
      </c>
      <c r="D2208" t="s">
        <v>48</v>
      </c>
      <c r="E2208" s="48" t="str">
        <f>VLOOKUP(D2208,'Species List'!$A$2:$J$97,3,0)</f>
        <v>Scarus taeniopterus</v>
      </c>
      <c r="F2208">
        <v>18</v>
      </c>
      <c r="G2208" t="s">
        <v>43</v>
      </c>
      <c r="H2208" s="50">
        <f>VLOOKUP(D2208,'Species List'!$A$2:$J$97,6,0)</f>
        <v>-3.2256999999999998</v>
      </c>
      <c r="I2208" s="50">
        <f>VLOOKUP(D2208,'Species List'!$A$2:$J$97,7,0)</f>
        <v>2.3852000000000002</v>
      </c>
      <c r="J2208">
        <f t="shared" si="34"/>
        <v>142.42163893869329</v>
      </c>
      <c r="K2208" s="50" t="str">
        <f>VLOOKUP(D2208,'Species List'!$A$2:$J$97,4,0)</f>
        <v>Scaridae</v>
      </c>
    </row>
    <row r="2209" spans="1:11">
      <c r="A2209" s="49">
        <v>2013</v>
      </c>
      <c r="B2209" t="s">
        <v>39</v>
      </c>
      <c r="C2209">
        <v>7</v>
      </c>
      <c r="D2209" t="s">
        <v>48</v>
      </c>
      <c r="E2209" s="48" t="str">
        <f>VLOOKUP(D2209,'Species List'!$A$2:$J$97,3,0)</f>
        <v>Scarus taeniopterus</v>
      </c>
      <c r="F2209">
        <v>18</v>
      </c>
      <c r="G2209" t="s">
        <v>43</v>
      </c>
      <c r="H2209" s="50">
        <f>VLOOKUP(D2209,'Species List'!$A$2:$J$97,6,0)</f>
        <v>-3.2256999999999998</v>
      </c>
      <c r="I2209" s="50">
        <f>VLOOKUP(D2209,'Species List'!$A$2:$J$97,7,0)</f>
        <v>2.3852000000000002</v>
      </c>
      <c r="J2209">
        <f t="shared" si="34"/>
        <v>142.42163893869329</v>
      </c>
      <c r="K2209" s="50" t="str">
        <f>VLOOKUP(D2209,'Species List'!$A$2:$J$97,4,0)</f>
        <v>Scaridae</v>
      </c>
    </row>
    <row r="2210" spans="1:11">
      <c r="A2210" s="49">
        <v>2013</v>
      </c>
      <c r="B2210" t="s">
        <v>39</v>
      </c>
      <c r="C2210">
        <v>7</v>
      </c>
      <c r="D2210" t="s">
        <v>48</v>
      </c>
      <c r="E2210" s="48" t="str">
        <f>VLOOKUP(D2210,'Species List'!$A$2:$J$97,3,0)</f>
        <v>Scarus taeniopterus</v>
      </c>
      <c r="F2210">
        <v>23</v>
      </c>
      <c r="G2210" t="s">
        <v>43</v>
      </c>
      <c r="H2210" s="50">
        <f>VLOOKUP(D2210,'Species List'!$A$2:$J$97,6,0)</f>
        <v>-3.2256999999999998</v>
      </c>
      <c r="I2210" s="50">
        <f>VLOOKUP(D2210,'Species List'!$A$2:$J$97,7,0)</f>
        <v>2.3852000000000002</v>
      </c>
      <c r="J2210">
        <f t="shared" si="34"/>
        <v>255.56020890468707</v>
      </c>
      <c r="K2210" s="50" t="str">
        <f>VLOOKUP(D2210,'Species List'!$A$2:$J$97,4,0)</f>
        <v>Scaridae</v>
      </c>
    </row>
    <row r="2211" spans="1:11">
      <c r="A2211" s="49">
        <v>2013</v>
      </c>
      <c r="B2211" t="s">
        <v>39</v>
      </c>
      <c r="C2211">
        <v>7</v>
      </c>
      <c r="D2211" t="s">
        <v>48</v>
      </c>
      <c r="E2211" s="48" t="str">
        <f>VLOOKUP(D2211,'Species List'!$A$2:$J$97,3,0)</f>
        <v>Scarus taeniopterus</v>
      </c>
      <c r="F2211">
        <v>24</v>
      </c>
      <c r="G2211" t="s">
        <v>43</v>
      </c>
      <c r="H2211" s="50">
        <f>VLOOKUP(D2211,'Species List'!$A$2:$J$97,6,0)</f>
        <v>-3.2256999999999998</v>
      </c>
      <c r="I2211" s="50">
        <f>VLOOKUP(D2211,'Species List'!$A$2:$J$97,7,0)</f>
        <v>2.3852000000000002</v>
      </c>
      <c r="J2211">
        <f t="shared" si="34"/>
        <v>282.86541679033706</v>
      </c>
      <c r="K2211" s="50" t="str">
        <f>VLOOKUP(D2211,'Species List'!$A$2:$J$97,4,0)</f>
        <v>Scaridae</v>
      </c>
    </row>
    <row r="2212" spans="1:11">
      <c r="A2212" s="49">
        <v>2013</v>
      </c>
      <c r="B2212" t="s">
        <v>39</v>
      </c>
      <c r="C2212">
        <v>7</v>
      </c>
      <c r="D2212" t="s">
        <v>48</v>
      </c>
      <c r="E2212" s="48" t="str">
        <f>VLOOKUP(D2212,'Species List'!$A$2:$J$97,3,0)</f>
        <v>Scarus taeniopterus</v>
      </c>
      <c r="F2212">
        <v>25</v>
      </c>
      <c r="G2212" t="s">
        <v>43</v>
      </c>
      <c r="H2212" s="50">
        <f>VLOOKUP(D2212,'Species List'!$A$2:$J$97,6,0)</f>
        <v>-3.2256999999999998</v>
      </c>
      <c r="I2212" s="50">
        <f>VLOOKUP(D2212,'Species List'!$A$2:$J$97,7,0)</f>
        <v>2.3852000000000002</v>
      </c>
      <c r="J2212">
        <f t="shared" si="34"/>
        <v>311.79310623759653</v>
      </c>
      <c r="K2212" s="50" t="str">
        <f>VLOOKUP(D2212,'Species List'!$A$2:$J$97,4,0)</f>
        <v>Scaridae</v>
      </c>
    </row>
    <row r="2213" spans="1:11">
      <c r="A2213" s="49">
        <v>2013</v>
      </c>
      <c r="B2213" t="s">
        <v>39</v>
      </c>
      <c r="C2213">
        <v>7</v>
      </c>
      <c r="D2213" s="48" t="s">
        <v>42</v>
      </c>
      <c r="E2213" s="48" t="str">
        <f>VLOOKUP(D2213,'Species List'!$A$2:$J$97,3,0)</f>
        <v>Scarus vetula</v>
      </c>
      <c r="F2213">
        <v>30</v>
      </c>
      <c r="G2213" t="s">
        <v>21</v>
      </c>
      <c r="H2213" s="50">
        <f>VLOOKUP(D2213,'Species List'!$A$2:$J$97,6,0)</f>
        <v>-5.0162000000000004</v>
      </c>
      <c r="I2213" s="50">
        <f>VLOOKUP(D2213,'Species List'!$A$2:$J$97,7,0)</f>
        <v>3.1109</v>
      </c>
      <c r="J2213">
        <f t="shared" si="34"/>
        <v>489.6395738782121</v>
      </c>
      <c r="K2213" s="50" t="str">
        <f>VLOOKUP(D2213,'Species List'!$A$2:$J$97,4,0)</f>
        <v>Scaridae</v>
      </c>
    </row>
    <row r="2214" spans="1:11">
      <c r="A2214" s="49">
        <v>2013</v>
      </c>
      <c r="B2214" t="s">
        <v>39</v>
      </c>
      <c r="C2214">
        <v>7</v>
      </c>
      <c r="D2214" s="48" t="s">
        <v>47</v>
      </c>
      <c r="E2214" s="48" t="str">
        <f>VLOOKUP(D2214,'Species List'!$A$2:$J$97,3,0)</f>
        <v>Sparisoma aurofrenatum</v>
      </c>
      <c r="F2214">
        <v>20</v>
      </c>
      <c r="G2214" t="s">
        <v>21</v>
      </c>
      <c r="H2214" s="50">
        <f>VLOOKUP(D2214,'Species List'!$A$2:$J$97,6,0)</f>
        <v>-4.0781000000000001</v>
      </c>
      <c r="I2214" s="50">
        <f>VLOOKUP(D2214,'Species List'!$A$2:$J$97,7,0)</f>
        <v>2.7437999999999998</v>
      </c>
      <c r="J2214">
        <f t="shared" si="34"/>
        <v>171.97531044669645</v>
      </c>
      <c r="K2214" s="50" t="str">
        <f>VLOOKUP(D2214,'Species List'!$A$2:$J$97,4,0)</f>
        <v>Scaridae</v>
      </c>
    </row>
    <row r="2215" spans="1:11">
      <c r="A2215" s="49">
        <v>2013</v>
      </c>
      <c r="B2215" t="s">
        <v>39</v>
      </c>
      <c r="C2215">
        <v>7</v>
      </c>
      <c r="D2215" s="48" t="s">
        <v>47</v>
      </c>
      <c r="E2215" s="48" t="str">
        <f>VLOOKUP(D2215,'Species List'!$A$2:$J$97,3,0)</f>
        <v>Sparisoma aurofrenatum</v>
      </c>
      <c r="F2215">
        <v>20</v>
      </c>
      <c r="G2215" t="s">
        <v>43</v>
      </c>
      <c r="H2215" s="50">
        <f>VLOOKUP(D2215,'Species List'!$A$2:$J$97,6,0)</f>
        <v>-4.0781000000000001</v>
      </c>
      <c r="I2215" s="50">
        <f>VLOOKUP(D2215,'Species List'!$A$2:$J$97,7,0)</f>
        <v>2.7437999999999998</v>
      </c>
      <c r="J2215">
        <f t="shared" si="34"/>
        <v>171.97531044669645</v>
      </c>
      <c r="K2215" s="50" t="str">
        <f>VLOOKUP(D2215,'Species List'!$A$2:$J$97,4,0)</f>
        <v>Scaridae</v>
      </c>
    </row>
    <row r="2216" spans="1:11">
      <c r="A2216" s="49">
        <v>2013</v>
      </c>
      <c r="B2216" t="s">
        <v>39</v>
      </c>
      <c r="C2216">
        <v>7</v>
      </c>
      <c r="D2216" s="48" t="s">
        <v>47</v>
      </c>
      <c r="E2216" s="48" t="str">
        <f>VLOOKUP(D2216,'Species List'!$A$2:$J$97,3,0)</f>
        <v>Sparisoma aurofrenatum</v>
      </c>
      <c r="F2216">
        <v>25</v>
      </c>
      <c r="G2216" t="s">
        <v>43</v>
      </c>
      <c r="H2216" s="50">
        <f>VLOOKUP(D2216,'Species List'!$A$2:$J$97,6,0)</f>
        <v>-4.0781000000000001</v>
      </c>
      <c r="I2216" s="50">
        <f>VLOOKUP(D2216,'Species List'!$A$2:$J$97,7,0)</f>
        <v>2.7437999999999998</v>
      </c>
      <c r="J2216">
        <f t="shared" si="34"/>
        <v>317.22528468051854</v>
      </c>
      <c r="K2216" s="50" t="str">
        <f>VLOOKUP(D2216,'Species List'!$A$2:$J$97,4,0)</f>
        <v>Scaridae</v>
      </c>
    </row>
    <row r="2217" spans="1:11">
      <c r="A2217" s="49">
        <v>2013</v>
      </c>
      <c r="B2217" t="s">
        <v>39</v>
      </c>
      <c r="C2217">
        <v>7</v>
      </c>
      <c r="D2217" t="s">
        <v>45</v>
      </c>
      <c r="E2217" s="48" t="str">
        <f>VLOOKUP(D2217,'Species List'!$A$2:$J$97,3,0)</f>
        <v>Sparisoma viride</v>
      </c>
      <c r="F2217">
        <v>20</v>
      </c>
      <c r="G2217" t="s">
        <v>21</v>
      </c>
      <c r="H2217" s="50">
        <f>VLOOKUP(D2217,'Species List'!$A$2:$J$97,6,0)</f>
        <v>-4.4317000000000002</v>
      </c>
      <c r="I2217" s="50">
        <f>VLOOKUP(D2217,'Species List'!$A$2:$J$97,7,0)</f>
        <v>2.9051</v>
      </c>
      <c r="J2217">
        <f t="shared" si="34"/>
        <v>179.06975540636282</v>
      </c>
      <c r="K2217" s="50" t="str">
        <f>VLOOKUP(D2217,'Species List'!$A$2:$J$97,4,0)</f>
        <v>Scaridae</v>
      </c>
    </row>
    <row r="2218" spans="1:11">
      <c r="A2218" s="49">
        <v>2013</v>
      </c>
      <c r="B2218" t="s">
        <v>39</v>
      </c>
      <c r="C2218">
        <v>7</v>
      </c>
      <c r="D2218" t="s">
        <v>45</v>
      </c>
      <c r="E2218" s="48" t="str">
        <f>VLOOKUP(D2218,'Species List'!$A$2:$J$97,3,0)</f>
        <v>Sparisoma viride</v>
      </c>
      <c r="F2218">
        <v>20</v>
      </c>
      <c r="G2218" t="s">
        <v>21</v>
      </c>
      <c r="H2218" s="50">
        <f>VLOOKUP(D2218,'Species List'!$A$2:$J$97,6,0)</f>
        <v>-4.4317000000000002</v>
      </c>
      <c r="I2218" s="50">
        <f>VLOOKUP(D2218,'Species List'!$A$2:$J$97,7,0)</f>
        <v>2.9051</v>
      </c>
      <c r="J2218">
        <f t="shared" si="34"/>
        <v>179.06975540636282</v>
      </c>
      <c r="K2218" s="50" t="str">
        <f>VLOOKUP(D2218,'Species List'!$A$2:$J$97,4,0)</f>
        <v>Scaridae</v>
      </c>
    </row>
    <row r="2219" spans="1:11">
      <c r="A2219" s="49">
        <v>2013</v>
      </c>
      <c r="B2219" t="s">
        <v>39</v>
      </c>
      <c r="C2219">
        <v>7</v>
      </c>
      <c r="D2219" t="s">
        <v>45</v>
      </c>
      <c r="E2219" s="48" t="str">
        <f>VLOOKUP(D2219,'Species List'!$A$2:$J$97,3,0)</f>
        <v>Sparisoma viride</v>
      </c>
      <c r="F2219">
        <v>25</v>
      </c>
      <c r="G2219" t="s">
        <v>21</v>
      </c>
      <c r="H2219" s="50">
        <f>VLOOKUP(D2219,'Species List'!$A$2:$J$97,6,0)</f>
        <v>-4.4317000000000002</v>
      </c>
      <c r="I2219" s="50">
        <f>VLOOKUP(D2219,'Species List'!$A$2:$J$97,7,0)</f>
        <v>2.9051</v>
      </c>
      <c r="J2219">
        <f t="shared" si="34"/>
        <v>342.41715863912742</v>
      </c>
      <c r="K2219" s="50" t="str">
        <f>VLOOKUP(D2219,'Species List'!$A$2:$J$97,4,0)</f>
        <v>Scaridae</v>
      </c>
    </row>
    <row r="2220" spans="1:11">
      <c r="A2220" s="49">
        <v>2013</v>
      </c>
      <c r="B2220" t="s">
        <v>39</v>
      </c>
      <c r="C2220">
        <v>7</v>
      </c>
      <c r="D2220" t="s">
        <v>45</v>
      </c>
      <c r="E2220" s="48" t="str">
        <f>VLOOKUP(D2220,'Species List'!$A$2:$J$97,3,0)</f>
        <v>Sparisoma viride</v>
      </c>
      <c r="F2220">
        <v>25</v>
      </c>
      <c r="G2220" t="s">
        <v>21</v>
      </c>
      <c r="H2220" s="50">
        <f>VLOOKUP(D2220,'Species List'!$A$2:$J$97,6,0)</f>
        <v>-4.4317000000000002</v>
      </c>
      <c r="I2220" s="50">
        <f>VLOOKUP(D2220,'Species List'!$A$2:$J$97,7,0)</f>
        <v>2.9051</v>
      </c>
      <c r="J2220">
        <f t="shared" si="34"/>
        <v>342.41715863912742</v>
      </c>
      <c r="K2220" s="50" t="str">
        <f>VLOOKUP(D2220,'Species List'!$A$2:$J$97,4,0)</f>
        <v>Scaridae</v>
      </c>
    </row>
    <row r="2221" spans="1:11">
      <c r="A2221" s="49">
        <v>2013</v>
      </c>
      <c r="B2221" t="s">
        <v>39</v>
      </c>
      <c r="C2221">
        <v>7</v>
      </c>
      <c r="D2221" t="s">
        <v>45</v>
      </c>
      <c r="E2221" s="48" t="str">
        <f>VLOOKUP(D2221,'Species List'!$A$2:$J$97,3,0)</f>
        <v>Sparisoma viride</v>
      </c>
      <c r="F2221">
        <v>25</v>
      </c>
      <c r="G2221" t="s">
        <v>21</v>
      </c>
      <c r="H2221" s="50">
        <f>VLOOKUP(D2221,'Species List'!$A$2:$J$97,6,0)</f>
        <v>-4.4317000000000002</v>
      </c>
      <c r="I2221" s="50">
        <f>VLOOKUP(D2221,'Species List'!$A$2:$J$97,7,0)</f>
        <v>2.9051</v>
      </c>
      <c r="J2221">
        <f t="shared" si="34"/>
        <v>342.41715863912742</v>
      </c>
      <c r="K2221" s="50" t="str">
        <f>VLOOKUP(D2221,'Species List'!$A$2:$J$97,4,0)</f>
        <v>Scaridae</v>
      </c>
    </row>
    <row r="2222" spans="1:11">
      <c r="A2222" s="49">
        <v>2013</v>
      </c>
      <c r="B2222" t="s">
        <v>39</v>
      </c>
      <c r="C2222">
        <v>7</v>
      </c>
      <c r="D2222" t="s">
        <v>45</v>
      </c>
      <c r="E2222" s="48" t="str">
        <f>VLOOKUP(D2222,'Species List'!$A$2:$J$97,3,0)</f>
        <v>Sparisoma viride</v>
      </c>
      <c r="F2222">
        <v>25</v>
      </c>
      <c r="G2222" t="s">
        <v>21</v>
      </c>
      <c r="H2222" s="50">
        <f>VLOOKUP(D2222,'Species List'!$A$2:$J$97,6,0)</f>
        <v>-4.4317000000000002</v>
      </c>
      <c r="I2222" s="50">
        <f>VLOOKUP(D2222,'Species List'!$A$2:$J$97,7,0)</f>
        <v>2.9051</v>
      </c>
      <c r="J2222">
        <f t="shared" si="34"/>
        <v>342.41715863912742</v>
      </c>
      <c r="K2222" s="50" t="str">
        <f>VLOOKUP(D2222,'Species List'!$A$2:$J$97,4,0)</f>
        <v>Scaridae</v>
      </c>
    </row>
    <row r="2223" spans="1:11">
      <c r="A2223" s="49">
        <v>2013</v>
      </c>
      <c r="B2223" t="s">
        <v>39</v>
      </c>
      <c r="C2223">
        <v>7</v>
      </c>
      <c r="D2223" t="s">
        <v>45</v>
      </c>
      <c r="E2223" s="48" t="str">
        <f>VLOOKUP(D2223,'Species List'!$A$2:$J$97,3,0)</f>
        <v>Sparisoma viride</v>
      </c>
      <c r="F2223">
        <v>25</v>
      </c>
      <c r="G2223" t="s">
        <v>21</v>
      </c>
      <c r="H2223" s="50">
        <f>VLOOKUP(D2223,'Species List'!$A$2:$J$97,6,0)</f>
        <v>-4.4317000000000002</v>
      </c>
      <c r="I2223" s="50">
        <f>VLOOKUP(D2223,'Species List'!$A$2:$J$97,7,0)</f>
        <v>2.9051</v>
      </c>
      <c r="J2223">
        <f t="shared" si="34"/>
        <v>342.41715863912742</v>
      </c>
      <c r="K2223" s="50" t="str">
        <f>VLOOKUP(D2223,'Species List'!$A$2:$J$97,4,0)</f>
        <v>Scaridae</v>
      </c>
    </row>
    <row r="2224" spans="1:11">
      <c r="A2224" s="49">
        <v>2013</v>
      </c>
      <c r="B2224" t="s">
        <v>39</v>
      </c>
      <c r="C2224">
        <v>7</v>
      </c>
      <c r="D2224" t="s">
        <v>45</v>
      </c>
      <c r="E2224" s="48" t="str">
        <f>VLOOKUP(D2224,'Species List'!$A$2:$J$97,3,0)</f>
        <v>Sparisoma viride</v>
      </c>
      <c r="F2224">
        <v>26</v>
      </c>
      <c r="G2224" t="s">
        <v>21</v>
      </c>
      <c r="H2224" s="50">
        <f>VLOOKUP(D2224,'Species List'!$A$2:$J$97,6,0)</f>
        <v>-4.4317000000000002</v>
      </c>
      <c r="I2224" s="50">
        <f>VLOOKUP(D2224,'Species List'!$A$2:$J$97,7,0)</f>
        <v>2.9051</v>
      </c>
      <c r="J2224">
        <f t="shared" si="34"/>
        <v>383.741768934785</v>
      </c>
      <c r="K2224" s="50" t="str">
        <f>VLOOKUP(D2224,'Species List'!$A$2:$J$97,4,0)</f>
        <v>Scaridae</v>
      </c>
    </row>
    <row r="2225" spans="1:11">
      <c r="A2225" s="49">
        <v>2013</v>
      </c>
      <c r="B2225" t="s">
        <v>39</v>
      </c>
      <c r="C2225">
        <v>7</v>
      </c>
      <c r="D2225" t="s">
        <v>45</v>
      </c>
      <c r="E2225" s="48" t="str">
        <f>VLOOKUP(D2225,'Species List'!$A$2:$J$97,3,0)</f>
        <v>Sparisoma viride</v>
      </c>
      <c r="F2225">
        <v>26</v>
      </c>
      <c r="G2225" t="s">
        <v>21</v>
      </c>
      <c r="H2225" s="50">
        <f>VLOOKUP(D2225,'Species List'!$A$2:$J$97,6,0)</f>
        <v>-4.4317000000000002</v>
      </c>
      <c r="I2225" s="50">
        <f>VLOOKUP(D2225,'Species List'!$A$2:$J$97,7,0)</f>
        <v>2.9051</v>
      </c>
      <c r="J2225">
        <f t="shared" si="34"/>
        <v>383.741768934785</v>
      </c>
      <c r="K2225" s="50" t="str">
        <f>VLOOKUP(D2225,'Species List'!$A$2:$J$97,4,0)</f>
        <v>Scaridae</v>
      </c>
    </row>
    <row r="2226" spans="1:11">
      <c r="A2226" s="49">
        <v>2013</v>
      </c>
      <c r="B2226" t="s">
        <v>39</v>
      </c>
      <c r="C2226">
        <v>7</v>
      </c>
      <c r="D2226" t="s">
        <v>45</v>
      </c>
      <c r="E2226" s="48" t="str">
        <f>VLOOKUP(D2226,'Species List'!$A$2:$J$97,3,0)</f>
        <v>Sparisoma viride</v>
      </c>
      <c r="F2226">
        <v>26</v>
      </c>
      <c r="G2226" t="s">
        <v>21</v>
      </c>
      <c r="H2226" s="50">
        <f>VLOOKUP(D2226,'Species List'!$A$2:$J$97,6,0)</f>
        <v>-4.4317000000000002</v>
      </c>
      <c r="I2226" s="50">
        <f>VLOOKUP(D2226,'Species List'!$A$2:$J$97,7,0)</f>
        <v>2.9051</v>
      </c>
      <c r="J2226">
        <f t="shared" si="34"/>
        <v>383.741768934785</v>
      </c>
      <c r="K2226" s="50" t="str">
        <f>VLOOKUP(D2226,'Species List'!$A$2:$J$97,4,0)</f>
        <v>Scaridae</v>
      </c>
    </row>
    <row r="2227" spans="1:11">
      <c r="A2227" s="49">
        <v>2013</v>
      </c>
      <c r="B2227" t="s">
        <v>39</v>
      </c>
      <c r="C2227">
        <v>7</v>
      </c>
      <c r="D2227" t="s">
        <v>45</v>
      </c>
      <c r="E2227" s="48" t="str">
        <f>VLOOKUP(D2227,'Species List'!$A$2:$J$97,3,0)</f>
        <v>Sparisoma viride</v>
      </c>
      <c r="F2227">
        <v>26</v>
      </c>
      <c r="G2227" t="s">
        <v>21</v>
      </c>
      <c r="H2227" s="50">
        <f>VLOOKUP(D2227,'Species List'!$A$2:$J$97,6,0)</f>
        <v>-4.4317000000000002</v>
      </c>
      <c r="I2227" s="50">
        <f>VLOOKUP(D2227,'Species List'!$A$2:$J$97,7,0)</f>
        <v>2.9051</v>
      </c>
      <c r="J2227">
        <f t="shared" si="34"/>
        <v>383.741768934785</v>
      </c>
      <c r="K2227" s="50" t="str">
        <f>VLOOKUP(D2227,'Species List'!$A$2:$J$97,4,0)</f>
        <v>Scaridae</v>
      </c>
    </row>
    <row r="2228" spans="1:11">
      <c r="A2228" s="49">
        <v>2013</v>
      </c>
      <c r="B2228" t="s">
        <v>39</v>
      </c>
      <c r="C2228">
        <v>7</v>
      </c>
      <c r="D2228" t="s">
        <v>45</v>
      </c>
      <c r="E2228" s="48" t="str">
        <f>VLOOKUP(D2228,'Species List'!$A$2:$J$97,3,0)</f>
        <v>Sparisoma viride</v>
      </c>
      <c r="F2228">
        <v>28</v>
      </c>
      <c r="G2228" t="s">
        <v>21</v>
      </c>
      <c r="H2228" s="50">
        <f>VLOOKUP(D2228,'Species List'!$A$2:$J$97,6,0)</f>
        <v>-4.4317000000000002</v>
      </c>
      <c r="I2228" s="50">
        <f>VLOOKUP(D2228,'Species List'!$A$2:$J$97,7,0)</f>
        <v>2.9051</v>
      </c>
      <c r="J2228">
        <f t="shared" si="34"/>
        <v>475.92530495067058</v>
      </c>
      <c r="K2228" s="50" t="str">
        <f>VLOOKUP(D2228,'Species List'!$A$2:$J$97,4,0)</f>
        <v>Scaridae</v>
      </c>
    </row>
    <row r="2229" spans="1:11">
      <c r="A2229" s="49">
        <v>2013</v>
      </c>
      <c r="B2229" t="s">
        <v>39</v>
      </c>
      <c r="C2229">
        <v>7</v>
      </c>
      <c r="D2229" t="s">
        <v>45</v>
      </c>
      <c r="E2229" s="48" t="str">
        <f>VLOOKUP(D2229,'Species List'!$A$2:$J$97,3,0)</f>
        <v>Sparisoma viride</v>
      </c>
      <c r="F2229">
        <v>30</v>
      </c>
      <c r="G2229" t="s">
        <v>21</v>
      </c>
      <c r="H2229" s="50">
        <f>VLOOKUP(D2229,'Species List'!$A$2:$J$97,6,0)</f>
        <v>-4.4317000000000002</v>
      </c>
      <c r="I2229" s="50">
        <f>VLOOKUP(D2229,'Species List'!$A$2:$J$97,7,0)</f>
        <v>2.9051</v>
      </c>
      <c r="J2229">
        <f t="shared" si="34"/>
        <v>581.54718397712224</v>
      </c>
      <c r="K2229" s="50" t="str">
        <f>VLOOKUP(D2229,'Species List'!$A$2:$J$97,4,0)</f>
        <v>Scaridae</v>
      </c>
    </row>
    <row r="2230" spans="1:11">
      <c r="A2230" s="49">
        <v>2013</v>
      </c>
      <c r="B2230" t="s">
        <v>39</v>
      </c>
      <c r="C2230">
        <v>7</v>
      </c>
      <c r="D2230" t="s">
        <v>45</v>
      </c>
      <c r="E2230" s="48" t="str">
        <f>VLOOKUP(D2230,'Species List'!$A$2:$J$97,3,0)</f>
        <v>Sparisoma viride</v>
      </c>
      <c r="F2230">
        <v>30</v>
      </c>
      <c r="G2230" t="s">
        <v>21</v>
      </c>
      <c r="H2230" s="50">
        <f>VLOOKUP(D2230,'Species List'!$A$2:$J$97,6,0)</f>
        <v>-4.4317000000000002</v>
      </c>
      <c r="I2230" s="50">
        <f>VLOOKUP(D2230,'Species List'!$A$2:$J$97,7,0)</f>
        <v>2.9051</v>
      </c>
      <c r="J2230">
        <f t="shared" si="34"/>
        <v>581.54718397712224</v>
      </c>
      <c r="K2230" s="50" t="str">
        <f>VLOOKUP(D2230,'Species List'!$A$2:$J$97,4,0)</f>
        <v>Scaridae</v>
      </c>
    </row>
    <row r="2231" spans="1:11">
      <c r="A2231" s="49">
        <v>2013</v>
      </c>
      <c r="B2231" t="s">
        <v>39</v>
      </c>
      <c r="C2231">
        <v>7</v>
      </c>
      <c r="D2231" t="s">
        <v>45</v>
      </c>
      <c r="E2231" s="48" t="str">
        <f>VLOOKUP(D2231,'Species List'!$A$2:$J$97,3,0)</f>
        <v>Sparisoma viride</v>
      </c>
      <c r="F2231">
        <v>30</v>
      </c>
      <c r="G2231" t="s">
        <v>43</v>
      </c>
      <c r="H2231" s="50">
        <f>VLOOKUP(D2231,'Species List'!$A$2:$J$97,6,0)</f>
        <v>-4.4317000000000002</v>
      </c>
      <c r="I2231" s="50">
        <f>VLOOKUP(D2231,'Species List'!$A$2:$J$97,7,0)</f>
        <v>2.9051</v>
      </c>
      <c r="J2231">
        <f t="shared" si="34"/>
        <v>581.54718397712224</v>
      </c>
      <c r="K2231" s="50" t="str">
        <f>VLOOKUP(D2231,'Species List'!$A$2:$J$97,4,0)</f>
        <v>Scaridae</v>
      </c>
    </row>
    <row r="2232" spans="1:11">
      <c r="A2232" s="49">
        <v>2013</v>
      </c>
      <c r="B2232" t="s">
        <v>39</v>
      </c>
      <c r="C2232">
        <v>7</v>
      </c>
      <c r="D2232" t="s">
        <v>45</v>
      </c>
      <c r="E2232" s="48" t="str">
        <f>VLOOKUP(D2232,'Species List'!$A$2:$J$97,3,0)</f>
        <v>Sparisoma viride</v>
      </c>
      <c r="F2232">
        <v>32</v>
      </c>
      <c r="G2232" t="s">
        <v>43</v>
      </c>
      <c r="H2232" s="50">
        <f>VLOOKUP(D2232,'Species List'!$A$2:$J$97,6,0)</f>
        <v>-4.4317000000000002</v>
      </c>
      <c r="I2232" s="50">
        <f>VLOOKUP(D2232,'Species List'!$A$2:$J$97,7,0)</f>
        <v>2.9051</v>
      </c>
      <c r="J2232">
        <f t="shared" si="34"/>
        <v>701.47339170910243</v>
      </c>
      <c r="K2232" s="50" t="str">
        <f>VLOOKUP(D2232,'Species List'!$A$2:$J$97,4,0)</f>
        <v>Scaridae</v>
      </c>
    </row>
    <row r="2233" spans="1:11">
      <c r="A2233" s="49">
        <v>2013</v>
      </c>
      <c r="B2233" t="s">
        <v>39</v>
      </c>
      <c r="C2233">
        <v>7</v>
      </c>
      <c r="D2233" t="s">
        <v>45</v>
      </c>
      <c r="E2233" s="48" t="str">
        <f>VLOOKUP(D2233,'Species List'!$A$2:$J$97,3,0)</f>
        <v>Sparisoma viride</v>
      </c>
      <c r="F2233">
        <v>32</v>
      </c>
      <c r="G2233" t="s">
        <v>43</v>
      </c>
      <c r="H2233" s="50">
        <f>VLOOKUP(D2233,'Species List'!$A$2:$J$97,6,0)</f>
        <v>-4.4317000000000002</v>
      </c>
      <c r="I2233" s="50">
        <f>VLOOKUP(D2233,'Species List'!$A$2:$J$97,7,0)</f>
        <v>2.9051</v>
      </c>
      <c r="J2233">
        <f t="shared" si="34"/>
        <v>701.47339170910243</v>
      </c>
      <c r="K2233" s="50" t="str">
        <f>VLOOKUP(D2233,'Species List'!$A$2:$J$97,4,0)</f>
        <v>Scaridae</v>
      </c>
    </row>
    <row r="2234" spans="1:11">
      <c r="A2234" s="49">
        <v>2013</v>
      </c>
      <c r="B2234" t="s">
        <v>39</v>
      </c>
      <c r="C2234">
        <v>8</v>
      </c>
      <c r="D2234" s="48" t="s">
        <v>46</v>
      </c>
      <c r="E2234" s="48" t="str">
        <f>VLOOKUP(D2234,'Species List'!$A$2:$J$97,3,0)</f>
        <v>Acanthurus chirurgus</v>
      </c>
      <c r="F2234">
        <v>15</v>
      </c>
      <c r="H2234" s="50">
        <f>VLOOKUP(D2234,'Species List'!$A$2:$J$97,6,0)</f>
        <v>-2.4262000000000001</v>
      </c>
      <c r="I2234" s="50">
        <f>VLOOKUP(D2234,'Species List'!$A$2:$J$97,7,0)</f>
        <v>2.0768</v>
      </c>
      <c r="J2234">
        <f t="shared" si="34"/>
        <v>123.90999139179274</v>
      </c>
      <c r="K2234" s="50" t="str">
        <f>VLOOKUP(D2234,'Species List'!$A$2:$J$97,4,0)</f>
        <v>Acanthuridae</v>
      </c>
    </row>
    <row r="2235" spans="1:11">
      <c r="A2235" s="49">
        <v>2013</v>
      </c>
      <c r="B2235" t="s">
        <v>39</v>
      </c>
      <c r="C2235">
        <v>8</v>
      </c>
      <c r="D2235" t="s">
        <v>54</v>
      </c>
      <c r="E2235" s="48" t="str">
        <f>VLOOKUP(D2235,'Species List'!$A$2:$J$97,3,0)</f>
        <v>Acanthurus coeruleus</v>
      </c>
      <c r="F2235">
        <v>18</v>
      </c>
      <c r="H2235" s="50">
        <f>VLOOKUP(D2235,'Species List'!$A$2:$J$97,6,0)</f>
        <v>-2.8241999999999998</v>
      </c>
      <c r="I2235" s="50">
        <f>VLOOKUP(D2235,'Species List'!$A$2:$J$97,7,0)</f>
        <v>2.2637999999999998</v>
      </c>
      <c r="J2235">
        <f t="shared" si="34"/>
        <v>191.11109332634919</v>
      </c>
      <c r="K2235" s="50" t="str">
        <f>VLOOKUP(D2235,'Species List'!$A$2:$J$97,4,0)</f>
        <v>Acanthuridae</v>
      </c>
    </row>
    <row r="2236" spans="1:11">
      <c r="A2236" s="49">
        <v>2013</v>
      </c>
      <c r="B2236" t="s">
        <v>39</v>
      </c>
      <c r="C2236">
        <v>8</v>
      </c>
      <c r="D2236" t="s">
        <v>54</v>
      </c>
      <c r="E2236" s="48" t="str">
        <f>VLOOKUP(D2236,'Species List'!$A$2:$J$97,3,0)</f>
        <v>Acanthurus coeruleus</v>
      </c>
      <c r="F2236">
        <v>18</v>
      </c>
      <c r="H2236" s="50">
        <f>VLOOKUP(D2236,'Species List'!$A$2:$J$97,6,0)</f>
        <v>-2.8241999999999998</v>
      </c>
      <c r="I2236" s="50">
        <f>VLOOKUP(D2236,'Species List'!$A$2:$J$97,7,0)</f>
        <v>2.2637999999999998</v>
      </c>
      <c r="J2236">
        <f t="shared" si="34"/>
        <v>191.11109332634919</v>
      </c>
      <c r="K2236" s="50" t="str">
        <f>VLOOKUP(D2236,'Species List'!$A$2:$J$97,4,0)</f>
        <v>Acanthuridae</v>
      </c>
    </row>
    <row r="2237" spans="1:11">
      <c r="A2237" s="49">
        <v>2013</v>
      </c>
      <c r="B2237" t="s">
        <v>39</v>
      </c>
      <c r="C2237">
        <v>8</v>
      </c>
      <c r="D2237" t="s">
        <v>44</v>
      </c>
      <c r="E2237" s="48" t="str">
        <f>VLOOKUP(D2237,'Species List'!$A$2:$J$97,3,0)</f>
        <v>Scarus iseri</v>
      </c>
      <c r="F2237">
        <v>20</v>
      </c>
      <c r="G2237" t="s">
        <v>21</v>
      </c>
      <c r="H2237" s="50">
        <f>VLOOKUP(D2237,'Species List'!$A$2:$J$97,6,0)</f>
        <v>-4.8887</v>
      </c>
      <c r="I2237" s="50">
        <f>VLOOKUP(D2237,'Species List'!$A$2:$J$97,7,0)</f>
        <v>3.0548000000000002</v>
      </c>
      <c r="J2237">
        <f t="shared" si="34"/>
        <v>138.19312276937541</v>
      </c>
      <c r="K2237" s="50" t="str">
        <f>VLOOKUP(D2237,'Species List'!$A$2:$J$97,4,0)</f>
        <v>Scaridae</v>
      </c>
    </row>
    <row r="2238" spans="1:11">
      <c r="A2238" s="49">
        <v>2013</v>
      </c>
      <c r="B2238" t="s">
        <v>39</v>
      </c>
      <c r="C2238">
        <v>8</v>
      </c>
      <c r="D2238" t="s">
        <v>44</v>
      </c>
      <c r="E2238" s="48" t="str">
        <f>VLOOKUP(D2238,'Species List'!$A$2:$J$97,3,0)</f>
        <v>Scarus iseri</v>
      </c>
      <c r="F2238">
        <v>23</v>
      </c>
      <c r="G2238" t="s">
        <v>43</v>
      </c>
      <c r="H2238" s="50">
        <f>VLOOKUP(D2238,'Species List'!$A$2:$J$97,6,0)</f>
        <v>-4.8887</v>
      </c>
      <c r="I2238" s="50">
        <f>VLOOKUP(D2238,'Species List'!$A$2:$J$97,7,0)</f>
        <v>3.0548000000000002</v>
      </c>
      <c r="J2238">
        <f t="shared" si="34"/>
        <v>211.79036238974825</v>
      </c>
      <c r="K2238" s="50" t="str">
        <f>VLOOKUP(D2238,'Species List'!$A$2:$J$97,4,0)</f>
        <v>Scaridae</v>
      </c>
    </row>
    <row r="2239" spans="1:11">
      <c r="A2239" s="49">
        <v>2013</v>
      </c>
      <c r="B2239" t="s">
        <v>39</v>
      </c>
      <c r="C2239">
        <v>8</v>
      </c>
      <c r="D2239" t="s">
        <v>48</v>
      </c>
      <c r="E2239" s="48" t="str">
        <f>VLOOKUP(D2239,'Species List'!$A$2:$J$97,3,0)</f>
        <v>Scarus taeniopterus</v>
      </c>
      <c r="F2239">
        <v>15</v>
      </c>
      <c r="G2239" s="1" t="s">
        <v>21</v>
      </c>
      <c r="H2239" s="50">
        <f>VLOOKUP(D2239,'Species List'!$A$2:$J$97,6,0)</f>
        <v>-3.2256999999999998</v>
      </c>
      <c r="I2239" s="50">
        <f>VLOOKUP(D2239,'Species List'!$A$2:$J$97,7,0)</f>
        <v>2.3852000000000002</v>
      </c>
      <c r="J2239">
        <f t="shared" si="34"/>
        <v>92.19616810425471</v>
      </c>
      <c r="K2239" s="50" t="str">
        <f>VLOOKUP(D2239,'Species List'!$A$2:$J$97,4,0)</f>
        <v>Scaridae</v>
      </c>
    </row>
    <row r="2240" spans="1:11">
      <c r="A2240" s="49">
        <v>2013</v>
      </c>
      <c r="B2240" t="s">
        <v>39</v>
      </c>
      <c r="C2240">
        <v>8</v>
      </c>
      <c r="D2240" t="s">
        <v>48</v>
      </c>
      <c r="E2240" s="48" t="str">
        <f>VLOOKUP(D2240,'Species List'!$A$2:$J$97,3,0)</f>
        <v>Scarus taeniopterus</v>
      </c>
      <c r="F2240">
        <v>15</v>
      </c>
      <c r="G2240" t="s">
        <v>21</v>
      </c>
      <c r="H2240" s="50">
        <f>VLOOKUP(D2240,'Species List'!$A$2:$J$97,6,0)</f>
        <v>-3.2256999999999998</v>
      </c>
      <c r="I2240" s="50">
        <f>VLOOKUP(D2240,'Species List'!$A$2:$J$97,7,0)</f>
        <v>2.3852000000000002</v>
      </c>
      <c r="J2240">
        <f t="shared" si="34"/>
        <v>92.19616810425471</v>
      </c>
      <c r="K2240" s="50" t="str">
        <f>VLOOKUP(D2240,'Species List'!$A$2:$J$97,4,0)</f>
        <v>Scaridae</v>
      </c>
    </row>
    <row r="2241" spans="1:11">
      <c r="A2241" s="49">
        <v>2013</v>
      </c>
      <c r="B2241" t="s">
        <v>39</v>
      </c>
      <c r="C2241">
        <v>8</v>
      </c>
      <c r="D2241" t="s">
        <v>48</v>
      </c>
      <c r="E2241" s="48" t="str">
        <f>VLOOKUP(D2241,'Species List'!$A$2:$J$97,3,0)</f>
        <v>Scarus taeniopterus</v>
      </c>
      <c r="F2241">
        <v>17</v>
      </c>
      <c r="G2241" t="s">
        <v>21</v>
      </c>
      <c r="H2241" s="50">
        <f>VLOOKUP(D2241,'Species List'!$A$2:$J$97,6,0)</f>
        <v>-3.2256999999999998</v>
      </c>
      <c r="I2241" s="50">
        <f>VLOOKUP(D2241,'Species List'!$A$2:$J$97,7,0)</f>
        <v>2.3852000000000002</v>
      </c>
      <c r="J2241">
        <f t="shared" si="34"/>
        <v>124.27013418228138</v>
      </c>
      <c r="K2241" s="50" t="str">
        <f>VLOOKUP(D2241,'Species List'!$A$2:$J$97,4,0)</f>
        <v>Scaridae</v>
      </c>
    </row>
    <row r="2242" spans="1:11">
      <c r="A2242" s="49">
        <v>2013</v>
      </c>
      <c r="B2242" t="s">
        <v>39</v>
      </c>
      <c r="C2242">
        <v>8</v>
      </c>
      <c r="D2242" t="s">
        <v>48</v>
      </c>
      <c r="E2242" s="48" t="str">
        <f>VLOOKUP(D2242,'Species List'!$A$2:$J$97,3,0)</f>
        <v>Scarus taeniopterus</v>
      </c>
      <c r="F2242">
        <v>17</v>
      </c>
      <c r="G2242" t="s">
        <v>21</v>
      </c>
      <c r="H2242" s="50">
        <f>VLOOKUP(D2242,'Species List'!$A$2:$J$97,6,0)</f>
        <v>-3.2256999999999998</v>
      </c>
      <c r="I2242" s="50">
        <f>VLOOKUP(D2242,'Species List'!$A$2:$J$97,7,0)</f>
        <v>2.3852000000000002</v>
      </c>
      <c r="J2242">
        <f t="shared" ref="J2242:J2305" si="35">10^(H2242+(I2242*LOG(F2242*10)/LOG(10)))</f>
        <v>124.27013418228138</v>
      </c>
      <c r="K2242" s="50" t="str">
        <f>VLOOKUP(D2242,'Species List'!$A$2:$J$97,4,0)</f>
        <v>Scaridae</v>
      </c>
    </row>
    <row r="2243" spans="1:11">
      <c r="A2243" s="49">
        <v>2013</v>
      </c>
      <c r="B2243" t="s">
        <v>39</v>
      </c>
      <c r="C2243">
        <v>8</v>
      </c>
      <c r="D2243" t="s">
        <v>48</v>
      </c>
      <c r="E2243" s="48" t="str">
        <f>VLOOKUP(D2243,'Species List'!$A$2:$J$97,3,0)</f>
        <v>Scarus taeniopterus</v>
      </c>
      <c r="F2243">
        <v>18</v>
      </c>
      <c r="G2243" t="s">
        <v>21</v>
      </c>
      <c r="H2243" s="50">
        <f>VLOOKUP(D2243,'Species List'!$A$2:$J$97,6,0)</f>
        <v>-3.2256999999999998</v>
      </c>
      <c r="I2243" s="50">
        <f>VLOOKUP(D2243,'Species List'!$A$2:$J$97,7,0)</f>
        <v>2.3852000000000002</v>
      </c>
      <c r="J2243">
        <f t="shared" si="35"/>
        <v>142.42163893869329</v>
      </c>
      <c r="K2243" s="50" t="str">
        <f>VLOOKUP(D2243,'Species List'!$A$2:$J$97,4,0)</f>
        <v>Scaridae</v>
      </c>
    </row>
    <row r="2244" spans="1:11">
      <c r="A2244" s="49">
        <v>2013</v>
      </c>
      <c r="B2244" t="s">
        <v>39</v>
      </c>
      <c r="C2244">
        <v>8</v>
      </c>
      <c r="D2244" t="s">
        <v>48</v>
      </c>
      <c r="E2244" s="48" t="str">
        <f>VLOOKUP(D2244,'Species List'!$A$2:$J$97,3,0)</f>
        <v>Scarus taeniopterus</v>
      </c>
      <c r="F2244">
        <v>20</v>
      </c>
      <c r="G2244" s="1" t="s">
        <v>21</v>
      </c>
      <c r="H2244" s="50">
        <f>VLOOKUP(D2244,'Species List'!$A$2:$J$97,6,0)</f>
        <v>-3.2256999999999998</v>
      </c>
      <c r="I2244" s="50">
        <f>VLOOKUP(D2244,'Species List'!$A$2:$J$97,7,0)</f>
        <v>2.3852000000000002</v>
      </c>
      <c r="J2244">
        <f t="shared" si="35"/>
        <v>183.11197449783583</v>
      </c>
      <c r="K2244" s="50" t="str">
        <f>VLOOKUP(D2244,'Species List'!$A$2:$J$97,4,0)</f>
        <v>Scaridae</v>
      </c>
    </row>
    <row r="2245" spans="1:11">
      <c r="A2245" s="49">
        <v>2013</v>
      </c>
      <c r="B2245" t="s">
        <v>39</v>
      </c>
      <c r="C2245">
        <v>8</v>
      </c>
      <c r="D2245" t="s">
        <v>48</v>
      </c>
      <c r="E2245" s="48" t="str">
        <f>VLOOKUP(D2245,'Species List'!$A$2:$J$97,3,0)</f>
        <v>Scarus taeniopterus</v>
      </c>
      <c r="F2245">
        <v>22</v>
      </c>
      <c r="G2245" t="s">
        <v>21</v>
      </c>
      <c r="H2245" s="50">
        <f>VLOOKUP(D2245,'Species List'!$A$2:$J$97,6,0)</f>
        <v>-3.2256999999999998</v>
      </c>
      <c r="I2245" s="50">
        <f>VLOOKUP(D2245,'Species List'!$A$2:$J$97,7,0)</f>
        <v>2.3852000000000002</v>
      </c>
      <c r="J2245">
        <f t="shared" si="35"/>
        <v>229.85109565998633</v>
      </c>
      <c r="K2245" s="50" t="str">
        <f>VLOOKUP(D2245,'Species List'!$A$2:$J$97,4,0)</f>
        <v>Scaridae</v>
      </c>
    </row>
    <row r="2246" spans="1:11">
      <c r="A2246" s="49">
        <v>2013</v>
      </c>
      <c r="B2246" t="s">
        <v>39</v>
      </c>
      <c r="C2246">
        <v>8</v>
      </c>
      <c r="D2246" t="s">
        <v>48</v>
      </c>
      <c r="E2246" s="48" t="str">
        <f>VLOOKUP(D2246,'Species List'!$A$2:$J$97,3,0)</f>
        <v>Scarus taeniopterus</v>
      </c>
      <c r="F2246">
        <v>20</v>
      </c>
      <c r="G2246" t="s">
        <v>43</v>
      </c>
      <c r="H2246" s="50">
        <f>VLOOKUP(D2246,'Species List'!$A$2:$J$97,6,0)</f>
        <v>-3.2256999999999998</v>
      </c>
      <c r="I2246" s="50">
        <f>VLOOKUP(D2246,'Species List'!$A$2:$J$97,7,0)</f>
        <v>2.3852000000000002</v>
      </c>
      <c r="J2246">
        <f t="shared" si="35"/>
        <v>183.11197449783583</v>
      </c>
      <c r="K2246" s="50" t="str">
        <f>VLOOKUP(D2246,'Species List'!$A$2:$J$97,4,0)</f>
        <v>Scaridae</v>
      </c>
    </row>
    <row r="2247" spans="1:11">
      <c r="A2247" s="49">
        <v>2013</v>
      </c>
      <c r="B2247" t="s">
        <v>39</v>
      </c>
      <c r="C2247">
        <v>8</v>
      </c>
      <c r="D2247" t="s">
        <v>48</v>
      </c>
      <c r="E2247" s="48" t="str">
        <f>VLOOKUP(D2247,'Species List'!$A$2:$J$97,3,0)</f>
        <v>Scarus taeniopterus</v>
      </c>
      <c r="F2247">
        <v>23</v>
      </c>
      <c r="G2247" t="s">
        <v>43</v>
      </c>
      <c r="H2247" s="50">
        <f>VLOOKUP(D2247,'Species List'!$A$2:$J$97,6,0)</f>
        <v>-3.2256999999999998</v>
      </c>
      <c r="I2247" s="50">
        <f>VLOOKUP(D2247,'Species List'!$A$2:$J$97,7,0)</f>
        <v>2.3852000000000002</v>
      </c>
      <c r="J2247">
        <f t="shared" si="35"/>
        <v>255.56020890468707</v>
      </c>
      <c r="K2247" s="50" t="str">
        <f>VLOOKUP(D2247,'Species List'!$A$2:$J$97,4,0)</f>
        <v>Scaridae</v>
      </c>
    </row>
    <row r="2248" spans="1:11">
      <c r="A2248" s="49">
        <v>2013</v>
      </c>
      <c r="B2248" t="s">
        <v>39</v>
      </c>
      <c r="C2248">
        <v>8</v>
      </c>
      <c r="D2248" s="48" t="s">
        <v>42</v>
      </c>
      <c r="E2248" s="48" t="str">
        <f>VLOOKUP(D2248,'Species List'!$A$2:$J$97,3,0)</f>
        <v>Scarus vetula</v>
      </c>
      <c r="F2248">
        <v>35</v>
      </c>
      <c r="G2248" t="s">
        <v>43</v>
      </c>
      <c r="H2248" s="50">
        <f>VLOOKUP(D2248,'Species List'!$A$2:$J$97,6,0)</f>
        <v>-5.0162000000000004</v>
      </c>
      <c r="I2248" s="50">
        <f>VLOOKUP(D2248,'Species List'!$A$2:$J$97,7,0)</f>
        <v>3.1109</v>
      </c>
      <c r="J2248">
        <f t="shared" si="35"/>
        <v>790.93588337793562</v>
      </c>
      <c r="K2248" s="50" t="str">
        <f>VLOOKUP(D2248,'Species List'!$A$2:$J$97,4,0)</f>
        <v>Scaridae</v>
      </c>
    </row>
    <row r="2249" spans="1:11">
      <c r="A2249" s="49">
        <v>2013</v>
      </c>
      <c r="B2249" t="s">
        <v>39</v>
      </c>
      <c r="C2249">
        <v>8</v>
      </c>
      <c r="D2249" t="s">
        <v>45</v>
      </c>
      <c r="E2249" s="48" t="str">
        <f>VLOOKUP(D2249,'Species List'!$A$2:$J$97,3,0)</f>
        <v>Sparisoma viride</v>
      </c>
      <c r="F2249">
        <v>15</v>
      </c>
      <c r="G2249" t="s">
        <v>21</v>
      </c>
      <c r="H2249" s="50">
        <f>VLOOKUP(D2249,'Species List'!$A$2:$J$97,6,0)</f>
        <v>-4.4317000000000002</v>
      </c>
      <c r="I2249" s="50">
        <f>VLOOKUP(D2249,'Species List'!$A$2:$J$97,7,0)</f>
        <v>2.9051</v>
      </c>
      <c r="J2249">
        <f t="shared" si="35"/>
        <v>77.635922295629129</v>
      </c>
      <c r="K2249" s="50" t="str">
        <f>VLOOKUP(D2249,'Species List'!$A$2:$J$97,4,0)</f>
        <v>Scaridae</v>
      </c>
    </row>
    <row r="2250" spans="1:11">
      <c r="A2250" s="49">
        <v>2013</v>
      </c>
      <c r="B2250" t="s">
        <v>39</v>
      </c>
      <c r="C2250">
        <v>8</v>
      </c>
      <c r="D2250" t="s">
        <v>45</v>
      </c>
      <c r="E2250" s="48" t="str">
        <f>VLOOKUP(D2250,'Species List'!$A$2:$J$97,3,0)</f>
        <v>Sparisoma viride</v>
      </c>
      <c r="F2250">
        <v>23</v>
      </c>
      <c r="G2250" t="s">
        <v>21</v>
      </c>
      <c r="H2250" s="50">
        <f>VLOOKUP(D2250,'Species List'!$A$2:$J$97,6,0)</f>
        <v>-4.4317000000000002</v>
      </c>
      <c r="I2250" s="50">
        <f>VLOOKUP(D2250,'Species List'!$A$2:$J$97,7,0)</f>
        <v>2.9051</v>
      </c>
      <c r="J2250">
        <f t="shared" si="35"/>
        <v>268.75437106326598</v>
      </c>
      <c r="K2250" s="50" t="str">
        <f>VLOOKUP(D2250,'Species List'!$A$2:$J$97,4,0)</f>
        <v>Scaridae</v>
      </c>
    </row>
    <row r="2251" spans="1:11">
      <c r="A2251" s="49">
        <v>2013</v>
      </c>
      <c r="B2251" t="s">
        <v>39</v>
      </c>
      <c r="C2251">
        <v>8</v>
      </c>
      <c r="D2251" t="s">
        <v>45</v>
      </c>
      <c r="E2251" s="48" t="str">
        <f>VLOOKUP(D2251,'Species List'!$A$2:$J$97,3,0)</f>
        <v>Sparisoma viride</v>
      </c>
      <c r="F2251">
        <v>23</v>
      </c>
      <c r="G2251" t="s">
        <v>21</v>
      </c>
      <c r="H2251" s="50">
        <f>VLOOKUP(D2251,'Species List'!$A$2:$J$97,6,0)</f>
        <v>-4.4317000000000002</v>
      </c>
      <c r="I2251" s="50">
        <f>VLOOKUP(D2251,'Species List'!$A$2:$J$97,7,0)</f>
        <v>2.9051</v>
      </c>
      <c r="J2251">
        <f t="shared" si="35"/>
        <v>268.75437106326598</v>
      </c>
      <c r="K2251" s="50" t="str">
        <f>VLOOKUP(D2251,'Species List'!$A$2:$J$97,4,0)</f>
        <v>Scaridae</v>
      </c>
    </row>
    <row r="2252" spans="1:11">
      <c r="A2252" s="49">
        <v>2013</v>
      </c>
      <c r="B2252" t="s">
        <v>39</v>
      </c>
      <c r="C2252">
        <v>8</v>
      </c>
      <c r="D2252" t="s">
        <v>45</v>
      </c>
      <c r="E2252" s="48" t="str">
        <f>VLOOKUP(D2252,'Species List'!$A$2:$J$97,3,0)</f>
        <v>Sparisoma viride</v>
      </c>
      <c r="F2252">
        <v>25</v>
      </c>
      <c r="G2252" t="s">
        <v>21</v>
      </c>
      <c r="H2252" s="50">
        <f>VLOOKUP(D2252,'Species List'!$A$2:$J$97,6,0)</f>
        <v>-4.4317000000000002</v>
      </c>
      <c r="I2252" s="50">
        <f>VLOOKUP(D2252,'Species List'!$A$2:$J$97,7,0)</f>
        <v>2.9051</v>
      </c>
      <c r="J2252">
        <f t="shared" si="35"/>
        <v>342.41715863912742</v>
      </c>
      <c r="K2252" s="50" t="str">
        <f>VLOOKUP(D2252,'Species List'!$A$2:$J$97,4,0)</f>
        <v>Scaridae</v>
      </c>
    </row>
    <row r="2253" spans="1:11">
      <c r="A2253" s="49">
        <v>2013</v>
      </c>
      <c r="B2253" t="s">
        <v>39</v>
      </c>
      <c r="C2253">
        <v>8</v>
      </c>
      <c r="D2253" t="s">
        <v>45</v>
      </c>
      <c r="E2253" s="48" t="str">
        <f>VLOOKUP(D2253,'Species List'!$A$2:$J$97,3,0)</f>
        <v>Sparisoma viride</v>
      </c>
      <c r="F2253">
        <v>25</v>
      </c>
      <c r="G2253" t="s">
        <v>21</v>
      </c>
      <c r="H2253" s="50">
        <f>VLOOKUP(D2253,'Species List'!$A$2:$J$97,6,0)</f>
        <v>-4.4317000000000002</v>
      </c>
      <c r="I2253" s="50">
        <f>VLOOKUP(D2253,'Species List'!$A$2:$J$97,7,0)</f>
        <v>2.9051</v>
      </c>
      <c r="J2253">
        <f t="shared" si="35"/>
        <v>342.41715863912742</v>
      </c>
      <c r="K2253" s="50" t="str">
        <f>VLOOKUP(D2253,'Species List'!$A$2:$J$97,4,0)</f>
        <v>Scaridae</v>
      </c>
    </row>
    <row r="2254" spans="1:11">
      <c r="A2254" s="49">
        <v>2013</v>
      </c>
      <c r="B2254" t="s">
        <v>39</v>
      </c>
      <c r="C2254">
        <v>8</v>
      </c>
      <c r="D2254" t="s">
        <v>45</v>
      </c>
      <c r="E2254" s="48" t="str">
        <f>VLOOKUP(D2254,'Species List'!$A$2:$J$97,3,0)</f>
        <v>Sparisoma viride</v>
      </c>
      <c r="F2254">
        <v>25</v>
      </c>
      <c r="G2254" t="s">
        <v>21</v>
      </c>
      <c r="H2254" s="50">
        <f>VLOOKUP(D2254,'Species List'!$A$2:$J$97,6,0)</f>
        <v>-4.4317000000000002</v>
      </c>
      <c r="I2254" s="50">
        <f>VLOOKUP(D2254,'Species List'!$A$2:$J$97,7,0)</f>
        <v>2.9051</v>
      </c>
      <c r="J2254">
        <f t="shared" si="35"/>
        <v>342.41715863912742</v>
      </c>
      <c r="K2254" s="50" t="str">
        <f>VLOOKUP(D2254,'Species List'!$A$2:$J$97,4,0)</f>
        <v>Scaridae</v>
      </c>
    </row>
    <row r="2255" spans="1:11">
      <c r="A2255" s="49">
        <v>2013</v>
      </c>
      <c r="B2255" t="s">
        <v>39</v>
      </c>
      <c r="C2255">
        <v>8</v>
      </c>
      <c r="D2255" t="s">
        <v>45</v>
      </c>
      <c r="E2255" s="48" t="str">
        <f>VLOOKUP(D2255,'Species List'!$A$2:$J$97,3,0)</f>
        <v>Sparisoma viride</v>
      </c>
      <c r="F2255">
        <v>27</v>
      </c>
      <c r="G2255" t="s">
        <v>21</v>
      </c>
      <c r="H2255" s="50">
        <f>VLOOKUP(D2255,'Species List'!$A$2:$J$97,6,0)</f>
        <v>-4.4317000000000002</v>
      </c>
      <c r="I2255" s="50">
        <f>VLOOKUP(D2255,'Species List'!$A$2:$J$97,7,0)</f>
        <v>2.9051</v>
      </c>
      <c r="J2255">
        <f t="shared" si="35"/>
        <v>428.20809318874581</v>
      </c>
      <c r="K2255" s="50" t="str">
        <f>VLOOKUP(D2255,'Species List'!$A$2:$J$97,4,0)</f>
        <v>Scaridae</v>
      </c>
    </row>
    <row r="2256" spans="1:11">
      <c r="A2256" s="49">
        <v>2013</v>
      </c>
      <c r="B2256" t="s">
        <v>39</v>
      </c>
      <c r="C2256">
        <v>8</v>
      </c>
      <c r="D2256" t="s">
        <v>45</v>
      </c>
      <c r="E2256" s="48" t="str">
        <f>VLOOKUP(D2256,'Species List'!$A$2:$J$97,3,0)</f>
        <v>Sparisoma viride</v>
      </c>
      <c r="F2256">
        <v>30</v>
      </c>
      <c r="G2256" t="s">
        <v>21</v>
      </c>
      <c r="H2256" s="50">
        <f>VLOOKUP(D2256,'Species List'!$A$2:$J$97,6,0)</f>
        <v>-4.4317000000000002</v>
      </c>
      <c r="I2256" s="50">
        <f>VLOOKUP(D2256,'Species List'!$A$2:$J$97,7,0)</f>
        <v>2.9051</v>
      </c>
      <c r="J2256">
        <f t="shared" si="35"/>
        <v>581.54718397712224</v>
      </c>
      <c r="K2256" s="50" t="str">
        <f>VLOOKUP(D2256,'Species List'!$A$2:$J$97,4,0)</f>
        <v>Scaridae</v>
      </c>
    </row>
    <row r="2257" spans="1:11">
      <c r="A2257" s="49">
        <v>2013</v>
      </c>
      <c r="B2257" t="s">
        <v>39</v>
      </c>
      <c r="C2257">
        <v>8</v>
      </c>
      <c r="D2257" t="s">
        <v>45</v>
      </c>
      <c r="E2257" s="48" t="str">
        <f>VLOOKUP(D2257,'Species List'!$A$2:$J$97,3,0)</f>
        <v>Sparisoma viride</v>
      </c>
      <c r="F2257">
        <v>32</v>
      </c>
      <c r="G2257" t="s">
        <v>43</v>
      </c>
      <c r="H2257" s="50">
        <f>VLOOKUP(D2257,'Species List'!$A$2:$J$97,6,0)</f>
        <v>-4.4317000000000002</v>
      </c>
      <c r="I2257" s="50">
        <f>VLOOKUP(D2257,'Species List'!$A$2:$J$97,7,0)</f>
        <v>2.9051</v>
      </c>
      <c r="J2257">
        <f t="shared" si="35"/>
        <v>701.47339170910243</v>
      </c>
      <c r="K2257" s="50" t="str">
        <f>VLOOKUP(D2257,'Species List'!$A$2:$J$97,4,0)</f>
        <v>Scaridae</v>
      </c>
    </row>
    <row r="2258" spans="1:11">
      <c r="A2258" s="49">
        <v>2013</v>
      </c>
      <c r="B2258" t="s">
        <v>65</v>
      </c>
      <c r="C2258">
        <v>1</v>
      </c>
      <c r="D2258" t="s">
        <v>48</v>
      </c>
      <c r="E2258" s="48" t="str">
        <f>VLOOKUP(D2258,'Species List'!$A$2:$J$97,3,0)</f>
        <v>Scarus taeniopterus</v>
      </c>
      <c r="F2258">
        <v>10</v>
      </c>
      <c r="G2258" t="s">
        <v>21</v>
      </c>
      <c r="H2258" s="50">
        <f>VLOOKUP(D2258,'Species List'!$A$2:$J$97,6,0)</f>
        <v>-3.2256999999999998</v>
      </c>
      <c r="I2258" s="50">
        <f>VLOOKUP(D2258,'Species List'!$A$2:$J$97,7,0)</f>
        <v>2.3852000000000002</v>
      </c>
      <c r="J2258">
        <f t="shared" si="35"/>
        <v>35.050966680669347</v>
      </c>
      <c r="K2258" s="50" t="str">
        <f>VLOOKUP(D2258,'Species List'!$A$2:$J$97,4,0)</f>
        <v>Scaridae</v>
      </c>
    </row>
    <row r="2259" spans="1:11">
      <c r="A2259" s="49">
        <v>2013</v>
      </c>
      <c r="B2259" t="s">
        <v>65</v>
      </c>
      <c r="C2259">
        <v>1</v>
      </c>
      <c r="D2259" t="s">
        <v>48</v>
      </c>
      <c r="E2259" s="48" t="str">
        <f>VLOOKUP(D2259,'Species List'!$A$2:$J$97,3,0)</f>
        <v>Scarus taeniopterus</v>
      </c>
      <c r="F2259">
        <v>12</v>
      </c>
      <c r="G2259" t="s">
        <v>21</v>
      </c>
      <c r="H2259" s="50">
        <f>VLOOKUP(D2259,'Species List'!$A$2:$J$97,6,0)</f>
        <v>-3.2256999999999998</v>
      </c>
      <c r="I2259" s="50">
        <f>VLOOKUP(D2259,'Species List'!$A$2:$J$97,7,0)</f>
        <v>2.3852000000000002</v>
      </c>
      <c r="J2259">
        <f t="shared" si="35"/>
        <v>54.145592205106873</v>
      </c>
      <c r="K2259" s="50" t="str">
        <f>VLOOKUP(D2259,'Species List'!$A$2:$J$97,4,0)</f>
        <v>Scaridae</v>
      </c>
    </row>
    <row r="2260" spans="1:11">
      <c r="A2260" s="49">
        <v>2013</v>
      </c>
      <c r="B2260" t="s">
        <v>65</v>
      </c>
      <c r="C2260">
        <v>1</v>
      </c>
      <c r="D2260" t="s">
        <v>48</v>
      </c>
      <c r="E2260" s="48" t="str">
        <f>VLOOKUP(D2260,'Species List'!$A$2:$J$97,3,0)</f>
        <v>Scarus taeniopterus</v>
      </c>
      <c r="F2260">
        <v>15</v>
      </c>
      <c r="G2260" t="s">
        <v>21</v>
      </c>
      <c r="H2260" s="50">
        <f>VLOOKUP(D2260,'Species List'!$A$2:$J$97,6,0)</f>
        <v>-3.2256999999999998</v>
      </c>
      <c r="I2260" s="50">
        <f>VLOOKUP(D2260,'Species List'!$A$2:$J$97,7,0)</f>
        <v>2.3852000000000002</v>
      </c>
      <c r="J2260">
        <f t="shared" si="35"/>
        <v>92.19616810425471</v>
      </c>
      <c r="K2260" s="50" t="str">
        <f>VLOOKUP(D2260,'Species List'!$A$2:$J$97,4,0)</f>
        <v>Scaridae</v>
      </c>
    </row>
    <row r="2261" spans="1:11">
      <c r="A2261" s="49">
        <v>2013</v>
      </c>
      <c r="B2261" t="s">
        <v>65</v>
      </c>
      <c r="C2261">
        <v>1</v>
      </c>
      <c r="D2261" t="s">
        <v>48</v>
      </c>
      <c r="E2261" s="48" t="str">
        <f>VLOOKUP(D2261,'Species List'!$A$2:$J$97,3,0)</f>
        <v>Scarus taeniopterus</v>
      </c>
      <c r="F2261">
        <v>17</v>
      </c>
      <c r="G2261" t="s">
        <v>21</v>
      </c>
      <c r="H2261" s="50">
        <f>VLOOKUP(D2261,'Species List'!$A$2:$J$97,6,0)</f>
        <v>-3.2256999999999998</v>
      </c>
      <c r="I2261" s="50">
        <f>VLOOKUP(D2261,'Species List'!$A$2:$J$97,7,0)</f>
        <v>2.3852000000000002</v>
      </c>
      <c r="J2261">
        <f t="shared" si="35"/>
        <v>124.27013418228138</v>
      </c>
      <c r="K2261" s="50" t="str">
        <f>VLOOKUP(D2261,'Species List'!$A$2:$J$97,4,0)</f>
        <v>Scaridae</v>
      </c>
    </row>
    <row r="2262" spans="1:11">
      <c r="A2262" s="49">
        <v>2013</v>
      </c>
      <c r="B2262" t="s">
        <v>65</v>
      </c>
      <c r="C2262">
        <v>1</v>
      </c>
      <c r="D2262" t="s">
        <v>48</v>
      </c>
      <c r="E2262" s="48" t="str">
        <f>VLOOKUP(D2262,'Species List'!$A$2:$J$97,3,0)</f>
        <v>Scarus taeniopterus</v>
      </c>
      <c r="F2262">
        <v>20</v>
      </c>
      <c r="G2262" t="s">
        <v>21</v>
      </c>
      <c r="H2262" s="50">
        <f>VLOOKUP(D2262,'Species List'!$A$2:$J$97,6,0)</f>
        <v>-3.2256999999999998</v>
      </c>
      <c r="I2262" s="50">
        <f>VLOOKUP(D2262,'Species List'!$A$2:$J$97,7,0)</f>
        <v>2.3852000000000002</v>
      </c>
      <c r="J2262">
        <f t="shared" si="35"/>
        <v>183.11197449783583</v>
      </c>
      <c r="K2262" s="50" t="str">
        <f>VLOOKUP(D2262,'Species List'!$A$2:$J$97,4,0)</f>
        <v>Scaridae</v>
      </c>
    </row>
    <row r="2263" spans="1:11">
      <c r="A2263" s="49">
        <v>2013</v>
      </c>
      <c r="B2263" t="s">
        <v>65</v>
      </c>
      <c r="C2263">
        <v>1</v>
      </c>
      <c r="D2263" t="s">
        <v>48</v>
      </c>
      <c r="E2263" s="48" t="str">
        <f>VLOOKUP(D2263,'Species List'!$A$2:$J$97,3,0)</f>
        <v>Scarus taeniopterus</v>
      </c>
      <c r="F2263">
        <v>4</v>
      </c>
      <c r="G2263" t="s">
        <v>53</v>
      </c>
      <c r="H2263" s="50">
        <f>VLOOKUP(D2263,'Species List'!$A$2:$J$97,6,0)</f>
        <v>-3.2256999999999998</v>
      </c>
      <c r="I2263" s="50">
        <f>VLOOKUP(D2263,'Species List'!$A$2:$J$97,7,0)</f>
        <v>2.3852000000000002</v>
      </c>
      <c r="J2263">
        <f t="shared" si="35"/>
        <v>3.9403381302253098</v>
      </c>
      <c r="K2263" s="50" t="str">
        <f>VLOOKUP(D2263,'Species List'!$A$2:$J$97,4,0)</f>
        <v>Scaridae</v>
      </c>
    </row>
    <row r="2264" spans="1:11">
      <c r="A2264" s="49">
        <v>2013</v>
      </c>
      <c r="B2264" t="s">
        <v>65</v>
      </c>
      <c r="C2264">
        <v>1</v>
      </c>
      <c r="D2264" t="s">
        <v>48</v>
      </c>
      <c r="E2264" s="48" t="str">
        <f>VLOOKUP(D2264,'Species List'!$A$2:$J$97,3,0)</f>
        <v>Scarus taeniopterus</v>
      </c>
      <c r="F2264">
        <v>5</v>
      </c>
      <c r="G2264" t="s">
        <v>53</v>
      </c>
      <c r="H2264" s="50">
        <f>VLOOKUP(D2264,'Species List'!$A$2:$J$97,6,0)</f>
        <v>-3.2256999999999998</v>
      </c>
      <c r="I2264" s="50">
        <f>VLOOKUP(D2264,'Species List'!$A$2:$J$97,7,0)</f>
        <v>2.3852000000000002</v>
      </c>
      <c r="J2264">
        <f t="shared" si="35"/>
        <v>6.7093933568168316</v>
      </c>
      <c r="K2264" s="50" t="str">
        <f>VLOOKUP(D2264,'Species List'!$A$2:$J$97,4,0)</f>
        <v>Scaridae</v>
      </c>
    </row>
    <row r="2265" spans="1:11">
      <c r="A2265" s="49">
        <v>2013</v>
      </c>
      <c r="B2265" t="s">
        <v>65</v>
      </c>
      <c r="C2265">
        <v>1</v>
      </c>
      <c r="D2265" t="s">
        <v>48</v>
      </c>
      <c r="E2265" s="48" t="str">
        <f>VLOOKUP(D2265,'Species List'!$A$2:$J$97,3,0)</f>
        <v>Scarus taeniopterus</v>
      </c>
      <c r="F2265">
        <v>7</v>
      </c>
      <c r="G2265" t="s">
        <v>53</v>
      </c>
      <c r="H2265" s="50">
        <f>VLOOKUP(D2265,'Species List'!$A$2:$J$97,6,0)</f>
        <v>-3.2256999999999998</v>
      </c>
      <c r="I2265" s="50">
        <f>VLOOKUP(D2265,'Species List'!$A$2:$J$97,7,0)</f>
        <v>2.3852000000000002</v>
      </c>
      <c r="J2265">
        <f t="shared" si="35"/>
        <v>14.970208360402568</v>
      </c>
      <c r="K2265" s="50" t="str">
        <f>VLOOKUP(D2265,'Species List'!$A$2:$J$97,4,0)</f>
        <v>Scaridae</v>
      </c>
    </row>
    <row r="2266" spans="1:11">
      <c r="A2266" s="49">
        <v>2013</v>
      </c>
      <c r="B2266" t="s">
        <v>65</v>
      </c>
      <c r="C2266">
        <v>1</v>
      </c>
      <c r="D2266" t="s">
        <v>48</v>
      </c>
      <c r="E2266" s="48" t="str">
        <f>VLOOKUP(D2266,'Species List'!$A$2:$J$97,3,0)</f>
        <v>Scarus taeniopterus</v>
      </c>
      <c r="F2266">
        <v>8</v>
      </c>
      <c r="G2266" t="s">
        <v>53</v>
      </c>
      <c r="H2266" s="50">
        <f>VLOOKUP(D2266,'Species List'!$A$2:$J$97,6,0)</f>
        <v>-3.2256999999999998</v>
      </c>
      <c r="I2266" s="50">
        <f>VLOOKUP(D2266,'Species List'!$A$2:$J$97,7,0)</f>
        <v>2.3852000000000002</v>
      </c>
      <c r="J2266">
        <f t="shared" si="35"/>
        <v>20.584969932158472</v>
      </c>
      <c r="K2266" s="50" t="str">
        <f>VLOOKUP(D2266,'Species List'!$A$2:$J$97,4,0)</f>
        <v>Scaridae</v>
      </c>
    </row>
    <row r="2267" spans="1:11">
      <c r="A2267" s="49">
        <v>2013</v>
      </c>
      <c r="B2267" t="s">
        <v>65</v>
      </c>
      <c r="C2267">
        <v>1</v>
      </c>
      <c r="D2267" t="s">
        <v>48</v>
      </c>
      <c r="E2267" s="48" t="str">
        <f>VLOOKUP(D2267,'Species List'!$A$2:$J$97,3,0)</f>
        <v>Scarus taeniopterus</v>
      </c>
      <c r="F2267">
        <v>23</v>
      </c>
      <c r="G2267" t="s">
        <v>43</v>
      </c>
      <c r="H2267" s="50">
        <f>VLOOKUP(D2267,'Species List'!$A$2:$J$97,6,0)</f>
        <v>-3.2256999999999998</v>
      </c>
      <c r="I2267" s="50">
        <f>VLOOKUP(D2267,'Species List'!$A$2:$J$97,7,0)</f>
        <v>2.3852000000000002</v>
      </c>
      <c r="J2267">
        <f t="shared" si="35"/>
        <v>255.56020890468707</v>
      </c>
      <c r="K2267" s="50" t="str">
        <f>VLOOKUP(D2267,'Species List'!$A$2:$J$97,4,0)</f>
        <v>Scaridae</v>
      </c>
    </row>
    <row r="2268" spans="1:11">
      <c r="A2268" s="49">
        <v>2013</v>
      </c>
      <c r="B2268" t="s">
        <v>65</v>
      </c>
      <c r="C2268">
        <v>1</v>
      </c>
      <c r="D2268" t="s">
        <v>48</v>
      </c>
      <c r="E2268" s="48" t="str">
        <f>VLOOKUP(D2268,'Species List'!$A$2:$J$97,3,0)</f>
        <v>Scarus taeniopterus</v>
      </c>
      <c r="F2268">
        <v>24</v>
      </c>
      <c r="G2268" t="s">
        <v>43</v>
      </c>
      <c r="H2268" s="50">
        <f>VLOOKUP(D2268,'Species List'!$A$2:$J$97,6,0)</f>
        <v>-3.2256999999999998</v>
      </c>
      <c r="I2268" s="50">
        <f>VLOOKUP(D2268,'Species List'!$A$2:$J$97,7,0)</f>
        <v>2.3852000000000002</v>
      </c>
      <c r="J2268">
        <f t="shared" si="35"/>
        <v>282.86541679033706</v>
      </c>
      <c r="K2268" s="50" t="str">
        <f>VLOOKUP(D2268,'Species List'!$A$2:$J$97,4,0)</f>
        <v>Scaridae</v>
      </c>
    </row>
    <row r="2269" spans="1:11">
      <c r="A2269" s="49">
        <v>2013</v>
      </c>
      <c r="B2269" t="s">
        <v>65</v>
      </c>
      <c r="C2269">
        <v>1</v>
      </c>
      <c r="D2269" s="48" t="s">
        <v>42</v>
      </c>
      <c r="E2269" s="48" t="str">
        <f>VLOOKUP(D2269,'Species List'!$A$2:$J$97,3,0)</f>
        <v>Scarus vetula</v>
      </c>
      <c r="F2269">
        <v>30</v>
      </c>
      <c r="G2269" t="s">
        <v>43</v>
      </c>
      <c r="H2269" s="50">
        <f>VLOOKUP(D2269,'Species List'!$A$2:$J$97,6,0)</f>
        <v>-5.0162000000000004</v>
      </c>
      <c r="I2269" s="50">
        <f>VLOOKUP(D2269,'Species List'!$A$2:$J$97,7,0)</f>
        <v>3.1109</v>
      </c>
      <c r="J2269">
        <f t="shared" si="35"/>
        <v>489.6395738782121</v>
      </c>
      <c r="K2269" s="50" t="str">
        <f>VLOOKUP(D2269,'Species List'!$A$2:$J$97,4,0)</f>
        <v>Scaridae</v>
      </c>
    </row>
    <row r="2270" spans="1:11">
      <c r="A2270" s="49">
        <v>2013</v>
      </c>
      <c r="B2270" t="s">
        <v>65</v>
      </c>
      <c r="C2270">
        <v>1</v>
      </c>
      <c r="D2270" t="s">
        <v>45</v>
      </c>
      <c r="E2270" s="48" t="str">
        <f>VLOOKUP(D2270,'Species List'!$A$2:$J$97,3,0)</f>
        <v>Sparisoma viride</v>
      </c>
      <c r="F2270">
        <v>31</v>
      </c>
      <c r="G2270" t="s">
        <v>21</v>
      </c>
      <c r="H2270" s="50">
        <f>VLOOKUP(D2270,'Species List'!$A$2:$J$97,6,0)</f>
        <v>-4.4317000000000002</v>
      </c>
      <c r="I2270" s="50">
        <f>VLOOKUP(D2270,'Species List'!$A$2:$J$97,7,0)</f>
        <v>2.9051</v>
      </c>
      <c r="J2270">
        <f t="shared" si="35"/>
        <v>639.66834096149489</v>
      </c>
      <c r="K2270" s="50" t="str">
        <f>VLOOKUP(D2270,'Species List'!$A$2:$J$97,4,0)</f>
        <v>Scaridae</v>
      </c>
    </row>
    <row r="2271" spans="1:11">
      <c r="A2271" s="49">
        <v>2013</v>
      </c>
      <c r="B2271" t="s">
        <v>65</v>
      </c>
      <c r="C2271">
        <v>1</v>
      </c>
      <c r="D2271" t="s">
        <v>45</v>
      </c>
      <c r="E2271" s="48" t="str">
        <f>VLOOKUP(D2271,'Species List'!$A$2:$J$97,3,0)</f>
        <v>Sparisoma viride</v>
      </c>
      <c r="F2271">
        <v>8</v>
      </c>
      <c r="G2271" t="s">
        <v>53</v>
      </c>
      <c r="H2271" s="50">
        <f>VLOOKUP(D2271,'Species List'!$A$2:$J$97,6,0)</f>
        <v>-4.4317000000000002</v>
      </c>
      <c r="I2271" s="50">
        <f>VLOOKUP(D2271,'Species List'!$A$2:$J$97,7,0)</f>
        <v>2.9051</v>
      </c>
      <c r="J2271">
        <f t="shared" si="35"/>
        <v>12.501632299830902</v>
      </c>
      <c r="K2271" s="50" t="str">
        <f>VLOOKUP(D2271,'Species List'!$A$2:$J$97,4,0)</f>
        <v>Scaridae</v>
      </c>
    </row>
    <row r="2272" spans="1:11">
      <c r="A2272" s="49">
        <v>2013</v>
      </c>
      <c r="B2272" t="s">
        <v>65</v>
      </c>
      <c r="C2272">
        <v>1</v>
      </c>
      <c r="D2272" t="s">
        <v>45</v>
      </c>
      <c r="E2272" s="48" t="str">
        <f>VLOOKUP(D2272,'Species List'!$A$2:$J$97,3,0)</f>
        <v>Sparisoma viride</v>
      </c>
      <c r="F2272">
        <v>32</v>
      </c>
      <c r="G2272" t="s">
        <v>43</v>
      </c>
      <c r="H2272" s="50">
        <f>VLOOKUP(D2272,'Species List'!$A$2:$J$97,6,0)</f>
        <v>-4.4317000000000002</v>
      </c>
      <c r="I2272" s="50">
        <f>VLOOKUP(D2272,'Species List'!$A$2:$J$97,7,0)</f>
        <v>2.9051</v>
      </c>
      <c r="J2272">
        <f t="shared" si="35"/>
        <v>701.47339170910243</v>
      </c>
      <c r="K2272" s="50" t="str">
        <f>VLOOKUP(D2272,'Species List'!$A$2:$J$97,4,0)</f>
        <v>Scaridae</v>
      </c>
    </row>
    <row r="2273" spans="1:11">
      <c r="A2273" s="49">
        <v>2013</v>
      </c>
      <c r="B2273" t="s">
        <v>65</v>
      </c>
      <c r="C2273">
        <v>1</v>
      </c>
      <c r="D2273" t="s">
        <v>45</v>
      </c>
      <c r="E2273" s="48" t="str">
        <f>VLOOKUP(D2273,'Species List'!$A$2:$J$97,3,0)</f>
        <v>Sparisoma viride</v>
      </c>
      <c r="F2273">
        <v>32</v>
      </c>
      <c r="G2273" t="s">
        <v>43</v>
      </c>
      <c r="H2273" s="50">
        <f>VLOOKUP(D2273,'Species List'!$A$2:$J$97,6,0)</f>
        <v>-4.4317000000000002</v>
      </c>
      <c r="I2273" s="50">
        <f>VLOOKUP(D2273,'Species List'!$A$2:$J$97,7,0)</f>
        <v>2.9051</v>
      </c>
      <c r="J2273">
        <f t="shared" si="35"/>
        <v>701.47339170910243</v>
      </c>
      <c r="K2273" s="50" t="str">
        <f>VLOOKUP(D2273,'Species List'!$A$2:$J$97,4,0)</f>
        <v>Scaridae</v>
      </c>
    </row>
    <row r="2274" spans="1:11">
      <c r="A2274" s="49">
        <v>2013</v>
      </c>
      <c r="B2274" t="s">
        <v>65</v>
      </c>
      <c r="C2274">
        <v>2</v>
      </c>
      <c r="D2274" t="s">
        <v>54</v>
      </c>
      <c r="E2274" s="48" t="str">
        <f>VLOOKUP(D2274,'Species List'!$A$2:$J$97,3,0)</f>
        <v>Acanthurus coeruleus</v>
      </c>
      <c r="F2274">
        <v>17</v>
      </c>
      <c r="H2274" s="50">
        <f>VLOOKUP(D2274,'Species List'!$A$2:$J$97,6,0)</f>
        <v>-2.8241999999999998</v>
      </c>
      <c r="I2274" s="50">
        <f>VLOOKUP(D2274,'Species List'!$A$2:$J$97,7,0)</f>
        <v>2.2637999999999998</v>
      </c>
      <c r="J2274">
        <f t="shared" si="35"/>
        <v>167.91529942216221</v>
      </c>
      <c r="K2274" s="50" t="str">
        <f>VLOOKUP(D2274,'Species List'!$A$2:$J$97,4,0)</f>
        <v>Acanthuridae</v>
      </c>
    </row>
    <row r="2275" spans="1:11">
      <c r="A2275" s="49">
        <v>2013</v>
      </c>
      <c r="B2275" t="s">
        <v>65</v>
      </c>
      <c r="C2275">
        <v>2</v>
      </c>
      <c r="D2275" t="s">
        <v>54</v>
      </c>
      <c r="E2275" s="48" t="str">
        <f>VLOOKUP(D2275,'Species List'!$A$2:$J$97,3,0)</f>
        <v>Acanthurus coeruleus</v>
      </c>
      <c r="F2275">
        <v>19</v>
      </c>
      <c r="H2275" s="50">
        <f>VLOOKUP(D2275,'Species List'!$A$2:$J$97,6,0)</f>
        <v>-2.8241999999999998</v>
      </c>
      <c r="I2275" s="50">
        <f>VLOOKUP(D2275,'Species List'!$A$2:$J$97,7,0)</f>
        <v>2.2637999999999998</v>
      </c>
      <c r="J2275">
        <f t="shared" si="35"/>
        <v>215.99435539737019</v>
      </c>
      <c r="K2275" s="50" t="str">
        <f>VLOOKUP(D2275,'Species List'!$A$2:$J$97,4,0)</f>
        <v>Acanthuridae</v>
      </c>
    </row>
    <row r="2276" spans="1:11">
      <c r="A2276" s="49">
        <v>2013</v>
      </c>
      <c r="B2276" t="s">
        <v>65</v>
      </c>
      <c r="C2276">
        <v>2</v>
      </c>
      <c r="D2276" t="s">
        <v>48</v>
      </c>
      <c r="E2276" s="48" t="str">
        <f>VLOOKUP(D2276,'Species List'!$A$2:$J$97,3,0)</f>
        <v>Scarus taeniopterus</v>
      </c>
      <c r="F2276">
        <v>11</v>
      </c>
      <c r="G2276" t="s">
        <v>21</v>
      </c>
      <c r="H2276" s="50">
        <f>VLOOKUP(D2276,'Species List'!$A$2:$J$97,6,0)</f>
        <v>-3.2256999999999998</v>
      </c>
      <c r="I2276" s="50">
        <f>VLOOKUP(D2276,'Species List'!$A$2:$J$97,7,0)</f>
        <v>2.3852000000000002</v>
      </c>
      <c r="J2276">
        <f t="shared" si="35"/>
        <v>43.997685665219798</v>
      </c>
      <c r="K2276" s="50" t="str">
        <f>VLOOKUP(D2276,'Species List'!$A$2:$J$97,4,0)</f>
        <v>Scaridae</v>
      </c>
    </row>
    <row r="2277" spans="1:11">
      <c r="A2277" s="49">
        <v>2013</v>
      </c>
      <c r="B2277" t="s">
        <v>65</v>
      </c>
      <c r="C2277">
        <v>2</v>
      </c>
      <c r="D2277" t="s">
        <v>48</v>
      </c>
      <c r="E2277" s="48" t="str">
        <f>VLOOKUP(D2277,'Species List'!$A$2:$J$97,3,0)</f>
        <v>Scarus taeniopterus</v>
      </c>
      <c r="F2277">
        <v>17</v>
      </c>
      <c r="G2277" t="s">
        <v>21</v>
      </c>
      <c r="H2277" s="50">
        <f>VLOOKUP(D2277,'Species List'!$A$2:$J$97,6,0)</f>
        <v>-3.2256999999999998</v>
      </c>
      <c r="I2277" s="50">
        <f>VLOOKUP(D2277,'Species List'!$A$2:$J$97,7,0)</f>
        <v>2.3852000000000002</v>
      </c>
      <c r="J2277">
        <f t="shared" si="35"/>
        <v>124.27013418228138</v>
      </c>
      <c r="K2277" s="50" t="str">
        <f>VLOOKUP(D2277,'Species List'!$A$2:$J$97,4,0)</f>
        <v>Scaridae</v>
      </c>
    </row>
    <row r="2278" spans="1:11">
      <c r="A2278" s="49">
        <v>2013</v>
      </c>
      <c r="B2278" t="s">
        <v>65</v>
      </c>
      <c r="C2278">
        <v>2</v>
      </c>
      <c r="D2278" s="48" t="s">
        <v>42</v>
      </c>
      <c r="E2278" s="48" t="str">
        <f>VLOOKUP(D2278,'Species List'!$A$2:$J$97,3,0)</f>
        <v>Scarus vetula</v>
      </c>
      <c r="F2278">
        <v>25</v>
      </c>
      <c r="G2278" t="s">
        <v>21</v>
      </c>
      <c r="H2278" s="50">
        <f>VLOOKUP(D2278,'Species List'!$A$2:$J$97,6,0)</f>
        <v>-5.0162000000000004</v>
      </c>
      <c r="I2278" s="50">
        <f>VLOOKUP(D2278,'Species List'!$A$2:$J$97,7,0)</f>
        <v>3.1109</v>
      </c>
      <c r="J2278">
        <f t="shared" si="35"/>
        <v>277.684458006971</v>
      </c>
      <c r="K2278" s="50" t="str">
        <f>VLOOKUP(D2278,'Species List'!$A$2:$J$97,4,0)</f>
        <v>Scaridae</v>
      </c>
    </row>
    <row r="2279" spans="1:11">
      <c r="A2279" s="49">
        <v>2013</v>
      </c>
      <c r="B2279" t="s">
        <v>65</v>
      </c>
      <c r="C2279">
        <v>2</v>
      </c>
      <c r="D2279" s="48" t="s">
        <v>42</v>
      </c>
      <c r="E2279" s="48" t="str">
        <f>VLOOKUP(D2279,'Species List'!$A$2:$J$97,3,0)</f>
        <v>Scarus vetula</v>
      </c>
      <c r="F2279">
        <v>31</v>
      </c>
      <c r="G2279" t="s">
        <v>21</v>
      </c>
      <c r="H2279" s="50">
        <f>VLOOKUP(D2279,'Species List'!$A$2:$J$97,6,0)</f>
        <v>-5.0162000000000004</v>
      </c>
      <c r="I2279" s="50">
        <f>VLOOKUP(D2279,'Species List'!$A$2:$J$97,7,0)</f>
        <v>3.1109</v>
      </c>
      <c r="J2279">
        <f t="shared" si="35"/>
        <v>542.22194853037195</v>
      </c>
      <c r="K2279" s="50" t="str">
        <f>VLOOKUP(D2279,'Species List'!$A$2:$J$97,4,0)</f>
        <v>Scaridae</v>
      </c>
    </row>
    <row r="2280" spans="1:11">
      <c r="A2280" s="49">
        <v>2013</v>
      </c>
      <c r="B2280" t="s">
        <v>65</v>
      </c>
      <c r="C2280">
        <v>2</v>
      </c>
      <c r="D2280" s="48" t="s">
        <v>42</v>
      </c>
      <c r="E2280" s="48" t="str">
        <f>VLOOKUP(D2280,'Species List'!$A$2:$J$97,3,0)</f>
        <v>Scarus vetula</v>
      </c>
      <c r="F2280">
        <v>20</v>
      </c>
      <c r="G2280" t="s">
        <v>43</v>
      </c>
      <c r="H2280" s="50">
        <f>VLOOKUP(D2280,'Species List'!$A$2:$J$97,6,0)</f>
        <v>-5.0162000000000004</v>
      </c>
      <c r="I2280" s="50">
        <f>VLOOKUP(D2280,'Species List'!$A$2:$J$97,7,0)</f>
        <v>3.1109</v>
      </c>
      <c r="J2280">
        <f t="shared" si="35"/>
        <v>138.69928220116935</v>
      </c>
      <c r="K2280" s="50" t="str">
        <f>VLOOKUP(D2280,'Species List'!$A$2:$J$97,4,0)</f>
        <v>Scaridae</v>
      </c>
    </row>
    <row r="2281" spans="1:11">
      <c r="A2281" s="49">
        <v>2013</v>
      </c>
      <c r="B2281" t="s">
        <v>65</v>
      </c>
      <c r="C2281">
        <v>2</v>
      </c>
      <c r="D2281" s="48" t="s">
        <v>47</v>
      </c>
      <c r="E2281" s="48" t="str">
        <f>VLOOKUP(D2281,'Species List'!$A$2:$J$97,3,0)</f>
        <v>Sparisoma aurofrenatum</v>
      </c>
      <c r="F2281">
        <v>24</v>
      </c>
      <c r="G2281" t="s">
        <v>43</v>
      </c>
      <c r="H2281" s="50">
        <f>VLOOKUP(D2281,'Species List'!$A$2:$J$97,6,0)</f>
        <v>-4.0781000000000001</v>
      </c>
      <c r="I2281" s="50">
        <f>VLOOKUP(D2281,'Species List'!$A$2:$J$97,7,0)</f>
        <v>2.7437999999999998</v>
      </c>
      <c r="J2281">
        <f t="shared" si="35"/>
        <v>283.61134861400006</v>
      </c>
      <c r="K2281" s="50" t="str">
        <f>VLOOKUP(D2281,'Species List'!$A$2:$J$97,4,0)</f>
        <v>Scaridae</v>
      </c>
    </row>
    <row r="2282" spans="1:11">
      <c r="A2282" s="49">
        <v>2013</v>
      </c>
      <c r="B2282" t="s">
        <v>65</v>
      </c>
      <c r="C2282">
        <v>2</v>
      </c>
      <c r="D2282" t="s">
        <v>45</v>
      </c>
      <c r="E2282" s="48" t="str">
        <f>VLOOKUP(D2282,'Species List'!$A$2:$J$97,3,0)</f>
        <v>Sparisoma viride</v>
      </c>
      <c r="F2282">
        <v>28</v>
      </c>
      <c r="G2282" t="s">
        <v>21</v>
      </c>
      <c r="H2282" s="50">
        <f>VLOOKUP(D2282,'Species List'!$A$2:$J$97,6,0)</f>
        <v>-4.4317000000000002</v>
      </c>
      <c r="I2282" s="50">
        <f>VLOOKUP(D2282,'Species List'!$A$2:$J$97,7,0)</f>
        <v>2.9051</v>
      </c>
      <c r="J2282">
        <f t="shared" si="35"/>
        <v>475.92530495067058</v>
      </c>
      <c r="K2282" s="50" t="str">
        <f>VLOOKUP(D2282,'Species List'!$A$2:$J$97,4,0)</f>
        <v>Scaridae</v>
      </c>
    </row>
    <row r="2283" spans="1:11">
      <c r="A2283" s="49">
        <v>2013</v>
      </c>
      <c r="B2283" t="s">
        <v>65</v>
      </c>
      <c r="C2283">
        <v>2</v>
      </c>
      <c r="D2283" t="s">
        <v>45</v>
      </c>
      <c r="E2283" s="48" t="str">
        <f>VLOOKUP(D2283,'Species List'!$A$2:$J$97,3,0)</f>
        <v>Sparisoma viride</v>
      </c>
      <c r="F2283">
        <v>30</v>
      </c>
      <c r="G2283" t="s">
        <v>21</v>
      </c>
      <c r="H2283" s="50">
        <f>VLOOKUP(D2283,'Species List'!$A$2:$J$97,6,0)</f>
        <v>-4.4317000000000002</v>
      </c>
      <c r="I2283" s="50">
        <f>VLOOKUP(D2283,'Species List'!$A$2:$J$97,7,0)</f>
        <v>2.9051</v>
      </c>
      <c r="J2283">
        <f t="shared" si="35"/>
        <v>581.54718397712224</v>
      </c>
      <c r="K2283" s="50" t="str">
        <f>VLOOKUP(D2283,'Species List'!$A$2:$J$97,4,0)</f>
        <v>Scaridae</v>
      </c>
    </row>
    <row r="2284" spans="1:11">
      <c r="A2284" s="49">
        <v>2013</v>
      </c>
      <c r="B2284" t="s">
        <v>65</v>
      </c>
      <c r="C2284">
        <v>2</v>
      </c>
      <c r="D2284" t="s">
        <v>45</v>
      </c>
      <c r="E2284" s="48" t="str">
        <f>VLOOKUP(D2284,'Species List'!$A$2:$J$97,3,0)</f>
        <v>Sparisoma viride</v>
      </c>
      <c r="F2284">
        <v>31</v>
      </c>
      <c r="G2284" t="s">
        <v>21</v>
      </c>
      <c r="H2284" s="50">
        <f>VLOOKUP(D2284,'Species List'!$A$2:$J$97,6,0)</f>
        <v>-4.4317000000000002</v>
      </c>
      <c r="I2284" s="50">
        <f>VLOOKUP(D2284,'Species List'!$A$2:$J$97,7,0)</f>
        <v>2.9051</v>
      </c>
      <c r="J2284">
        <f t="shared" si="35"/>
        <v>639.66834096149489</v>
      </c>
      <c r="K2284" s="50" t="str">
        <f>VLOOKUP(D2284,'Species List'!$A$2:$J$97,4,0)</f>
        <v>Scaridae</v>
      </c>
    </row>
    <row r="2285" spans="1:11">
      <c r="A2285" s="49">
        <v>2013</v>
      </c>
      <c r="B2285" t="s">
        <v>65</v>
      </c>
      <c r="C2285">
        <v>2</v>
      </c>
      <c r="D2285" t="s">
        <v>45</v>
      </c>
      <c r="E2285" s="48" t="str">
        <f>VLOOKUP(D2285,'Species List'!$A$2:$J$97,3,0)</f>
        <v>Sparisoma viride</v>
      </c>
      <c r="F2285">
        <v>7</v>
      </c>
      <c r="G2285" t="s">
        <v>53</v>
      </c>
      <c r="H2285" s="50">
        <f>VLOOKUP(D2285,'Species List'!$A$2:$J$97,6,0)</f>
        <v>-4.4317000000000002</v>
      </c>
      <c r="I2285" s="50">
        <f>VLOOKUP(D2285,'Species List'!$A$2:$J$97,7,0)</f>
        <v>2.9051</v>
      </c>
      <c r="J2285">
        <f t="shared" si="35"/>
        <v>8.4819228141807379</v>
      </c>
      <c r="K2285" s="50" t="str">
        <f>VLOOKUP(D2285,'Species List'!$A$2:$J$97,4,0)</f>
        <v>Scaridae</v>
      </c>
    </row>
    <row r="2286" spans="1:11">
      <c r="A2286" s="49">
        <v>2013</v>
      </c>
      <c r="B2286" t="s">
        <v>65</v>
      </c>
      <c r="C2286">
        <v>2</v>
      </c>
      <c r="D2286" t="s">
        <v>45</v>
      </c>
      <c r="E2286" s="48" t="str">
        <f>VLOOKUP(D2286,'Species List'!$A$2:$J$97,3,0)</f>
        <v>Sparisoma viride</v>
      </c>
      <c r="F2286">
        <v>32</v>
      </c>
      <c r="G2286" t="s">
        <v>43</v>
      </c>
      <c r="H2286" s="50">
        <f>VLOOKUP(D2286,'Species List'!$A$2:$J$97,6,0)</f>
        <v>-4.4317000000000002</v>
      </c>
      <c r="I2286" s="50">
        <f>VLOOKUP(D2286,'Species List'!$A$2:$J$97,7,0)</f>
        <v>2.9051</v>
      </c>
      <c r="J2286">
        <f t="shared" si="35"/>
        <v>701.47339170910243</v>
      </c>
      <c r="K2286" s="50" t="str">
        <f>VLOOKUP(D2286,'Species List'!$A$2:$J$97,4,0)</f>
        <v>Scaridae</v>
      </c>
    </row>
    <row r="2287" spans="1:11">
      <c r="A2287" s="49">
        <v>2013</v>
      </c>
      <c r="B2287" t="s">
        <v>65</v>
      </c>
      <c r="C2287">
        <v>3</v>
      </c>
      <c r="D2287" t="s">
        <v>48</v>
      </c>
      <c r="E2287" s="48" t="str">
        <f>VLOOKUP(D2287,'Species List'!$A$2:$J$97,3,0)</f>
        <v>Scarus taeniopterus</v>
      </c>
      <c r="F2287">
        <v>10</v>
      </c>
      <c r="G2287" t="s">
        <v>21</v>
      </c>
      <c r="H2287" s="50">
        <f>VLOOKUP(D2287,'Species List'!$A$2:$J$97,6,0)</f>
        <v>-3.2256999999999998</v>
      </c>
      <c r="I2287" s="50">
        <f>VLOOKUP(D2287,'Species List'!$A$2:$J$97,7,0)</f>
        <v>2.3852000000000002</v>
      </c>
      <c r="J2287">
        <f t="shared" si="35"/>
        <v>35.050966680669347</v>
      </c>
      <c r="K2287" s="50" t="str">
        <f>VLOOKUP(D2287,'Species List'!$A$2:$J$97,4,0)</f>
        <v>Scaridae</v>
      </c>
    </row>
    <row r="2288" spans="1:11">
      <c r="A2288" s="49">
        <v>2013</v>
      </c>
      <c r="B2288" t="s">
        <v>65</v>
      </c>
      <c r="C2288">
        <v>3</v>
      </c>
      <c r="D2288" t="s">
        <v>48</v>
      </c>
      <c r="E2288" s="48" t="str">
        <f>VLOOKUP(D2288,'Species List'!$A$2:$J$97,3,0)</f>
        <v>Scarus taeniopterus</v>
      </c>
      <c r="F2288">
        <v>12</v>
      </c>
      <c r="G2288" t="s">
        <v>21</v>
      </c>
      <c r="H2288" s="50">
        <f>VLOOKUP(D2288,'Species List'!$A$2:$J$97,6,0)</f>
        <v>-3.2256999999999998</v>
      </c>
      <c r="I2288" s="50">
        <f>VLOOKUP(D2288,'Species List'!$A$2:$J$97,7,0)</f>
        <v>2.3852000000000002</v>
      </c>
      <c r="J2288">
        <f t="shared" si="35"/>
        <v>54.145592205106873</v>
      </c>
      <c r="K2288" s="50" t="str">
        <f>VLOOKUP(D2288,'Species List'!$A$2:$J$97,4,0)</f>
        <v>Scaridae</v>
      </c>
    </row>
    <row r="2289" spans="1:11">
      <c r="A2289" s="49">
        <v>2013</v>
      </c>
      <c r="B2289" t="s">
        <v>65</v>
      </c>
      <c r="C2289">
        <v>3</v>
      </c>
      <c r="D2289" t="s">
        <v>48</v>
      </c>
      <c r="E2289" s="48" t="str">
        <f>VLOOKUP(D2289,'Species List'!$A$2:$J$97,3,0)</f>
        <v>Scarus taeniopterus</v>
      </c>
      <c r="F2289">
        <v>13</v>
      </c>
      <c r="G2289" t="s">
        <v>21</v>
      </c>
      <c r="H2289" s="50">
        <f>VLOOKUP(D2289,'Species List'!$A$2:$J$97,6,0)</f>
        <v>-3.2256999999999998</v>
      </c>
      <c r="I2289" s="50">
        <f>VLOOKUP(D2289,'Species List'!$A$2:$J$97,7,0)</f>
        <v>2.3852000000000002</v>
      </c>
      <c r="J2289">
        <f t="shared" si="35"/>
        <v>65.535660968650873</v>
      </c>
      <c r="K2289" s="50" t="str">
        <f>VLOOKUP(D2289,'Species List'!$A$2:$J$97,4,0)</f>
        <v>Scaridae</v>
      </c>
    </row>
    <row r="2290" spans="1:11">
      <c r="A2290" s="49">
        <v>2013</v>
      </c>
      <c r="B2290" t="s">
        <v>65</v>
      </c>
      <c r="C2290">
        <v>3</v>
      </c>
      <c r="D2290" t="s">
        <v>48</v>
      </c>
      <c r="E2290" s="48" t="str">
        <f>VLOOKUP(D2290,'Species List'!$A$2:$J$97,3,0)</f>
        <v>Scarus taeniopterus</v>
      </c>
      <c r="F2290">
        <v>14</v>
      </c>
      <c r="G2290" t="s">
        <v>21</v>
      </c>
      <c r="H2290" s="50">
        <f>VLOOKUP(D2290,'Species List'!$A$2:$J$97,6,0)</f>
        <v>-3.2256999999999998</v>
      </c>
      <c r="I2290" s="50">
        <f>VLOOKUP(D2290,'Species List'!$A$2:$J$97,7,0)</f>
        <v>2.3852000000000002</v>
      </c>
      <c r="J2290">
        <f t="shared" si="35"/>
        <v>78.206813423753971</v>
      </c>
      <c r="K2290" s="50" t="str">
        <f>VLOOKUP(D2290,'Species List'!$A$2:$J$97,4,0)</f>
        <v>Scaridae</v>
      </c>
    </row>
    <row r="2291" spans="1:11">
      <c r="A2291" s="49">
        <v>2013</v>
      </c>
      <c r="B2291" t="s">
        <v>65</v>
      </c>
      <c r="C2291">
        <v>3</v>
      </c>
      <c r="D2291" t="s">
        <v>48</v>
      </c>
      <c r="E2291" s="48" t="str">
        <f>VLOOKUP(D2291,'Species List'!$A$2:$J$97,3,0)</f>
        <v>Scarus taeniopterus</v>
      </c>
      <c r="F2291">
        <v>15</v>
      </c>
      <c r="G2291" t="s">
        <v>21</v>
      </c>
      <c r="H2291" s="50">
        <f>VLOOKUP(D2291,'Species List'!$A$2:$J$97,6,0)</f>
        <v>-3.2256999999999998</v>
      </c>
      <c r="I2291" s="50">
        <f>VLOOKUP(D2291,'Species List'!$A$2:$J$97,7,0)</f>
        <v>2.3852000000000002</v>
      </c>
      <c r="J2291">
        <f t="shared" si="35"/>
        <v>92.19616810425471</v>
      </c>
      <c r="K2291" s="50" t="str">
        <f>VLOOKUP(D2291,'Species List'!$A$2:$J$97,4,0)</f>
        <v>Scaridae</v>
      </c>
    </row>
    <row r="2292" spans="1:11">
      <c r="A2292" s="49">
        <v>2013</v>
      </c>
      <c r="B2292" t="s">
        <v>65</v>
      </c>
      <c r="C2292">
        <v>3</v>
      </c>
      <c r="D2292" t="s">
        <v>48</v>
      </c>
      <c r="E2292" s="48" t="str">
        <f>VLOOKUP(D2292,'Species List'!$A$2:$J$97,3,0)</f>
        <v>Scarus taeniopterus</v>
      </c>
      <c r="F2292">
        <v>15</v>
      </c>
      <c r="G2292" t="s">
        <v>21</v>
      </c>
      <c r="H2292" s="50">
        <f>VLOOKUP(D2292,'Species List'!$A$2:$J$97,6,0)</f>
        <v>-3.2256999999999998</v>
      </c>
      <c r="I2292" s="50">
        <f>VLOOKUP(D2292,'Species List'!$A$2:$J$97,7,0)</f>
        <v>2.3852000000000002</v>
      </c>
      <c r="J2292">
        <f t="shared" si="35"/>
        <v>92.19616810425471</v>
      </c>
      <c r="K2292" s="50" t="str">
        <f>VLOOKUP(D2292,'Species List'!$A$2:$J$97,4,0)</f>
        <v>Scaridae</v>
      </c>
    </row>
    <row r="2293" spans="1:11">
      <c r="A2293" s="49">
        <v>2013</v>
      </c>
      <c r="B2293" t="s">
        <v>65</v>
      </c>
      <c r="C2293">
        <v>3</v>
      </c>
      <c r="D2293" t="s">
        <v>48</v>
      </c>
      <c r="E2293" s="48" t="str">
        <f>VLOOKUP(D2293,'Species List'!$A$2:$J$97,3,0)</f>
        <v>Scarus taeniopterus</v>
      </c>
      <c r="F2293">
        <v>17</v>
      </c>
      <c r="G2293" t="s">
        <v>21</v>
      </c>
      <c r="H2293" s="50">
        <f>VLOOKUP(D2293,'Species List'!$A$2:$J$97,6,0)</f>
        <v>-3.2256999999999998</v>
      </c>
      <c r="I2293" s="50">
        <f>VLOOKUP(D2293,'Species List'!$A$2:$J$97,7,0)</f>
        <v>2.3852000000000002</v>
      </c>
      <c r="J2293">
        <f t="shared" si="35"/>
        <v>124.27013418228138</v>
      </c>
      <c r="K2293" s="50" t="str">
        <f>VLOOKUP(D2293,'Species List'!$A$2:$J$97,4,0)</f>
        <v>Scaridae</v>
      </c>
    </row>
    <row r="2294" spans="1:11">
      <c r="A2294" s="49">
        <v>2013</v>
      </c>
      <c r="B2294" t="s">
        <v>65</v>
      </c>
      <c r="C2294">
        <v>3</v>
      </c>
      <c r="D2294" s="48" t="s">
        <v>42</v>
      </c>
      <c r="E2294" s="48" t="str">
        <f>VLOOKUP(D2294,'Species List'!$A$2:$J$97,3,0)</f>
        <v>Scarus vetula</v>
      </c>
      <c r="F2294">
        <v>34</v>
      </c>
      <c r="G2294" t="s">
        <v>43</v>
      </c>
      <c r="H2294" s="50">
        <f>VLOOKUP(D2294,'Species List'!$A$2:$J$97,6,0)</f>
        <v>-5.0162000000000004</v>
      </c>
      <c r="I2294" s="50">
        <f>VLOOKUP(D2294,'Species List'!$A$2:$J$97,7,0)</f>
        <v>3.1109</v>
      </c>
      <c r="J2294">
        <f t="shared" si="35"/>
        <v>722.73279691201913</v>
      </c>
      <c r="K2294" s="50" t="str">
        <f>VLOOKUP(D2294,'Species List'!$A$2:$J$97,4,0)</f>
        <v>Scaridae</v>
      </c>
    </row>
    <row r="2295" spans="1:11">
      <c r="A2295" s="49">
        <v>2013</v>
      </c>
      <c r="B2295" t="s">
        <v>65</v>
      </c>
      <c r="C2295">
        <v>3</v>
      </c>
      <c r="D2295" s="48" t="s">
        <v>42</v>
      </c>
      <c r="E2295" s="48" t="str">
        <f>VLOOKUP(D2295,'Species List'!$A$2:$J$97,3,0)</f>
        <v>Scarus vetula</v>
      </c>
      <c r="F2295">
        <v>34</v>
      </c>
      <c r="G2295" t="s">
        <v>43</v>
      </c>
      <c r="H2295" s="50">
        <f>VLOOKUP(D2295,'Species List'!$A$2:$J$97,6,0)</f>
        <v>-5.0162000000000004</v>
      </c>
      <c r="I2295" s="50">
        <f>VLOOKUP(D2295,'Species List'!$A$2:$J$97,7,0)</f>
        <v>3.1109</v>
      </c>
      <c r="J2295">
        <f t="shared" si="35"/>
        <v>722.73279691201913</v>
      </c>
      <c r="K2295" s="50" t="str">
        <f>VLOOKUP(D2295,'Species List'!$A$2:$J$97,4,0)</f>
        <v>Scaridae</v>
      </c>
    </row>
    <row r="2296" spans="1:11">
      <c r="A2296" s="49">
        <v>2013</v>
      </c>
      <c r="B2296" t="s">
        <v>65</v>
      </c>
      <c r="C2296">
        <v>3</v>
      </c>
      <c r="D2296" s="48" t="s">
        <v>42</v>
      </c>
      <c r="E2296" s="48" t="str">
        <f>VLOOKUP(D2296,'Species List'!$A$2:$J$97,3,0)</f>
        <v>Scarus vetula</v>
      </c>
      <c r="F2296">
        <v>34</v>
      </c>
      <c r="G2296" t="s">
        <v>43</v>
      </c>
      <c r="H2296" s="50">
        <f>VLOOKUP(D2296,'Species List'!$A$2:$J$97,6,0)</f>
        <v>-5.0162000000000004</v>
      </c>
      <c r="I2296" s="50">
        <f>VLOOKUP(D2296,'Species List'!$A$2:$J$97,7,0)</f>
        <v>3.1109</v>
      </c>
      <c r="J2296">
        <f t="shared" si="35"/>
        <v>722.73279691201913</v>
      </c>
      <c r="K2296" s="50" t="str">
        <f>VLOOKUP(D2296,'Species List'!$A$2:$J$97,4,0)</f>
        <v>Scaridae</v>
      </c>
    </row>
    <row r="2297" spans="1:11">
      <c r="A2297" s="49">
        <v>2013</v>
      </c>
      <c r="B2297" t="s">
        <v>65</v>
      </c>
      <c r="C2297">
        <v>3</v>
      </c>
      <c r="D2297" s="48" t="s">
        <v>47</v>
      </c>
      <c r="E2297" s="48" t="str">
        <f>VLOOKUP(D2297,'Species List'!$A$2:$J$97,3,0)</f>
        <v>Sparisoma aurofrenatum</v>
      </c>
      <c r="F2297">
        <v>20</v>
      </c>
      <c r="G2297" t="s">
        <v>21</v>
      </c>
      <c r="H2297" s="50">
        <f>VLOOKUP(D2297,'Species List'!$A$2:$J$97,6,0)</f>
        <v>-4.0781000000000001</v>
      </c>
      <c r="I2297" s="50">
        <f>VLOOKUP(D2297,'Species List'!$A$2:$J$97,7,0)</f>
        <v>2.7437999999999998</v>
      </c>
      <c r="J2297">
        <f t="shared" si="35"/>
        <v>171.97531044669645</v>
      </c>
      <c r="K2297" s="50" t="str">
        <f>VLOOKUP(D2297,'Species List'!$A$2:$J$97,4,0)</f>
        <v>Scaridae</v>
      </c>
    </row>
    <row r="2298" spans="1:11">
      <c r="A2298" s="49">
        <v>2013</v>
      </c>
      <c r="B2298" t="s">
        <v>65</v>
      </c>
      <c r="C2298">
        <v>3</v>
      </c>
      <c r="D2298" s="48" t="s">
        <v>47</v>
      </c>
      <c r="E2298" s="48" t="str">
        <f>VLOOKUP(D2298,'Species List'!$A$2:$J$97,3,0)</f>
        <v>Sparisoma aurofrenatum</v>
      </c>
      <c r="F2298">
        <v>23</v>
      </c>
      <c r="G2298" t="s">
        <v>43</v>
      </c>
      <c r="H2298" s="50">
        <f>VLOOKUP(D2298,'Species List'!$A$2:$J$97,6,0)</f>
        <v>-4.0781000000000001</v>
      </c>
      <c r="I2298" s="50">
        <f>VLOOKUP(D2298,'Species List'!$A$2:$J$97,7,0)</f>
        <v>2.7437999999999998</v>
      </c>
      <c r="J2298">
        <f t="shared" si="35"/>
        <v>252.35321175413256</v>
      </c>
      <c r="K2298" s="50" t="str">
        <f>VLOOKUP(D2298,'Species List'!$A$2:$J$97,4,0)</f>
        <v>Scaridae</v>
      </c>
    </row>
    <row r="2299" spans="1:11">
      <c r="A2299" s="49">
        <v>2013</v>
      </c>
      <c r="B2299" t="s">
        <v>65</v>
      </c>
      <c r="C2299">
        <v>3</v>
      </c>
      <c r="D2299" t="s">
        <v>45</v>
      </c>
      <c r="E2299" s="48" t="str">
        <f>VLOOKUP(D2299,'Species List'!$A$2:$J$97,3,0)</f>
        <v>Sparisoma viride</v>
      </c>
      <c r="F2299">
        <v>30</v>
      </c>
      <c r="G2299" t="s">
        <v>21</v>
      </c>
      <c r="H2299" s="50">
        <f>VLOOKUP(D2299,'Species List'!$A$2:$J$97,6,0)</f>
        <v>-4.4317000000000002</v>
      </c>
      <c r="I2299" s="50">
        <f>VLOOKUP(D2299,'Species List'!$A$2:$J$97,7,0)</f>
        <v>2.9051</v>
      </c>
      <c r="J2299">
        <f t="shared" si="35"/>
        <v>581.54718397712224</v>
      </c>
      <c r="K2299" s="50" t="str">
        <f>VLOOKUP(D2299,'Species List'!$A$2:$J$97,4,0)</f>
        <v>Scaridae</v>
      </c>
    </row>
    <row r="2300" spans="1:11">
      <c r="A2300" s="49">
        <v>2013</v>
      </c>
      <c r="B2300" t="s">
        <v>65</v>
      </c>
      <c r="C2300">
        <v>4</v>
      </c>
      <c r="D2300" t="s">
        <v>54</v>
      </c>
      <c r="E2300" s="48" t="str">
        <f>VLOOKUP(D2300,'Species List'!$A$2:$J$97,3,0)</f>
        <v>Acanthurus coeruleus</v>
      </c>
      <c r="F2300">
        <v>19</v>
      </c>
      <c r="H2300" s="50">
        <f>VLOOKUP(D2300,'Species List'!$A$2:$J$97,6,0)</f>
        <v>-2.8241999999999998</v>
      </c>
      <c r="I2300" s="50">
        <f>VLOOKUP(D2300,'Species List'!$A$2:$J$97,7,0)</f>
        <v>2.2637999999999998</v>
      </c>
      <c r="J2300">
        <f t="shared" si="35"/>
        <v>215.99435539737019</v>
      </c>
      <c r="K2300" s="50" t="str">
        <f>VLOOKUP(D2300,'Species List'!$A$2:$J$97,4,0)</f>
        <v>Acanthuridae</v>
      </c>
    </row>
    <row r="2301" spans="1:11">
      <c r="A2301" s="49">
        <v>2013</v>
      </c>
      <c r="B2301" t="s">
        <v>65</v>
      </c>
      <c r="C2301">
        <v>4</v>
      </c>
      <c r="D2301" t="s">
        <v>54</v>
      </c>
      <c r="E2301" s="48" t="str">
        <f>VLOOKUP(D2301,'Species List'!$A$2:$J$97,3,0)</f>
        <v>Acanthurus coeruleus</v>
      </c>
      <c r="F2301">
        <v>20</v>
      </c>
      <c r="H2301" s="50">
        <f>VLOOKUP(D2301,'Species List'!$A$2:$J$97,6,0)</f>
        <v>-2.8241999999999998</v>
      </c>
      <c r="I2301" s="50">
        <f>VLOOKUP(D2301,'Species List'!$A$2:$J$97,7,0)</f>
        <v>2.2637999999999998</v>
      </c>
      <c r="J2301">
        <f t="shared" si="35"/>
        <v>242.58933511332035</v>
      </c>
      <c r="K2301" s="50" t="str">
        <f>VLOOKUP(D2301,'Species List'!$A$2:$J$97,4,0)</f>
        <v>Acanthuridae</v>
      </c>
    </row>
    <row r="2302" spans="1:11">
      <c r="A2302" s="49">
        <v>2013</v>
      </c>
      <c r="B2302" t="s">
        <v>65</v>
      </c>
      <c r="C2302">
        <v>4</v>
      </c>
      <c r="D2302" s="48" t="s">
        <v>49</v>
      </c>
      <c r="E2302" s="48" t="str">
        <f>VLOOKUP(D2302,'Species List'!$A$2:$J$97,3,0)</f>
        <v>Microspathodon chrysurus</v>
      </c>
      <c r="F2302">
        <v>15</v>
      </c>
      <c r="H2302" s="50">
        <f>VLOOKUP(D2302,'Species List'!$A$2:$J$97,6,0)</f>
        <v>-4.7032999999999996</v>
      </c>
      <c r="I2302" s="50">
        <f>VLOOKUP(D2302,'Species List'!$A$2:$J$97,7,0)</f>
        <v>3.0825</v>
      </c>
      <c r="J2302">
        <f t="shared" si="35"/>
        <v>101.04185391212167</v>
      </c>
      <c r="K2302" s="50" t="str">
        <f>VLOOKUP(D2302,'Species List'!$A$2:$J$97,4,0)</f>
        <v>Pomacentridae</v>
      </c>
    </row>
    <row r="2303" spans="1:11">
      <c r="A2303" s="49">
        <v>2013</v>
      </c>
      <c r="B2303" t="s">
        <v>65</v>
      </c>
      <c r="C2303">
        <v>4</v>
      </c>
      <c r="D2303" t="s">
        <v>48</v>
      </c>
      <c r="E2303" s="48" t="str">
        <f>VLOOKUP(D2303,'Species List'!$A$2:$J$97,3,0)</f>
        <v>Scarus taeniopterus</v>
      </c>
      <c r="F2303">
        <v>15</v>
      </c>
      <c r="G2303" t="s">
        <v>21</v>
      </c>
      <c r="H2303" s="50">
        <f>VLOOKUP(D2303,'Species List'!$A$2:$J$97,6,0)</f>
        <v>-3.2256999999999998</v>
      </c>
      <c r="I2303" s="50">
        <f>VLOOKUP(D2303,'Species List'!$A$2:$J$97,7,0)</f>
        <v>2.3852000000000002</v>
      </c>
      <c r="J2303">
        <f t="shared" si="35"/>
        <v>92.19616810425471</v>
      </c>
      <c r="K2303" s="50" t="str">
        <f>VLOOKUP(D2303,'Species List'!$A$2:$J$97,4,0)</f>
        <v>Scaridae</v>
      </c>
    </row>
    <row r="2304" spans="1:11">
      <c r="A2304" s="49">
        <v>2013</v>
      </c>
      <c r="B2304" t="s">
        <v>65</v>
      </c>
      <c r="C2304">
        <v>4</v>
      </c>
      <c r="D2304" t="s">
        <v>48</v>
      </c>
      <c r="E2304" s="48" t="str">
        <f>VLOOKUP(D2304,'Species List'!$A$2:$J$97,3,0)</f>
        <v>Scarus taeniopterus</v>
      </c>
      <c r="F2304">
        <v>22</v>
      </c>
      <c r="G2304" t="s">
        <v>21</v>
      </c>
      <c r="H2304" s="50">
        <f>VLOOKUP(D2304,'Species List'!$A$2:$J$97,6,0)</f>
        <v>-3.2256999999999998</v>
      </c>
      <c r="I2304" s="50">
        <f>VLOOKUP(D2304,'Species List'!$A$2:$J$97,7,0)</f>
        <v>2.3852000000000002</v>
      </c>
      <c r="J2304">
        <f t="shared" si="35"/>
        <v>229.85109565998633</v>
      </c>
      <c r="K2304" s="50" t="str">
        <f>VLOOKUP(D2304,'Species List'!$A$2:$J$97,4,0)</f>
        <v>Scaridae</v>
      </c>
    </row>
    <row r="2305" spans="1:11">
      <c r="A2305" s="49">
        <v>2013</v>
      </c>
      <c r="B2305" t="s">
        <v>65</v>
      </c>
      <c r="C2305">
        <v>4</v>
      </c>
      <c r="D2305" s="48" t="s">
        <v>42</v>
      </c>
      <c r="E2305" s="48" t="str">
        <f>VLOOKUP(D2305,'Species List'!$A$2:$J$97,3,0)</f>
        <v>Scarus vetula</v>
      </c>
      <c r="F2305">
        <v>27</v>
      </c>
      <c r="G2305" t="s">
        <v>21</v>
      </c>
      <c r="H2305" s="50">
        <f>VLOOKUP(D2305,'Species List'!$A$2:$J$97,6,0)</f>
        <v>-5.0162000000000004</v>
      </c>
      <c r="I2305" s="50">
        <f>VLOOKUP(D2305,'Species List'!$A$2:$J$97,7,0)</f>
        <v>3.1109</v>
      </c>
      <c r="J2305">
        <f t="shared" si="35"/>
        <v>352.80077779738235</v>
      </c>
      <c r="K2305" s="50" t="str">
        <f>VLOOKUP(D2305,'Species List'!$A$2:$J$97,4,0)</f>
        <v>Scaridae</v>
      </c>
    </row>
    <row r="2306" spans="1:11">
      <c r="A2306" s="49">
        <v>2013</v>
      </c>
      <c r="B2306" t="s">
        <v>65</v>
      </c>
      <c r="C2306">
        <v>4</v>
      </c>
      <c r="D2306" s="48" t="s">
        <v>42</v>
      </c>
      <c r="E2306" s="48" t="str">
        <f>VLOOKUP(D2306,'Species List'!$A$2:$J$97,3,0)</f>
        <v>Scarus vetula</v>
      </c>
      <c r="F2306">
        <v>29</v>
      </c>
      <c r="G2306" t="s">
        <v>21</v>
      </c>
      <c r="H2306" s="50">
        <f>VLOOKUP(D2306,'Species List'!$A$2:$J$97,6,0)</f>
        <v>-5.0162000000000004</v>
      </c>
      <c r="I2306" s="50">
        <f>VLOOKUP(D2306,'Species List'!$A$2:$J$97,7,0)</f>
        <v>3.1109</v>
      </c>
      <c r="J2306">
        <f t="shared" ref="J2306:J2369" si="36">10^(H2306+(I2306*LOG(F2306*10)/LOG(10)))</f>
        <v>440.62986728379997</v>
      </c>
      <c r="K2306" s="50" t="str">
        <f>VLOOKUP(D2306,'Species List'!$A$2:$J$97,4,0)</f>
        <v>Scaridae</v>
      </c>
    </row>
    <row r="2307" spans="1:11">
      <c r="A2307" s="49">
        <v>2013</v>
      </c>
      <c r="B2307" t="s">
        <v>65</v>
      </c>
      <c r="C2307">
        <v>4</v>
      </c>
      <c r="D2307" s="48" t="s">
        <v>42</v>
      </c>
      <c r="E2307" s="48" t="str">
        <f>VLOOKUP(D2307,'Species List'!$A$2:$J$97,3,0)</f>
        <v>Scarus vetula</v>
      </c>
      <c r="F2307">
        <v>30</v>
      </c>
      <c r="G2307" t="s">
        <v>21</v>
      </c>
      <c r="H2307" s="50">
        <f>VLOOKUP(D2307,'Species List'!$A$2:$J$97,6,0)</f>
        <v>-5.0162000000000004</v>
      </c>
      <c r="I2307" s="50">
        <f>VLOOKUP(D2307,'Species List'!$A$2:$J$97,7,0)</f>
        <v>3.1109</v>
      </c>
      <c r="J2307">
        <f t="shared" si="36"/>
        <v>489.6395738782121</v>
      </c>
      <c r="K2307" s="50" t="str">
        <f>VLOOKUP(D2307,'Species List'!$A$2:$J$97,4,0)</f>
        <v>Scaridae</v>
      </c>
    </row>
    <row r="2308" spans="1:11">
      <c r="A2308" s="49">
        <v>2013</v>
      </c>
      <c r="B2308" t="s">
        <v>65</v>
      </c>
      <c r="C2308">
        <v>4</v>
      </c>
      <c r="D2308" s="48" t="s">
        <v>42</v>
      </c>
      <c r="E2308" s="48" t="str">
        <f>VLOOKUP(D2308,'Species List'!$A$2:$J$97,3,0)</f>
        <v>Scarus vetula</v>
      </c>
      <c r="F2308">
        <v>34</v>
      </c>
      <c r="G2308" t="s">
        <v>43</v>
      </c>
      <c r="H2308" s="50">
        <f>VLOOKUP(D2308,'Species List'!$A$2:$J$97,6,0)</f>
        <v>-5.0162000000000004</v>
      </c>
      <c r="I2308" s="50">
        <f>VLOOKUP(D2308,'Species List'!$A$2:$J$97,7,0)</f>
        <v>3.1109</v>
      </c>
      <c r="J2308">
        <f t="shared" si="36"/>
        <v>722.73279691201913</v>
      </c>
      <c r="K2308" s="50" t="str">
        <f>VLOOKUP(D2308,'Species List'!$A$2:$J$97,4,0)</f>
        <v>Scaridae</v>
      </c>
    </row>
    <row r="2309" spans="1:11">
      <c r="A2309" s="49">
        <v>2013</v>
      </c>
      <c r="B2309" t="s">
        <v>65</v>
      </c>
      <c r="C2309">
        <v>4</v>
      </c>
      <c r="D2309" s="48" t="s">
        <v>42</v>
      </c>
      <c r="E2309" s="48" t="str">
        <f>VLOOKUP(D2309,'Species List'!$A$2:$J$97,3,0)</f>
        <v>Scarus vetula</v>
      </c>
      <c r="F2309">
        <v>34</v>
      </c>
      <c r="G2309" t="s">
        <v>43</v>
      </c>
      <c r="H2309" s="50">
        <f>VLOOKUP(D2309,'Species List'!$A$2:$J$97,6,0)</f>
        <v>-5.0162000000000004</v>
      </c>
      <c r="I2309" s="50">
        <f>VLOOKUP(D2309,'Species List'!$A$2:$J$97,7,0)</f>
        <v>3.1109</v>
      </c>
      <c r="J2309">
        <f t="shared" si="36"/>
        <v>722.73279691201913</v>
      </c>
      <c r="K2309" s="50" t="str">
        <f>VLOOKUP(D2309,'Species List'!$A$2:$J$97,4,0)</f>
        <v>Scaridae</v>
      </c>
    </row>
    <row r="2310" spans="1:11">
      <c r="A2310" s="49">
        <v>2013</v>
      </c>
      <c r="B2310" t="s">
        <v>65</v>
      </c>
      <c r="C2310">
        <v>4</v>
      </c>
      <c r="D2310" s="48" t="s">
        <v>47</v>
      </c>
      <c r="E2310" s="48" t="str">
        <f>VLOOKUP(D2310,'Species List'!$A$2:$J$97,3,0)</f>
        <v>Sparisoma aurofrenatum</v>
      </c>
      <c r="F2310">
        <v>25</v>
      </c>
      <c r="G2310" t="s">
        <v>21</v>
      </c>
      <c r="H2310" s="50">
        <f>VLOOKUP(D2310,'Species List'!$A$2:$J$97,6,0)</f>
        <v>-4.0781000000000001</v>
      </c>
      <c r="I2310" s="50">
        <f>VLOOKUP(D2310,'Species List'!$A$2:$J$97,7,0)</f>
        <v>2.7437999999999998</v>
      </c>
      <c r="J2310">
        <f t="shared" si="36"/>
        <v>317.22528468051854</v>
      </c>
      <c r="K2310" s="50" t="str">
        <f>VLOOKUP(D2310,'Species List'!$A$2:$J$97,4,0)</f>
        <v>Scaridae</v>
      </c>
    </row>
    <row r="2311" spans="1:11">
      <c r="A2311" s="49">
        <v>2013</v>
      </c>
      <c r="B2311" t="s">
        <v>65</v>
      </c>
      <c r="C2311">
        <v>4</v>
      </c>
      <c r="D2311" s="48" t="s">
        <v>47</v>
      </c>
      <c r="E2311" s="48" t="str">
        <f>VLOOKUP(D2311,'Species List'!$A$2:$J$97,3,0)</f>
        <v>Sparisoma aurofrenatum</v>
      </c>
      <c r="F2311">
        <v>23</v>
      </c>
      <c r="G2311" t="s">
        <v>43</v>
      </c>
      <c r="H2311" s="50">
        <f>VLOOKUP(D2311,'Species List'!$A$2:$J$97,6,0)</f>
        <v>-4.0781000000000001</v>
      </c>
      <c r="I2311" s="50">
        <f>VLOOKUP(D2311,'Species List'!$A$2:$J$97,7,0)</f>
        <v>2.7437999999999998</v>
      </c>
      <c r="J2311">
        <f t="shared" si="36"/>
        <v>252.35321175413256</v>
      </c>
      <c r="K2311" s="50" t="str">
        <f>VLOOKUP(D2311,'Species List'!$A$2:$J$97,4,0)</f>
        <v>Scaridae</v>
      </c>
    </row>
    <row r="2312" spans="1:11">
      <c r="A2312" s="49">
        <v>2013</v>
      </c>
      <c r="B2312" t="s">
        <v>65</v>
      </c>
      <c r="C2312">
        <v>4</v>
      </c>
      <c r="D2312" t="s">
        <v>45</v>
      </c>
      <c r="E2312" s="48" t="str">
        <f>VLOOKUP(D2312,'Species List'!$A$2:$J$97,3,0)</f>
        <v>Sparisoma viride</v>
      </c>
      <c r="F2312">
        <v>25</v>
      </c>
      <c r="G2312" t="s">
        <v>21</v>
      </c>
      <c r="H2312" s="50">
        <f>VLOOKUP(D2312,'Species List'!$A$2:$J$97,6,0)</f>
        <v>-4.4317000000000002</v>
      </c>
      <c r="I2312" s="50">
        <f>VLOOKUP(D2312,'Species List'!$A$2:$J$97,7,0)</f>
        <v>2.9051</v>
      </c>
      <c r="J2312">
        <f t="shared" si="36"/>
        <v>342.41715863912742</v>
      </c>
      <c r="K2312" s="50" t="str">
        <f>VLOOKUP(D2312,'Species List'!$A$2:$J$97,4,0)</f>
        <v>Scaridae</v>
      </c>
    </row>
    <row r="2313" spans="1:11">
      <c r="A2313" s="49">
        <v>2013</v>
      </c>
      <c r="B2313" t="s">
        <v>65</v>
      </c>
      <c r="C2313">
        <v>4</v>
      </c>
      <c r="D2313" t="s">
        <v>45</v>
      </c>
      <c r="E2313" s="48" t="str">
        <f>VLOOKUP(D2313,'Species List'!$A$2:$J$97,3,0)</f>
        <v>Sparisoma viride</v>
      </c>
      <c r="F2313">
        <v>32</v>
      </c>
      <c r="G2313" t="s">
        <v>43</v>
      </c>
      <c r="H2313" s="50">
        <f>VLOOKUP(D2313,'Species List'!$A$2:$J$97,6,0)</f>
        <v>-4.4317000000000002</v>
      </c>
      <c r="I2313" s="50">
        <f>VLOOKUP(D2313,'Species List'!$A$2:$J$97,7,0)</f>
        <v>2.9051</v>
      </c>
      <c r="J2313">
        <f t="shared" si="36"/>
        <v>701.47339170910243</v>
      </c>
      <c r="K2313" s="50" t="str">
        <f>VLOOKUP(D2313,'Species List'!$A$2:$J$97,4,0)</f>
        <v>Scaridae</v>
      </c>
    </row>
    <row r="2314" spans="1:11">
      <c r="A2314" s="49">
        <v>2013</v>
      </c>
      <c r="B2314" t="s">
        <v>65</v>
      </c>
      <c r="C2314">
        <v>5</v>
      </c>
      <c r="D2314" s="48" t="s">
        <v>49</v>
      </c>
      <c r="E2314" s="48" t="str">
        <f>VLOOKUP(D2314,'Species List'!$A$2:$J$97,3,0)</f>
        <v>Microspathodon chrysurus</v>
      </c>
      <c r="F2314">
        <v>14</v>
      </c>
      <c r="H2314" s="50">
        <f>VLOOKUP(D2314,'Species List'!$A$2:$J$97,6,0)</f>
        <v>-4.7032999999999996</v>
      </c>
      <c r="I2314" s="50">
        <f>VLOOKUP(D2314,'Species List'!$A$2:$J$97,7,0)</f>
        <v>3.0825</v>
      </c>
      <c r="J2314">
        <f t="shared" si="36"/>
        <v>81.684502812349265</v>
      </c>
      <c r="K2314" s="50" t="str">
        <f>VLOOKUP(D2314,'Species List'!$A$2:$J$97,4,0)</f>
        <v>Pomacentridae</v>
      </c>
    </row>
    <row r="2315" spans="1:11">
      <c r="A2315" s="49">
        <v>2013</v>
      </c>
      <c r="B2315" t="s">
        <v>65</v>
      </c>
      <c r="C2315">
        <v>5</v>
      </c>
      <c r="D2315" s="48" t="s">
        <v>49</v>
      </c>
      <c r="E2315" s="48" t="str">
        <f>VLOOKUP(D2315,'Species List'!$A$2:$J$97,3,0)</f>
        <v>Microspathodon chrysurus</v>
      </c>
      <c r="F2315">
        <v>16</v>
      </c>
      <c r="H2315" s="50">
        <f>VLOOKUP(D2315,'Species List'!$A$2:$J$97,6,0)</f>
        <v>-4.7032999999999996</v>
      </c>
      <c r="I2315" s="50">
        <f>VLOOKUP(D2315,'Species List'!$A$2:$J$97,7,0)</f>
        <v>3.0825</v>
      </c>
      <c r="J2315">
        <f t="shared" si="36"/>
        <v>123.2820497402834</v>
      </c>
      <c r="K2315" s="50" t="str">
        <f>VLOOKUP(D2315,'Species List'!$A$2:$J$97,4,0)</f>
        <v>Pomacentridae</v>
      </c>
    </row>
    <row r="2316" spans="1:11">
      <c r="A2316" s="49">
        <v>2013</v>
      </c>
      <c r="B2316" t="s">
        <v>65</v>
      </c>
      <c r="C2316">
        <v>5</v>
      </c>
      <c r="D2316" t="s">
        <v>48</v>
      </c>
      <c r="E2316" s="48" t="str">
        <f>VLOOKUP(D2316,'Species List'!$A$2:$J$97,3,0)</f>
        <v>Scarus taeniopterus</v>
      </c>
      <c r="F2316">
        <v>10</v>
      </c>
      <c r="G2316" t="s">
        <v>21</v>
      </c>
      <c r="H2316" s="50">
        <f>VLOOKUP(D2316,'Species List'!$A$2:$J$97,6,0)</f>
        <v>-3.2256999999999998</v>
      </c>
      <c r="I2316" s="50">
        <f>VLOOKUP(D2316,'Species List'!$A$2:$J$97,7,0)</f>
        <v>2.3852000000000002</v>
      </c>
      <c r="J2316">
        <f t="shared" si="36"/>
        <v>35.050966680669347</v>
      </c>
      <c r="K2316" s="50" t="str">
        <f>VLOOKUP(D2316,'Species List'!$A$2:$J$97,4,0)</f>
        <v>Scaridae</v>
      </c>
    </row>
    <row r="2317" spans="1:11">
      <c r="A2317" s="49">
        <v>2013</v>
      </c>
      <c r="B2317" t="s">
        <v>65</v>
      </c>
      <c r="C2317">
        <v>5</v>
      </c>
      <c r="D2317" t="s">
        <v>48</v>
      </c>
      <c r="E2317" s="48" t="str">
        <f>VLOOKUP(D2317,'Species List'!$A$2:$J$97,3,0)</f>
        <v>Scarus taeniopterus</v>
      </c>
      <c r="F2317">
        <v>12</v>
      </c>
      <c r="G2317" t="s">
        <v>21</v>
      </c>
      <c r="H2317" s="50">
        <f>VLOOKUP(D2317,'Species List'!$A$2:$J$97,6,0)</f>
        <v>-3.2256999999999998</v>
      </c>
      <c r="I2317" s="50">
        <f>VLOOKUP(D2317,'Species List'!$A$2:$J$97,7,0)</f>
        <v>2.3852000000000002</v>
      </c>
      <c r="J2317">
        <f t="shared" si="36"/>
        <v>54.145592205106873</v>
      </c>
      <c r="K2317" s="50" t="str">
        <f>VLOOKUP(D2317,'Species List'!$A$2:$J$97,4,0)</f>
        <v>Scaridae</v>
      </c>
    </row>
    <row r="2318" spans="1:11">
      <c r="A2318" s="49">
        <v>2013</v>
      </c>
      <c r="B2318" t="s">
        <v>65</v>
      </c>
      <c r="C2318">
        <v>5</v>
      </c>
      <c r="D2318" t="s">
        <v>48</v>
      </c>
      <c r="E2318" s="48" t="str">
        <f>VLOOKUP(D2318,'Species List'!$A$2:$J$97,3,0)</f>
        <v>Scarus taeniopterus</v>
      </c>
      <c r="F2318">
        <v>18</v>
      </c>
      <c r="G2318" t="s">
        <v>21</v>
      </c>
      <c r="H2318" s="50">
        <f>VLOOKUP(D2318,'Species List'!$A$2:$J$97,6,0)</f>
        <v>-3.2256999999999998</v>
      </c>
      <c r="I2318" s="50">
        <f>VLOOKUP(D2318,'Species List'!$A$2:$J$97,7,0)</f>
        <v>2.3852000000000002</v>
      </c>
      <c r="J2318">
        <f t="shared" si="36"/>
        <v>142.42163893869329</v>
      </c>
      <c r="K2318" s="50" t="str">
        <f>VLOOKUP(D2318,'Species List'!$A$2:$J$97,4,0)</f>
        <v>Scaridae</v>
      </c>
    </row>
    <row r="2319" spans="1:11">
      <c r="A2319" s="49">
        <v>2013</v>
      </c>
      <c r="B2319" t="s">
        <v>65</v>
      </c>
      <c r="C2319">
        <v>5</v>
      </c>
      <c r="D2319" t="s">
        <v>48</v>
      </c>
      <c r="E2319" s="48" t="str">
        <f>VLOOKUP(D2319,'Species List'!$A$2:$J$97,3,0)</f>
        <v>Scarus taeniopterus</v>
      </c>
      <c r="F2319">
        <v>19</v>
      </c>
      <c r="G2319" t="s">
        <v>21</v>
      </c>
      <c r="H2319" s="50">
        <f>VLOOKUP(D2319,'Species List'!$A$2:$J$97,6,0)</f>
        <v>-3.2256999999999998</v>
      </c>
      <c r="I2319" s="50">
        <f>VLOOKUP(D2319,'Species List'!$A$2:$J$97,7,0)</f>
        <v>2.3852000000000002</v>
      </c>
      <c r="J2319">
        <f t="shared" si="36"/>
        <v>162.02539503890316</v>
      </c>
      <c r="K2319" s="50" t="str">
        <f>VLOOKUP(D2319,'Species List'!$A$2:$J$97,4,0)</f>
        <v>Scaridae</v>
      </c>
    </row>
    <row r="2320" spans="1:11">
      <c r="A2320" s="49">
        <v>2013</v>
      </c>
      <c r="B2320" t="s">
        <v>65</v>
      </c>
      <c r="C2320">
        <v>5</v>
      </c>
      <c r="D2320" t="s">
        <v>48</v>
      </c>
      <c r="E2320" s="48" t="str">
        <f>VLOOKUP(D2320,'Species List'!$A$2:$J$97,3,0)</f>
        <v>Scarus taeniopterus</v>
      </c>
      <c r="F2320">
        <v>20</v>
      </c>
      <c r="G2320" t="s">
        <v>21</v>
      </c>
      <c r="H2320" s="50">
        <f>VLOOKUP(D2320,'Species List'!$A$2:$J$97,6,0)</f>
        <v>-3.2256999999999998</v>
      </c>
      <c r="I2320" s="50">
        <f>VLOOKUP(D2320,'Species List'!$A$2:$J$97,7,0)</f>
        <v>2.3852000000000002</v>
      </c>
      <c r="J2320">
        <f t="shared" si="36"/>
        <v>183.11197449783583</v>
      </c>
      <c r="K2320" s="50" t="str">
        <f>VLOOKUP(D2320,'Species List'!$A$2:$J$97,4,0)</f>
        <v>Scaridae</v>
      </c>
    </row>
    <row r="2321" spans="1:11">
      <c r="A2321" s="49">
        <v>2013</v>
      </c>
      <c r="B2321" t="s">
        <v>65</v>
      </c>
      <c r="C2321">
        <v>5</v>
      </c>
      <c r="D2321" t="s">
        <v>48</v>
      </c>
      <c r="E2321" s="48" t="str">
        <f>VLOOKUP(D2321,'Species List'!$A$2:$J$97,3,0)</f>
        <v>Scarus taeniopterus</v>
      </c>
      <c r="F2321">
        <v>20</v>
      </c>
      <c r="G2321" t="s">
        <v>21</v>
      </c>
      <c r="H2321" s="50">
        <f>VLOOKUP(D2321,'Species List'!$A$2:$J$97,6,0)</f>
        <v>-3.2256999999999998</v>
      </c>
      <c r="I2321" s="50">
        <f>VLOOKUP(D2321,'Species List'!$A$2:$J$97,7,0)</f>
        <v>2.3852000000000002</v>
      </c>
      <c r="J2321">
        <f t="shared" si="36"/>
        <v>183.11197449783583</v>
      </c>
      <c r="K2321" s="50" t="str">
        <f>VLOOKUP(D2321,'Species List'!$A$2:$J$97,4,0)</f>
        <v>Scaridae</v>
      </c>
    </row>
    <row r="2322" spans="1:11">
      <c r="A2322" s="49">
        <v>2013</v>
      </c>
      <c r="B2322" t="s">
        <v>65</v>
      </c>
      <c r="C2322">
        <v>5</v>
      </c>
      <c r="D2322" t="s">
        <v>48</v>
      </c>
      <c r="E2322" s="48" t="str">
        <f>VLOOKUP(D2322,'Species List'!$A$2:$J$97,3,0)</f>
        <v>Scarus taeniopterus</v>
      </c>
      <c r="F2322">
        <v>21</v>
      </c>
      <c r="G2322" t="s">
        <v>21</v>
      </c>
      <c r="H2322" s="50">
        <f>VLOOKUP(D2322,'Species List'!$A$2:$J$97,6,0)</f>
        <v>-3.2256999999999998</v>
      </c>
      <c r="I2322" s="50">
        <f>VLOOKUP(D2322,'Species List'!$A$2:$J$97,7,0)</f>
        <v>2.3852000000000002</v>
      </c>
      <c r="J2322">
        <f t="shared" si="36"/>
        <v>205.71097462173614</v>
      </c>
      <c r="K2322" s="50" t="str">
        <f>VLOOKUP(D2322,'Species List'!$A$2:$J$97,4,0)</f>
        <v>Scaridae</v>
      </c>
    </row>
    <row r="2323" spans="1:11">
      <c r="A2323" s="49">
        <v>2013</v>
      </c>
      <c r="B2323" t="s">
        <v>65</v>
      </c>
      <c r="C2323">
        <v>5</v>
      </c>
      <c r="D2323" s="48" t="s">
        <v>42</v>
      </c>
      <c r="E2323" s="48" t="str">
        <f>VLOOKUP(D2323,'Species List'!$A$2:$J$97,3,0)</f>
        <v>Scarus vetula</v>
      </c>
      <c r="F2323">
        <v>23</v>
      </c>
      <c r="G2323" t="s">
        <v>21</v>
      </c>
      <c r="H2323" s="50">
        <f>VLOOKUP(D2323,'Species List'!$A$2:$J$97,6,0)</f>
        <v>-5.0162000000000004</v>
      </c>
      <c r="I2323" s="50">
        <f>VLOOKUP(D2323,'Species List'!$A$2:$J$97,7,0)</f>
        <v>3.1109</v>
      </c>
      <c r="J2323">
        <f t="shared" si="36"/>
        <v>214.23929230422809</v>
      </c>
      <c r="K2323" s="50" t="str">
        <f>VLOOKUP(D2323,'Species List'!$A$2:$J$97,4,0)</f>
        <v>Scaridae</v>
      </c>
    </row>
    <row r="2324" spans="1:11">
      <c r="A2324" s="49">
        <v>2013</v>
      </c>
      <c r="B2324" t="s">
        <v>65</v>
      </c>
      <c r="C2324">
        <v>5</v>
      </c>
      <c r="D2324" s="48" t="s">
        <v>42</v>
      </c>
      <c r="E2324" s="48" t="str">
        <f>VLOOKUP(D2324,'Species List'!$A$2:$J$97,3,0)</f>
        <v>Scarus vetula</v>
      </c>
      <c r="F2324">
        <v>26</v>
      </c>
      <c r="G2324" t="s">
        <v>21</v>
      </c>
      <c r="H2324" s="50">
        <f>VLOOKUP(D2324,'Species List'!$A$2:$J$97,6,0)</f>
        <v>-5.0162000000000004</v>
      </c>
      <c r="I2324" s="50">
        <f>VLOOKUP(D2324,'Species List'!$A$2:$J$97,7,0)</f>
        <v>3.1109</v>
      </c>
      <c r="J2324">
        <f t="shared" si="36"/>
        <v>313.71883111439962</v>
      </c>
      <c r="K2324" s="50" t="str">
        <f>VLOOKUP(D2324,'Species List'!$A$2:$J$97,4,0)</f>
        <v>Scaridae</v>
      </c>
    </row>
    <row r="2325" spans="1:11">
      <c r="A2325" s="49">
        <v>2013</v>
      </c>
      <c r="B2325" t="s">
        <v>65</v>
      </c>
      <c r="C2325">
        <v>5</v>
      </c>
      <c r="D2325" s="48" t="s">
        <v>42</v>
      </c>
      <c r="E2325" s="48" t="str">
        <f>VLOOKUP(D2325,'Species List'!$A$2:$J$97,3,0)</f>
        <v>Scarus vetula</v>
      </c>
      <c r="F2325">
        <v>30</v>
      </c>
      <c r="G2325" t="s">
        <v>21</v>
      </c>
      <c r="H2325" s="50">
        <f>VLOOKUP(D2325,'Species List'!$A$2:$J$97,6,0)</f>
        <v>-5.0162000000000004</v>
      </c>
      <c r="I2325" s="50">
        <f>VLOOKUP(D2325,'Species List'!$A$2:$J$97,7,0)</f>
        <v>3.1109</v>
      </c>
      <c r="J2325">
        <f t="shared" si="36"/>
        <v>489.6395738782121</v>
      </c>
      <c r="K2325" s="50" t="str">
        <f>VLOOKUP(D2325,'Species List'!$A$2:$J$97,4,0)</f>
        <v>Scaridae</v>
      </c>
    </row>
    <row r="2326" spans="1:11">
      <c r="A2326" s="49">
        <v>2013</v>
      </c>
      <c r="B2326" t="s">
        <v>65</v>
      </c>
      <c r="C2326">
        <v>5</v>
      </c>
      <c r="D2326" s="48" t="s">
        <v>42</v>
      </c>
      <c r="E2326" s="48" t="str">
        <f>VLOOKUP(D2326,'Species List'!$A$2:$J$97,3,0)</f>
        <v>Scarus vetula</v>
      </c>
      <c r="F2326">
        <v>34</v>
      </c>
      <c r="G2326" t="s">
        <v>43</v>
      </c>
      <c r="H2326" s="50">
        <f>VLOOKUP(D2326,'Species List'!$A$2:$J$97,6,0)</f>
        <v>-5.0162000000000004</v>
      </c>
      <c r="I2326" s="50">
        <f>VLOOKUP(D2326,'Species List'!$A$2:$J$97,7,0)</f>
        <v>3.1109</v>
      </c>
      <c r="J2326">
        <f t="shared" si="36"/>
        <v>722.73279691201913</v>
      </c>
      <c r="K2326" s="50" t="str">
        <f>VLOOKUP(D2326,'Species List'!$A$2:$J$97,4,0)</f>
        <v>Scaridae</v>
      </c>
    </row>
    <row r="2327" spans="1:11">
      <c r="A2327" s="49">
        <v>2013</v>
      </c>
      <c r="B2327" t="s">
        <v>65</v>
      </c>
      <c r="C2327">
        <v>5</v>
      </c>
      <c r="D2327" s="48" t="s">
        <v>47</v>
      </c>
      <c r="E2327" s="48" t="str">
        <f>VLOOKUP(D2327,'Species List'!$A$2:$J$97,3,0)</f>
        <v>Sparisoma aurofrenatum</v>
      </c>
      <c r="F2327">
        <v>18</v>
      </c>
      <c r="G2327" t="s">
        <v>21</v>
      </c>
      <c r="H2327" s="50">
        <f>VLOOKUP(D2327,'Species List'!$A$2:$J$97,6,0)</f>
        <v>-4.0781000000000001</v>
      </c>
      <c r="I2327" s="50">
        <f>VLOOKUP(D2327,'Species List'!$A$2:$J$97,7,0)</f>
        <v>2.7437999999999998</v>
      </c>
      <c r="J2327">
        <f t="shared" si="36"/>
        <v>128.80024807719036</v>
      </c>
      <c r="K2327" s="50" t="str">
        <f>VLOOKUP(D2327,'Species List'!$A$2:$J$97,4,0)</f>
        <v>Scaridae</v>
      </c>
    </row>
    <row r="2328" spans="1:11">
      <c r="A2328" s="49">
        <v>2013</v>
      </c>
      <c r="B2328" t="s">
        <v>65</v>
      </c>
      <c r="C2328">
        <v>5</v>
      </c>
      <c r="D2328" s="48" t="s">
        <v>47</v>
      </c>
      <c r="E2328" s="48" t="str">
        <f>VLOOKUP(D2328,'Species List'!$A$2:$J$97,3,0)</f>
        <v>Sparisoma aurofrenatum</v>
      </c>
      <c r="F2328">
        <v>23</v>
      </c>
      <c r="G2328" t="s">
        <v>43</v>
      </c>
      <c r="H2328" s="50">
        <f>VLOOKUP(D2328,'Species List'!$A$2:$J$97,6,0)</f>
        <v>-4.0781000000000001</v>
      </c>
      <c r="I2328" s="50">
        <f>VLOOKUP(D2328,'Species List'!$A$2:$J$97,7,0)</f>
        <v>2.7437999999999998</v>
      </c>
      <c r="J2328">
        <f t="shared" si="36"/>
        <v>252.35321175413256</v>
      </c>
      <c r="K2328" s="50" t="str">
        <f>VLOOKUP(D2328,'Species List'!$A$2:$J$97,4,0)</f>
        <v>Scaridae</v>
      </c>
    </row>
    <row r="2329" spans="1:11">
      <c r="A2329" s="49">
        <v>2013</v>
      </c>
      <c r="B2329" t="s">
        <v>65</v>
      </c>
      <c r="C2329">
        <v>5</v>
      </c>
      <c r="D2329" t="s">
        <v>45</v>
      </c>
      <c r="E2329" s="48" t="str">
        <f>VLOOKUP(D2329,'Species List'!$A$2:$J$97,3,0)</f>
        <v>Sparisoma viride</v>
      </c>
      <c r="F2329">
        <v>12</v>
      </c>
      <c r="G2329" t="s">
        <v>21</v>
      </c>
      <c r="H2329" s="50">
        <f>VLOOKUP(D2329,'Species List'!$A$2:$J$97,6,0)</f>
        <v>-4.4317000000000002</v>
      </c>
      <c r="I2329" s="50">
        <f>VLOOKUP(D2329,'Species List'!$A$2:$J$97,7,0)</f>
        <v>2.9051</v>
      </c>
      <c r="J2329">
        <f t="shared" si="36"/>
        <v>40.600318253552281</v>
      </c>
      <c r="K2329" s="50" t="str">
        <f>VLOOKUP(D2329,'Species List'!$A$2:$J$97,4,0)</f>
        <v>Scaridae</v>
      </c>
    </row>
    <row r="2330" spans="1:11">
      <c r="A2330" s="49">
        <v>2013</v>
      </c>
      <c r="B2330" t="s">
        <v>65</v>
      </c>
      <c r="C2330">
        <v>5</v>
      </c>
      <c r="D2330" t="s">
        <v>45</v>
      </c>
      <c r="E2330" s="48" t="str">
        <f>VLOOKUP(D2330,'Species List'!$A$2:$J$97,3,0)</f>
        <v>Sparisoma viride</v>
      </c>
      <c r="F2330">
        <v>18</v>
      </c>
      <c r="G2330" t="s">
        <v>21</v>
      </c>
      <c r="H2330" s="50">
        <f>VLOOKUP(D2330,'Species List'!$A$2:$J$97,6,0)</f>
        <v>-4.4317000000000002</v>
      </c>
      <c r="I2330" s="50">
        <f>VLOOKUP(D2330,'Species List'!$A$2:$J$97,7,0)</f>
        <v>2.9051</v>
      </c>
      <c r="J2330">
        <f t="shared" si="36"/>
        <v>131.85364940800787</v>
      </c>
      <c r="K2330" s="50" t="str">
        <f>VLOOKUP(D2330,'Species List'!$A$2:$J$97,4,0)</f>
        <v>Scaridae</v>
      </c>
    </row>
    <row r="2331" spans="1:11">
      <c r="A2331" s="49">
        <v>2013</v>
      </c>
      <c r="B2331" t="s">
        <v>65</v>
      </c>
      <c r="C2331">
        <v>5</v>
      </c>
      <c r="D2331" t="s">
        <v>45</v>
      </c>
      <c r="E2331" s="48" t="str">
        <f>VLOOKUP(D2331,'Species List'!$A$2:$J$97,3,0)</f>
        <v>Sparisoma viride</v>
      </c>
      <c r="F2331">
        <v>22</v>
      </c>
      <c r="G2331" t="s">
        <v>21</v>
      </c>
      <c r="H2331" s="50">
        <f>VLOOKUP(D2331,'Species List'!$A$2:$J$97,6,0)</f>
        <v>-4.4317000000000002</v>
      </c>
      <c r="I2331" s="50">
        <f>VLOOKUP(D2331,'Species List'!$A$2:$J$97,7,0)</f>
        <v>2.9051</v>
      </c>
      <c r="J2331">
        <f t="shared" si="36"/>
        <v>236.19577785013334</v>
      </c>
      <c r="K2331" s="50" t="str">
        <f>VLOOKUP(D2331,'Species List'!$A$2:$J$97,4,0)</f>
        <v>Scaridae</v>
      </c>
    </row>
    <row r="2332" spans="1:11">
      <c r="A2332" s="49">
        <v>2013</v>
      </c>
      <c r="B2332" t="s">
        <v>65</v>
      </c>
      <c r="C2332">
        <v>5</v>
      </c>
      <c r="D2332" t="s">
        <v>45</v>
      </c>
      <c r="E2332" s="48" t="str">
        <f>VLOOKUP(D2332,'Species List'!$A$2:$J$97,3,0)</f>
        <v>Sparisoma viride</v>
      </c>
      <c r="F2332">
        <v>25</v>
      </c>
      <c r="G2332" t="s">
        <v>21</v>
      </c>
      <c r="H2332" s="50">
        <f>VLOOKUP(D2332,'Species List'!$A$2:$J$97,6,0)</f>
        <v>-4.4317000000000002</v>
      </c>
      <c r="I2332" s="50">
        <f>VLOOKUP(D2332,'Species List'!$A$2:$J$97,7,0)</f>
        <v>2.9051</v>
      </c>
      <c r="J2332">
        <f t="shared" si="36"/>
        <v>342.41715863912742</v>
      </c>
      <c r="K2332" s="50" t="str">
        <f>VLOOKUP(D2332,'Species List'!$A$2:$J$97,4,0)</f>
        <v>Scaridae</v>
      </c>
    </row>
    <row r="2333" spans="1:11">
      <c r="A2333" s="49">
        <v>2013</v>
      </c>
      <c r="B2333" t="s">
        <v>65</v>
      </c>
      <c r="C2333">
        <v>5</v>
      </c>
      <c r="D2333" t="s">
        <v>45</v>
      </c>
      <c r="E2333" s="48" t="str">
        <f>VLOOKUP(D2333,'Species List'!$A$2:$J$97,3,0)</f>
        <v>Sparisoma viride</v>
      </c>
      <c r="F2333">
        <v>26</v>
      </c>
      <c r="G2333" t="s">
        <v>21</v>
      </c>
      <c r="H2333" s="50">
        <f>VLOOKUP(D2333,'Species List'!$A$2:$J$97,6,0)</f>
        <v>-4.4317000000000002</v>
      </c>
      <c r="I2333" s="50">
        <f>VLOOKUP(D2333,'Species List'!$A$2:$J$97,7,0)</f>
        <v>2.9051</v>
      </c>
      <c r="J2333">
        <f t="shared" si="36"/>
        <v>383.741768934785</v>
      </c>
      <c r="K2333" s="50" t="str">
        <f>VLOOKUP(D2333,'Species List'!$A$2:$J$97,4,0)</f>
        <v>Scaridae</v>
      </c>
    </row>
    <row r="2334" spans="1:11">
      <c r="A2334" s="49">
        <v>2013</v>
      </c>
      <c r="B2334" t="s">
        <v>65</v>
      </c>
      <c r="C2334">
        <v>5</v>
      </c>
      <c r="D2334" t="s">
        <v>45</v>
      </c>
      <c r="E2334" s="48" t="str">
        <f>VLOOKUP(D2334,'Species List'!$A$2:$J$97,3,0)</f>
        <v>Sparisoma viride</v>
      </c>
      <c r="F2334">
        <v>32</v>
      </c>
      <c r="G2334" t="s">
        <v>21</v>
      </c>
      <c r="H2334" s="50">
        <f>VLOOKUP(D2334,'Species List'!$A$2:$J$97,6,0)</f>
        <v>-4.4317000000000002</v>
      </c>
      <c r="I2334" s="50">
        <f>VLOOKUP(D2334,'Species List'!$A$2:$J$97,7,0)</f>
        <v>2.9051</v>
      </c>
      <c r="J2334">
        <f t="shared" si="36"/>
        <v>701.47339170910243</v>
      </c>
      <c r="K2334" s="50" t="str">
        <f>VLOOKUP(D2334,'Species List'!$A$2:$J$97,4,0)</f>
        <v>Scaridae</v>
      </c>
    </row>
    <row r="2335" spans="1:11">
      <c r="A2335" s="49">
        <v>2013</v>
      </c>
      <c r="B2335" t="s">
        <v>65</v>
      </c>
      <c r="C2335">
        <v>6</v>
      </c>
      <c r="D2335" t="s">
        <v>54</v>
      </c>
      <c r="E2335" s="48" t="str">
        <f>VLOOKUP(D2335,'Species List'!$A$2:$J$97,3,0)</f>
        <v>Acanthurus coeruleus</v>
      </c>
      <c r="F2335">
        <v>18</v>
      </c>
      <c r="H2335" s="50">
        <f>VLOOKUP(D2335,'Species List'!$A$2:$J$97,6,0)</f>
        <v>-2.8241999999999998</v>
      </c>
      <c r="I2335" s="50">
        <f>VLOOKUP(D2335,'Species List'!$A$2:$J$97,7,0)</f>
        <v>2.2637999999999998</v>
      </c>
      <c r="J2335">
        <f t="shared" si="36"/>
        <v>191.11109332634919</v>
      </c>
      <c r="K2335" s="50" t="str">
        <f>VLOOKUP(D2335,'Species List'!$A$2:$J$97,4,0)</f>
        <v>Acanthuridae</v>
      </c>
    </row>
    <row r="2336" spans="1:11">
      <c r="A2336" s="49">
        <v>2013</v>
      </c>
      <c r="B2336" t="s">
        <v>65</v>
      </c>
      <c r="C2336">
        <v>6</v>
      </c>
      <c r="D2336" t="s">
        <v>48</v>
      </c>
      <c r="E2336" s="48" t="str">
        <f>VLOOKUP(D2336,'Species List'!$A$2:$J$97,3,0)</f>
        <v>Scarus taeniopterus</v>
      </c>
      <c r="F2336">
        <v>4</v>
      </c>
      <c r="G2336" t="s">
        <v>53</v>
      </c>
      <c r="H2336" s="50">
        <f>VLOOKUP(D2336,'Species List'!$A$2:$J$97,6,0)</f>
        <v>-3.2256999999999998</v>
      </c>
      <c r="I2336" s="50">
        <f>VLOOKUP(D2336,'Species List'!$A$2:$J$97,7,0)</f>
        <v>2.3852000000000002</v>
      </c>
      <c r="J2336">
        <f t="shared" si="36"/>
        <v>3.9403381302253098</v>
      </c>
      <c r="K2336" s="50" t="str">
        <f>VLOOKUP(D2336,'Species List'!$A$2:$J$97,4,0)</f>
        <v>Scaridae</v>
      </c>
    </row>
    <row r="2337" spans="1:11">
      <c r="A2337" s="49">
        <v>2013</v>
      </c>
      <c r="B2337" t="s">
        <v>65</v>
      </c>
      <c r="C2337">
        <v>6</v>
      </c>
      <c r="D2337" t="s">
        <v>48</v>
      </c>
      <c r="E2337" s="48" t="str">
        <f>VLOOKUP(D2337,'Species List'!$A$2:$J$97,3,0)</f>
        <v>Scarus taeniopterus</v>
      </c>
      <c r="F2337">
        <v>7</v>
      </c>
      <c r="G2337" t="s">
        <v>53</v>
      </c>
      <c r="H2337" s="50">
        <f>VLOOKUP(D2337,'Species List'!$A$2:$J$97,6,0)</f>
        <v>-3.2256999999999998</v>
      </c>
      <c r="I2337" s="50">
        <f>VLOOKUP(D2337,'Species List'!$A$2:$J$97,7,0)</f>
        <v>2.3852000000000002</v>
      </c>
      <c r="J2337">
        <f t="shared" si="36"/>
        <v>14.970208360402568</v>
      </c>
      <c r="K2337" s="50" t="str">
        <f>VLOOKUP(D2337,'Species List'!$A$2:$J$97,4,0)</f>
        <v>Scaridae</v>
      </c>
    </row>
    <row r="2338" spans="1:11">
      <c r="A2338" s="49">
        <v>2013</v>
      </c>
      <c r="B2338" t="s">
        <v>65</v>
      </c>
      <c r="C2338">
        <v>6</v>
      </c>
      <c r="D2338" s="48" t="s">
        <v>42</v>
      </c>
      <c r="E2338" s="48" t="str">
        <f>VLOOKUP(D2338,'Species List'!$A$2:$J$97,3,0)</f>
        <v>Scarus vetula</v>
      </c>
      <c r="F2338">
        <v>10</v>
      </c>
      <c r="G2338" t="s">
        <v>21</v>
      </c>
      <c r="H2338" s="50">
        <f>VLOOKUP(D2338,'Species List'!$A$2:$J$97,6,0)</f>
        <v>-5.0162000000000004</v>
      </c>
      <c r="I2338" s="50">
        <f>VLOOKUP(D2338,'Species List'!$A$2:$J$97,7,0)</f>
        <v>3.1109</v>
      </c>
      <c r="J2338">
        <f t="shared" si="36"/>
        <v>16.054618868009708</v>
      </c>
      <c r="K2338" s="50" t="str">
        <f>VLOOKUP(D2338,'Species List'!$A$2:$J$97,4,0)</f>
        <v>Scaridae</v>
      </c>
    </row>
    <row r="2339" spans="1:11">
      <c r="A2339" s="49">
        <v>2013</v>
      </c>
      <c r="B2339" t="s">
        <v>65</v>
      </c>
      <c r="C2339">
        <v>6</v>
      </c>
      <c r="D2339" s="48" t="s">
        <v>42</v>
      </c>
      <c r="E2339" s="48" t="str">
        <f>VLOOKUP(D2339,'Species List'!$A$2:$J$97,3,0)</f>
        <v>Scarus vetula</v>
      </c>
      <c r="F2339">
        <v>25</v>
      </c>
      <c r="G2339" t="s">
        <v>21</v>
      </c>
      <c r="H2339" s="50">
        <f>VLOOKUP(D2339,'Species List'!$A$2:$J$97,6,0)</f>
        <v>-5.0162000000000004</v>
      </c>
      <c r="I2339" s="50">
        <f>VLOOKUP(D2339,'Species List'!$A$2:$J$97,7,0)</f>
        <v>3.1109</v>
      </c>
      <c r="J2339">
        <f t="shared" si="36"/>
        <v>277.684458006971</v>
      </c>
      <c r="K2339" s="50" t="str">
        <f>VLOOKUP(D2339,'Species List'!$A$2:$J$97,4,0)</f>
        <v>Scaridae</v>
      </c>
    </row>
    <row r="2340" spans="1:11">
      <c r="A2340" s="49">
        <v>2013</v>
      </c>
      <c r="B2340" t="s">
        <v>65</v>
      </c>
      <c r="C2340">
        <v>6</v>
      </c>
      <c r="D2340" s="48" t="s">
        <v>42</v>
      </c>
      <c r="E2340" s="48" t="str">
        <f>VLOOKUP(D2340,'Species List'!$A$2:$J$97,3,0)</f>
        <v>Scarus vetula</v>
      </c>
      <c r="F2340">
        <v>35</v>
      </c>
      <c r="G2340" t="s">
        <v>43</v>
      </c>
      <c r="H2340" s="50">
        <f>VLOOKUP(D2340,'Species List'!$A$2:$J$97,6,0)</f>
        <v>-5.0162000000000004</v>
      </c>
      <c r="I2340" s="50">
        <f>VLOOKUP(D2340,'Species List'!$A$2:$J$97,7,0)</f>
        <v>3.1109</v>
      </c>
      <c r="J2340">
        <f t="shared" si="36"/>
        <v>790.93588337793562</v>
      </c>
      <c r="K2340" s="50" t="str">
        <f>VLOOKUP(D2340,'Species List'!$A$2:$J$97,4,0)</f>
        <v>Scaridae</v>
      </c>
    </row>
    <row r="2341" spans="1:11">
      <c r="A2341" s="49">
        <v>2013</v>
      </c>
      <c r="B2341" t="s">
        <v>65</v>
      </c>
      <c r="C2341">
        <v>6</v>
      </c>
      <c r="D2341" s="48" t="s">
        <v>47</v>
      </c>
      <c r="E2341" s="48" t="str">
        <f>VLOOKUP(D2341,'Species List'!$A$2:$J$97,3,0)</f>
        <v>Sparisoma aurofrenatum</v>
      </c>
      <c r="F2341">
        <v>20</v>
      </c>
      <c r="G2341" t="s">
        <v>21</v>
      </c>
      <c r="H2341" s="50">
        <f>VLOOKUP(D2341,'Species List'!$A$2:$J$97,6,0)</f>
        <v>-4.0781000000000001</v>
      </c>
      <c r="I2341" s="50">
        <f>VLOOKUP(D2341,'Species List'!$A$2:$J$97,7,0)</f>
        <v>2.7437999999999998</v>
      </c>
      <c r="J2341">
        <f t="shared" si="36"/>
        <v>171.97531044669645</v>
      </c>
      <c r="K2341" s="50" t="str">
        <f>VLOOKUP(D2341,'Species List'!$A$2:$J$97,4,0)</f>
        <v>Scaridae</v>
      </c>
    </row>
    <row r="2342" spans="1:11">
      <c r="A2342" s="49">
        <v>2013</v>
      </c>
      <c r="B2342" t="s">
        <v>65</v>
      </c>
      <c r="C2342">
        <v>6</v>
      </c>
      <c r="D2342" s="48" t="s">
        <v>47</v>
      </c>
      <c r="E2342" s="48" t="str">
        <f>VLOOKUP(D2342,'Species List'!$A$2:$J$97,3,0)</f>
        <v>Sparisoma aurofrenatum</v>
      </c>
      <c r="F2342">
        <v>24</v>
      </c>
      <c r="G2342" t="s">
        <v>43</v>
      </c>
      <c r="H2342" s="50">
        <f>VLOOKUP(D2342,'Species List'!$A$2:$J$97,6,0)</f>
        <v>-4.0781000000000001</v>
      </c>
      <c r="I2342" s="50">
        <f>VLOOKUP(D2342,'Species List'!$A$2:$J$97,7,0)</f>
        <v>2.7437999999999998</v>
      </c>
      <c r="J2342">
        <f t="shared" si="36"/>
        <v>283.61134861400006</v>
      </c>
      <c r="K2342" s="50" t="str">
        <f>VLOOKUP(D2342,'Species List'!$A$2:$J$97,4,0)</f>
        <v>Scaridae</v>
      </c>
    </row>
    <row r="2343" spans="1:11">
      <c r="A2343" s="49">
        <v>2013</v>
      </c>
      <c r="B2343" t="s">
        <v>65</v>
      </c>
      <c r="C2343">
        <v>6</v>
      </c>
      <c r="D2343" t="s">
        <v>45</v>
      </c>
      <c r="E2343" s="48" t="str">
        <f>VLOOKUP(D2343,'Species List'!$A$2:$J$97,3,0)</f>
        <v>Sparisoma viride</v>
      </c>
      <c r="F2343">
        <v>25</v>
      </c>
      <c r="G2343" t="s">
        <v>21</v>
      </c>
      <c r="H2343" s="50">
        <f>VLOOKUP(D2343,'Species List'!$A$2:$J$97,6,0)</f>
        <v>-4.4317000000000002</v>
      </c>
      <c r="I2343" s="50">
        <f>VLOOKUP(D2343,'Species List'!$A$2:$J$97,7,0)</f>
        <v>2.9051</v>
      </c>
      <c r="J2343">
        <f t="shared" si="36"/>
        <v>342.41715863912742</v>
      </c>
      <c r="K2343" s="50" t="str">
        <f>VLOOKUP(D2343,'Species List'!$A$2:$J$97,4,0)</f>
        <v>Scaridae</v>
      </c>
    </row>
    <row r="2344" spans="1:11">
      <c r="A2344" s="49">
        <v>2013</v>
      </c>
      <c r="B2344" t="s">
        <v>65</v>
      </c>
      <c r="C2344">
        <v>6</v>
      </c>
      <c r="D2344" t="s">
        <v>45</v>
      </c>
      <c r="E2344" s="48" t="str">
        <f>VLOOKUP(D2344,'Species List'!$A$2:$J$97,3,0)</f>
        <v>Sparisoma viride</v>
      </c>
      <c r="F2344">
        <v>32</v>
      </c>
      <c r="G2344" t="s">
        <v>21</v>
      </c>
      <c r="H2344" s="50">
        <f>VLOOKUP(D2344,'Species List'!$A$2:$J$97,6,0)</f>
        <v>-4.4317000000000002</v>
      </c>
      <c r="I2344" s="50">
        <f>VLOOKUP(D2344,'Species List'!$A$2:$J$97,7,0)</f>
        <v>2.9051</v>
      </c>
      <c r="J2344">
        <f t="shared" si="36"/>
        <v>701.47339170910243</v>
      </c>
      <c r="K2344" s="50" t="str">
        <f>VLOOKUP(D2344,'Species List'!$A$2:$J$97,4,0)</f>
        <v>Scaridae</v>
      </c>
    </row>
    <row r="2345" spans="1:11">
      <c r="A2345" s="49">
        <v>2013</v>
      </c>
      <c r="B2345" t="s">
        <v>65</v>
      </c>
      <c r="C2345">
        <v>7</v>
      </c>
      <c r="D2345" s="48" t="s">
        <v>26</v>
      </c>
      <c r="E2345" s="48" t="str">
        <f>VLOOKUP(D2345,'Species List'!$A$2:$J$97,3,0)</f>
        <v>Acanthurus bahianus</v>
      </c>
      <c r="F2345">
        <v>20</v>
      </c>
      <c r="H2345" s="50">
        <f>VLOOKUP(D2345,'Species List'!$A$2:$J$97,6,0)</f>
        <v>-4.6005000000000003</v>
      </c>
      <c r="I2345" s="50">
        <f>VLOOKUP(D2345,'Species List'!$A$2:$J$97,7,0)</f>
        <v>2.9752000000000001</v>
      </c>
      <c r="J2345">
        <f t="shared" si="36"/>
        <v>176.00477205767049</v>
      </c>
      <c r="K2345" s="50" t="str">
        <f>VLOOKUP(D2345,'Species List'!$A$2:$J$97,4,0)</f>
        <v>Acanthuridae</v>
      </c>
    </row>
    <row r="2346" spans="1:11">
      <c r="A2346" s="49">
        <v>2013</v>
      </c>
      <c r="B2346" t="s">
        <v>65</v>
      </c>
      <c r="C2346">
        <v>7</v>
      </c>
      <c r="D2346" s="48" t="s">
        <v>49</v>
      </c>
      <c r="E2346" s="48" t="str">
        <f>VLOOKUP(D2346,'Species List'!$A$2:$J$97,3,0)</f>
        <v>Microspathodon chrysurus</v>
      </c>
      <c r="F2346">
        <v>12</v>
      </c>
      <c r="H2346" s="50">
        <f>VLOOKUP(D2346,'Species List'!$A$2:$J$97,6,0)</f>
        <v>-4.7032999999999996</v>
      </c>
      <c r="I2346" s="50">
        <f>VLOOKUP(D2346,'Species List'!$A$2:$J$97,7,0)</f>
        <v>3.0825</v>
      </c>
      <c r="J2346">
        <f t="shared" si="36"/>
        <v>50.789763544333439</v>
      </c>
      <c r="K2346" s="50" t="str">
        <f>VLOOKUP(D2346,'Species List'!$A$2:$J$97,4,0)</f>
        <v>Pomacentridae</v>
      </c>
    </row>
    <row r="2347" spans="1:11">
      <c r="A2347" s="49">
        <v>2013</v>
      </c>
      <c r="B2347" t="s">
        <v>65</v>
      </c>
      <c r="C2347">
        <v>7</v>
      </c>
      <c r="D2347" t="s">
        <v>48</v>
      </c>
      <c r="E2347" s="48" t="str">
        <f>VLOOKUP(D2347,'Species List'!$A$2:$J$97,3,0)</f>
        <v>Scarus taeniopterus</v>
      </c>
      <c r="F2347">
        <v>13</v>
      </c>
      <c r="G2347" t="s">
        <v>21</v>
      </c>
      <c r="H2347" s="50">
        <f>VLOOKUP(D2347,'Species List'!$A$2:$J$97,6,0)</f>
        <v>-3.2256999999999998</v>
      </c>
      <c r="I2347" s="50">
        <f>VLOOKUP(D2347,'Species List'!$A$2:$J$97,7,0)</f>
        <v>2.3852000000000002</v>
      </c>
      <c r="J2347">
        <f t="shared" si="36"/>
        <v>65.535660968650873</v>
      </c>
      <c r="K2347" s="50" t="str">
        <f>VLOOKUP(D2347,'Species List'!$A$2:$J$97,4,0)</f>
        <v>Scaridae</v>
      </c>
    </row>
    <row r="2348" spans="1:11">
      <c r="A2348" s="49">
        <v>2013</v>
      </c>
      <c r="B2348" t="s">
        <v>65</v>
      </c>
      <c r="C2348">
        <v>7</v>
      </c>
      <c r="D2348" s="48" t="s">
        <v>42</v>
      </c>
      <c r="E2348" s="48" t="str">
        <f>VLOOKUP(D2348,'Species List'!$A$2:$J$97,3,0)</f>
        <v>Scarus vetula</v>
      </c>
      <c r="F2348">
        <v>26</v>
      </c>
      <c r="G2348" t="s">
        <v>21</v>
      </c>
      <c r="H2348" s="50">
        <f>VLOOKUP(D2348,'Species List'!$A$2:$J$97,6,0)</f>
        <v>-5.0162000000000004</v>
      </c>
      <c r="I2348" s="50">
        <f>VLOOKUP(D2348,'Species List'!$A$2:$J$97,7,0)</f>
        <v>3.1109</v>
      </c>
      <c r="J2348">
        <f t="shared" si="36"/>
        <v>313.71883111439962</v>
      </c>
      <c r="K2348" s="50" t="str">
        <f>VLOOKUP(D2348,'Species List'!$A$2:$J$97,4,0)</f>
        <v>Scaridae</v>
      </c>
    </row>
    <row r="2349" spans="1:11">
      <c r="A2349" s="49">
        <v>2013</v>
      </c>
      <c r="B2349" t="s">
        <v>65</v>
      </c>
      <c r="C2349">
        <v>7</v>
      </c>
      <c r="D2349" s="48" t="s">
        <v>42</v>
      </c>
      <c r="E2349" s="48" t="str">
        <f>VLOOKUP(D2349,'Species List'!$A$2:$J$97,3,0)</f>
        <v>Scarus vetula</v>
      </c>
      <c r="F2349">
        <v>30</v>
      </c>
      <c r="G2349" t="s">
        <v>21</v>
      </c>
      <c r="H2349" s="50">
        <f>VLOOKUP(D2349,'Species List'!$A$2:$J$97,6,0)</f>
        <v>-5.0162000000000004</v>
      </c>
      <c r="I2349" s="50">
        <f>VLOOKUP(D2349,'Species List'!$A$2:$J$97,7,0)</f>
        <v>3.1109</v>
      </c>
      <c r="J2349">
        <f t="shared" si="36"/>
        <v>489.6395738782121</v>
      </c>
      <c r="K2349" s="50" t="str">
        <f>VLOOKUP(D2349,'Species List'!$A$2:$J$97,4,0)</f>
        <v>Scaridae</v>
      </c>
    </row>
    <row r="2350" spans="1:11">
      <c r="A2350" s="49">
        <v>2013</v>
      </c>
      <c r="B2350" t="s">
        <v>65</v>
      </c>
      <c r="C2350">
        <v>7</v>
      </c>
      <c r="D2350" s="48" t="s">
        <v>42</v>
      </c>
      <c r="E2350" s="48" t="str">
        <f>VLOOKUP(D2350,'Species List'!$A$2:$J$97,3,0)</f>
        <v>Scarus vetula</v>
      </c>
      <c r="F2350">
        <v>34</v>
      </c>
      <c r="G2350" t="s">
        <v>43</v>
      </c>
      <c r="H2350" s="50">
        <f>VLOOKUP(D2350,'Species List'!$A$2:$J$97,6,0)</f>
        <v>-5.0162000000000004</v>
      </c>
      <c r="I2350" s="50">
        <f>VLOOKUP(D2350,'Species List'!$A$2:$J$97,7,0)</f>
        <v>3.1109</v>
      </c>
      <c r="J2350">
        <f t="shared" si="36"/>
        <v>722.73279691201913</v>
      </c>
      <c r="K2350" s="50" t="str">
        <f>VLOOKUP(D2350,'Species List'!$A$2:$J$97,4,0)</f>
        <v>Scaridae</v>
      </c>
    </row>
    <row r="2351" spans="1:11">
      <c r="A2351" s="49">
        <v>2013</v>
      </c>
      <c r="B2351" t="s">
        <v>65</v>
      </c>
      <c r="C2351">
        <v>7</v>
      </c>
      <c r="D2351" s="48" t="s">
        <v>47</v>
      </c>
      <c r="E2351" s="48" t="str">
        <f>VLOOKUP(D2351,'Species List'!$A$2:$J$97,3,0)</f>
        <v>Sparisoma aurofrenatum</v>
      </c>
      <c r="F2351">
        <v>18</v>
      </c>
      <c r="G2351" t="s">
        <v>21</v>
      </c>
      <c r="H2351" s="50">
        <f>VLOOKUP(D2351,'Species List'!$A$2:$J$97,6,0)</f>
        <v>-4.0781000000000001</v>
      </c>
      <c r="I2351" s="50">
        <f>VLOOKUP(D2351,'Species List'!$A$2:$J$97,7,0)</f>
        <v>2.7437999999999998</v>
      </c>
      <c r="J2351">
        <f t="shared" si="36"/>
        <v>128.80024807719036</v>
      </c>
      <c r="K2351" s="50" t="str">
        <f>VLOOKUP(D2351,'Species List'!$A$2:$J$97,4,0)</f>
        <v>Scaridae</v>
      </c>
    </row>
    <row r="2352" spans="1:11">
      <c r="A2352" s="49">
        <v>2013</v>
      </c>
      <c r="B2352" t="s">
        <v>65</v>
      </c>
      <c r="C2352">
        <v>7</v>
      </c>
      <c r="D2352" s="48" t="s">
        <v>47</v>
      </c>
      <c r="E2352" s="48" t="str">
        <f>VLOOKUP(D2352,'Species List'!$A$2:$J$97,3,0)</f>
        <v>Sparisoma aurofrenatum</v>
      </c>
      <c r="F2352">
        <v>24</v>
      </c>
      <c r="G2352" t="s">
        <v>43</v>
      </c>
      <c r="H2352" s="50">
        <f>VLOOKUP(D2352,'Species List'!$A$2:$J$97,6,0)</f>
        <v>-4.0781000000000001</v>
      </c>
      <c r="I2352" s="50">
        <f>VLOOKUP(D2352,'Species List'!$A$2:$J$97,7,0)</f>
        <v>2.7437999999999998</v>
      </c>
      <c r="J2352">
        <f t="shared" si="36"/>
        <v>283.61134861400006</v>
      </c>
      <c r="K2352" s="50" t="str">
        <f>VLOOKUP(D2352,'Species List'!$A$2:$J$97,4,0)</f>
        <v>Scaridae</v>
      </c>
    </row>
    <row r="2353" spans="1:11">
      <c r="A2353" s="49">
        <v>2013</v>
      </c>
      <c r="B2353" t="s">
        <v>65</v>
      </c>
      <c r="C2353">
        <v>7</v>
      </c>
      <c r="D2353" t="s">
        <v>45</v>
      </c>
      <c r="E2353" s="48" t="str">
        <f>VLOOKUP(D2353,'Species List'!$A$2:$J$97,3,0)</f>
        <v>Sparisoma viride</v>
      </c>
      <c r="F2353">
        <v>28</v>
      </c>
      <c r="G2353" t="s">
        <v>21</v>
      </c>
      <c r="H2353" s="50">
        <f>VLOOKUP(D2353,'Species List'!$A$2:$J$97,6,0)</f>
        <v>-4.4317000000000002</v>
      </c>
      <c r="I2353" s="50">
        <f>VLOOKUP(D2353,'Species List'!$A$2:$J$97,7,0)</f>
        <v>2.9051</v>
      </c>
      <c r="J2353">
        <f t="shared" si="36"/>
        <v>475.92530495067058</v>
      </c>
      <c r="K2353" s="50" t="str">
        <f>VLOOKUP(D2353,'Species List'!$A$2:$J$97,4,0)</f>
        <v>Scaridae</v>
      </c>
    </row>
    <row r="2354" spans="1:11">
      <c r="A2354" s="49">
        <v>2013</v>
      </c>
      <c r="B2354" t="s">
        <v>65</v>
      </c>
      <c r="C2354">
        <v>7</v>
      </c>
      <c r="D2354" t="s">
        <v>45</v>
      </c>
      <c r="E2354" s="48" t="str">
        <f>VLOOKUP(D2354,'Species List'!$A$2:$J$97,3,0)</f>
        <v>Sparisoma viride</v>
      </c>
      <c r="F2354">
        <v>31</v>
      </c>
      <c r="G2354" t="s">
        <v>21</v>
      </c>
      <c r="H2354" s="50">
        <f>VLOOKUP(D2354,'Species List'!$A$2:$J$97,6,0)</f>
        <v>-4.4317000000000002</v>
      </c>
      <c r="I2354" s="50">
        <f>VLOOKUP(D2354,'Species List'!$A$2:$J$97,7,0)</f>
        <v>2.9051</v>
      </c>
      <c r="J2354">
        <f t="shared" si="36"/>
        <v>639.66834096149489</v>
      </c>
      <c r="K2354" s="50" t="str">
        <f>VLOOKUP(D2354,'Species List'!$A$2:$J$97,4,0)</f>
        <v>Scaridae</v>
      </c>
    </row>
    <row r="2355" spans="1:11">
      <c r="A2355" s="49">
        <v>2013</v>
      </c>
      <c r="B2355" t="s">
        <v>65</v>
      </c>
      <c r="C2355">
        <v>8</v>
      </c>
      <c r="D2355" t="s">
        <v>54</v>
      </c>
      <c r="E2355" s="48" t="str">
        <f>VLOOKUP(D2355,'Species List'!$A$2:$J$97,3,0)</f>
        <v>Acanthurus coeruleus</v>
      </c>
      <c r="F2355">
        <v>18</v>
      </c>
      <c r="H2355" s="50">
        <f>VLOOKUP(D2355,'Species List'!$A$2:$J$97,6,0)</f>
        <v>-2.8241999999999998</v>
      </c>
      <c r="I2355" s="50">
        <f>VLOOKUP(D2355,'Species List'!$A$2:$J$97,7,0)</f>
        <v>2.2637999999999998</v>
      </c>
      <c r="J2355">
        <f t="shared" si="36"/>
        <v>191.11109332634919</v>
      </c>
      <c r="K2355" s="50" t="str">
        <f>VLOOKUP(D2355,'Species List'!$A$2:$J$97,4,0)</f>
        <v>Acanthuridae</v>
      </c>
    </row>
    <row r="2356" spans="1:11">
      <c r="A2356" s="49">
        <v>2013</v>
      </c>
      <c r="B2356" t="s">
        <v>65</v>
      </c>
      <c r="C2356">
        <v>8</v>
      </c>
      <c r="D2356" t="s">
        <v>54</v>
      </c>
      <c r="E2356" s="48" t="str">
        <f>VLOOKUP(D2356,'Species List'!$A$2:$J$97,3,0)</f>
        <v>Acanthurus coeruleus</v>
      </c>
      <c r="F2356">
        <v>19</v>
      </c>
      <c r="H2356" s="50">
        <f>VLOOKUP(D2356,'Species List'!$A$2:$J$97,6,0)</f>
        <v>-2.8241999999999998</v>
      </c>
      <c r="I2356" s="50">
        <f>VLOOKUP(D2356,'Species List'!$A$2:$J$97,7,0)</f>
        <v>2.2637999999999998</v>
      </c>
      <c r="J2356">
        <f t="shared" si="36"/>
        <v>215.99435539737019</v>
      </c>
      <c r="K2356" s="50" t="str">
        <f>VLOOKUP(D2356,'Species List'!$A$2:$J$97,4,0)</f>
        <v>Acanthuridae</v>
      </c>
    </row>
    <row r="2357" spans="1:11">
      <c r="A2357" s="49">
        <v>2013</v>
      </c>
      <c r="B2357" t="s">
        <v>65</v>
      </c>
      <c r="C2357">
        <v>8</v>
      </c>
      <c r="D2357" t="s">
        <v>54</v>
      </c>
      <c r="E2357" s="48" t="str">
        <f>VLOOKUP(D2357,'Species List'!$A$2:$J$97,3,0)</f>
        <v>Acanthurus coeruleus</v>
      </c>
      <c r="F2357">
        <v>19</v>
      </c>
      <c r="H2357" s="50">
        <f>VLOOKUP(D2357,'Species List'!$A$2:$J$97,6,0)</f>
        <v>-2.8241999999999998</v>
      </c>
      <c r="I2357" s="50">
        <f>VLOOKUP(D2357,'Species List'!$A$2:$J$97,7,0)</f>
        <v>2.2637999999999998</v>
      </c>
      <c r="J2357">
        <f t="shared" si="36"/>
        <v>215.99435539737019</v>
      </c>
      <c r="K2357" s="50" t="str">
        <f>VLOOKUP(D2357,'Species List'!$A$2:$J$97,4,0)</f>
        <v>Acanthuridae</v>
      </c>
    </row>
    <row r="2358" spans="1:11">
      <c r="A2358" s="49">
        <v>2013</v>
      </c>
      <c r="B2358" t="s">
        <v>65</v>
      </c>
      <c r="C2358">
        <v>8</v>
      </c>
      <c r="D2358" s="48" t="s">
        <v>49</v>
      </c>
      <c r="E2358" s="48" t="str">
        <f>VLOOKUP(D2358,'Species List'!$A$2:$J$97,3,0)</f>
        <v>Microspathodon chrysurus</v>
      </c>
      <c r="F2358">
        <v>15</v>
      </c>
      <c r="H2358" s="50">
        <f>VLOOKUP(D2358,'Species List'!$A$2:$J$97,6,0)</f>
        <v>-4.7032999999999996</v>
      </c>
      <c r="I2358" s="50">
        <f>VLOOKUP(D2358,'Species List'!$A$2:$J$97,7,0)</f>
        <v>3.0825</v>
      </c>
      <c r="J2358">
        <f t="shared" si="36"/>
        <v>101.04185391212167</v>
      </c>
      <c r="K2358" s="50" t="str">
        <f>VLOOKUP(D2358,'Species List'!$A$2:$J$97,4,0)</f>
        <v>Pomacentridae</v>
      </c>
    </row>
    <row r="2359" spans="1:11">
      <c r="A2359" s="49">
        <v>2013</v>
      </c>
      <c r="B2359" t="s">
        <v>65</v>
      </c>
      <c r="C2359">
        <v>8</v>
      </c>
      <c r="D2359" s="48" t="s">
        <v>49</v>
      </c>
      <c r="E2359" s="48" t="str">
        <f>VLOOKUP(D2359,'Species List'!$A$2:$J$97,3,0)</f>
        <v>Microspathodon chrysurus</v>
      </c>
      <c r="F2359">
        <v>15</v>
      </c>
      <c r="H2359" s="50">
        <f>VLOOKUP(D2359,'Species List'!$A$2:$J$97,6,0)</f>
        <v>-4.7032999999999996</v>
      </c>
      <c r="I2359" s="50">
        <f>VLOOKUP(D2359,'Species List'!$A$2:$J$97,7,0)</f>
        <v>3.0825</v>
      </c>
      <c r="J2359">
        <f t="shared" si="36"/>
        <v>101.04185391212167</v>
      </c>
      <c r="K2359" s="50" t="str">
        <f>VLOOKUP(D2359,'Species List'!$A$2:$J$97,4,0)</f>
        <v>Pomacentridae</v>
      </c>
    </row>
    <row r="2360" spans="1:11">
      <c r="A2360" s="49">
        <v>2013</v>
      </c>
      <c r="B2360" t="s">
        <v>65</v>
      </c>
      <c r="C2360">
        <v>8</v>
      </c>
      <c r="D2360" t="s">
        <v>48</v>
      </c>
      <c r="E2360" s="48" t="str">
        <f>VLOOKUP(D2360,'Species List'!$A$2:$J$97,3,0)</f>
        <v>Scarus taeniopterus</v>
      </c>
      <c r="F2360">
        <v>17</v>
      </c>
      <c r="G2360" t="s">
        <v>21</v>
      </c>
      <c r="H2360" s="50">
        <f>VLOOKUP(D2360,'Species List'!$A$2:$J$97,6,0)</f>
        <v>-3.2256999999999998</v>
      </c>
      <c r="I2360" s="50">
        <f>VLOOKUP(D2360,'Species List'!$A$2:$J$97,7,0)</f>
        <v>2.3852000000000002</v>
      </c>
      <c r="J2360">
        <f t="shared" si="36"/>
        <v>124.27013418228138</v>
      </c>
      <c r="K2360" s="50" t="str">
        <f>VLOOKUP(D2360,'Species List'!$A$2:$J$97,4,0)</f>
        <v>Scaridae</v>
      </c>
    </row>
    <row r="2361" spans="1:11">
      <c r="A2361" s="49">
        <v>2013</v>
      </c>
      <c r="B2361" t="s">
        <v>65</v>
      </c>
      <c r="C2361">
        <v>8</v>
      </c>
      <c r="D2361" t="s">
        <v>48</v>
      </c>
      <c r="E2361" s="48" t="str">
        <f>VLOOKUP(D2361,'Species List'!$A$2:$J$97,3,0)</f>
        <v>Scarus taeniopterus</v>
      </c>
      <c r="F2361">
        <v>18</v>
      </c>
      <c r="G2361" t="s">
        <v>21</v>
      </c>
      <c r="H2361" s="50">
        <f>VLOOKUP(D2361,'Species List'!$A$2:$J$97,6,0)</f>
        <v>-3.2256999999999998</v>
      </c>
      <c r="I2361" s="50">
        <f>VLOOKUP(D2361,'Species List'!$A$2:$J$97,7,0)</f>
        <v>2.3852000000000002</v>
      </c>
      <c r="J2361">
        <f t="shared" si="36"/>
        <v>142.42163893869329</v>
      </c>
      <c r="K2361" s="50" t="str">
        <f>VLOOKUP(D2361,'Species List'!$A$2:$J$97,4,0)</f>
        <v>Scaridae</v>
      </c>
    </row>
    <row r="2362" spans="1:11">
      <c r="A2362" s="49">
        <v>2013</v>
      </c>
      <c r="B2362" t="s">
        <v>65</v>
      </c>
      <c r="C2362">
        <v>8</v>
      </c>
      <c r="D2362" t="s">
        <v>48</v>
      </c>
      <c r="E2362" s="48" t="str">
        <f>VLOOKUP(D2362,'Species List'!$A$2:$J$97,3,0)</f>
        <v>Scarus taeniopterus</v>
      </c>
      <c r="F2362">
        <v>19</v>
      </c>
      <c r="G2362" t="s">
        <v>21</v>
      </c>
      <c r="H2362" s="50">
        <f>VLOOKUP(D2362,'Species List'!$A$2:$J$97,6,0)</f>
        <v>-3.2256999999999998</v>
      </c>
      <c r="I2362" s="50">
        <f>VLOOKUP(D2362,'Species List'!$A$2:$J$97,7,0)</f>
        <v>2.3852000000000002</v>
      </c>
      <c r="J2362">
        <f t="shared" si="36"/>
        <v>162.02539503890316</v>
      </c>
      <c r="K2362" s="50" t="str">
        <f>VLOOKUP(D2362,'Species List'!$A$2:$J$97,4,0)</f>
        <v>Scaridae</v>
      </c>
    </row>
    <row r="2363" spans="1:11">
      <c r="A2363" s="49">
        <v>2013</v>
      </c>
      <c r="B2363" t="s">
        <v>65</v>
      </c>
      <c r="C2363">
        <v>8</v>
      </c>
      <c r="D2363" t="s">
        <v>48</v>
      </c>
      <c r="E2363" s="48" t="str">
        <f>VLOOKUP(D2363,'Species List'!$A$2:$J$97,3,0)</f>
        <v>Scarus taeniopterus</v>
      </c>
      <c r="F2363">
        <v>20</v>
      </c>
      <c r="G2363" t="s">
        <v>21</v>
      </c>
      <c r="H2363" s="50">
        <f>VLOOKUP(D2363,'Species List'!$A$2:$J$97,6,0)</f>
        <v>-3.2256999999999998</v>
      </c>
      <c r="I2363" s="50">
        <f>VLOOKUP(D2363,'Species List'!$A$2:$J$97,7,0)</f>
        <v>2.3852000000000002</v>
      </c>
      <c r="J2363">
        <f t="shared" si="36"/>
        <v>183.11197449783583</v>
      </c>
      <c r="K2363" s="50" t="str">
        <f>VLOOKUP(D2363,'Species List'!$A$2:$J$97,4,0)</f>
        <v>Scaridae</v>
      </c>
    </row>
    <row r="2364" spans="1:11">
      <c r="A2364" s="49">
        <v>2013</v>
      </c>
      <c r="B2364" t="s">
        <v>65</v>
      </c>
      <c r="C2364">
        <v>8</v>
      </c>
      <c r="D2364" t="s">
        <v>48</v>
      </c>
      <c r="E2364" s="48" t="str">
        <f>VLOOKUP(D2364,'Species List'!$A$2:$J$97,3,0)</f>
        <v>Scarus taeniopterus</v>
      </c>
      <c r="F2364">
        <v>20</v>
      </c>
      <c r="G2364" t="s">
        <v>21</v>
      </c>
      <c r="H2364" s="50">
        <f>VLOOKUP(D2364,'Species List'!$A$2:$J$97,6,0)</f>
        <v>-3.2256999999999998</v>
      </c>
      <c r="I2364" s="50">
        <f>VLOOKUP(D2364,'Species List'!$A$2:$J$97,7,0)</f>
        <v>2.3852000000000002</v>
      </c>
      <c r="J2364">
        <f t="shared" si="36"/>
        <v>183.11197449783583</v>
      </c>
      <c r="K2364" s="50" t="str">
        <f>VLOOKUP(D2364,'Species List'!$A$2:$J$97,4,0)</f>
        <v>Scaridae</v>
      </c>
    </row>
    <row r="2365" spans="1:11">
      <c r="A2365" s="49">
        <v>2013</v>
      </c>
      <c r="B2365" t="s">
        <v>65</v>
      </c>
      <c r="C2365">
        <v>8</v>
      </c>
      <c r="D2365" t="s">
        <v>48</v>
      </c>
      <c r="E2365" s="48" t="str">
        <f>VLOOKUP(D2365,'Species List'!$A$2:$J$97,3,0)</f>
        <v>Scarus taeniopterus</v>
      </c>
      <c r="F2365">
        <v>20</v>
      </c>
      <c r="G2365" t="s">
        <v>21</v>
      </c>
      <c r="H2365" s="50">
        <f>VLOOKUP(D2365,'Species List'!$A$2:$J$97,6,0)</f>
        <v>-3.2256999999999998</v>
      </c>
      <c r="I2365" s="50">
        <f>VLOOKUP(D2365,'Species List'!$A$2:$J$97,7,0)</f>
        <v>2.3852000000000002</v>
      </c>
      <c r="J2365">
        <f t="shared" si="36"/>
        <v>183.11197449783583</v>
      </c>
      <c r="K2365" s="50" t="str">
        <f>VLOOKUP(D2365,'Species List'!$A$2:$J$97,4,0)</f>
        <v>Scaridae</v>
      </c>
    </row>
    <row r="2366" spans="1:11">
      <c r="A2366" s="49">
        <v>2013</v>
      </c>
      <c r="B2366" t="s">
        <v>65</v>
      </c>
      <c r="C2366">
        <v>8</v>
      </c>
      <c r="D2366" t="s">
        <v>48</v>
      </c>
      <c r="E2366" s="48" t="str">
        <f>VLOOKUP(D2366,'Species List'!$A$2:$J$97,3,0)</f>
        <v>Scarus taeniopterus</v>
      </c>
      <c r="F2366">
        <v>20</v>
      </c>
      <c r="G2366" t="s">
        <v>21</v>
      </c>
      <c r="H2366" s="50">
        <f>VLOOKUP(D2366,'Species List'!$A$2:$J$97,6,0)</f>
        <v>-3.2256999999999998</v>
      </c>
      <c r="I2366" s="50">
        <f>VLOOKUP(D2366,'Species List'!$A$2:$J$97,7,0)</f>
        <v>2.3852000000000002</v>
      </c>
      <c r="J2366">
        <f t="shared" si="36"/>
        <v>183.11197449783583</v>
      </c>
      <c r="K2366" s="50" t="str">
        <f>VLOOKUP(D2366,'Species List'!$A$2:$J$97,4,0)</f>
        <v>Scaridae</v>
      </c>
    </row>
    <row r="2367" spans="1:11">
      <c r="A2367" s="49">
        <v>2013</v>
      </c>
      <c r="B2367" t="s">
        <v>65</v>
      </c>
      <c r="C2367">
        <v>8</v>
      </c>
      <c r="D2367" t="s">
        <v>48</v>
      </c>
      <c r="E2367" s="48" t="str">
        <f>VLOOKUP(D2367,'Species List'!$A$2:$J$97,3,0)</f>
        <v>Scarus taeniopterus</v>
      </c>
      <c r="F2367">
        <v>24</v>
      </c>
      <c r="G2367" t="s">
        <v>43</v>
      </c>
      <c r="H2367" s="50">
        <f>VLOOKUP(D2367,'Species List'!$A$2:$J$97,6,0)</f>
        <v>-3.2256999999999998</v>
      </c>
      <c r="I2367" s="50">
        <f>VLOOKUP(D2367,'Species List'!$A$2:$J$97,7,0)</f>
        <v>2.3852000000000002</v>
      </c>
      <c r="J2367">
        <f t="shared" si="36"/>
        <v>282.86541679033706</v>
      </c>
      <c r="K2367" s="50" t="str">
        <f>VLOOKUP(D2367,'Species List'!$A$2:$J$97,4,0)</f>
        <v>Scaridae</v>
      </c>
    </row>
    <row r="2368" spans="1:11">
      <c r="A2368" s="49">
        <v>2013</v>
      </c>
      <c r="B2368" t="s">
        <v>65</v>
      </c>
      <c r="C2368">
        <v>8</v>
      </c>
      <c r="D2368" s="48" t="s">
        <v>42</v>
      </c>
      <c r="E2368" s="48" t="str">
        <f>VLOOKUP(D2368,'Species List'!$A$2:$J$97,3,0)</f>
        <v>Scarus vetula</v>
      </c>
      <c r="F2368">
        <v>26</v>
      </c>
      <c r="G2368" t="s">
        <v>21</v>
      </c>
      <c r="H2368" s="50">
        <f>VLOOKUP(D2368,'Species List'!$A$2:$J$97,6,0)</f>
        <v>-5.0162000000000004</v>
      </c>
      <c r="I2368" s="50">
        <f>VLOOKUP(D2368,'Species List'!$A$2:$J$97,7,0)</f>
        <v>3.1109</v>
      </c>
      <c r="J2368">
        <f t="shared" si="36"/>
        <v>313.71883111439962</v>
      </c>
      <c r="K2368" s="50" t="str">
        <f>VLOOKUP(D2368,'Species List'!$A$2:$J$97,4,0)</f>
        <v>Scaridae</v>
      </c>
    </row>
    <row r="2369" spans="1:11">
      <c r="A2369" s="49">
        <v>2013</v>
      </c>
      <c r="B2369" t="s">
        <v>65</v>
      </c>
      <c r="C2369">
        <v>8</v>
      </c>
      <c r="D2369" s="48" t="s">
        <v>42</v>
      </c>
      <c r="E2369" s="48" t="str">
        <f>VLOOKUP(D2369,'Species List'!$A$2:$J$97,3,0)</f>
        <v>Scarus vetula</v>
      </c>
      <c r="F2369">
        <v>28</v>
      </c>
      <c r="G2369" t="s">
        <v>21</v>
      </c>
      <c r="H2369" s="50">
        <f>VLOOKUP(D2369,'Species List'!$A$2:$J$97,6,0)</f>
        <v>-5.0162000000000004</v>
      </c>
      <c r="I2369" s="50">
        <f>VLOOKUP(D2369,'Species List'!$A$2:$J$97,7,0)</f>
        <v>3.1109</v>
      </c>
      <c r="J2369">
        <f t="shared" si="36"/>
        <v>395.06078258407069</v>
      </c>
      <c r="K2369" s="50" t="str">
        <f>VLOOKUP(D2369,'Species List'!$A$2:$J$97,4,0)</f>
        <v>Scaridae</v>
      </c>
    </row>
    <row r="2370" spans="1:11">
      <c r="A2370" s="49">
        <v>2013</v>
      </c>
      <c r="B2370" t="s">
        <v>65</v>
      </c>
      <c r="C2370">
        <v>8</v>
      </c>
      <c r="D2370" s="48" t="s">
        <v>42</v>
      </c>
      <c r="E2370" s="48" t="str">
        <f>VLOOKUP(D2370,'Species List'!$A$2:$J$97,3,0)</f>
        <v>Scarus vetula</v>
      </c>
      <c r="F2370">
        <v>30</v>
      </c>
      <c r="G2370" t="s">
        <v>21</v>
      </c>
      <c r="H2370" s="50">
        <f>VLOOKUP(D2370,'Species List'!$A$2:$J$97,6,0)</f>
        <v>-5.0162000000000004</v>
      </c>
      <c r="I2370" s="50">
        <f>VLOOKUP(D2370,'Species List'!$A$2:$J$97,7,0)</f>
        <v>3.1109</v>
      </c>
      <c r="J2370">
        <f t="shared" ref="J2370:J2433" si="37">10^(H2370+(I2370*LOG(F2370*10)/LOG(10)))</f>
        <v>489.6395738782121</v>
      </c>
      <c r="K2370" s="50" t="str">
        <f>VLOOKUP(D2370,'Species List'!$A$2:$J$97,4,0)</f>
        <v>Scaridae</v>
      </c>
    </row>
    <row r="2371" spans="1:11">
      <c r="A2371" s="49">
        <v>2013</v>
      </c>
      <c r="B2371" t="s">
        <v>65</v>
      </c>
      <c r="C2371">
        <v>8</v>
      </c>
      <c r="D2371" s="48" t="s">
        <v>42</v>
      </c>
      <c r="E2371" s="48" t="str">
        <f>VLOOKUP(D2371,'Species List'!$A$2:$J$97,3,0)</f>
        <v>Scarus vetula</v>
      </c>
      <c r="F2371">
        <v>34</v>
      </c>
      <c r="G2371" t="s">
        <v>43</v>
      </c>
      <c r="H2371" s="50">
        <f>VLOOKUP(D2371,'Species List'!$A$2:$J$97,6,0)</f>
        <v>-5.0162000000000004</v>
      </c>
      <c r="I2371" s="50">
        <f>VLOOKUP(D2371,'Species List'!$A$2:$J$97,7,0)</f>
        <v>3.1109</v>
      </c>
      <c r="J2371">
        <f t="shared" si="37"/>
        <v>722.73279691201913</v>
      </c>
      <c r="K2371" s="50" t="str">
        <f>VLOOKUP(D2371,'Species List'!$A$2:$J$97,4,0)</f>
        <v>Scaridae</v>
      </c>
    </row>
    <row r="2372" spans="1:11">
      <c r="A2372" s="49">
        <v>2013</v>
      </c>
      <c r="B2372" t="s">
        <v>65</v>
      </c>
      <c r="C2372">
        <v>8</v>
      </c>
      <c r="D2372" s="48" t="s">
        <v>47</v>
      </c>
      <c r="E2372" s="48" t="str">
        <f>VLOOKUP(D2372,'Species List'!$A$2:$J$97,3,0)</f>
        <v>Sparisoma aurofrenatum</v>
      </c>
      <c r="F2372">
        <v>15</v>
      </c>
      <c r="G2372" t="s">
        <v>21</v>
      </c>
      <c r="H2372" s="50">
        <f>VLOOKUP(D2372,'Species List'!$A$2:$J$97,6,0)</f>
        <v>-4.0781000000000001</v>
      </c>
      <c r="I2372" s="50">
        <f>VLOOKUP(D2372,'Species List'!$A$2:$J$97,7,0)</f>
        <v>2.7437999999999998</v>
      </c>
      <c r="J2372">
        <f t="shared" si="37"/>
        <v>78.101467931149301</v>
      </c>
      <c r="K2372" s="50" t="str">
        <f>VLOOKUP(D2372,'Species List'!$A$2:$J$97,4,0)</f>
        <v>Scaridae</v>
      </c>
    </row>
    <row r="2373" spans="1:11">
      <c r="A2373" s="49">
        <v>2013</v>
      </c>
      <c r="B2373" t="s">
        <v>65</v>
      </c>
      <c r="C2373">
        <v>8</v>
      </c>
      <c r="D2373" t="s">
        <v>45</v>
      </c>
      <c r="E2373" s="48" t="str">
        <f>VLOOKUP(D2373,'Species List'!$A$2:$J$97,3,0)</f>
        <v>Sparisoma viride</v>
      </c>
      <c r="F2373">
        <v>25</v>
      </c>
      <c r="G2373" t="s">
        <v>21</v>
      </c>
      <c r="H2373" s="50">
        <f>VLOOKUP(D2373,'Species List'!$A$2:$J$97,6,0)</f>
        <v>-4.4317000000000002</v>
      </c>
      <c r="I2373" s="50">
        <f>VLOOKUP(D2373,'Species List'!$A$2:$J$97,7,0)</f>
        <v>2.9051</v>
      </c>
      <c r="J2373">
        <f t="shared" si="37"/>
        <v>342.41715863912742</v>
      </c>
      <c r="K2373" s="50" t="str">
        <f>VLOOKUP(D2373,'Species List'!$A$2:$J$97,4,0)</f>
        <v>Scaridae</v>
      </c>
    </row>
    <row r="2374" spans="1:11">
      <c r="A2374" s="49">
        <v>2013</v>
      </c>
      <c r="B2374" t="s">
        <v>65</v>
      </c>
      <c r="C2374">
        <v>8</v>
      </c>
      <c r="D2374" t="s">
        <v>45</v>
      </c>
      <c r="E2374" s="48" t="str">
        <f>VLOOKUP(D2374,'Species List'!$A$2:$J$97,3,0)</f>
        <v>Sparisoma viride</v>
      </c>
      <c r="F2374">
        <v>25</v>
      </c>
      <c r="G2374" t="s">
        <v>21</v>
      </c>
      <c r="H2374" s="50">
        <f>VLOOKUP(D2374,'Species List'!$A$2:$J$97,6,0)</f>
        <v>-4.4317000000000002</v>
      </c>
      <c r="I2374" s="50">
        <f>VLOOKUP(D2374,'Species List'!$A$2:$J$97,7,0)</f>
        <v>2.9051</v>
      </c>
      <c r="J2374">
        <f t="shared" si="37"/>
        <v>342.41715863912742</v>
      </c>
      <c r="K2374" s="50" t="str">
        <f>VLOOKUP(D2374,'Species List'!$A$2:$J$97,4,0)</f>
        <v>Scaridae</v>
      </c>
    </row>
    <row r="2375" spans="1:11">
      <c r="A2375" s="49">
        <v>2013</v>
      </c>
      <c r="B2375" t="s">
        <v>65</v>
      </c>
      <c r="C2375">
        <v>8</v>
      </c>
      <c r="D2375" t="s">
        <v>45</v>
      </c>
      <c r="E2375" s="48" t="str">
        <f>VLOOKUP(D2375,'Species List'!$A$2:$J$97,3,0)</f>
        <v>Sparisoma viride</v>
      </c>
      <c r="F2375">
        <v>26</v>
      </c>
      <c r="G2375" t="s">
        <v>21</v>
      </c>
      <c r="H2375" s="50">
        <f>VLOOKUP(D2375,'Species List'!$A$2:$J$97,6,0)</f>
        <v>-4.4317000000000002</v>
      </c>
      <c r="I2375" s="50">
        <f>VLOOKUP(D2375,'Species List'!$A$2:$J$97,7,0)</f>
        <v>2.9051</v>
      </c>
      <c r="J2375">
        <f t="shared" si="37"/>
        <v>383.741768934785</v>
      </c>
      <c r="K2375" s="50" t="str">
        <f>VLOOKUP(D2375,'Species List'!$A$2:$J$97,4,0)</f>
        <v>Scaridae</v>
      </c>
    </row>
    <row r="2376" spans="1:11">
      <c r="A2376" s="49">
        <v>2013</v>
      </c>
      <c r="B2376" t="s">
        <v>65</v>
      </c>
      <c r="C2376">
        <v>8</v>
      </c>
      <c r="D2376" t="s">
        <v>45</v>
      </c>
      <c r="E2376" s="48" t="str">
        <f>VLOOKUP(D2376,'Species List'!$A$2:$J$97,3,0)</f>
        <v>Sparisoma viride</v>
      </c>
      <c r="F2376">
        <v>31</v>
      </c>
      <c r="G2376" t="s">
        <v>21</v>
      </c>
      <c r="H2376" s="50">
        <f>VLOOKUP(D2376,'Species List'!$A$2:$J$97,6,0)</f>
        <v>-4.4317000000000002</v>
      </c>
      <c r="I2376" s="50">
        <f>VLOOKUP(D2376,'Species List'!$A$2:$J$97,7,0)</f>
        <v>2.9051</v>
      </c>
      <c r="J2376">
        <f t="shared" si="37"/>
        <v>639.66834096149489</v>
      </c>
      <c r="K2376" s="50" t="str">
        <f>VLOOKUP(D2376,'Species List'!$A$2:$J$97,4,0)</f>
        <v>Scaridae</v>
      </c>
    </row>
    <row r="2377" spans="1:11">
      <c r="A2377" s="49">
        <v>2013</v>
      </c>
      <c r="B2377" t="s">
        <v>65</v>
      </c>
      <c r="C2377">
        <v>8</v>
      </c>
      <c r="D2377" t="s">
        <v>45</v>
      </c>
      <c r="E2377" s="48" t="str">
        <f>VLOOKUP(D2377,'Species List'!$A$2:$J$97,3,0)</f>
        <v>Sparisoma viride</v>
      </c>
      <c r="F2377">
        <v>31</v>
      </c>
      <c r="G2377" t="s">
        <v>21</v>
      </c>
      <c r="H2377" s="50">
        <f>VLOOKUP(D2377,'Species List'!$A$2:$J$97,6,0)</f>
        <v>-4.4317000000000002</v>
      </c>
      <c r="I2377" s="50">
        <f>VLOOKUP(D2377,'Species List'!$A$2:$J$97,7,0)</f>
        <v>2.9051</v>
      </c>
      <c r="J2377">
        <f t="shared" si="37"/>
        <v>639.66834096149489</v>
      </c>
      <c r="K2377" s="50" t="str">
        <f>VLOOKUP(D2377,'Species List'!$A$2:$J$97,4,0)</f>
        <v>Scaridae</v>
      </c>
    </row>
    <row r="2378" spans="1:11">
      <c r="A2378" s="49">
        <v>2013</v>
      </c>
      <c r="B2378" t="s">
        <v>65</v>
      </c>
      <c r="C2378">
        <v>8</v>
      </c>
      <c r="D2378" t="s">
        <v>45</v>
      </c>
      <c r="E2378" s="48" t="str">
        <f>VLOOKUP(D2378,'Species List'!$A$2:$J$97,3,0)</f>
        <v>Sparisoma viride</v>
      </c>
      <c r="F2378">
        <v>34</v>
      </c>
      <c r="G2378" t="s">
        <v>43</v>
      </c>
      <c r="H2378" s="50">
        <f>VLOOKUP(D2378,'Species List'!$A$2:$J$97,6,0)</f>
        <v>-4.4317000000000002</v>
      </c>
      <c r="I2378" s="50">
        <f>VLOOKUP(D2378,'Species List'!$A$2:$J$97,7,0)</f>
        <v>2.9051</v>
      </c>
      <c r="J2378">
        <f t="shared" si="37"/>
        <v>836.56444365737127</v>
      </c>
      <c r="K2378" s="50" t="str">
        <f>VLOOKUP(D2378,'Species List'!$A$2:$J$97,4,0)</f>
        <v>Scaridae</v>
      </c>
    </row>
    <row r="2379" spans="1:11">
      <c r="A2379" s="49">
        <v>2013</v>
      </c>
      <c r="B2379" t="s">
        <v>65</v>
      </c>
      <c r="C2379">
        <v>8</v>
      </c>
      <c r="D2379" t="s">
        <v>60</v>
      </c>
      <c r="E2379" s="48" t="str">
        <f>VLOOKUP(D2379,'Species List'!$A$2:$J$97,3,0)</f>
        <v>Sparisoma rubripinne</v>
      </c>
      <c r="F2379">
        <v>34</v>
      </c>
      <c r="G2379" t="s">
        <v>43</v>
      </c>
      <c r="H2379" s="50">
        <f>VLOOKUP(D2379,'Species List'!$A$2:$J$97,6,0)</f>
        <v>-4.8700999999999999</v>
      </c>
      <c r="I2379" s="50">
        <f>VLOOKUP(D2379,'Species List'!$A$2:$J$97,7,0)</f>
        <v>3.0640999999999998</v>
      </c>
      <c r="J2379">
        <f t="shared" si="37"/>
        <v>770.20183627322717</v>
      </c>
      <c r="K2379" s="50" t="str">
        <f>VLOOKUP(D2379,'Species List'!$A$2:$J$97,4,0)</f>
        <v>Scaridae</v>
      </c>
    </row>
    <row r="2380" spans="1:11">
      <c r="A2380" s="49">
        <v>2013</v>
      </c>
      <c r="B2380" t="s">
        <v>65</v>
      </c>
      <c r="C2380">
        <v>9</v>
      </c>
      <c r="D2380" t="s">
        <v>54</v>
      </c>
      <c r="E2380" s="48" t="str">
        <f>VLOOKUP(D2380,'Species List'!$A$2:$J$97,3,0)</f>
        <v>Acanthurus coeruleus</v>
      </c>
      <c r="F2380">
        <v>18</v>
      </c>
      <c r="H2380" s="50">
        <f>VLOOKUP(D2380,'Species List'!$A$2:$J$97,6,0)</f>
        <v>-2.8241999999999998</v>
      </c>
      <c r="I2380" s="50">
        <f>VLOOKUP(D2380,'Species List'!$A$2:$J$97,7,0)</f>
        <v>2.2637999999999998</v>
      </c>
      <c r="J2380">
        <f t="shared" si="37"/>
        <v>191.11109332634919</v>
      </c>
      <c r="K2380" s="50" t="str">
        <f>VLOOKUP(D2380,'Species List'!$A$2:$J$97,4,0)</f>
        <v>Acanthuridae</v>
      </c>
    </row>
    <row r="2381" spans="1:11">
      <c r="A2381" s="49">
        <v>2013</v>
      </c>
      <c r="B2381" t="s">
        <v>65</v>
      </c>
      <c r="C2381">
        <v>9</v>
      </c>
      <c r="D2381" t="s">
        <v>54</v>
      </c>
      <c r="E2381" s="48" t="str">
        <f>VLOOKUP(D2381,'Species List'!$A$2:$J$97,3,0)</f>
        <v>Acanthurus coeruleus</v>
      </c>
      <c r="F2381">
        <v>19</v>
      </c>
      <c r="H2381" s="50">
        <f>VLOOKUP(D2381,'Species List'!$A$2:$J$97,6,0)</f>
        <v>-2.8241999999999998</v>
      </c>
      <c r="I2381" s="50">
        <f>VLOOKUP(D2381,'Species List'!$A$2:$J$97,7,0)</f>
        <v>2.2637999999999998</v>
      </c>
      <c r="J2381">
        <f t="shared" si="37"/>
        <v>215.99435539737019</v>
      </c>
      <c r="K2381" s="50" t="str">
        <f>VLOOKUP(D2381,'Species List'!$A$2:$J$97,4,0)</f>
        <v>Acanthuridae</v>
      </c>
    </row>
    <row r="2382" spans="1:11">
      <c r="A2382" s="49">
        <v>2013</v>
      </c>
      <c r="B2382" t="s">
        <v>65</v>
      </c>
      <c r="C2382">
        <v>9</v>
      </c>
      <c r="D2382" t="s">
        <v>54</v>
      </c>
      <c r="E2382" s="48" t="str">
        <f>VLOOKUP(D2382,'Species List'!$A$2:$J$97,3,0)</f>
        <v>Acanthurus coeruleus</v>
      </c>
      <c r="F2382">
        <v>19</v>
      </c>
      <c r="H2382" s="50">
        <f>VLOOKUP(D2382,'Species List'!$A$2:$J$97,6,0)</f>
        <v>-2.8241999999999998</v>
      </c>
      <c r="I2382" s="50">
        <f>VLOOKUP(D2382,'Species List'!$A$2:$J$97,7,0)</f>
        <v>2.2637999999999998</v>
      </c>
      <c r="J2382">
        <f t="shared" si="37"/>
        <v>215.99435539737019</v>
      </c>
      <c r="K2382" s="50" t="str">
        <f>VLOOKUP(D2382,'Species List'!$A$2:$J$97,4,0)</f>
        <v>Acanthuridae</v>
      </c>
    </row>
    <row r="2383" spans="1:11">
      <c r="A2383" s="49">
        <v>2013</v>
      </c>
      <c r="B2383" t="s">
        <v>65</v>
      </c>
      <c r="C2383">
        <v>9</v>
      </c>
      <c r="D2383" t="s">
        <v>54</v>
      </c>
      <c r="E2383" s="48" t="str">
        <f>VLOOKUP(D2383,'Species List'!$A$2:$J$97,3,0)</f>
        <v>Acanthurus coeruleus</v>
      </c>
      <c r="F2383">
        <v>19</v>
      </c>
      <c r="H2383" s="50">
        <f>VLOOKUP(D2383,'Species List'!$A$2:$J$97,6,0)</f>
        <v>-2.8241999999999998</v>
      </c>
      <c r="I2383" s="50">
        <f>VLOOKUP(D2383,'Species List'!$A$2:$J$97,7,0)</f>
        <v>2.2637999999999998</v>
      </c>
      <c r="J2383">
        <f t="shared" si="37"/>
        <v>215.99435539737019</v>
      </c>
      <c r="K2383" s="50" t="str">
        <f>VLOOKUP(D2383,'Species List'!$A$2:$J$97,4,0)</f>
        <v>Acanthuridae</v>
      </c>
    </row>
    <row r="2384" spans="1:11">
      <c r="A2384" s="49">
        <v>2013</v>
      </c>
      <c r="B2384" t="s">
        <v>65</v>
      </c>
      <c r="C2384">
        <v>9</v>
      </c>
      <c r="D2384" t="s">
        <v>54</v>
      </c>
      <c r="E2384" s="48" t="str">
        <f>VLOOKUP(D2384,'Species List'!$A$2:$J$97,3,0)</f>
        <v>Acanthurus coeruleus</v>
      </c>
      <c r="F2384">
        <v>20</v>
      </c>
      <c r="H2384" s="50">
        <f>VLOOKUP(D2384,'Species List'!$A$2:$J$97,6,0)</f>
        <v>-2.8241999999999998</v>
      </c>
      <c r="I2384" s="50">
        <f>VLOOKUP(D2384,'Species List'!$A$2:$J$97,7,0)</f>
        <v>2.2637999999999998</v>
      </c>
      <c r="J2384">
        <f t="shared" si="37"/>
        <v>242.58933511332035</v>
      </c>
      <c r="K2384" s="50" t="str">
        <f>VLOOKUP(D2384,'Species List'!$A$2:$J$97,4,0)</f>
        <v>Acanthuridae</v>
      </c>
    </row>
    <row r="2385" spans="1:11">
      <c r="A2385" s="49">
        <v>2013</v>
      </c>
      <c r="B2385" t="s">
        <v>65</v>
      </c>
      <c r="C2385">
        <v>9</v>
      </c>
      <c r="D2385" s="48" t="s">
        <v>49</v>
      </c>
      <c r="E2385" s="48" t="str">
        <f>VLOOKUP(D2385,'Species List'!$A$2:$J$97,3,0)</f>
        <v>Microspathodon chrysurus</v>
      </c>
      <c r="F2385">
        <v>19</v>
      </c>
      <c r="H2385" s="50">
        <f>VLOOKUP(D2385,'Species List'!$A$2:$J$97,6,0)</f>
        <v>-4.7032999999999996</v>
      </c>
      <c r="I2385" s="50">
        <f>VLOOKUP(D2385,'Species List'!$A$2:$J$97,7,0)</f>
        <v>3.0825</v>
      </c>
      <c r="J2385">
        <f t="shared" si="37"/>
        <v>209.39098261755876</v>
      </c>
      <c r="K2385" s="50" t="str">
        <f>VLOOKUP(D2385,'Species List'!$A$2:$J$97,4,0)</f>
        <v>Pomacentridae</v>
      </c>
    </row>
    <row r="2386" spans="1:11">
      <c r="A2386" s="49">
        <v>2013</v>
      </c>
      <c r="B2386" t="s">
        <v>65</v>
      </c>
      <c r="C2386">
        <v>9</v>
      </c>
      <c r="D2386" t="s">
        <v>48</v>
      </c>
      <c r="E2386" s="48" t="str">
        <f>VLOOKUP(D2386,'Species List'!$A$2:$J$97,3,0)</f>
        <v>Scarus taeniopterus</v>
      </c>
      <c r="F2386">
        <v>23</v>
      </c>
      <c r="G2386" t="s">
        <v>43</v>
      </c>
      <c r="H2386" s="50">
        <f>VLOOKUP(D2386,'Species List'!$A$2:$J$97,6,0)</f>
        <v>-3.2256999999999998</v>
      </c>
      <c r="I2386" s="50">
        <f>VLOOKUP(D2386,'Species List'!$A$2:$J$97,7,0)</f>
        <v>2.3852000000000002</v>
      </c>
      <c r="J2386">
        <f t="shared" si="37"/>
        <v>255.56020890468707</v>
      </c>
      <c r="K2386" s="50" t="str">
        <f>VLOOKUP(D2386,'Species List'!$A$2:$J$97,4,0)</f>
        <v>Scaridae</v>
      </c>
    </row>
    <row r="2387" spans="1:11">
      <c r="A2387" s="49">
        <v>2013</v>
      </c>
      <c r="B2387" t="s">
        <v>65</v>
      </c>
      <c r="C2387">
        <v>9</v>
      </c>
      <c r="D2387" s="48" t="s">
        <v>42</v>
      </c>
      <c r="E2387" s="48" t="str">
        <f>VLOOKUP(D2387,'Species List'!$A$2:$J$97,3,0)</f>
        <v>Scarus vetula</v>
      </c>
      <c r="F2387">
        <v>28</v>
      </c>
      <c r="G2387" t="s">
        <v>21</v>
      </c>
      <c r="H2387" s="50">
        <f>VLOOKUP(D2387,'Species List'!$A$2:$J$97,6,0)</f>
        <v>-5.0162000000000004</v>
      </c>
      <c r="I2387" s="50">
        <f>VLOOKUP(D2387,'Species List'!$A$2:$J$97,7,0)</f>
        <v>3.1109</v>
      </c>
      <c r="J2387">
        <f t="shared" si="37"/>
        <v>395.06078258407069</v>
      </c>
      <c r="K2387" s="50" t="str">
        <f>VLOOKUP(D2387,'Species List'!$A$2:$J$97,4,0)</f>
        <v>Scaridae</v>
      </c>
    </row>
    <row r="2388" spans="1:11">
      <c r="A2388" s="49">
        <v>2013</v>
      </c>
      <c r="B2388" t="s">
        <v>65</v>
      </c>
      <c r="C2388">
        <v>9</v>
      </c>
      <c r="D2388" s="48" t="s">
        <v>42</v>
      </c>
      <c r="E2388" s="48" t="str">
        <f>VLOOKUP(D2388,'Species List'!$A$2:$J$97,3,0)</f>
        <v>Scarus vetula</v>
      </c>
      <c r="F2388">
        <v>29</v>
      </c>
      <c r="G2388" t="s">
        <v>21</v>
      </c>
      <c r="H2388" s="50">
        <f>VLOOKUP(D2388,'Species List'!$A$2:$J$97,6,0)</f>
        <v>-5.0162000000000004</v>
      </c>
      <c r="I2388" s="50">
        <f>VLOOKUP(D2388,'Species List'!$A$2:$J$97,7,0)</f>
        <v>3.1109</v>
      </c>
      <c r="J2388">
        <f t="shared" si="37"/>
        <v>440.62986728379997</v>
      </c>
      <c r="K2388" s="50" t="str">
        <f>VLOOKUP(D2388,'Species List'!$A$2:$J$97,4,0)</f>
        <v>Scaridae</v>
      </c>
    </row>
    <row r="2389" spans="1:11">
      <c r="A2389" s="49">
        <v>2013</v>
      </c>
      <c r="B2389" t="s">
        <v>65</v>
      </c>
      <c r="C2389">
        <v>9</v>
      </c>
      <c r="D2389" s="48" t="s">
        <v>42</v>
      </c>
      <c r="E2389" s="48" t="str">
        <f>VLOOKUP(D2389,'Species List'!$A$2:$J$97,3,0)</f>
        <v>Scarus vetula</v>
      </c>
      <c r="F2389">
        <v>28</v>
      </c>
      <c r="G2389" t="s">
        <v>43</v>
      </c>
      <c r="H2389" s="50">
        <f>VLOOKUP(D2389,'Species List'!$A$2:$J$97,6,0)</f>
        <v>-5.0162000000000004</v>
      </c>
      <c r="I2389" s="50">
        <f>VLOOKUP(D2389,'Species List'!$A$2:$J$97,7,0)</f>
        <v>3.1109</v>
      </c>
      <c r="J2389">
        <f t="shared" si="37"/>
        <v>395.06078258407069</v>
      </c>
      <c r="K2389" s="50" t="str">
        <f>VLOOKUP(D2389,'Species List'!$A$2:$J$97,4,0)</f>
        <v>Scaridae</v>
      </c>
    </row>
    <row r="2390" spans="1:11">
      <c r="A2390" s="49">
        <v>2013</v>
      </c>
      <c r="B2390" t="s">
        <v>65</v>
      </c>
      <c r="C2390">
        <v>9</v>
      </c>
      <c r="D2390" s="48" t="s">
        <v>42</v>
      </c>
      <c r="E2390" s="48" t="str">
        <f>VLOOKUP(D2390,'Species List'!$A$2:$J$97,3,0)</f>
        <v>Scarus vetula</v>
      </c>
      <c r="F2390">
        <v>34</v>
      </c>
      <c r="G2390" t="s">
        <v>43</v>
      </c>
      <c r="H2390" s="50">
        <f>VLOOKUP(D2390,'Species List'!$A$2:$J$97,6,0)</f>
        <v>-5.0162000000000004</v>
      </c>
      <c r="I2390" s="50">
        <f>VLOOKUP(D2390,'Species List'!$A$2:$J$97,7,0)</f>
        <v>3.1109</v>
      </c>
      <c r="J2390">
        <f t="shared" si="37"/>
        <v>722.73279691201913</v>
      </c>
      <c r="K2390" s="50" t="str">
        <f>VLOOKUP(D2390,'Species List'!$A$2:$J$97,4,0)</f>
        <v>Scaridae</v>
      </c>
    </row>
    <row r="2391" spans="1:11">
      <c r="A2391" s="49">
        <v>2013</v>
      </c>
      <c r="B2391" t="s">
        <v>65</v>
      </c>
      <c r="C2391">
        <v>9</v>
      </c>
      <c r="D2391" s="48" t="s">
        <v>42</v>
      </c>
      <c r="E2391" s="48" t="str">
        <f>VLOOKUP(D2391,'Species List'!$A$2:$J$97,3,0)</f>
        <v>Scarus vetula</v>
      </c>
      <c r="F2391">
        <v>34</v>
      </c>
      <c r="G2391" t="s">
        <v>43</v>
      </c>
      <c r="H2391" s="50">
        <f>VLOOKUP(D2391,'Species List'!$A$2:$J$97,6,0)</f>
        <v>-5.0162000000000004</v>
      </c>
      <c r="I2391" s="50">
        <f>VLOOKUP(D2391,'Species List'!$A$2:$J$97,7,0)</f>
        <v>3.1109</v>
      </c>
      <c r="J2391">
        <f t="shared" si="37"/>
        <v>722.73279691201913</v>
      </c>
      <c r="K2391" s="50" t="str">
        <f>VLOOKUP(D2391,'Species List'!$A$2:$J$97,4,0)</f>
        <v>Scaridae</v>
      </c>
    </row>
    <row r="2392" spans="1:11">
      <c r="A2392" s="49">
        <v>2013</v>
      </c>
      <c r="B2392" t="s">
        <v>65</v>
      </c>
      <c r="C2392">
        <v>9</v>
      </c>
      <c r="D2392" s="48" t="s">
        <v>42</v>
      </c>
      <c r="E2392" s="48" t="str">
        <f>VLOOKUP(D2392,'Species List'!$A$2:$J$97,3,0)</f>
        <v>Scarus vetula</v>
      </c>
      <c r="F2392">
        <v>35</v>
      </c>
      <c r="G2392" t="s">
        <v>43</v>
      </c>
      <c r="H2392" s="50">
        <f>VLOOKUP(D2392,'Species List'!$A$2:$J$97,6,0)</f>
        <v>-5.0162000000000004</v>
      </c>
      <c r="I2392" s="50">
        <f>VLOOKUP(D2392,'Species List'!$A$2:$J$97,7,0)</f>
        <v>3.1109</v>
      </c>
      <c r="J2392">
        <f t="shared" si="37"/>
        <v>790.93588337793562</v>
      </c>
      <c r="K2392" s="50" t="str">
        <f>VLOOKUP(D2392,'Species List'!$A$2:$J$97,4,0)</f>
        <v>Scaridae</v>
      </c>
    </row>
    <row r="2393" spans="1:11">
      <c r="A2393" s="49">
        <v>2013</v>
      </c>
      <c r="B2393" t="s">
        <v>65</v>
      </c>
      <c r="C2393">
        <v>9</v>
      </c>
      <c r="D2393" s="48" t="s">
        <v>47</v>
      </c>
      <c r="E2393" s="48" t="str">
        <f>VLOOKUP(D2393,'Species List'!$A$2:$J$97,3,0)</f>
        <v>Sparisoma aurofrenatum</v>
      </c>
      <c r="F2393">
        <v>19</v>
      </c>
      <c r="G2393" t="s">
        <v>21</v>
      </c>
      <c r="H2393" s="50">
        <f>VLOOKUP(D2393,'Species List'!$A$2:$J$97,6,0)</f>
        <v>-4.0781000000000001</v>
      </c>
      <c r="I2393" s="50">
        <f>VLOOKUP(D2393,'Species List'!$A$2:$J$97,7,0)</f>
        <v>2.7437999999999998</v>
      </c>
      <c r="J2393">
        <f t="shared" si="37"/>
        <v>149.3977752647418</v>
      </c>
      <c r="K2393" s="50" t="str">
        <f>VLOOKUP(D2393,'Species List'!$A$2:$J$97,4,0)</f>
        <v>Scaridae</v>
      </c>
    </row>
    <row r="2394" spans="1:11">
      <c r="A2394" s="49">
        <v>2013</v>
      </c>
      <c r="B2394" t="s">
        <v>65</v>
      </c>
      <c r="C2394">
        <v>9</v>
      </c>
      <c r="D2394" t="s">
        <v>45</v>
      </c>
      <c r="E2394" s="48" t="str">
        <f>VLOOKUP(D2394,'Species List'!$A$2:$J$97,3,0)</f>
        <v>Sparisoma viride</v>
      </c>
      <c r="F2394">
        <v>15</v>
      </c>
      <c r="G2394" t="s">
        <v>21</v>
      </c>
      <c r="H2394" s="50">
        <f>VLOOKUP(D2394,'Species List'!$A$2:$J$97,6,0)</f>
        <v>-4.4317000000000002</v>
      </c>
      <c r="I2394" s="50">
        <f>VLOOKUP(D2394,'Species List'!$A$2:$J$97,7,0)</f>
        <v>2.9051</v>
      </c>
      <c r="J2394">
        <f t="shared" si="37"/>
        <v>77.635922295629129</v>
      </c>
      <c r="K2394" s="50" t="str">
        <f>VLOOKUP(D2394,'Species List'!$A$2:$J$97,4,0)</f>
        <v>Scaridae</v>
      </c>
    </row>
    <row r="2395" spans="1:11">
      <c r="A2395" s="49">
        <v>2013</v>
      </c>
      <c r="B2395" t="s">
        <v>65</v>
      </c>
      <c r="C2395">
        <v>9</v>
      </c>
      <c r="D2395" t="s">
        <v>45</v>
      </c>
      <c r="E2395" s="48" t="str">
        <f>VLOOKUP(D2395,'Species List'!$A$2:$J$97,3,0)</f>
        <v>Sparisoma viride</v>
      </c>
      <c r="F2395">
        <v>27</v>
      </c>
      <c r="G2395" t="s">
        <v>21</v>
      </c>
      <c r="H2395" s="50">
        <f>VLOOKUP(D2395,'Species List'!$A$2:$J$97,6,0)</f>
        <v>-4.4317000000000002</v>
      </c>
      <c r="I2395" s="50">
        <f>VLOOKUP(D2395,'Species List'!$A$2:$J$97,7,0)</f>
        <v>2.9051</v>
      </c>
      <c r="J2395">
        <f t="shared" si="37"/>
        <v>428.20809318874581</v>
      </c>
      <c r="K2395" s="50" t="str">
        <f>VLOOKUP(D2395,'Species List'!$A$2:$J$97,4,0)</f>
        <v>Scaridae</v>
      </c>
    </row>
    <row r="2396" spans="1:11">
      <c r="A2396" s="49">
        <v>2013</v>
      </c>
      <c r="B2396" t="s">
        <v>65</v>
      </c>
      <c r="C2396">
        <v>9</v>
      </c>
      <c r="D2396" t="s">
        <v>45</v>
      </c>
      <c r="E2396" s="48" t="str">
        <f>VLOOKUP(D2396,'Species List'!$A$2:$J$97,3,0)</f>
        <v>Sparisoma viride</v>
      </c>
      <c r="F2396">
        <v>28</v>
      </c>
      <c r="G2396" t="s">
        <v>21</v>
      </c>
      <c r="H2396" s="50">
        <f>VLOOKUP(D2396,'Species List'!$A$2:$J$97,6,0)</f>
        <v>-4.4317000000000002</v>
      </c>
      <c r="I2396" s="50">
        <f>VLOOKUP(D2396,'Species List'!$A$2:$J$97,7,0)</f>
        <v>2.9051</v>
      </c>
      <c r="J2396">
        <f t="shared" si="37"/>
        <v>475.92530495067058</v>
      </c>
      <c r="K2396" s="50" t="str">
        <f>VLOOKUP(D2396,'Species List'!$A$2:$J$97,4,0)</f>
        <v>Scaridae</v>
      </c>
    </row>
    <row r="2397" spans="1:11">
      <c r="A2397" s="49">
        <v>2013</v>
      </c>
      <c r="B2397" t="s">
        <v>65</v>
      </c>
      <c r="C2397">
        <v>9</v>
      </c>
      <c r="D2397" t="s">
        <v>45</v>
      </c>
      <c r="E2397" s="48" t="str">
        <f>VLOOKUP(D2397,'Species List'!$A$2:$J$97,3,0)</f>
        <v>Sparisoma viride</v>
      </c>
      <c r="F2397">
        <v>30</v>
      </c>
      <c r="G2397" t="s">
        <v>21</v>
      </c>
      <c r="H2397" s="50">
        <f>VLOOKUP(D2397,'Species List'!$A$2:$J$97,6,0)</f>
        <v>-4.4317000000000002</v>
      </c>
      <c r="I2397" s="50">
        <f>VLOOKUP(D2397,'Species List'!$A$2:$J$97,7,0)</f>
        <v>2.9051</v>
      </c>
      <c r="J2397">
        <f t="shared" si="37"/>
        <v>581.54718397712224</v>
      </c>
      <c r="K2397" s="50" t="str">
        <f>VLOOKUP(D2397,'Species List'!$A$2:$J$97,4,0)</f>
        <v>Scaridae</v>
      </c>
    </row>
    <row r="2398" spans="1:11">
      <c r="A2398" s="49">
        <v>2013</v>
      </c>
      <c r="B2398" t="s">
        <v>380</v>
      </c>
      <c r="C2398">
        <v>1</v>
      </c>
      <c r="D2398" t="s">
        <v>54</v>
      </c>
      <c r="E2398" s="48" t="str">
        <f>VLOOKUP(D2398,'Species List'!$A$2:$J$97,3,0)</f>
        <v>Acanthurus coeruleus</v>
      </c>
      <c r="F2398">
        <v>17</v>
      </c>
      <c r="H2398" s="50">
        <f>VLOOKUP(D2398,'Species List'!$A$2:$J$97,6,0)</f>
        <v>-2.8241999999999998</v>
      </c>
      <c r="I2398" s="50">
        <f>VLOOKUP(D2398,'Species List'!$A$2:$J$97,7,0)</f>
        <v>2.2637999999999998</v>
      </c>
      <c r="J2398">
        <f t="shared" si="37"/>
        <v>167.91529942216221</v>
      </c>
      <c r="K2398" s="50" t="str">
        <f>VLOOKUP(D2398,'Species List'!$A$2:$J$97,4,0)</f>
        <v>Acanthuridae</v>
      </c>
    </row>
    <row r="2399" spans="1:11">
      <c r="A2399" s="49">
        <v>2013</v>
      </c>
      <c r="B2399" t="s">
        <v>380</v>
      </c>
      <c r="C2399">
        <v>1</v>
      </c>
      <c r="D2399" t="s">
        <v>54</v>
      </c>
      <c r="E2399" s="48" t="str">
        <f>VLOOKUP(D2399,'Species List'!$A$2:$J$97,3,0)</f>
        <v>Acanthurus coeruleus</v>
      </c>
      <c r="F2399">
        <v>17</v>
      </c>
      <c r="H2399" s="50">
        <f>VLOOKUP(D2399,'Species List'!$A$2:$J$97,6,0)</f>
        <v>-2.8241999999999998</v>
      </c>
      <c r="I2399" s="50">
        <f>VLOOKUP(D2399,'Species List'!$A$2:$J$97,7,0)</f>
        <v>2.2637999999999998</v>
      </c>
      <c r="J2399">
        <f t="shared" si="37"/>
        <v>167.91529942216221</v>
      </c>
      <c r="K2399" s="50" t="str">
        <f>VLOOKUP(D2399,'Species List'!$A$2:$J$97,4,0)</f>
        <v>Acanthuridae</v>
      </c>
    </row>
    <row r="2400" spans="1:11">
      <c r="A2400" s="49">
        <v>2013</v>
      </c>
      <c r="B2400" t="s">
        <v>380</v>
      </c>
      <c r="C2400">
        <v>1</v>
      </c>
      <c r="D2400" t="s">
        <v>48</v>
      </c>
      <c r="E2400" s="48" t="str">
        <f>VLOOKUP(D2400,'Species List'!$A$2:$J$97,3,0)</f>
        <v>Scarus taeniopterus</v>
      </c>
      <c r="F2400">
        <v>12</v>
      </c>
      <c r="G2400" t="s">
        <v>21</v>
      </c>
      <c r="H2400" s="50">
        <f>VLOOKUP(D2400,'Species List'!$A$2:$J$97,6,0)</f>
        <v>-3.2256999999999998</v>
      </c>
      <c r="I2400" s="50">
        <f>VLOOKUP(D2400,'Species List'!$A$2:$J$97,7,0)</f>
        <v>2.3852000000000002</v>
      </c>
      <c r="J2400">
        <f t="shared" si="37"/>
        <v>54.145592205106873</v>
      </c>
      <c r="K2400" s="50" t="str">
        <f>VLOOKUP(D2400,'Species List'!$A$2:$J$97,4,0)</f>
        <v>Scaridae</v>
      </c>
    </row>
    <row r="2401" spans="1:11">
      <c r="A2401" s="49">
        <v>2013</v>
      </c>
      <c r="B2401" t="s">
        <v>380</v>
      </c>
      <c r="C2401">
        <v>1</v>
      </c>
      <c r="D2401" t="s">
        <v>48</v>
      </c>
      <c r="E2401" s="48" t="str">
        <f>VLOOKUP(D2401,'Species List'!$A$2:$J$97,3,0)</f>
        <v>Scarus taeniopterus</v>
      </c>
      <c r="F2401">
        <v>20</v>
      </c>
      <c r="G2401" t="s">
        <v>21</v>
      </c>
      <c r="H2401" s="50">
        <f>VLOOKUP(D2401,'Species List'!$A$2:$J$97,6,0)</f>
        <v>-3.2256999999999998</v>
      </c>
      <c r="I2401" s="50">
        <f>VLOOKUP(D2401,'Species List'!$A$2:$J$97,7,0)</f>
        <v>2.3852000000000002</v>
      </c>
      <c r="J2401">
        <f t="shared" si="37"/>
        <v>183.11197449783583</v>
      </c>
      <c r="K2401" s="50" t="str">
        <f>VLOOKUP(D2401,'Species List'!$A$2:$J$97,4,0)</f>
        <v>Scaridae</v>
      </c>
    </row>
    <row r="2402" spans="1:11">
      <c r="A2402" s="49">
        <v>2013</v>
      </c>
      <c r="B2402" t="s">
        <v>380</v>
      </c>
      <c r="C2402">
        <v>1</v>
      </c>
      <c r="D2402" t="s">
        <v>48</v>
      </c>
      <c r="E2402" s="48" t="str">
        <f>VLOOKUP(D2402,'Species List'!$A$2:$J$97,3,0)</f>
        <v>Scarus taeniopterus</v>
      </c>
      <c r="F2402">
        <v>20</v>
      </c>
      <c r="G2402" t="s">
        <v>21</v>
      </c>
      <c r="H2402" s="50">
        <f>VLOOKUP(D2402,'Species List'!$A$2:$J$97,6,0)</f>
        <v>-3.2256999999999998</v>
      </c>
      <c r="I2402" s="50">
        <f>VLOOKUP(D2402,'Species List'!$A$2:$J$97,7,0)</f>
        <v>2.3852000000000002</v>
      </c>
      <c r="J2402">
        <f t="shared" si="37"/>
        <v>183.11197449783583</v>
      </c>
      <c r="K2402" s="50" t="str">
        <f>VLOOKUP(D2402,'Species List'!$A$2:$J$97,4,0)</f>
        <v>Scaridae</v>
      </c>
    </row>
    <row r="2403" spans="1:11">
      <c r="A2403" s="49">
        <v>2013</v>
      </c>
      <c r="B2403" t="s">
        <v>380</v>
      </c>
      <c r="C2403">
        <v>1</v>
      </c>
      <c r="D2403" t="s">
        <v>48</v>
      </c>
      <c r="E2403" s="48" t="str">
        <f>VLOOKUP(D2403,'Species List'!$A$2:$J$97,3,0)</f>
        <v>Scarus taeniopterus</v>
      </c>
      <c r="F2403">
        <v>23</v>
      </c>
      <c r="G2403" t="s">
        <v>43</v>
      </c>
      <c r="H2403" s="50">
        <f>VLOOKUP(D2403,'Species List'!$A$2:$J$97,6,0)</f>
        <v>-3.2256999999999998</v>
      </c>
      <c r="I2403" s="50">
        <f>VLOOKUP(D2403,'Species List'!$A$2:$J$97,7,0)</f>
        <v>2.3852000000000002</v>
      </c>
      <c r="J2403">
        <f t="shared" si="37"/>
        <v>255.56020890468707</v>
      </c>
      <c r="K2403" s="50" t="str">
        <f>VLOOKUP(D2403,'Species List'!$A$2:$J$97,4,0)</f>
        <v>Scaridae</v>
      </c>
    </row>
    <row r="2404" spans="1:11">
      <c r="A2404" s="49">
        <v>2013</v>
      </c>
      <c r="B2404" t="s">
        <v>380</v>
      </c>
      <c r="C2404">
        <v>1</v>
      </c>
      <c r="D2404" s="48" t="s">
        <v>47</v>
      </c>
      <c r="E2404" s="48" t="str">
        <f>VLOOKUP(D2404,'Species List'!$A$2:$J$97,3,0)</f>
        <v>Sparisoma aurofrenatum</v>
      </c>
      <c r="F2404">
        <v>23</v>
      </c>
      <c r="G2404" t="s">
        <v>43</v>
      </c>
      <c r="H2404" s="50">
        <f>VLOOKUP(D2404,'Species List'!$A$2:$J$97,6,0)</f>
        <v>-4.0781000000000001</v>
      </c>
      <c r="I2404" s="50">
        <f>VLOOKUP(D2404,'Species List'!$A$2:$J$97,7,0)</f>
        <v>2.7437999999999998</v>
      </c>
      <c r="J2404">
        <f t="shared" si="37"/>
        <v>252.35321175413256</v>
      </c>
      <c r="K2404" s="50" t="str">
        <f>VLOOKUP(D2404,'Species List'!$A$2:$J$97,4,0)</f>
        <v>Scaridae</v>
      </c>
    </row>
    <row r="2405" spans="1:11">
      <c r="A2405" s="49">
        <v>2013</v>
      </c>
      <c r="B2405" t="s">
        <v>380</v>
      </c>
      <c r="C2405">
        <v>1</v>
      </c>
      <c r="D2405" t="s">
        <v>45</v>
      </c>
      <c r="E2405" s="48" t="str">
        <f>VLOOKUP(D2405,'Species List'!$A$2:$J$97,3,0)</f>
        <v>Sparisoma viride</v>
      </c>
      <c r="F2405">
        <v>28</v>
      </c>
      <c r="G2405" t="s">
        <v>21</v>
      </c>
      <c r="H2405" s="50">
        <f>VLOOKUP(D2405,'Species List'!$A$2:$J$97,6,0)</f>
        <v>-4.4317000000000002</v>
      </c>
      <c r="I2405" s="50">
        <f>VLOOKUP(D2405,'Species List'!$A$2:$J$97,7,0)</f>
        <v>2.9051</v>
      </c>
      <c r="J2405">
        <f t="shared" si="37"/>
        <v>475.92530495067058</v>
      </c>
      <c r="K2405" s="50" t="str">
        <f>VLOOKUP(D2405,'Species List'!$A$2:$J$97,4,0)</f>
        <v>Scaridae</v>
      </c>
    </row>
    <row r="2406" spans="1:11">
      <c r="A2406" s="49">
        <v>2013</v>
      </c>
      <c r="B2406" t="s">
        <v>380</v>
      </c>
      <c r="C2406">
        <v>1</v>
      </c>
      <c r="D2406" t="s">
        <v>45</v>
      </c>
      <c r="E2406" s="48" t="str">
        <f>VLOOKUP(D2406,'Species List'!$A$2:$J$97,3,0)</f>
        <v>Sparisoma viride</v>
      </c>
      <c r="F2406">
        <v>32</v>
      </c>
      <c r="G2406" t="s">
        <v>21</v>
      </c>
      <c r="H2406" s="50">
        <f>VLOOKUP(D2406,'Species List'!$A$2:$J$97,6,0)</f>
        <v>-4.4317000000000002</v>
      </c>
      <c r="I2406" s="50">
        <f>VLOOKUP(D2406,'Species List'!$A$2:$J$97,7,0)</f>
        <v>2.9051</v>
      </c>
      <c r="J2406">
        <f t="shared" si="37"/>
        <v>701.47339170910243</v>
      </c>
      <c r="K2406" s="50" t="str">
        <f>VLOOKUP(D2406,'Species List'!$A$2:$J$97,4,0)</f>
        <v>Scaridae</v>
      </c>
    </row>
    <row r="2407" spans="1:11">
      <c r="A2407" s="49">
        <v>2013</v>
      </c>
      <c r="B2407" t="s">
        <v>380</v>
      </c>
      <c r="C2407">
        <v>2</v>
      </c>
      <c r="D2407" t="s">
        <v>54</v>
      </c>
      <c r="E2407" s="48" t="str">
        <f>VLOOKUP(D2407,'Species List'!$A$2:$J$97,3,0)</f>
        <v>Acanthurus coeruleus</v>
      </c>
      <c r="F2407">
        <v>17</v>
      </c>
      <c r="H2407" s="50">
        <f>VLOOKUP(D2407,'Species List'!$A$2:$J$97,6,0)</f>
        <v>-2.8241999999999998</v>
      </c>
      <c r="I2407" s="50">
        <f>VLOOKUP(D2407,'Species List'!$A$2:$J$97,7,0)</f>
        <v>2.2637999999999998</v>
      </c>
      <c r="J2407">
        <f t="shared" si="37"/>
        <v>167.91529942216221</v>
      </c>
      <c r="K2407" s="50" t="str">
        <f>VLOOKUP(D2407,'Species List'!$A$2:$J$97,4,0)</f>
        <v>Acanthuridae</v>
      </c>
    </row>
    <row r="2408" spans="1:11">
      <c r="A2408" s="49">
        <v>2013</v>
      </c>
      <c r="B2408" t="s">
        <v>380</v>
      </c>
      <c r="C2408">
        <v>2</v>
      </c>
      <c r="D2408" s="48" t="s">
        <v>49</v>
      </c>
      <c r="E2408" s="48" t="str">
        <f>VLOOKUP(D2408,'Species List'!$A$2:$J$97,3,0)</f>
        <v>Microspathodon chrysurus</v>
      </c>
      <c r="F2408">
        <v>12</v>
      </c>
      <c r="H2408" s="50">
        <f>VLOOKUP(D2408,'Species List'!$A$2:$J$97,6,0)</f>
        <v>-4.7032999999999996</v>
      </c>
      <c r="I2408" s="50">
        <f>VLOOKUP(D2408,'Species List'!$A$2:$J$97,7,0)</f>
        <v>3.0825</v>
      </c>
      <c r="J2408">
        <f t="shared" si="37"/>
        <v>50.789763544333439</v>
      </c>
      <c r="K2408" s="50" t="str">
        <f>VLOOKUP(D2408,'Species List'!$A$2:$J$97,4,0)</f>
        <v>Pomacentridae</v>
      </c>
    </row>
    <row r="2409" spans="1:11">
      <c r="A2409" s="49">
        <v>2013</v>
      </c>
      <c r="B2409" t="s">
        <v>380</v>
      </c>
      <c r="C2409">
        <v>2</v>
      </c>
      <c r="D2409" t="s">
        <v>48</v>
      </c>
      <c r="E2409" s="48" t="str">
        <f>VLOOKUP(D2409,'Species List'!$A$2:$J$97,3,0)</f>
        <v>Scarus taeniopterus</v>
      </c>
      <c r="F2409">
        <v>14</v>
      </c>
      <c r="G2409" t="s">
        <v>21</v>
      </c>
      <c r="H2409" s="50">
        <f>VLOOKUP(D2409,'Species List'!$A$2:$J$97,6,0)</f>
        <v>-3.2256999999999998</v>
      </c>
      <c r="I2409" s="50">
        <f>VLOOKUP(D2409,'Species List'!$A$2:$J$97,7,0)</f>
        <v>2.3852000000000002</v>
      </c>
      <c r="J2409">
        <f t="shared" si="37"/>
        <v>78.206813423753971</v>
      </c>
      <c r="K2409" s="50" t="str">
        <f>VLOOKUP(D2409,'Species List'!$A$2:$J$97,4,0)</f>
        <v>Scaridae</v>
      </c>
    </row>
    <row r="2410" spans="1:11">
      <c r="A2410" s="49">
        <v>2013</v>
      </c>
      <c r="B2410" t="s">
        <v>380</v>
      </c>
      <c r="C2410">
        <v>2</v>
      </c>
      <c r="D2410" t="s">
        <v>48</v>
      </c>
      <c r="E2410" s="48" t="str">
        <f>VLOOKUP(D2410,'Species List'!$A$2:$J$97,3,0)</f>
        <v>Scarus taeniopterus</v>
      </c>
      <c r="F2410">
        <v>15</v>
      </c>
      <c r="G2410" t="s">
        <v>21</v>
      </c>
      <c r="H2410" s="50">
        <f>VLOOKUP(D2410,'Species List'!$A$2:$J$97,6,0)</f>
        <v>-3.2256999999999998</v>
      </c>
      <c r="I2410" s="50">
        <f>VLOOKUP(D2410,'Species List'!$A$2:$J$97,7,0)</f>
        <v>2.3852000000000002</v>
      </c>
      <c r="J2410">
        <f t="shared" si="37"/>
        <v>92.19616810425471</v>
      </c>
      <c r="K2410" s="50" t="str">
        <f>VLOOKUP(D2410,'Species List'!$A$2:$J$97,4,0)</f>
        <v>Scaridae</v>
      </c>
    </row>
    <row r="2411" spans="1:11">
      <c r="A2411" s="49">
        <v>2013</v>
      </c>
      <c r="B2411" t="s">
        <v>380</v>
      </c>
      <c r="C2411">
        <v>2</v>
      </c>
      <c r="D2411" t="s">
        <v>48</v>
      </c>
      <c r="E2411" s="48" t="str">
        <f>VLOOKUP(D2411,'Species List'!$A$2:$J$97,3,0)</f>
        <v>Scarus taeniopterus</v>
      </c>
      <c r="F2411">
        <v>17</v>
      </c>
      <c r="G2411" t="s">
        <v>21</v>
      </c>
      <c r="H2411" s="50">
        <f>VLOOKUP(D2411,'Species List'!$A$2:$J$97,6,0)</f>
        <v>-3.2256999999999998</v>
      </c>
      <c r="I2411" s="50">
        <f>VLOOKUP(D2411,'Species List'!$A$2:$J$97,7,0)</f>
        <v>2.3852000000000002</v>
      </c>
      <c r="J2411">
        <f t="shared" si="37"/>
        <v>124.27013418228138</v>
      </c>
      <c r="K2411" s="50" t="str">
        <f>VLOOKUP(D2411,'Species List'!$A$2:$J$97,4,0)</f>
        <v>Scaridae</v>
      </c>
    </row>
    <row r="2412" spans="1:11">
      <c r="A2412" s="49">
        <v>2013</v>
      </c>
      <c r="B2412" t="s">
        <v>380</v>
      </c>
      <c r="C2412">
        <v>2</v>
      </c>
      <c r="D2412" t="s">
        <v>48</v>
      </c>
      <c r="E2412" s="48" t="str">
        <f>VLOOKUP(D2412,'Species List'!$A$2:$J$97,3,0)</f>
        <v>Scarus taeniopterus</v>
      </c>
      <c r="F2412">
        <v>25</v>
      </c>
      <c r="G2412" t="s">
        <v>43</v>
      </c>
      <c r="H2412" s="50">
        <f>VLOOKUP(D2412,'Species List'!$A$2:$J$97,6,0)</f>
        <v>-3.2256999999999998</v>
      </c>
      <c r="I2412" s="50">
        <f>VLOOKUP(D2412,'Species List'!$A$2:$J$97,7,0)</f>
        <v>2.3852000000000002</v>
      </c>
      <c r="J2412">
        <f t="shared" si="37"/>
        <v>311.79310623759653</v>
      </c>
      <c r="K2412" s="50" t="str">
        <f>VLOOKUP(D2412,'Species List'!$A$2:$J$97,4,0)</f>
        <v>Scaridae</v>
      </c>
    </row>
    <row r="2413" spans="1:11">
      <c r="A2413" s="49">
        <v>2013</v>
      </c>
      <c r="B2413" t="s">
        <v>380</v>
      </c>
      <c r="C2413">
        <v>2</v>
      </c>
      <c r="D2413" s="48" t="s">
        <v>47</v>
      </c>
      <c r="E2413" s="48" t="str">
        <f>VLOOKUP(D2413,'Species List'!$A$2:$J$97,3,0)</f>
        <v>Sparisoma aurofrenatum</v>
      </c>
      <c r="F2413">
        <v>23</v>
      </c>
      <c r="G2413" t="s">
        <v>43</v>
      </c>
      <c r="H2413" s="50">
        <f>VLOOKUP(D2413,'Species List'!$A$2:$J$97,6,0)</f>
        <v>-4.0781000000000001</v>
      </c>
      <c r="I2413" s="50">
        <f>VLOOKUP(D2413,'Species List'!$A$2:$J$97,7,0)</f>
        <v>2.7437999999999998</v>
      </c>
      <c r="J2413">
        <f t="shared" si="37"/>
        <v>252.35321175413256</v>
      </c>
      <c r="K2413" s="50" t="str">
        <f>VLOOKUP(D2413,'Species List'!$A$2:$J$97,4,0)</f>
        <v>Scaridae</v>
      </c>
    </row>
    <row r="2414" spans="1:11">
      <c r="A2414" s="49">
        <v>2013</v>
      </c>
      <c r="B2414" t="s">
        <v>380</v>
      </c>
      <c r="C2414">
        <v>2</v>
      </c>
      <c r="D2414" t="s">
        <v>45</v>
      </c>
      <c r="E2414" s="48" t="str">
        <f>VLOOKUP(D2414,'Species List'!$A$2:$J$97,3,0)</f>
        <v>Sparisoma viride</v>
      </c>
      <c r="F2414">
        <v>12</v>
      </c>
      <c r="G2414" t="s">
        <v>21</v>
      </c>
      <c r="H2414" s="50">
        <f>VLOOKUP(D2414,'Species List'!$A$2:$J$97,6,0)</f>
        <v>-4.4317000000000002</v>
      </c>
      <c r="I2414" s="50">
        <f>VLOOKUP(D2414,'Species List'!$A$2:$J$97,7,0)</f>
        <v>2.9051</v>
      </c>
      <c r="J2414">
        <f t="shared" si="37"/>
        <v>40.600318253552281</v>
      </c>
      <c r="K2414" s="50" t="str">
        <f>VLOOKUP(D2414,'Species List'!$A$2:$J$97,4,0)</f>
        <v>Scaridae</v>
      </c>
    </row>
    <row r="2415" spans="1:11">
      <c r="A2415" s="49">
        <v>2013</v>
      </c>
      <c r="B2415" t="s">
        <v>380</v>
      </c>
      <c r="C2415">
        <v>2</v>
      </c>
      <c r="D2415" t="s">
        <v>45</v>
      </c>
      <c r="E2415" s="48" t="str">
        <f>VLOOKUP(D2415,'Species List'!$A$2:$J$97,3,0)</f>
        <v>Sparisoma viride</v>
      </c>
      <c r="F2415">
        <v>18</v>
      </c>
      <c r="G2415" t="s">
        <v>21</v>
      </c>
      <c r="H2415" s="50">
        <f>VLOOKUP(D2415,'Species List'!$A$2:$J$97,6,0)</f>
        <v>-4.4317000000000002</v>
      </c>
      <c r="I2415" s="50">
        <f>VLOOKUP(D2415,'Species List'!$A$2:$J$97,7,0)</f>
        <v>2.9051</v>
      </c>
      <c r="J2415">
        <f t="shared" si="37"/>
        <v>131.85364940800787</v>
      </c>
      <c r="K2415" s="50" t="str">
        <f>VLOOKUP(D2415,'Species List'!$A$2:$J$97,4,0)</f>
        <v>Scaridae</v>
      </c>
    </row>
    <row r="2416" spans="1:11">
      <c r="A2416" s="49">
        <v>2013</v>
      </c>
      <c r="B2416" t="s">
        <v>380</v>
      </c>
      <c r="C2416">
        <v>2</v>
      </c>
      <c r="D2416" t="s">
        <v>45</v>
      </c>
      <c r="E2416" s="48" t="str">
        <f>VLOOKUP(D2416,'Species List'!$A$2:$J$97,3,0)</f>
        <v>Sparisoma viride</v>
      </c>
      <c r="F2416">
        <v>27</v>
      </c>
      <c r="G2416" t="s">
        <v>21</v>
      </c>
      <c r="H2416" s="50">
        <f>VLOOKUP(D2416,'Species List'!$A$2:$J$97,6,0)</f>
        <v>-4.4317000000000002</v>
      </c>
      <c r="I2416" s="50">
        <f>VLOOKUP(D2416,'Species List'!$A$2:$J$97,7,0)</f>
        <v>2.9051</v>
      </c>
      <c r="J2416">
        <f t="shared" si="37"/>
        <v>428.20809318874581</v>
      </c>
      <c r="K2416" s="50" t="str">
        <f>VLOOKUP(D2416,'Species List'!$A$2:$J$97,4,0)</f>
        <v>Scaridae</v>
      </c>
    </row>
    <row r="2417" spans="1:11">
      <c r="A2417" s="49">
        <v>2013</v>
      </c>
      <c r="B2417" t="s">
        <v>380</v>
      </c>
      <c r="C2417">
        <v>3</v>
      </c>
      <c r="D2417" t="s">
        <v>54</v>
      </c>
      <c r="E2417" s="48" t="str">
        <f>VLOOKUP(D2417,'Species List'!$A$2:$J$97,3,0)</f>
        <v>Acanthurus coeruleus</v>
      </c>
      <c r="F2417">
        <v>18</v>
      </c>
      <c r="H2417" s="50">
        <f>VLOOKUP(D2417,'Species List'!$A$2:$J$97,6,0)</f>
        <v>-2.8241999999999998</v>
      </c>
      <c r="I2417" s="50">
        <f>VLOOKUP(D2417,'Species List'!$A$2:$J$97,7,0)</f>
        <v>2.2637999999999998</v>
      </c>
      <c r="J2417">
        <f t="shared" si="37"/>
        <v>191.11109332634919</v>
      </c>
      <c r="K2417" s="50" t="str">
        <f>VLOOKUP(D2417,'Species List'!$A$2:$J$97,4,0)</f>
        <v>Acanthuridae</v>
      </c>
    </row>
    <row r="2418" spans="1:11">
      <c r="A2418" s="49">
        <v>2013</v>
      </c>
      <c r="B2418" t="s">
        <v>380</v>
      </c>
      <c r="C2418">
        <v>3</v>
      </c>
      <c r="D2418" t="s">
        <v>54</v>
      </c>
      <c r="E2418" s="48" t="str">
        <f>VLOOKUP(D2418,'Species List'!$A$2:$J$97,3,0)</f>
        <v>Acanthurus coeruleus</v>
      </c>
      <c r="F2418">
        <v>18</v>
      </c>
      <c r="H2418" s="50">
        <f>VLOOKUP(D2418,'Species List'!$A$2:$J$97,6,0)</f>
        <v>-2.8241999999999998</v>
      </c>
      <c r="I2418" s="50">
        <f>VLOOKUP(D2418,'Species List'!$A$2:$J$97,7,0)</f>
        <v>2.2637999999999998</v>
      </c>
      <c r="J2418">
        <f t="shared" si="37"/>
        <v>191.11109332634919</v>
      </c>
      <c r="K2418" s="50" t="str">
        <f>VLOOKUP(D2418,'Species List'!$A$2:$J$97,4,0)</f>
        <v>Acanthuridae</v>
      </c>
    </row>
    <row r="2419" spans="1:11">
      <c r="A2419" s="49">
        <v>2013</v>
      </c>
      <c r="B2419" t="s">
        <v>380</v>
      </c>
      <c r="C2419">
        <v>3</v>
      </c>
      <c r="D2419" t="s">
        <v>54</v>
      </c>
      <c r="E2419" s="48" t="str">
        <f>VLOOKUP(D2419,'Species List'!$A$2:$J$97,3,0)</f>
        <v>Acanthurus coeruleus</v>
      </c>
      <c r="F2419">
        <v>19</v>
      </c>
      <c r="H2419" s="50">
        <f>VLOOKUP(D2419,'Species List'!$A$2:$J$97,6,0)</f>
        <v>-2.8241999999999998</v>
      </c>
      <c r="I2419" s="50">
        <f>VLOOKUP(D2419,'Species List'!$A$2:$J$97,7,0)</f>
        <v>2.2637999999999998</v>
      </c>
      <c r="J2419">
        <f t="shared" si="37"/>
        <v>215.99435539737019</v>
      </c>
      <c r="K2419" s="50" t="str">
        <f>VLOOKUP(D2419,'Species List'!$A$2:$J$97,4,0)</f>
        <v>Acanthuridae</v>
      </c>
    </row>
    <row r="2420" spans="1:11">
      <c r="A2420" s="49">
        <v>2013</v>
      </c>
      <c r="B2420" t="s">
        <v>380</v>
      </c>
      <c r="C2420">
        <v>3</v>
      </c>
      <c r="D2420" t="s">
        <v>48</v>
      </c>
      <c r="E2420" s="48" t="str">
        <f>VLOOKUP(D2420,'Species List'!$A$2:$J$97,3,0)</f>
        <v>Scarus taeniopterus</v>
      </c>
      <c r="F2420">
        <v>14</v>
      </c>
      <c r="G2420" t="s">
        <v>21</v>
      </c>
      <c r="H2420" s="50">
        <f>VLOOKUP(D2420,'Species List'!$A$2:$J$97,6,0)</f>
        <v>-3.2256999999999998</v>
      </c>
      <c r="I2420" s="50">
        <f>VLOOKUP(D2420,'Species List'!$A$2:$J$97,7,0)</f>
        <v>2.3852000000000002</v>
      </c>
      <c r="J2420">
        <f t="shared" si="37"/>
        <v>78.206813423753971</v>
      </c>
      <c r="K2420" s="50" t="str">
        <f>VLOOKUP(D2420,'Species List'!$A$2:$J$97,4,0)</f>
        <v>Scaridae</v>
      </c>
    </row>
    <row r="2421" spans="1:11">
      <c r="A2421" s="49">
        <v>2013</v>
      </c>
      <c r="B2421" t="s">
        <v>380</v>
      </c>
      <c r="C2421">
        <v>3</v>
      </c>
      <c r="D2421" t="s">
        <v>48</v>
      </c>
      <c r="E2421" s="48" t="str">
        <f>VLOOKUP(D2421,'Species List'!$A$2:$J$97,3,0)</f>
        <v>Scarus taeniopterus</v>
      </c>
      <c r="F2421">
        <v>16</v>
      </c>
      <c r="G2421" t="s">
        <v>21</v>
      </c>
      <c r="H2421" s="50">
        <f>VLOOKUP(D2421,'Species List'!$A$2:$J$97,6,0)</f>
        <v>-3.2256999999999998</v>
      </c>
      <c r="I2421" s="50">
        <f>VLOOKUP(D2421,'Species List'!$A$2:$J$97,7,0)</f>
        <v>2.3852000000000002</v>
      </c>
      <c r="J2421">
        <f t="shared" si="37"/>
        <v>107.53924488293569</v>
      </c>
      <c r="K2421" s="50" t="str">
        <f>VLOOKUP(D2421,'Species List'!$A$2:$J$97,4,0)</f>
        <v>Scaridae</v>
      </c>
    </row>
    <row r="2422" spans="1:11">
      <c r="A2422" s="49">
        <v>2013</v>
      </c>
      <c r="B2422" t="s">
        <v>380</v>
      </c>
      <c r="C2422">
        <v>3</v>
      </c>
      <c r="D2422" t="s">
        <v>48</v>
      </c>
      <c r="E2422" s="48" t="str">
        <f>VLOOKUP(D2422,'Species List'!$A$2:$J$97,3,0)</f>
        <v>Scarus taeniopterus</v>
      </c>
      <c r="F2422">
        <v>17</v>
      </c>
      <c r="G2422" t="s">
        <v>21</v>
      </c>
      <c r="H2422" s="50">
        <f>VLOOKUP(D2422,'Species List'!$A$2:$J$97,6,0)</f>
        <v>-3.2256999999999998</v>
      </c>
      <c r="I2422" s="50">
        <f>VLOOKUP(D2422,'Species List'!$A$2:$J$97,7,0)</f>
        <v>2.3852000000000002</v>
      </c>
      <c r="J2422">
        <f t="shared" si="37"/>
        <v>124.27013418228138</v>
      </c>
      <c r="K2422" s="50" t="str">
        <f>VLOOKUP(D2422,'Species List'!$A$2:$J$97,4,0)</f>
        <v>Scaridae</v>
      </c>
    </row>
    <row r="2423" spans="1:11">
      <c r="A2423" s="49">
        <v>2013</v>
      </c>
      <c r="B2423" t="s">
        <v>380</v>
      </c>
      <c r="C2423">
        <v>3</v>
      </c>
      <c r="D2423" t="s">
        <v>48</v>
      </c>
      <c r="E2423" s="48" t="str">
        <f>VLOOKUP(D2423,'Species List'!$A$2:$J$97,3,0)</f>
        <v>Scarus taeniopterus</v>
      </c>
      <c r="F2423">
        <v>18</v>
      </c>
      <c r="G2423" t="s">
        <v>21</v>
      </c>
      <c r="H2423" s="50">
        <f>VLOOKUP(D2423,'Species List'!$A$2:$J$97,6,0)</f>
        <v>-3.2256999999999998</v>
      </c>
      <c r="I2423" s="50">
        <f>VLOOKUP(D2423,'Species List'!$A$2:$J$97,7,0)</f>
        <v>2.3852000000000002</v>
      </c>
      <c r="J2423">
        <f t="shared" si="37"/>
        <v>142.42163893869329</v>
      </c>
      <c r="K2423" s="50" t="str">
        <f>VLOOKUP(D2423,'Species List'!$A$2:$J$97,4,0)</f>
        <v>Scaridae</v>
      </c>
    </row>
    <row r="2424" spans="1:11">
      <c r="A2424" s="49">
        <v>2013</v>
      </c>
      <c r="B2424" t="s">
        <v>380</v>
      </c>
      <c r="C2424">
        <v>3</v>
      </c>
      <c r="D2424" t="s">
        <v>48</v>
      </c>
      <c r="E2424" s="48" t="str">
        <f>VLOOKUP(D2424,'Species List'!$A$2:$J$97,3,0)</f>
        <v>Scarus taeniopterus</v>
      </c>
      <c r="F2424">
        <v>18</v>
      </c>
      <c r="G2424" t="s">
        <v>21</v>
      </c>
      <c r="H2424" s="50">
        <f>VLOOKUP(D2424,'Species List'!$A$2:$J$97,6,0)</f>
        <v>-3.2256999999999998</v>
      </c>
      <c r="I2424" s="50">
        <f>VLOOKUP(D2424,'Species List'!$A$2:$J$97,7,0)</f>
        <v>2.3852000000000002</v>
      </c>
      <c r="J2424">
        <f t="shared" si="37"/>
        <v>142.42163893869329</v>
      </c>
      <c r="K2424" s="50" t="str">
        <f>VLOOKUP(D2424,'Species List'!$A$2:$J$97,4,0)</f>
        <v>Scaridae</v>
      </c>
    </row>
    <row r="2425" spans="1:11">
      <c r="A2425" s="49">
        <v>2013</v>
      </c>
      <c r="B2425" t="s">
        <v>380</v>
      </c>
      <c r="C2425">
        <v>3</v>
      </c>
      <c r="D2425" t="s">
        <v>48</v>
      </c>
      <c r="E2425" s="48" t="str">
        <f>VLOOKUP(D2425,'Species List'!$A$2:$J$97,3,0)</f>
        <v>Scarus taeniopterus</v>
      </c>
      <c r="F2425">
        <v>20</v>
      </c>
      <c r="G2425" t="s">
        <v>21</v>
      </c>
      <c r="H2425" s="50">
        <f>VLOOKUP(D2425,'Species List'!$A$2:$J$97,6,0)</f>
        <v>-3.2256999999999998</v>
      </c>
      <c r="I2425" s="50">
        <f>VLOOKUP(D2425,'Species List'!$A$2:$J$97,7,0)</f>
        <v>2.3852000000000002</v>
      </c>
      <c r="J2425">
        <f t="shared" si="37"/>
        <v>183.11197449783583</v>
      </c>
      <c r="K2425" s="50" t="str">
        <f>VLOOKUP(D2425,'Species List'!$A$2:$J$97,4,0)</f>
        <v>Scaridae</v>
      </c>
    </row>
    <row r="2426" spans="1:11">
      <c r="A2426" s="49">
        <v>2013</v>
      </c>
      <c r="B2426" t="s">
        <v>380</v>
      </c>
      <c r="C2426">
        <v>3</v>
      </c>
      <c r="D2426" t="s">
        <v>48</v>
      </c>
      <c r="E2426" s="48" t="str">
        <f>VLOOKUP(D2426,'Species List'!$A$2:$J$97,3,0)</f>
        <v>Scarus taeniopterus</v>
      </c>
      <c r="F2426">
        <v>23</v>
      </c>
      <c r="G2426" t="s">
        <v>43</v>
      </c>
      <c r="H2426" s="50">
        <f>VLOOKUP(D2426,'Species List'!$A$2:$J$97,6,0)</f>
        <v>-3.2256999999999998</v>
      </c>
      <c r="I2426" s="50">
        <f>VLOOKUP(D2426,'Species List'!$A$2:$J$97,7,0)</f>
        <v>2.3852000000000002</v>
      </c>
      <c r="J2426">
        <f t="shared" si="37"/>
        <v>255.56020890468707</v>
      </c>
      <c r="K2426" s="50" t="str">
        <f>VLOOKUP(D2426,'Species List'!$A$2:$J$97,4,0)</f>
        <v>Scaridae</v>
      </c>
    </row>
    <row r="2427" spans="1:11">
      <c r="A2427" s="49">
        <v>2013</v>
      </c>
      <c r="B2427" t="s">
        <v>380</v>
      </c>
      <c r="C2427">
        <v>3</v>
      </c>
      <c r="D2427" t="s">
        <v>48</v>
      </c>
      <c r="E2427" s="48" t="str">
        <f>VLOOKUP(D2427,'Species List'!$A$2:$J$97,3,0)</f>
        <v>Scarus taeniopterus</v>
      </c>
      <c r="F2427">
        <v>24</v>
      </c>
      <c r="G2427" t="s">
        <v>43</v>
      </c>
      <c r="H2427" s="50">
        <f>VLOOKUP(D2427,'Species List'!$A$2:$J$97,6,0)</f>
        <v>-3.2256999999999998</v>
      </c>
      <c r="I2427" s="50">
        <f>VLOOKUP(D2427,'Species List'!$A$2:$J$97,7,0)</f>
        <v>2.3852000000000002</v>
      </c>
      <c r="J2427">
        <f t="shared" si="37"/>
        <v>282.86541679033706</v>
      </c>
      <c r="K2427" s="50" t="str">
        <f>VLOOKUP(D2427,'Species List'!$A$2:$J$97,4,0)</f>
        <v>Scaridae</v>
      </c>
    </row>
    <row r="2428" spans="1:11">
      <c r="A2428" s="49">
        <v>2013</v>
      </c>
      <c r="B2428" t="s">
        <v>380</v>
      </c>
      <c r="C2428">
        <v>3</v>
      </c>
      <c r="D2428" s="48" t="s">
        <v>42</v>
      </c>
      <c r="E2428" s="48" t="str">
        <f>VLOOKUP(D2428,'Species List'!$A$2:$J$97,3,0)</f>
        <v>Scarus vetula</v>
      </c>
      <c r="F2428">
        <v>29</v>
      </c>
      <c r="G2428" t="s">
        <v>21</v>
      </c>
      <c r="H2428" s="50">
        <f>VLOOKUP(D2428,'Species List'!$A$2:$J$97,6,0)</f>
        <v>-5.0162000000000004</v>
      </c>
      <c r="I2428" s="50">
        <f>VLOOKUP(D2428,'Species List'!$A$2:$J$97,7,0)</f>
        <v>3.1109</v>
      </c>
      <c r="J2428">
        <f t="shared" si="37"/>
        <v>440.62986728379997</v>
      </c>
      <c r="K2428" s="50" t="str">
        <f>VLOOKUP(D2428,'Species List'!$A$2:$J$97,4,0)</f>
        <v>Scaridae</v>
      </c>
    </row>
    <row r="2429" spans="1:11">
      <c r="A2429" s="49">
        <v>2013</v>
      </c>
      <c r="B2429" t="s">
        <v>380</v>
      </c>
      <c r="C2429">
        <v>3</v>
      </c>
      <c r="D2429" t="s">
        <v>45</v>
      </c>
      <c r="E2429" s="48" t="str">
        <f>VLOOKUP(D2429,'Species List'!$A$2:$J$97,3,0)</f>
        <v>Sparisoma viride</v>
      </c>
      <c r="F2429">
        <v>13</v>
      </c>
      <c r="G2429" t="s">
        <v>21</v>
      </c>
      <c r="H2429" s="50">
        <f>VLOOKUP(D2429,'Species List'!$A$2:$J$97,6,0)</f>
        <v>-4.4317000000000002</v>
      </c>
      <c r="I2429" s="50">
        <f>VLOOKUP(D2429,'Species List'!$A$2:$J$97,7,0)</f>
        <v>2.9051</v>
      </c>
      <c r="J2429">
        <f t="shared" si="37"/>
        <v>51.229112573228946</v>
      </c>
      <c r="K2429" s="50" t="str">
        <f>VLOOKUP(D2429,'Species List'!$A$2:$J$97,4,0)</f>
        <v>Scaridae</v>
      </c>
    </row>
    <row r="2430" spans="1:11">
      <c r="A2430" s="49">
        <v>2013</v>
      </c>
      <c r="B2430" t="s">
        <v>380</v>
      </c>
      <c r="C2430">
        <v>3</v>
      </c>
      <c r="D2430" t="s">
        <v>45</v>
      </c>
      <c r="E2430" s="48" t="str">
        <f>VLOOKUP(D2430,'Species List'!$A$2:$J$97,3,0)</f>
        <v>Sparisoma viride</v>
      </c>
      <c r="F2430">
        <v>32</v>
      </c>
      <c r="G2430" t="s">
        <v>43</v>
      </c>
      <c r="H2430" s="50">
        <f>VLOOKUP(D2430,'Species List'!$A$2:$J$97,6,0)</f>
        <v>-4.4317000000000002</v>
      </c>
      <c r="I2430" s="50">
        <f>VLOOKUP(D2430,'Species List'!$A$2:$J$97,7,0)</f>
        <v>2.9051</v>
      </c>
      <c r="J2430">
        <f t="shared" si="37"/>
        <v>701.47339170910243</v>
      </c>
      <c r="K2430" s="50" t="str">
        <f>VLOOKUP(D2430,'Species List'!$A$2:$J$97,4,0)</f>
        <v>Scaridae</v>
      </c>
    </row>
    <row r="2431" spans="1:11">
      <c r="A2431" s="49">
        <v>2013</v>
      </c>
      <c r="B2431" t="s">
        <v>380</v>
      </c>
      <c r="C2431">
        <v>3</v>
      </c>
      <c r="D2431" t="s">
        <v>45</v>
      </c>
      <c r="E2431" s="48" t="str">
        <f>VLOOKUP(D2431,'Species List'!$A$2:$J$97,3,0)</f>
        <v>Sparisoma viride</v>
      </c>
      <c r="F2431">
        <v>33</v>
      </c>
      <c r="G2431" t="s">
        <v>43</v>
      </c>
      <c r="H2431" s="50">
        <f>VLOOKUP(D2431,'Species List'!$A$2:$J$97,6,0)</f>
        <v>-4.4317000000000002</v>
      </c>
      <c r="I2431" s="50">
        <f>VLOOKUP(D2431,'Species List'!$A$2:$J$97,7,0)</f>
        <v>2.9051</v>
      </c>
      <c r="J2431">
        <f t="shared" si="37"/>
        <v>767.06973304521671</v>
      </c>
      <c r="K2431" s="50" t="str">
        <f>VLOOKUP(D2431,'Species List'!$A$2:$J$97,4,0)</f>
        <v>Scaridae</v>
      </c>
    </row>
    <row r="2432" spans="1:11">
      <c r="A2432" s="49">
        <v>2013</v>
      </c>
      <c r="B2432" t="s">
        <v>380</v>
      </c>
      <c r="C2432">
        <v>4</v>
      </c>
      <c r="D2432" t="s">
        <v>48</v>
      </c>
      <c r="E2432" s="48" t="str">
        <f>VLOOKUP(D2432,'Species List'!$A$2:$J$97,3,0)</f>
        <v>Scarus taeniopterus</v>
      </c>
      <c r="F2432">
        <v>10</v>
      </c>
      <c r="G2432" t="s">
        <v>21</v>
      </c>
      <c r="H2432" s="50">
        <f>VLOOKUP(D2432,'Species List'!$A$2:$J$97,6,0)</f>
        <v>-3.2256999999999998</v>
      </c>
      <c r="I2432" s="50">
        <f>VLOOKUP(D2432,'Species List'!$A$2:$J$97,7,0)</f>
        <v>2.3852000000000002</v>
      </c>
      <c r="J2432">
        <f t="shared" si="37"/>
        <v>35.050966680669347</v>
      </c>
      <c r="K2432" s="50" t="str">
        <f>VLOOKUP(D2432,'Species List'!$A$2:$J$97,4,0)</f>
        <v>Scaridae</v>
      </c>
    </row>
    <row r="2433" spans="1:11">
      <c r="A2433" s="49">
        <v>2013</v>
      </c>
      <c r="B2433" t="s">
        <v>380</v>
      </c>
      <c r="C2433">
        <v>4</v>
      </c>
      <c r="D2433" t="s">
        <v>48</v>
      </c>
      <c r="E2433" s="48" t="str">
        <f>VLOOKUP(D2433,'Species List'!$A$2:$J$97,3,0)</f>
        <v>Scarus taeniopterus</v>
      </c>
      <c r="F2433">
        <v>14</v>
      </c>
      <c r="G2433" t="s">
        <v>21</v>
      </c>
      <c r="H2433" s="50">
        <f>VLOOKUP(D2433,'Species List'!$A$2:$J$97,6,0)</f>
        <v>-3.2256999999999998</v>
      </c>
      <c r="I2433" s="50">
        <f>VLOOKUP(D2433,'Species List'!$A$2:$J$97,7,0)</f>
        <v>2.3852000000000002</v>
      </c>
      <c r="J2433">
        <f t="shared" si="37"/>
        <v>78.206813423753971</v>
      </c>
      <c r="K2433" s="50" t="str">
        <f>VLOOKUP(D2433,'Species List'!$A$2:$J$97,4,0)</f>
        <v>Scaridae</v>
      </c>
    </row>
    <row r="2434" spans="1:11">
      <c r="A2434" s="49">
        <v>2013</v>
      </c>
      <c r="B2434" t="s">
        <v>380</v>
      </c>
      <c r="C2434">
        <v>4</v>
      </c>
      <c r="D2434" t="s">
        <v>48</v>
      </c>
      <c r="E2434" s="48" t="str">
        <f>VLOOKUP(D2434,'Species List'!$A$2:$J$97,3,0)</f>
        <v>Scarus taeniopterus</v>
      </c>
      <c r="F2434">
        <v>15</v>
      </c>
      <c r="G2434" t="s">
        <v>21</v>
      </c>
      <c r="H2434" s="50">
        <f>VLOOKUP(D2434,'Species List'!$A$2:$J$97,6,0)</f>
        <v>-3.2256999999999998</v>
      </c>
      <c r="I2434" s="50">
        <f>VLOOKUP(D2434,'Species List'!$A$2:$J$97,7,0)</f>
        <v>2.3852000000000002</v>
      </c>
      <c r="J2434">
        <f t="shared" ref="J2434:J2497" si="38">10^(H2434+(I2434*LOG(F2434*10)/LOG(10)))</f>
        <v>92.19616810425471</v>
      </c>
      <c r="K2434" s="50" t="str">
        <f>VLOOKUP(D2434,'Species List'!$A$2:$J$97,4,0)</f>
        <v>Scaridae</v>
      </c>
    </row>
    <row r="2435" spans="1:11">
      <c r="A2435" s="49">
        <v>2013</v>
      </c>
      <c r="B2435" t="s">
        <v>380</v>
      </c>
      <c r="C2435">
        <v>4</v>
      </c>
      <c r="D2435" t="s">
        <v>48</v>
      </c>
      <c r="E2435" s="48" t="str">
        <f>VLOOKUP(D2435,'Species List'!$A$2:$J$97,3,0)</f>
        <v>Scarus taeniopterus</v>
      </c>
      <c r="F2435">
        <v>17</v>
      </c>
      <c r="G2435" t="s">
        <v>21</v>
      </c>
      <c r="H2435" s="50">
        <f>VLOOKUP(D2435,'Species List'!$A$2:$J$97,6,0)</f>
        <v>-3.2256999999999998</v>
      </c>
      <c r="I2435" s="50">
        <f>VLOOKUP(D2435,'Species List'!$A$2:$J$97,7,0)</f>
        <v>2.3852000000000002</v>
      </c>
      <c r="J2435">
        <f t="shared" si="38"/>
        <v>124.27013418228138</v>
      </c>
      <c r="K2435" s="50" t="str">
        <f>VLOOKUP(D2435,'Species List'!$A$2:$J$97,4,0)</f>
        <v>Scaridae</v>
      </c>
    </row>
    <row r="2436" spans="1:11">
      <c r="A2436" s="49">
        <v>2013</v>
      </c>
      <c r="B2436" t="s">
        <v>380</v>
      </c>
      <c r="C2436">
        <v>4</v>
      </c>
      <c r="D2436" t="s">
        <v>48</v>
      </c>
      <c r="E2436" s="48" t="str">
        <f>VLOOKUP(D2436,'Species List'!$A$2:$J$97,3,0)</f>
        <v>Scarus taeniopterus</v>
      </c>
      <c r="F2436">
        <v>17</v>
      </c>
      <c r="G2436" t="s">
        <v>21</v>
      </c>
      <c r="H2436" s="50">
        <f>VLOOKUP(D2436,'Species List'!$A$2:$J$97,6,0)</f>
        <v>-3.2256999999999998</v>
      </c>
      <c r="I2436" s="50">
        <f>VLOOKUP(D2436,'Species List'!$A$2:$J$97,7,0)</f>
        <v>2.3852000000000002</v>
      </c>
      <c r="J2436">
        <f t="shared" si="38"/>
        <v>124.27013418228138</v>
      </c>
      <c r="K2436" s="50" t="str">
        <f>VLOOKUP(D2436,'Species List'!$A$2:$J$97,4,0)</f>
        <v>Scaridae</v>
      </c>
    </row>
    <row r="2437" spans="1:11">
      <c r="A2437" s="49">
        <v>2013</v>
      </c>
      <c r="B2437" t="s">
        <v>380</v>
      </c>
      <c r="C2437">
        <v>4</v>
      </c>
      <c r="D2437" t="s">
        <v>48</v>
      </c>
      <c r="E2437" s="48" t="str">
        <f>VLOOKUP(D2437,'Species List'!$A$2:$J$97,3,0)</f>
        <v>Scarus taeniopterus</v>
      </c>
      <c r="F2437">
        <v>19</v>
      </c>
      <c r="G2437" t="s">
        <v>21</v>
      </c>
      <c r="H2437" s="50">
        <f>VLOOKUP(D2437,'Species List'!$A$2:$J$97,6,0)</f>
        <v>-3.2256999999999998</v>
      </c>
      <c r="I2437" s="50">
        <f>VLOOKUP(D2437,'Species List'!$A$2:$J$97,7,0)</f>
        <v>2.3852000000000002</v>
      </c>
      <c r="J2437">
        <f t="shared" si="38"/>
        <v>162.02539503890316</v>
      </c>
      <c r="K2437" s="50" t="str">
        <f>VLOOKUP(D2437,'Species List'!$A$2:$J$97,4,0)</f>
        <v>Scaridae</v>
      </c>
    </row>
    <row r="2438" spans="1:11">
      <c r="A2438" s="49">
        <v>2013</v>
      </c>
      <c r="B2438" t="s">
        <v>380</v>
      </c>
      <c r="C2438">
        <v>4</v>
      </c>
      <c r="D2438" t="s">
        <v>48</v>
      </c>
      <c r="E2438" s="48" t="str">
        <f>VLOOKUP(D2438,'Species List'!$A$2:$J$97,3,0)</f>
        <v>Scarus taeniopterus</v>
      </c>
      <c r="F2438">
        <v>22</v>
      </c>
      <c r="G2438" t="s">
        <v>21</v>
      </c>
      <c r="H2438" s="50">
        <f>VLOOKUP(D2438,'Species List'!$A$2:$J$97,6,0)</f>
        <v>-3.2256999999999998</v>
      </c>
      <c r="I2438" s="50">
        <f>VLOOKUP(D2438,'Species List'!$A$2:$J$97,7,0)</f>
        <v>2.3852000000000002</v>
      </c>
      <c r="J2438">
        <f t="shared" si="38"/>
        <v>229.85109565998633</v>
      </c>
      <c r="K2438" s="50" t="str">
        <f>VLOOKUP(D2438,'Species List'!$A$2:$J$97,4,0)</f>
        <v>Scaridae</v>
      </c>
    </row>
    <row r="2439" spans="1:11">
      <c r="A2439" s="49">
        <v>2013</v>
      </c>
      <c r="B2439" t="s">
        <v>380</v>
      </c>
      <c r="C2439">
        <v>4</v>
      </c>
      <c r="D2439" s="48" t="s">
        <v>42</v>
      </c>
      <c r="E2439" s="48" t="str">
        <f>VLOOKUP(D2439,'Species List'!$A$2:$J$97,3,0)</f>
        <v>Scarus vetula</v>
      </c>
      <c r="F2439">
        <v>33</v>
      </c>
      <c r="G2439" t="s">
        <v>43</v>
      </c>
      <c r="H2439" s="50">
        <f>VLOOKUP(D2439,'Species List'!$A$2:$J$97,6,0)</f>
        <v>-5.0162000000000004</v>
      </c>
      <c r="I2439" s="50">
        <f>VLOOKUP(D2439,'Species List'!$A$2:$J$97,7,0)</f>
        <v>3.1109</v>
      </c>
      <c r="J2439">
        <f t="shared" si="38"/>
        <v>658.63531859738646</v>
      </c>
      <c r="K2439" s="50" t="str">
        <f>VLOOKUP(D2439,'Species List'!$A$2:$J$97,4,0)</f>
        <v>Scaridae</v>
      </c>
    </row>
    <row r="2440" spans="1:11">
      <c r="A2440" s="49">
        <v>2013</v>
      </c>
      <c r="B2440" t="s">
        <v>380</v>
      </c>
      <c r="C2440">
        <v>4</v>
      </c>
      <c r="D2440" s="48" t="s">
        <v>42</v>
      </c>
      <c r="E2440" s="48" t="str">
        <f>VLOOKUP(D2440,'Species List'!$A$2:$J$97,3,0)</f>
        <v>Scarus vetula</v>
      </c>
      <c r="F2440">
        <v>34</v>
      </c>
      <c r="G2440" t="s">
        <v>43</v>
      </c>
      <c r="H2440" s="50">
        <f>VLOOKUP(D2440,'Species List'!$A$2:$J$97,6,0)</f>
        <v>-5.0162000000000004</v>
      </c>
      <c r="I2440" s="50">
        <f>VLOOKUP(D2440,'Species List'!$A$2:$J$97,7,0)</f>
        <v>3.1109</v>
      </c>
      <c r="J2440">
        <f t="shared" si="38"/>
        <v>722.73279691201913</v>
      </c>
      <c r="K2440" s="50" t="str">
        <f>VLOOKUP(D2440,'Species List'!$A$2:$J$97,4,0)</f>
        <v>Scaridae</v>
      </c>
    </row>
    <row r="2441" spans="1:11">
      <c r="A2441" s="49">
        <v>2013</v>
      </c>
      <c r="B2441" t="s">
        <v>380</v>
      </c>
      <c r="C2441">
        <v>4</v>
      </c>
      <c r="D2441" s="48" t="s">
        <v>47</v>
      </c>
      <c r="E2441" s="48" t="str">
        <f>VLOOKUP(D2441,'Species List'!$A$2:$J$97,3,0)</f>
        <v>Sparisoma aurofrenatum</v>
      </c>
      <c r="F2441">
        <v>15</v>
      </c>
      <c r="G2441" t="s">
        <v>21</v>
      </c>
      <c r="H2441" s="50">
        <f>VLOOKUP(D2441,'Species List'!$A$2:$J$97,6,0)</f>
        <v>-4.0781000000000001</v>
      </c>
      <c r="I2441" s="50">
        <f>VLOOKUP(D2441,'Species List'!$A$2:$J$97,7,0)</f>
        <v>2.7437999999999998</v>
      </c>
      <c r="J2441">
        <f t="shared" si="38"/>
        <v>78.101467931149301</v>
      </c>
      <c r="K2441" s="50" t="str">
        <f>VLOOKUP(D2441,'Species List'!$A$2:$J$97,4,0)</f>
        <v>Scaridae</v>
      </c>
    </row>
    <row r="2442" spans="1:11">
      <c r="A2442" s="49">
        <v>2013</v>
      </c>
      <c r="B2442" t="s">
        <v>380</v>
      </c>
      <c r="C2442">
        <v>4</v>
      </c>
      <c r="D2442" s="48" t="s">
        <v>47</v>
      </c>
      <c r="E2442" s="48" t="str">
        <f>VLOOKUP(D2442,'Species List'!$A$2:$J$97,3,0)</f>
        <v>Sparisoma aurofrenatum</v>
      </c>
      <c r="F2442">
        <v>16</v>
      </c>
      <c r="G2442" t="s">
        <v>21</v>
      </c>
      <c r="H2442" s="50">
        <f>VLOOKUP(D2442,'Species List'!$A$2:$J$97,6,0)</f>
        <v>-4.0781000000000001</v>
      </c>
      <c r="I2442" s="50">
        <f>VLOOKUP(D2442,'Species List'!$A$2:$J$97,7,0)</f>
        <v>2.7437999999999998</v>
      </c>
      <c r="J2442">
        <f t="shared" si="38"/>
        <v>93.231872840853399</v>
      </c>
      <c r="K2442" s="50" t="str">
        <f>VLOOKUP(D2442,'Species List'!$A$2:$J$97,4,0)</f>
        <v>Scaridae</v>
      </c>
    </row>
    <row r="2443" spans="1:11">
      <c r="A2443" s="49">
        <v>2013</v>
      </c>
      <c r="B2443" t="s">
        <v>380</v>
      </c>
      <c r="C2443">
        <v>4</v>
      </c>
      <c r="D2443" s="48" t="s">
        <v>47</v>
      </c>
      <c r="E2443" s="48" t="str">
        <f>VLOOKUP(D2443,'Species List'!$A$2:$J$97,3,0)</f>
        <v>Sparisoma aurofrenatum</v>
      </c>
      <c r="F2443">
        <v>23</v>
      </c>
      <c r="G2443" t="s">
        <v>43</v>
      </c>
      <c r="H2443" s="50">
        <f>VLOOKUP(D2443,'Species List'!$A$2:$J$97,6,0)</f>
        <v>-4.0781000000000001</v>
      </c>
      <c r="I2443" s="50">
        <f>VLOOKUP(D2443,'Species List'!$A$2:$J$97,7,0)</f>
        <v>2.7437999999999998</v>
      </c>
      <c r="J2443">
        <f t="shared" si="38"/>
        <v>252.35321175413256</v>
      </c>
      <c r="K2443" s="50" t="str">
        <f>VLOOKUP(D2443,'Species List'!$A$2:$J$97,4,0)</f>
        <v>Scaridae</v>
      </c>
    </row>
    <row r="2444" spans="1:11">
      <c r="A2444" s="49">
        <v>2013</v>
      </c>
      <c r="B2444" t="s">
        <v>380</v>
      </c>
      <c r="C2444">
        <v>4</v>
      </c>
      <c r="D2444" t="s">
        <v>45</v>
      </c>
      <c r="E2444" s="48" t="str">
        <f>VLOOKUP(D2444,'Species List'!$A$2:$J$97,3,0)</f>
        <v>Sparisoma viride</v>
      </c>
      <c r="F2444">
        <v>31</v>
      </c>
      <c r="G2444" t="s">
        <v>21</v>
      </c>
      <c r="H2444" s="50">
        <f>VLOOKUP(D2444,'Species List'!$A$2:$J$97,6,0)</f>
        <v>-4.4317000000000002</v>
      </c>
      <c r="I2444" s="50">
        <f>VLOOKUP(D2444,'Species List'!$A$2:$J$97,7,0)</f>
        <v>2.9051</v>
      </c>
      <c r="J2444">
        <f t="shared" si="38"/>
        <v>639.66834096149489</v>
      </c>
      <c r="K2444" s="50" t="str">
        <f>VLOOKUP(D2444,'Species List'!$A$2:$J$97,4,0)</f>
        <v>Scaridae</v>
      </c>
    </row>
    <row r="2445" spans="1:11">
      <c r="A2445" s="49">
        <v>2013</v>
      </c>
      <c r="B2445" t="s">
        <v>380</v>
      </c>
      <c r="C2445">
        <v>5</v>
      </c>
      <c r="D2445" t="s">
        <v>48</v>
      </c>
      <c r="E2445" s="48" t="str">
        <f>VLOOKUP(D2445,'Species List'!$A$2:$J$97,3,0)</f>
        <v>Scarus taeniopterus</v>
      </c>
      <c r="F2445">
        <v>8</v>
      </c>
      <c r="G2445" t="s">
        <v>21</v>
      </c>
      <c r="H2445" s="50">
        <f>VLOOKUP(D2445,'Species List'!$A$2:$J$97,6,0)</f>
        <v>-3.2256999999999998</v>
      </c>
      <c r="I2445" s="50">
        <f>VLOOKUP(D2445,'Species List'!$A$2:$J$97,7,0)</f>
        <v>2.3852000000000002</v>
      </c>
      <c r="J2445">
        <f t="shared" si="38"/>
        <v>20.584969932158472</v>
      </c>
      <c r="K2445" s="50" t="str">
        <f>VLOOKUP(D2445,'Species List'!$A$2:$J$97,4,0)</f>
        <v>Scaridae</v>
      </c>
    </row>
    <row r="2446" spans="1:11">
      <c r="A2446" s="49">
        <v>2013</v>
      </c>
      <c r="B2446" t="s">
        <v>380</v>
      </c>
      <c r="C2446">
        <v>5</v>
      </c>
      <c r="D2446" t="s">
        <v>48</v>
      </c>
      <c r="E2446" s="48" t="str">
        <f>VLOOKUP(D2446,'Species List'!$A$2:$J$97,3,0)</f>
        <v>Scarus taeniopterus</v>
      </c>
      <c r="F2446">
        <v>10</v>
      </c>
      <c r="G2446" t="s">
        <v>21</v>
      </c>
      <c r="H2446" s="50">
        <f>VLOOKUP(D2446,'Species List'!$A$2:$J$97,6,0)</f>
        <v>-3.2256999999999998</v>
      </c>
      <c r="I2446" s="50">
        <f>VLOOKUP(D2446,'Species List'!$A$2:$J$97,7,0)</f>
        <v>2.3852000000000002</v>
      </c>
      <c r="J2446">
        <f t="shared" si="38"/>
        <v>35.050966680669347</v>
      </c>
      <c r="K2446" s="50" t="str">
        <f>VLOOKUP(D2446,'Species List'!$A$2:$J$97,4,0)</f>
        <v>Scaridae</v>
      </c>
    </row>
    <row r="2447" spans="1:11">
      <c r="A2447" s="49">
        <v>2013</v>
      </c>
      <c r="B2447" t="s">
        <v>380</v>
      </c>
      <c r="C2447">
        <v>5</v>
      </c>
      <c r="D2447" t="s">
        <v>48</v>
      </c>
      <c r="E2447" s="48" t="str">
        <f>VLOOKUP(D2447,'Species List'!$A$2:$J$97,3,0)</f>
        <v>Scarus taeniopterus</v>
      </c>
      <c r="F2447">
        <v>12</v>
      </c>
      <c r="G2447" t="s">
        <v>21</v>
      </c>
      <c r="H2447" s="50">
        <f>VLOOKUP(D2447,'Species List'!$A$2:$J$97,6,0)</f>
        <v>-3.2256999999999998</v>
      </c>
      <c r="I2447" s="50">
        <f>VLOOKUP(D2447,'Species List'!$A$2:$J$97,7,0)</f>
        <v>2.3852000000000002</v>
      </c>
      <c r="J2447">
        <f t="shared" si="38"/>
        <v>54.145592205106873</v>
      </c>
      <c r="K2447" s="50" t="str">
        <f>VLOOKUP(D2447,'Species List'!$A$2:$J$97,4,0)</f>
        <v>Scaridae</v>
      </c>
    </row>
    <row r="2448" spans="1:11">
      <c r="A2448" s="49">
        <v>2013</v>
      </c>
      <c r="B2448" t="s">
        <v>380</v>
      </c>
      <c r="C2448">
        <v>5</v>
      </c>
      <c r="D2448" t="s">
        <v>48</v>
      </c>
      <c r="E2448" s="48" t="str">
        <f>VLOOKUP(D2448,'Species List'!$A$2:$J$97,3,0)</f>
        <v>Scarus taeniopterus</v>
      </c>
      <c r="F2448">
        <v>12</v>
      </c>
      <c r="G2448" t="s">
        <v>21</v>
      </c>
      <c r="H2448" s="50">
        <f>VLOOKUP(D2448,'Species List'!$A$2:$J$97,6,0)</f>
        <v>-3.2256999999999998</v>
      </c>
      <c r="I2448" s="50">
        <f>VLOOKUP(D2448,'Species List'!$A$2:$J$97,7,0)</f>
        <v>2.3852000000000002</v>
      </c>
      <c r="J2448">
        <f t="shared" si="38"/>
        <v>54.145592205106873</v>
      </c>
      <c r="K2448" s="50" t="str">
        <f>VLOOKUP(D2448,'Species List'!$A$2:$J$97,4,0)</f>
        <v>Scaridae</v>
      </c>
    </row>
    <row r="2449" spans="1:11">
      <c r="A2449" s="49">
        <v>2013</v>
      </c>
      <c r="B2449" t="s">
        <v>380</v>
      </c>
      <c r="C2449">
        <v>5</v>
      </c>
      <c r="D2449" t="s">
        <v>48</v>
      </c>
      <c r="E2449" s="48" t="str">
        <f>VLOOKUP(D2449,'Species List'!$A$2:$J$97,3,0)</f>
        <v>Scarus taeniopterus</v>
      </c>
      <c r="F2449">
        <v>13</v>
      </c>
      <c r="G2449" t="s">
        <v>21</v>
      </c>
      <c r="H2449" s="50">
        <f>VLOOKUP(D2449,'Species List'!$A$2:$J$97,6,0)</f>
        <v>-3.2256999999999998</v>
      </c>
      <c r="I2449" s="50">
        <f>VLOOKUP(D2449,'Species List'!$A$2:$J$97,7,0)</f>
        <v>2.3852000000000002</v>
      </c>
      <c r="J2449">
        <f t="shared" si="38"/>
        <v>65.535660968650873</v>
      </c>
      <c r="K2449" s="50" t="str">
        <f>VLOOKUP(D2449,'Species List'!$A$2:$J$97,4,0)</f>
        <v>Scaridae</v>
      </c>
    </row>
    <row r="2450" spans="1:11">
      <c r="A2450" s="49">
        <v>2013</v>
      </c>
      <c r="B2450" t="s">
        <v>380</v>
      </c>
      <c r="C2450">
        <v>5</v>
      </c>
      <c r="D2450" t="s">
        <v>48</v>
      </c>
      <c r="E2450" s="48" t="str">
        <f>VLOOKUP(D2450,'Species List'!$A$2:$J$97,3,0)</f>
        <v>Scarus taeniopterus</v>
      </c>
      <c r="F2450">
        <v>15</v>
      </c>
      <c r="G2450" t="s">
        <v>21</v>
      </c>
      <c r="H2450" s="50">
        <f>VLOOKUP(D2450,'Species List'!$A$2:$J$97,6,0)</f>
        <v>-3.2256999999999998</v>
      </c>
      <c r="I2450" s="50">
        <f>VLOOKUP(D2450,'Species List'!$A$2:$J$97,7,0)</f>
        <v>2.3852000000000002</v>
      </c>
      <c r="J2450">
        <f t="shared" si="38"/>
        <v>92.19616810425471</v>
      </c>
      <c r="K2450" s="50" t="str">
        <f>VLOOKUP(D2450,'Species List'!$A$2:$J$97,4,0)</f>
        <v>Scaridae</v>
      </c>
    </row>
    <row r="2451" spans="1:11">
      <c r="A2451" s="49">
        <v>2013</v>
      </c>
      <c r="B2451" t="s">
        <v>380</v>
      </c>
      <c r="C2451">
        <v>5</v>
      </c>
      <c r="D2451" t="s">
        <v>48</v>
      </c>
      <c r="E2451" s="48" t="str">
        <f>VLOOKUP(D2451,'Species List'!$A$2:$J$97,3,0)</f>
        <v>Scarus taeniopterus</v>
      </c>
      <c r="F2451">
        <v>17</v>
      </c>
      <c r="G2451" t="s">
        <v>21</v>
      </c>
      <c r="H2451" s="50">
        <f>VLOOKUP(D2451,'Species List'!$A$2:$J$97,6,0)</f>
        <v>-3.2256999999999998</v>
      </c>
      <c r="I2451" s="50">
        <f>VLOOKUP(D2451,'Species List'!$A$2:$J$97,7,0)</f>
        <v>2.3852000000000002</v>
      </c>
      <c r="J2451">
        <f t="shared" si="38"/>
        <v>124.27013418228138</v>
      </c>
      <c r="K2451" s="50" t="str">
        <f>VLOOKUP(D2451,'Species List'!$A$2:$J$97,4,0)</f>
        <v>Scaridae</v>
      </c>
    </row>
    <row r="2452" spans="1:11">
      <c r="A2452" s="49">
        <v>2013</v>
      </c>
      <c r="B2452" t="s">
        <v>380</v>
      </c>
      <c r="C2452">
        <v>5</v>
      </c>
      <c r="D2452" t="s">
        <v>48</v>
      </c>
      <c r="E2452" s="48" t="str">
        <f>VLOOKUP(D2452,'Species List'!$A$2:$J$97,3,0)</f>
        <v>Scarus taeniopterus</v>
      </c>
      <c r="F2452">
        <v>18</v>
      </c>
      <c r="G2452" t="s">
        <v>21</v>
      </c>
      <c r="H2452" s="50">
        <f>VLOOKUP(D2452,'Species List'!$A$2:$J$97,6,0)</f>
        <v>-3.2256999999999998</v>
      </c>
      <c r="I2452" s="50">
        <f>VLOOKUP(D2452,'Species List'!$A$2:$J$97,7,0)</f>
        <v>2.3852000000000002</v>
      </c>
      <c r="J2452">
        <f t="shared" si="38"/>
        <v>142.42163893869329</v>
      </c>
      <c r="K2452" s="50" t="str">
        <f>VLOOKUP(D2452,'Species List'!$A$2:$J$97,4,0)</f>
        <v>Scaridae</v>
      </c>
    </row>
    <row r="2453" spans="1:11">
      <c r="A2453" s="49">
        <v>2013</v>
      </c>
      <c r="B2453" t="s">
        <v>380</v>
      </c>
      <c r="C2453">
        <v>5</v>
      </c>
      <c r="D2453" t="s">
        <v>48</v>
      </c>
      <c r="E2453" s="48" t="str">
        <f>VLOOKUP(D2453,'Species List'!$A$2:$J$97,3,0)</f>
        <v>Scarus taeniopterus</v>
      </c>
      <c r="F2453">
        <v>23</v>
      </c>
      <c r="G2453" t="s">
        <v>43</v>
      </c>
      <c r="H2453" s="50">
        <f>VLOOKUP(D2453,'Species List'!$A$2:$J$97,6,0)</f>
        <v>-3.2256999999999998</v>
      </c>
      <c r="I2453" s="50">
        <f>VLOOKUP(D2453,'Species List'!$A$2:$J$97,7,0)</f>
        <v>2.3852000000000002</v>
      </c>
      <c r="J2453">
        <f t="shared" si="38"/>
        <v>255.56020890468707</v>
      </c>
      <c r="K2453" s="50" t="str">
        <f>VLOOKUP(D2453,'Species List'!$A$2:$J$97,4,0)</f>
        <v>Scaridae</v>
      </c>
    </row>
    <row r="2454" spans="1:11">
      <c r="A2454" s="49">
        <v>2013</v>
      </c>
      <c r="B2454" t="s">
        <v>380</v>
      </c>
      <c r="C2454">
        <v>5</v>
      </c>
      <c r="D2454" t="s">
        <v>45</v>
      </c>
      <c r="E2454" s="48" t="str">
        <f>VLOOKUP(D2454,'Species List'!$A$2:$J$97,3,0)</f>
        <v>Sparisoma viride</v>
      </c>
      <c r="F2454">
        <v>10</v>
      </c>
      <c r="G2454" t="s">
        <v>21</v>
      </c>
      <c r="H2454" s="50">
        <f>VLOOKUP(D2454,'Species List'!$A$2:$J$97,6,0)</f>
        <v>-4.4317000000000002</v>
      </c>
      <c r="I2454" s="50">
        <f>VLOOKUP(D2454,'Species List'!$A$2:$J$97,7,0)</f>
        <v>2.9051</v>
      </c>
      <c r="J2454">
        <f t="shared" si="38"/>
        <v>23.905619353446316</v>
      </c>
      <c r="K2454" s="50" t="str">
        <f>VLOOKUP(D2454,'Species List'!$A$2:$J$97,4,0)</f>
        <v>Scaridae</v>
      </c>
    </row>
    <row r="2455" spans="1:11">
      <c r="A2455" s="49">
        <v>2013</v>
      </c>
      <c r="B2455" t="s">
        <v>380</v>
      </c>
      <c r="C2455">
        <v>5</v>
      </c>
      <c r="D2455" t="s">
        <v>45</v>
      </c>
      <c r="E2455" s="48" t="str">
        <f>VLOOKUP(D2455,'Species List'!$A$2:$J$97,3,0)</f>
        <v>Sparisoma viride</v>
      </c>
      <c r="F2455">
        <v>12</v>
      </c>
      <c r="G2455" t="s">
        <v>21</v>
      </c>
      <c r="H2455" s="50">
        <f>VLOOKUP(D2455,'Species List'!$A$2:$J$97,6,0)</f>
        <v>-4.4317000000000002</v>
      </c>
      <c r="I2455" s="50">
        <f>VLOOKUP(D2455,'Species List'!$A$2:$J$97,7,0)</f>
        <v>2.9051</v>
      </c>
      <c r="J2455">
        <f t="shared" si="38"/>
        <v>40.600318253552281</v>
      </c>
      <c r="K2455" s="50" t="str">
        <f>VLOOKUP(D2455,'Species List'!$A$2:$J$97,4,0)</f>
        <v>Scaridae</v>
      </c>
    </row>
    <row r="2456" spans="1:11">
      <c r="A2456" s="49">
        <v>2013</v>
      </c>
      <c r="B2456" t="s">
        <v>380</v>
      </c>
      <c r="C2456">
        <v>5</v>
      </c>
      <c r="D2456" t="s">
        <v>45</v>
      </c>
      <c r="E2456" s="48" t="str">
        <f>VLOOKUP(D2456,'Species List'!$A$2:$J$97,3,0)</f>
        <v>Sparisoma viride</v>
      </c>
      <c r="F2456">
        <v>28</v>
      </c>
      <c r="G2456" t="s">
        <v>21</v>
      </c>
      <c r="H2456" s="50">
        <f>VLOOKUP(D2456,'Species List'!$A$2:$J$97,6,0)</f>
        <v>-4.4317000000000002</v>
      </c>
      <c r="I2456" s="50">
        <f>VLOOKUP(D2456,'Species List'!$A$2:$J$97,7,0)</f>
        <v>2.9051</v>
      </c>
      <c r="J2456">
        <f t="shared" si="38"/>
        <v>475.92530495067058</v>
      </c>
      <c r="K2456" s="50" t="str">
        <f>VLOOKUP(D2456,'Species List'!$A$2:$J$97,4,0)</f>
        <v>Scaridae</v>
      </c>
    </row>
    <row r="2457" spans="1:11">
      <c r="A2457" s="49">
        <v>2013</v>
      </c>
      <c r="B2457" t="s">
        <v>380</v>
      </c>
      <c r="C2457">
        <v>5</v>
      </c>
      <c r="D2457" t="s">
        <v>45</v>
      </c>
      <c r="E2457" s="48" t="str">
        <f>VLOOKUP(D2457,'Species List'!$A$2:$J$97,3,0)</f>
        <v>Sparisoma viride</v>
      </c>
      <c r="F2457">
        <v>30</v>
      </c>
      <c r="G2457" t="s">
        <v>21</v>
      </c>
      <c r="H2457" s="50">
        <f>VLOOKUP(D2457,'Species List'!$A$2:$J$97,6,0)</f>
        <v>-4.4317000000000002</v>
      </c>
      <c r="I2457" s="50">
        <f>VLOOKUP(D2457,'Species List'!$A$2:$J$97,7,0)</f>
        <v>2.9051</v>
      </c>
      <c r="J2457">
        <f t="shared" si="38"/>
        <v>581.54718397712224</v>
      </c>
      <c r="K2457" s="50" t="str">
        <f>VLOOKUP(D2457,'Species List'!$A$2:$J$97,4,0)</f>
        <v>Scaridae</v>
      </c>
    </row>
    <row r="2458" spans="1:11">
      <c r="A2458" s="49">
        <v>2013</v>
      </c>
      <c r="B2458" t="s">
        <v>380</v>
      </c>
      <c r="C2458">
        <v>5</v>
      </c>
      <c r="D2458" t="s">
        <v>45</v>
      </c>
      <c r="E2458" s="48" t="str">
        <f>VLOOKUP(D2458,'Species List'!$A$2:$J$97,3,0)</f>
        <v>Sparisoma viride</v>
      </c>
      <c r="F2458">
        <v>5</v>
      </c>
      <c r="G2458" t="s">
        <v>53</v>
      </c>
      <c r="H2458" s="50">
        <f>VLOOKUP(D2458,'Species List'!$A$2:$J$97,6,0)</f>
        <v>-4.4317000000000002</v>
      </c>
      <c r="I2458" s="50">
        <f>VLOOKUP(D2458,'Species List'!$A$2:$J$97,7,0)</f>
        <v>2.9051</v>
      </c>
      <c r="J2458">
        <f t="shared" si="38"/>
        <v>3.1913744192871154</v>
      </c>
      <c r="K2458" s="50" t="str">
        <f>VLOOKUP(D2458,'Species List'!$A$2:$J$97,4,0)</f>
        <v>Scaridae</v>
      </c>
    </row>
    <row r="2459" spans="1:11">
      <c r="A2459" s="49">
        <v>2013</v>
      </c>
      <c r="B2459" t="s">
        <v>380</v>
      </c>
      <c r="C2459">
        <v>6</v>
      </c>
      <c r="D2459" t="s">
        <v>54</v>
      </c>
      <c r="E2459" s="48" t="str">
        <f>VLOOKUP(D2459,'Species List'!$A$2:$J$97,3,0)</f>
        <v>Acanthurus coeruleus</v>
      </c>
      <c r="F2459">
        <v>17</v>
      </c>
      <c r="H2459" s="50">
        <f>VLOOKUP(D2459,'Species List'!$A$2:$J$97,6,0)</f>
        <v>-2.8241999999999998</v>
      </c>
      <c r="I2459" s="50">
        <f>VLOOKUP(D2459,'Species List'!$A$2:$J$97,7,0)</f>
        <v>2.2637999999999998</v>
      </c>
      <c r="J2459">
        <f t="shared" si="38"/>
        <v>167.91529942216221</v>
      </c>
      <c r="K2459" s="50" t="str">
        <f>VLOOKUP(D2459,'Species List'!$A$2:$J$97,4,0)</f>
        <v>Acanthuridae</v>
      </c>
    </row>
    <row r="2460" spans="1:11">
      <c r="A2460" s="49">
        <v>2013</v>
      </c>
      <c r="B2460" t="s">
        <v>380</v>
      </c>
      <c r="C2460">
        <v>6</v>
      </c>
      <c r="D2460" t="s">
        <v>54</v>
      </c>
      <c r="E2460" s="48" t="str">
        <f>VLOOKUP(D2460,'Species List'!$A$2:$J$97,3,0)</f>
        <v>Acanthurus coeruleus</v>
      </c>
      <c r="F2460">
        <v>18</v>
      </c>
      <c r="H2460" s="50">
        <f>VLOOKUP(D2460,'Species List'!$A$2:$J$97,6,0)</f>
        <v>-2.8241999999999998</v>
      </c>
      <c r="I2460" s="50">
        <f>VLOOKUP(D2460,'Species List'!$A$2:$J$97,7,0)</f>
        <v>2.2637999999999998</v>
      </c>
      <c r="J2460">
        <f t="shared" si="38"/>
        <v>191.11109332634919</v>
      </c>
      <c r="K2460" s="50" t="str">
        <f>VLOOKUP(D2460,'Species List'!$A$2:$J$97,4,0)</f>
        <v>Acanthuridae</v>
      </c>
    </row>
    <row r="2461" spans="1:11">
      <c r="A2461" s="49">
        <v>2013</v>
      </c>
      <c r="B2461" t="s">
        <v>380</v>
      </c>
      <c r="C2461">
        <v>6</v>
      </c>
      <c r="D2461" t="s">
        <v>54</v>
      </c>
      <c r="E2461" s="48" t="str">
        <f>VLOOKUP(D2461,'Species List'!$A$2:$J$97,3,0)</f>
        <v>Acanthurus coeruleus</v>
      </c>
      <c r="F2461">
        <v>18</v>
      </c>
      <c r="H2461" s="50">
        <f>VLOOKUP(D2461,'Species List'!$A$2:$J$97,6,0)</f>
        <v>-2.8241999999999998</v>
      </c>
      <c r="I2461" s="50">
        <f>VLOOKUP(D2461,'Species List'!$A$2:$J$97,7,0)</f>
        <v>2.2637999999999998</v>
      </c>
      <c r="J2461">
        <f t="shared" si="38"/>
        <v>191.11109332634919</v>
      </c>
      <c r="K2461" s="50" t="str">
        <f>VLOOKUP(D2461,'Species List'!$A$2:$J$97,4,0)</f>
        <v>Acanthuridae</v>
      </c>
    </row>
    <row r="2462" spans="1:11">
      <c r="A2462" s="49">
        <v>2013</v>
      </c>
      <c r="B2462" t="s">
        <v>380</v>
      </c>
      <c r="C2462">
        <v>6</v>
      </c>
      <c r="D2462" t="s">
        <v>48</v>
      </c>
      <c r="E2462" s="48" t="str">
        <f>VLOOKUP(D2462,'Species List'!$A$2:$J$97,3,0)</f>
        <v>Scarus taeniopterus</v>
      </c>
      <c r="F2462">
        <v>8</v>
      </c>
      <c r="G2462" t="s">
        <v>21</v>
      </c>
      <c r="H2462" s="50">
        <f>VLOOKUP(D2462,'Species List'!$A$2:$J$97,6,0)</f>
        <v>-3.2256999999999998</v>
      </c>
      <c r="I2462" s="50">
        <f>VLOOKUP(D2462,'Species List'!$A$2:$J$97,7,0)</f>
        <v>2.3852000000000002</v>
      </c>
      <c r="J2462">
        <f t="shared" si="38"/>
        <v>20.584969932158472</v>
      </c>
      <c r="K2462" s="50" t="str">
        <f>VLOOKUP(D2462,'Species List'!$A$2:$J$97,4,0)</f>
        <v>Scaridae</v>
      </c>
    </row>
    <row r="2463" spans="1:11">
      <c r="A2463" s="49">
        <v>2013</v>
      </c>
      <c r="B2463" t="s">
        <v>380</v>
      </c>
      <c r="C2463">
        <v>6</v>
      </c>
      <c r="D2463" t="s">
        <v>48</v>
      </c>
      <c r="E2463" s="48" t="str">
        <f>VLOOKUP(D2463,'Species List'!$A$2:$J$97,3,0)</f>
        <v>Scarus taeniopterus</v>
      </c>
      <c r="F2463">
        <v>12</v>
      </c>
      <c r="G2463" t="s">
        <v>21</v>
      </c>
      <c r="H2463" s="50">
        <f>VLOOKUP(D2463,'Species List'!$A$2:$J$97,6,0)</f>
        <v>-3.2256999999999998</v>
      </c>
      <c r="I2463" s="50">
        <f>VLOOKUP(D2463,'Species List'!$A$2:$J$97,7,0)</f>
        <v>2.3852000000000002</v>
      </c>
      <c r="J2463">
        <f t="shared" si="38"/>
        <v>54.145592205106873</v>
      </c>
      <c r="K2463" s="50" t="str">
        <f>VLOOKUP(D2463,'Species List'!$A$2:$J$97,4,0)</f>
        <v>Scaridae</v>
      </c>
    </row>
    <row r="2464" spans="1:11">
      <c r="A2464" s="49">
        <v>2013</v>
      </c>
      <c r="B2464" t="s">
        <v>380</v>
      </c>
      <c r="C2464">
        <v>6</v>
      </c>
      <c r="D2464" t="s">
        <v>48</v>
      </c>
      <c r="E2464" s="48" t="str">
        <f>VLOOKUP(D2464,'Species List'!$A$2:$J$97,3,0)</f>
        <v>Scarus taeniopterus</v>
      </c>
      <c r="F2464">
        <v>12</v>
      </c>
      <c r="G2464" t="s">
        <v>21</v>
      </c>
      <c r="H2464" s="50">
        <f>VLOOKUP(D2464,'Species List'!$A$2:$J$97,6,0)</f>
        <v>-3.2256999999999998</v>
      </c>
      <c r="I2464" s="50">
        <f>VLOOKUP(D2464,'Species List'!$A$2:$J$97,7,0)</f>
        <v>2.3852000000000002</v>
      </c>
      <c r="J2464">
        <f t="shared" si="38"/>
        <v>54.145592205106873</v>
      </c>
      <c r="K2464" s="50" t="str">
        <f>VLOOKUP(D2464,'Species List'!$A$2:$J$97,4,0)</f>
        <v>Scaridae</v>
      </c>
    </row>
    <row r="2465" spans="1:11">
      <c r="A2465" s="49">
        <v>2013</v>
      </c>
      <c r="B2465" t="s">
        <v>380</v>
      </c>
      <c r="C2465">
        <v>6</v>
      </c>
      <c r="D2465" t="s">
        <v>48</v>
      </c>
      <c r="E2465" s="48" t="str">
        <f>VLOOKUP(D2465,'Species List'!$A$2:$J$97,3,0)</f>
        <v>Scarus taeniopterus</v>
      </c>
      <c r="F2465">
        <v>15</v>
      </c>
      <c r="G2465" t="s">
        <v>21</v>
      </c>
      <c r="H2465" s="50">
        <f>VLOOKUP(D2465,'Species List'!$A$2:$J$97,6,0)</f>
        <v>-3.2256999999999998</v>
      </c>
      <c r="I2465" s="50">
        <f>VLOOKUP(D2465,'Species List'!$A$2:$J$97,7,0)</f>
        <v>2.3852000000000002</v>
      </c>
      <c r="J2465">
        <f t="shared" si="38"/>
        <v>92.19616810425471</v>
      </c>
      <c r="K2465" s="50" t="str">
        <f>VLOOKUP(D2465,'Species List'!$A$2:$J$97,4,0)</f>
        <v>Scaridae</v>
      </c>
    </row>
    <row r="2466" spans="1:11">
      <c r="A2466" s="49">
        <v>2013</v>
      </c>
      <c r="B2466" t="s">
        <v>380</v>
      </c>
      <c r="C2466">
        <v>6</v>
      </c>
      <c r="D2466" t="s">
        <v>48</v>
      </c>
      <c r="E2466" s="48" t="str">
        <f>VLOOKUP(D2466,'Species List'!$A$2:$J$97,3,0)</f>
        <v>Scarus taeniopterus</v>
      </c>
      <c r="F2466">
        <v>16</v>
      </c>
      <c r="G2466" t="s">
        <v>21</v>
      </c>
      <c r="H2466" s="50">
        <f>VLOOKUP(D2466,'Species List'!$A$2:$J$97,6,0)</f>
        <v>-3.2256999999999998</v>
      </c>
      <c r="I2466" s="50">
        <f>VLOOKUP(D2466,'Species List'!$A$2:$J$97,7,0)</f>
        <v>2.3852000000000002</v>
      </c>
      <c r="J2466">
        <f t="shared" si="38"/>
        <v>107.53924488293569</v>
      </c>
      <c r="K2466" s="50" t="str">
        <f>VLOOKUP(D2466,'Species List'!$A$2:$J$97,4,0)</f>
        <v>Scaridae</v>
      </c>
    </row>
    <row r="2467" spans="1:11">
      <c r="A2467" s="49">
        <v>2013</v>
      </c>
      <c r="B2467" t="s">
        <v>380</v>
      </c>
      <c r="C2467">
        <v>6</v>
      </c>
      <c r="D2467" t="s">
        <v>48</v>
      </c>
      <c r="E2467" s="48" t="str">
        <f>VLOOKUP(D2467,'Species List'!$A$2:$J$97,3,0)</f>
        <v>Scarus taeniopterus</v>
      </c>
      <c r="F2467">
        <v>18</v>
      </c>
      <c r="G2467" t="s">
        <v>21</v>
      </c>
      <c r="H2467" s="50">
        <f>VLOOKUP(D2467,'Species List'!$A$2:$J$97,6,0)</f>
        <v>-3.2256999999999998</v>
      </c>
      <c r="I2467" s="50">
        <f>VLOOKUP(D2467,'Species List'!$A$2:$J$97,7,0)</f>
        <v>2.3852000000000002</v>
      </c>
      <c r="J2467">
        <f t="shared" si="38"/>
        <v>142.42163893869329</v>
      </c>
      <c r="K2467" s="50" t="str">
        <f>VLOOKUP(D2467,'Species List'!$A$2:$J$97,4,0)</f>
        <v>Scaridae</v>
      </c>
    </row>
    <row r="2468" spans="1:11">
      <c r="A2468" s="49">
        <v>2013</v>
      </c>
      <c r="B2468" t="s">
        <v>380</v>
      </c>
      <c r="C2468">
        <v>6</v>
      </c>
      <c r="D2468" t="s">
        <v>48</v>
      </c>
      <c r="E2468" s="48" t="str">
        <f>VLOOKUP(D2468,'Species List'!$A$2:$J$97,3,0)</f>
        <v>Scarus taeniopterus</v>
      </c>
      <c r="F2468">
        <v>19</v>
      </c>
      <c r="G2468" t="s">
        <v>21</v>
      </c>
      <c r="H2468" s="50">
        <f>VLOOKUP(D2468,'Species List'!$A$2:$J$97,6,0)</f>
        <v>-3.2256999999999998</v>
      </c>
      <c r="I2468" s="50">
        <f>VLOOKUP(D2468,'Species List'!$A$2:$J$97,7,0)</f>
        <v>2.3852000000000002</v>
      </c>
      <c r="J2468">
        <f t="shared" si="38"/>
        <v>162.02539503890316</v>
      </c>
      <c r="K2468" s="50" t="str">
        <f>VLOOKUP(D2468,'Species List'!$A$2:$J$97,4,0)</f>
        <v>Scaridae</v>
      </c>
    </row>
    <row r="2469" spans="1:11">
      <c r="A2469" s="49">
        <v>2013</v>
      </c>
      <c r="B2469" t="s">
        <v>380</v>
      </c>
      <c r="C2469">
        <v>6</v>
      </c>
      <c r="D2469" t="s">
        <v>48</v>
      </c>
      <c r="E2469" s="48" t="str">
        <f>VLOOKUP(D2469,'Species List'!$A$2:$J$97,3,0)</f>
        <v>Scarus taeniopterus</v>
      </c>
      <c r="F2469">
        <v>19</v>
      </c>
      <c r="G2469" t="s">
        <v>21</v>
      </c>
      <c r="H2469" s="50">
        <f>VLOOKUP(D2469,'Species List'!$A$2:$J$97,6,0)</f>
        <v>-3.2256999999999998</v>
      </c>
      <c r="I2469" s="50">
        <f>VLOOKUP(D2469,'Species List'!$A$2:$J$97,7,0)</f>
        <v>2.3852000000000002</v>
      </c>
      <c r="J2469">
        <f t="shared" si="38"/>
        <v>162.02539503890316</v>
      </c>
      <c r="K2469" s="50" t="str">
        <f>VLOOKUP(D2469,'Species List'!$A$2:$J$97,4,0)</f>
        <v>Scaridae</v>
      </c>
    </row>
    <row r="2470" spans="1:11">
      <c r="A2470" s="49">
        <v>2013</v>
      </c>
      <c r="B2470" t="s">
        <v>380</v>
      </c>
      <c r="C2470">
        <v>6</v>
      </c>
      <c r="D2470" t="s">
        <v>48</v>
      </c>
      <c r="E2470" s="48" t="str">
        <f>VLOOKUP(D2470,'Species List'!$A$2:$J$97,3,0)</f>
        <v>Scarus taeniopterus</v>
      </c>
      <c r="F2470">
        <v>20</v>
      </c>
      <c r="G2470" t="s">
        <v>21</v>
      </c>
      <c r="H2470" s="50">
        <f>VLOOKUP(D2470,'Species List'!$A$2:$J$97,6,0)</f>
        <v>-3.2256999999999998</v>
      </c>
      <c r="I2470" s="50">
        <f>VLOOKUP(D2470,'Species List'!$A$2:$J$97,7,0)</f>
        <v>2.3852000000000002</v>
      </c>
      <c r="J2470">
        <f t="shared" si="38"/>
        <v>183.11197449783583</v>
      </c>
      <c r="K2470" s="50" t="str">
        <f>VLOOKUP(D2470,'Species List'!$A$2:$J$97,4,0)</f>
        <v>Scaridae</v>
      </c>
    </row>
    <row r="2471" spans="1:11">
      <c r="A2471" s="49">
        <v>2013</v>
      </c>
      <c r="B2471" t="s">
        <v>380</v>
      </c>
      <c r="C2471">
        <v>6</v>
      </c>
      <c r="D2471" t="s">
        <v>48</v>
      </c>
      <c r="E2471" s="48" t="str">
        <f>VLOOKUP(D2471,'Species List'!$A$2:$J$97,3,0)</f>
        <v>Scarus taeniopterus</v>
      </c>
      <c r="F2471">
        <v>7</v>
      </c>
      <c r="G2471" t="s">
        <v>53</v>
      </c>
      <c r="H2471" s="50">
        <f>VLOOKUP(D2471,'Species List'!$A$2:$J$97,6,0)</f>
        <v>-3.2256999999999998</v>
      </c>
      <c r="I2471" s="50">
        <f>VLOOKUP(D2471,'Species List'!$A$2:$J$97,7,0)</f>
        <v>2.3852000000000002</v>
      </c>
      <c r="J2471">
        <f t="shared" si="38"/>
        <v>14.970208360402568</v>
      </c>
      <c r="K2471" s="50" t="str">
        <f>VLOOKUP(D2471,'Species List'!$A$2:$J$97,4,0)</f>
        <v>Scaridae</v>
      </c>
    </row>
    <row r="2472" spans="1:11">
      <c r="A2472" s="49">
        <v>2013</v>
      </c>
      <c r="B2472" t="s">
        <v>380</v>
      </c>
      <c r="C2472">
        <v>6</v>
      </c>
      <c r="D2472" s="48" t="s">
        <v>47</v>
      </c>
      <c r="E2472" s="48" t="str">
        <f>VLOOKUP(D2472,'Species List'!$A$2:$J$97,3,0)</f>
        <v>Sparisoma aurofrenatum</v>
      </c>
      <c r="F2472">
        <v>22</v>
      </c>
      <c r="G2472" t="s">
        <v>21</v>
      </c>
      <c r="H2472" s="50">
        <f>VLOOKUP(D2472,'Species List'!$A$2:$J$97,6,0)</f>
        <v>-4.0781000000000001</v>
      </c>
      <c r="I2472" s="50">
        <f>VLOOKUP(D2472,'Species List'!$A$2:$J$97,7,0)</f>
        <v>2.7437999999999998</v>
      </c>
      <c r="J2472">
        <f t="shared" si="38"/>
        <v>223.37746170948702</v>
      </c>
      <c r="K2472" s="50" t="str">
        <f>VLOOKUP(D2472,'Species List'!$A$2:$J$97,4,0)</f>
        <v>Scaridae</v>
      </c>
    </row>
    <row r="2473" spans="1:11">
      <c r="A2473" s="49">
        <v>2013</v>
      </c>
      <c r="B2473" t="s">
        <v>380</v>
      </c>
      <c r="C2473">
        <v>6</v>
      </c>
      <c r="D2473" t="s">
        <v>45</v>
      </c>
      <c r="E2473" s="48" t="str">
        <f>VLOOKUP(D2473,'Species List'!$A$2:$J$97,3,0)</f>
        <v>Sparisoma viride</v>
      </c>
      <c r="F2473">
        <v>28</v>
      </c>
      <c r="G2473" t="s">
        <v>21</v>
      </c>
      <c r="H2473" s="50">
        <f>VLOOKUP(D2473,'Species List'!$A$2:$J$97,6,0)</f>
        <v>-4.4317000000000002</v>
      </c>
      <c r="I2473" s="50">
        <f>VLOOKUP(D2473,'Species List'!$A$2:$J$97,7,0)</f>
        <v>2.9051</v>
      </c>
      <c r="J2473">
        <f t="shared" si="38"/>
        <v>475.92530495067058</v>
      </c>
      <c r="K2473" s="50" t="str">
        <f>VLOOKUP(D2473,'Species List'!$A$2:$J$97,4,0)</f>
        <v>Scaridae</v>
      </c>
    </row>
    <row r="2474" spans="1:11">
      <c r="A2474" s="49">
        <v>2013</v>
      </c>
      <c r="B2474" t="s">
        <v>380</v>
      </c>
      <c r="C2474">
        <v>7</v>
      </c>
      <c r="D2474" t="s">
        <v>48</v>
      </c>
      <c r="E2474" s="48" t="str">
        <f>VLOOKUP(D2474,'Species List'!$A$2:$J$97,3,0)</f>
        <v>Scarus taeniopterus</v>
      </c>
      <c r="F2474">
        <v>12</v>
      </c>
      <c r="G2474" t="s">
        <v>21</v>
      </c>
      <c r="H2474" s="50">
        <f>VLOOKUP(D2474,'Species List'!$A$2:$J$97,6,0)</f>
        <v>-3.2256999999999998</v>
      </c>
      <c r="I2474" s="50">
        <f>VLOOKUP(D2474,'Species List'!$A$2:$J$97,7,0)</f>
        <v>2.3852000000000002</v>
      </c>
      <c r="J2474">
        <f t="shared" si="38"/>
        <v>54.145592205106873</v>
      </c>
      <c r="K2474" s="50" t="str">
        <f>VLOOKUP(D2474,'Species List'!$A$2:$J$97,4,0)</f>
        <v>Scaridae</v>
      </c>
    </row>
    <row r="2475" spans="1:11">
      <c r="A2475" s="49">
        <v>2013</v>
      </c>
      <c r="B2475" t="s">
        <v>380</v>
      </c>
      <c r="C2475">
        <v>7</v>
      </c>
      <c r="D2475" t="s">
        <v>48</v>
      </c>
      <c r="E2475" s="48" t="str">
        <f>VLOOKUP(D2475,'Species List'!$A$2:$J$97,3,0)</f>
        <v>Scarus taeniopterus</v>
      </c>
      <c r="F2475">
        <v>9</v>
      </c>
      <c r="G2475" t="s">
        <v>53</v>
      </c>
      <c r="H2475" s="50">
        <f>VLOOKUP(D2475,'Species List'!$A$2:$J$97,6,0)</f>
        <v>-3.2256999999999998</v>
      </c>
      <c r="I2475" s="50">
        <f>VLOOKUP(D2475,'Species List'!$A$2:$J$97,7,0)</f>
        <v>2.3852000000000002</v>
      </c>
      <c r="J2475">
        <f t="shared" si="38"/>
        <v>27.262095418590206</v>
      </c>
      <c r="K2475" s="50" t="str">
        <f>VLOOKUP(D2475,'Species List'!$A$2:$J$97,4,0)</f>
        <v>Scaridae</v>
      </c>
    </row>
    <row r="2476" spans="1:11">
      <c r="A2476" s="49">
        <v>2013</v>
      </c>
      <c r="B2476" t="s">
        <v>380</v>
      </c>
      <c r="C2476">
        <v>7</v>
      </c>
      <c r="D2476" t="s">
        <v>48</v>
      </c>
      <c r="E2476" s="48" t="str">
        <f>VLOOKUP(D2476,'Species List'!$A$2:$J$97,3,0)</f>
        <v>Scarus taeniopterus</v>
      </c>
      <c r="F2476">
        <v>13</v>
      </c>
      <c r="G2476" t="s">
        <v>53</v>
      </c>
      <c r="H2476" s="50">
        <f>VLOOKUP(D2476,'Species List'!$A$2:$J$97,6,0)</f>
        <v>-3.2256999999999998</v>
      </c>
      <c r="I2476" s="50">
        <f>VLOOKUP(D2476,'Species List'!$A$2:$J$97,7,0)</f>
        <v>2.3852000000000002</v>
      </c>
      <c r="J2476">
        <f t="shared" si="38"/>
        <v>65.535660968650873</v>
      </c>
      <c r="K2476" s="50" t="str">
        <f>VLOOKUP(D2476,'Species List'!$A$2:$J$97,4,0)</f>
        <v>Scaridae</v>
      </c>
    </row>
    <row r="2477" spans="1:11">
      <c r="A2477" s="49">
        <v>2013</v>
      </c>
      <c r="B2477" t="s">
        <v>380</v>
      </c>
      <c r="C2477">
        <v>7</v>
      </c>
      <c r="D2477" s="48" t="s">
        <v>42</v>
      </c>
      <c r="E2477" s="48" t="str">
        <f>VLOOKUP(D2477,'Species List'!$A$2:$J$97,3,0)</f>
        <v>Scarus vetula</v>
      </c>
      <c r="F2477">
        <v>28</v>
      </c>
      <c r="G2477" t="s">
        <v>21</v>
      </c>
      <c r="H2477" s="50">
        <f>VLOOKUP(D2477,'Species List'!$A$2:$J$97,6,0)</f>
        <v>-5.0162000000000004</v>
      </c>
      <c r="I2477" s="50">
        <f>VLOOKUP(D2477,'Species List'!$A$2:$J$97,7,0)</f>
        <v>3.1109</v>
      </c>
      <c r="J2477">
        <f t="shared" si="38"/>
        <v>395.06078258407069</v>
      </c>
      <c r="K2477" s="50" t="str">
        <f>VLOOKUP(D2477,'Species List'!$A$2:$J$97,4,0)</f>
        <v>Scaridae</v>
      </c>
    </row>
    <row r="2478" spans="1:11">
      <c r="A2478" s="49">
        <v>2013</v>
      </c>
      <c r="B2478" t="s">
        <v>380</v>
      </c>
      <c r="C2478">
        <v>7</v>
      </c>
      <c r="D2478" s="48" t="s">
        <v>47</v>
      </c>
      <c r="E2478" s="48" t="str">
        <f>VLOOKUP(D2478,'Species List'!$A$2:$J$97,3,0)</f>
        <v>Sparisoma aurofrenatum</v>
      </c>
      <c r="F2478">
        <v>19</v>
      </c>
      <c r="G2478" t="s">
        <v>21</v>
      </c>
      <c r="H2478" s="50">
        <f>VLOOKUP(D2478,'Species List'!$A$2:$J$97,6,0)</f>
        <v>-4.0781000000000001</v>
      </c>
      <c r="I2478" s="50">
        <f>VLOOKUP(D2478,'Species List'!$A$2:$J$97,7,0)</f>
        <v>2.7437999999999998</v>
      </c>
      <c r="J2478">
        <f t="shared" si="38"/>
        <v>149.3977752647418</v>
      </c>
      <c r="K2478" s="50" t="str">
        <f>VLOOKUP(D2478,'Species List'!$A$2:$J$97,4,0)</f>
        <v>Scaridae</v>
      </c>
    </row>
    <row r="2479" spans="1:11">
      <c r="A2479" s="49">
        <v>2013</v>
      </c>
      <c r="B2479" t="s">
        <v>380</v>
      </c>
      <c r="C2479">
        <v>7</v>
      </c>
      <c r="D2479" s="48" t="s">
        <v>47</v>
      </c>
      <c r="E2479" s="48" t="str">
        <f>VLOOKUP(D2479,'Species List'!$A$2:$J$97,3,0)</f>
        <v>Sparisoma aurofrenatum</v>
      </c>
      <c r="F2479">
        <v>23</v>
      </c>
      <c r="G2479" t="s">
        <v>43</v>
      </c>
      <c r="H2479" s="50">
        <f>VLOOKUP(D2479,'Species List'!$A$2:$J$97,6,0)</f>
        <v>-4.0781000000000001</v>
      </c>
      <c r="I2479" s="50">
        <f>VLOOKUP(D2479,'Species List'!$A$2:$J$97,7,0)</f>
        <v>2.7437999999999998</v>
      </c>
      <c r="J2479">
        <f t="shared" si="38"/>
        <v>252.35321175413256</v>
      </c>
      <c r="K2479" s="50" t="str">
        <f>VLOOKUP(D2479,'Species List'!$A$2:$J$97,4,0)</f>
        <v>Scaridae</v>
      </c>
    </row>
    <row r="2480" spans="1:11">
      <c r="A2480" s="49">
        <v>2013</v>
      </c>
      <c r="B2480" t="s">
        <v>380</v>
      </c>
      <c r="C2480">
        <v>7</v>
      </c>
      <c r="D2480" s="48" t="s">
        <v>47</v>
      </c>
      <c r="E2480" s="48" t="str">
        <f>VLOOKUP(D2480,'Species List'!$A$2:$J$97,3,0)</f>
        <v>Sparisoma aurofrenatum</v>
      </c>
      <c r="F2480">
        <v>23</v>
      </c>
      <c r="G2480" t="s">
        <v>43</v>
      </c>
      <c r="H2480" s="50">
        <f>VLOOKUP(D2480,'Species List'!$A$2:$J$97,6,0)</f>
        <v>-4.0781000000000001</v>
      </c>
      <c r="I2480" s="50">
        <f>VLOOKUP(D2480,'Species List'!$A$2:$J$97,7,0)</f>
        <v>2.7437999999999998</v>
      </c>
      <c r="J2480">
        <f t="shared" si="38"/>
        <v>252.35321175413256</v>
      </c>
      <c r="K2480" s="50" t="str">
        <f>VLOOKUP(D2480,'Species List'!$A$2:$J$97,4,0)</f>
        <v>Scaridae</v>
      </c>
    </row>
    <row r="2481" spans="1:11">
      <c r="A2481" s="49">
        <v>2013</v>
      </c>
      <c r="B2481" t="s">
        <v>380</v>
      </c>
      <c r="C2481">
        <v>7</v>
      </c>
      <c r="D2481" t="s">
        <v>45</v>
      </c>
      <c r="E2481" s="48" t="str">
        <f>VLOOKUP(D2481,'Species List'!$A$2:$J$97,3,0)</f>
        <v>Sparisoma viride</v>
      </c>
      <c r="F2481">
        <v>10</v>
      </c>
      <c r="G2481" t="s">
        <v>21</v>
      </c>
      <c r="H2481" s="50">
        <f>VLOOKUP(D2481,'Species List'!$A$2:$J$97,6,0)</f>
        <v>-4.4317000000000002</v>
      </c>
      <c r="I2481" s="50">
        <f>VLOOKUP(D2481,'Species List'!$A$2:$J$97,7,0)</f>
        <v>2.9051</v>
      </c>
      <c r="J2481">
        <f t="shared" si="38"/>
        <v>23.905619353446316</v>
      </c>
      <c r="K2481" s="50" t="str">
        <f>VLOOKUP(D2481,'Species List'!$A$2:$J$97,4,0)</f>
        <v>Scaridae</v>
      </c>
    </row>
    <row r="2482" spans="1:11">
      <c r="A2482" s="49">
        <v>2013</v>
      </c>
      <c r="B2482" t="s">
        <v>380</v>
      </c>
      <c r="C2482">
        <v>7</v>
      </c>
      <c r="D2482" t="s">
        <v>45</v>
      </c>
      <c r="E2482" s="48" t="str">
        <f>VLOOKUP(D2482,'Species List'!$A$2:$J$97,3,0)</f>
        <v>Sparisoma viride</v>
      </c>
      <c r="F2482">
        <v>30</v>
      </c>
      <c r="G2482" t="s">
        <v>21</v>
      </c>
      <c r="H2482" s="50">
        <f>VLOOKUP(D2482,'Species List'!$A$2:$J$97,6,0)</f>
        <v>-4.4317000000000002</v>
      </c>
      <c r="I2482" s="50">
        <f>VLOOKUP(D2482,'Species List'!$A$2:$J$97,7,0)</f>
        <v>2.9051</v>
      </c>
      <c r="J2482">
        <f t="shared" si="38"/>
        <v>581.54718397712224</v>
      </c>
      <c r="K2482" s="50" t="str">
        <f>VLOOKUP(D2482,'Species List'!$A$2:$J$97,4,0)</f>
        <v>Scaridae</v>
      </c>
    </row>
    <row r="2483" spans="1:11">
      <c r="A2483" s="49">
        <v>2013</v>
      </c>
      <c r="B2483" t="s">
        <v>380</v>
      </c>
      <c r="C2483">
        <v>7</v>
      </c>
      <c r="D2483" t="s">
        <v>45</v>
      </c>
      <c r="E2483" s="48" t="str">
        <f>VLOOKUP(D2483,'Species List'!$A$2:$J$97,3,0)</f>
        <v>Sparisoma viride</v>
      </c>
      <c r="F2483">
        <v>32</v>
      </c>
      <c r="G2483" t="s">
        <v>43</v>
      </c>
      <c r="H2483" s="50">
        <f>VLOOKUP(D2483,'Species List'!$A$2:$J$97,6,0)</f>
        <v>-4.4317000000000002</v>
      </c>
      <c r="I2483" s="50">
        <f>VLOOKUP(D2483,'Species List'!$A$2:$J$97,7,0)</f>
        <v>2.9051</v>
      </c>
      <c r="J2483">
        <f t="shared" si="38"/>
        <v>701.47339170910243</v>
      </c>
      <c r="K2483" s="50" t="str">
        <f>VLOOKUP(D2483,'Species List'!$A$2:$J$97,4,0)</f>
        <v>Scaridae</v>
      </c>
    </row>
    <row r="2484" spans="1:11">
      <c r="A2484" s="49">
        <v>2013</v>
      </c>
      <c r="B2484" t="s">
        <v>380</v>
      </c>
      <c r="C2484">
        <v>8</v>
      </c>
      <c r="D2484" t="s">
        <v>54</v>
      </c>
      <c r="E2484" s="48" t="str">
        <f>VLOOKUP(D2484,'Species List'!$A$2:$J$97,3,0)</f>
        <v>Acanthurus coeruleus</v>
      </c>
      <c r="F2484">
        <v>17</v>
      </c>
      <c r="H2484" s="50">
        <f>VLOOKUP(D2484,'Species List'!$A$2:$J$97,6,0)</f>
        <v>-2.8241999999999998</v>
      </c>
      <c r="I2484" s="50">
        <f>VLOOKUP(D2484,'Species List'!$A$2:$J$97,7,0)</f>
        <v>2.2637999999999998</v>
      </c>
      <c r="J2484">
        <f t="shared" si="38"/>
        <v>167.91529942216221</v>
      </c>
      <c r="K2484" s="50" t="str">
        <f>VLOOKUP(D2484,'Species List'!$A$2:$J$97,4,0)</f>
        <v>Acanthuridae</v>
      </c>
    </row>
    <row r="2485" spans="1:11">
      <c r="A2485" s="49">
        <v>2013</v>
      </c>
      <c r="B2485" t="s">
        <v>380</v>
      </c>
      <c r="C2485">
        <v>8</v>
      </c>
      <c r="D2485" t="s">
        <v>54</v>
      </c>
      <c r="E2485" s="48" t="str">
        <f>VLOOKUP(D2485,'Species List'!$A$2:$J$97,3,0)</f>
        <v>Acanthurus coeruleus</v>
      </c>
      <c r="F2485">
        <v>17</v>
      </c>
      <c r="H2485" s="50">
        <f>VLOOKUP(D2485,'Species List'!$A$2:$J$97,6,0)</f>
        <v>-2.8241999999999998</v>
      </c>
      <c r="I2485" s="50">
        <f>VLOOKUP(D2485,'Species List'!$A$2:$J$97,7,0)</f>
        <v>2.2637999999999998</v>
      </c>
      <c r="J2485">
        <f t="shared" si="38"/>
        <v>167.91529942216221</v>
      </c>
      <c r="K2485" s="50" t="str">
        <f>VLOOKUP(D2485,'Species List'!$A$2:$J$97,4,0)</f>
        <v>Acanthuridae</v>
      </c>
    </row>
    <row r="2486" spans="1:11">
      <c r="A2486" s="49">
        <v>2013</v>
      </c>
      <c r="B2486" t="s">
        <v>380</v>
      </c>
      <c r="C2486">
        <v>8</v>
      </c>
      <c r="D2486" t="s">
        <v>54</v>
      </c>
      <c r="E2486" s="48" t="str">
        <f>VLOOKUP(D2486,'Species List'!$A$2:$J$97,3,0)</f>
        <v>Acanthurus coeruleus</v>
      </c>
      <c r="F2486">
        <v>18</v>
      </c>
      <c r="H2486" s="50">
        <f>VLOOKUP(D2486,'Species List'!$A$2:$J$97,6,0)</f>
        <v>-2.8241999999999998</v>
      </c>
      <c r="I2486" s="50">
        <f>VLOOKUP(D2486,'Species List'!$A$2:$J$97,7,0)</f>
        <v>2.2637999999999998</v>
      </c>
      <c r="J2486">
        <f t="shared" si="38"/>
        <v>191.11109332634919</v>
      </c>
      <c r="K2486" s="50" t="str">
        <f>VLOOKUP(D2486,'Species List'!$A$2:$J$97,4,0)</f>
        <v>Acanthuridae</v>
      </c>
    </row>
    <row r="2487" spans="1:11">
      <c r="A2487" s="49">
        <v>2013</v>
      </c>
      <c r="B2487" t="s">
        <v>380</v>
      </c>
      <c r="C2487">
        <v>8</v>
      </c>
      <c r="D2487" t="s">
        <v>48</v>
      </c>
      <c r="E2487" s="48" t="str">
        <f>VLOOKUP(D2487,'Species List'!$A$2:$J$97,3,0)</f>
        <v>Scarus taeniopterus</v>
      </c>
      <c r="F2487">
        <v>10</v>
      </c>
      <c r="G2487" t="s">
        <v>21</v>
      </c>
      <c r="H2487" s="50">
        <f>VLOOKUP(D2487,'Species List'!$A$2:$J$97,6,0)</f>
        <v>-3.2256999999999998</v>
      </c>
      <c r="I2487" s="50">
        <f>VLOOKUP(D2487,'Species List'!$A$2:$J$97,7,0)</f>
        <v>2.3852000000000002</v>
      </c>
      <c r="J2487">
        <f t="shared" si="38"/>
        <v>35.050966680669347</v>
      </c>
      <c r="K2487" s="50" t="str">
        <f>VLOOKUP(D2487,'Species List'!$A$2:$J$97,4,0)</f>
        <v>Scaridae</v>
      </c>
    </row>
    <row r="2488" spans="1:11">
      <c r="A2488" s="49">
        <v>2013</v>
      </c>
      <c r="B2488" t="s">
        <v>380</v>
      </c>
      <c r="C2488">
        <v>8</v>
      </c>
      <c r="D2488" t="s">
        <v>48</v>
      </c>
      <c r="E2488" s="48" t="str">
        <f>VLOOKUP(D2488,'Species List'!$A$2:$J$97,3,0)</f>
        <v>Scarus taeniopterus</v>
      </c>
      <c r="F2488">
        <v>16</v>
      </c>
      <c r="G2488" t="s">
        <v>21</v>
      </c>
      <c r="H2488" s="50">
        <f>VLOOKUP(D2488,'Species List'!$A$2:$J$97,6,0)</f>
        <v>-3.2256999999999998</v>
      </c>
      <c r="I2488" s="50">
        <f>VLOOKUP(D2488,'Species List'!$A$2:$J$97,7,0)</f>
        <v>2.3852000000000002</v>
      </c>
      <c r="J2488">
        <f t="shared" si="38"/>
        <v>107.53924488293569</v>
      </c>
      <c r="K2488" s="50" t="str">
        <f>VLOOKUP(D2488,'Species List'!$A$2:$J$97,4,0)</f>
        <v>Scaridae</v>
      </c>
    </row>
    <row r="2489" spans="1:11">
      <c r="A2489" s="49">
        <v>2013</v>
      </c>
      <c r="B2489" t="s">
        <v>380</v>
      </c>
      <c r="C2489">
        <v>8</v>
      </c>
      <c r="D2489" t="s">
        <v>48</v>
      </c>
      <c r="E2489" s="48" t="str">
        <f>VLOOKUP(D2489,'Species List'!$A$2:$J$97,3,0)</f>
        <v>Scarus taeniopterus</v>
      </c>
      <c r="F2489">
        <v>20</v>
      </c>
      <c r="G2489" t="s">
        <v>21</v>
      </c>
      <c r="H2489" s="50">
        <f>VLOOKUP(D2489,'Species List'!$A$2:$J$97,6,0)</f>
        <v>-3.2256999999999998</v>
      </c>
      <c r="I2489" s="50">
        <f>VLOOKUP(D2489,'Species List'!$A$2:$J$97,7,0)</f>
        <v>2.3852000000000002</v>
      </c>
      <c r="J2489">
        <f t="shared" si="38"/>
        <v>183.11197449783583</v>
      </c>
      <c r="K2489" s="50" t="str">
        <f>VLOOKUP(D2489,'Species List'!$A$2:$J$97,4,0)</f>
        <v>Scaridae</v>
      </c>
    </row>
    <row r="2490" spans="1:11">
      <c r="A2490" s="49">
        <v>2013</v>
      </c>
      <c r="B2490" t="s">
        <v>380</v>
      </c>
      <c r="C2490">
        <v>8</v>
      </c>
      <c r="D2490" t="s">
        <v>48</v>
      </c>
      <c r="E2490" s="48" t="str">
        <f>VLOOKUP(D2490,'Species List'!$A$2:$J$97,3,0)</f>
        <v>Scarus taeniopterus</v>
      </c>
      <c r="F2490">
        <v>22</v>
      </c>
      <c r="G2490" t="s">
        <v>21</v>
      </c>
      <c r="H2490" s="50">
        <f>VLOOKUP(D2490,'Species List'!$A$2:$J$97,6,0)</f>
        <v>-3.2256999999999998</v>
      </c>
      <c r="I2490" s="50">
        <f>VLOOKUP(D2490,'Species List'!$A$2:$J$97,7,0)</f>
        <v>2.3852000000000002</v>
      </c>
      <c r="J2490">
        <f t="shared" si="38"/>
        <v>229.85109565998633</v>
      </c>
      <c r="K2490" s="50" t="str">
        <f>VLOOKUP(D2490,'Species List'!$A$2:$J$97,4,0)</f>
        <v>Scaridae</v>
      </c>
    </row>
    <row r="2491" spans="1:11">
      <c r="A2491" s="49">
        <v>2013</v>
      </c>
      <c r="B2491" t="s">
        <v>380</v>
      </c>
      <c r="C2491">
        <v>8</v>
      </c>
      <c r="D2491" s="48" t="s">
        <v>47</v>
      </c>
      <c r="E2491" s="48" t="str">
        <f>VLOOKUP(D2491,'Species List'!$A$2:$J$97,3,0)</f>
        <v>Sparisoma aurofrenatum</v>
      </c>
      <c r="F2491">
        <v>20</v>
      </c>
      <c r="G2491" t="s">
        <v>21</v>
      </c>
      <c r="H2491" s="50">
        <f>VLOOKUP(D2491,'Species List'!$A$2:$J$97,6,0)</f>
        <v>-4.0781000000000001</v>
      </c>
      <c r="I2491" s="50">
        <f>VLOOKUP(D2491,'Species List'!$A$2:$J$97,7,0)</f>
        <v>2.7437999999999998</v>
      </c>
      <c r="J2491">
        <f t="shared" si="38"/>
        <v>171.97531044669645</v>
      </c>
      <c r="K2491" s="50" t="str">
        <f>VLOOKUP(D2491,'Species List'!$A$2:$J$97,4,0)</f>
        <v>Scaridae</v>
      </c>
    </row>
    <row r="2492" spans="1:11">
      <c r="A2492" s="49">
        <v>2013</v>
      </c>
      <c r="B2492" t="s">
        <v>380</v>
      </c>
      <c r="C2492">
        <v>8</v>
      </c>
      <c r="D2492" s="48" t="s">
        <v>47</v>
      </c>
      <c r="E2492" s="48" t="str">
        <f>VLOOKUP(D2492,'Species List'!$A$2:$J$97,3,0)</f>
        <v>Sparisoma aurofrenatum</v>
      </c>
      <c r="F2492">
        <v>22</v>
      </c>
      <c r="G2492" t="s">
        <v>21</v>
      </c>
      <c r="H2492" s="50">
        <f>VLOOKUP(D2492,'Species List'!$A$2:$J$97,6,0)</f>
        <v>-4.0781000000000001</v>
      </c>
      <c r="I2492" s="50">
        <f>VLOOKUP(D2492,'Species List'!$A$2:$J$97,7,0)</f>
        <v>2.7437999999999998</v>
      </c>
      <c r="J2492">
        <f t="shared" si="38"/>
        <v>223.37746170948702</v>
      </c>
      <c r="K2492" s="50" t="str">
        <f>VLOOKUP(D2492,'Species List'!$A$2:$J$97,4,0)</f>
        <v>Scaridae</v>
      </c>
    </row>
    <row r="2493" spans="1:11">
      <c r="A2493" s="49">
        <v>2013</v>
      </c>
      <c r="B2493" t="s">
        <v>380</v>
      </c>
      <c r="C2493">
        <v>8</v>
      </c>
      <c r="D2493" t="s">
        <v>45</v>
      </c>
      <c r="E2493" s="48" t="str">
        <f>VLOOKUP(D2493,'Species List'!$A$2:$J$97,3,0)</f>
        <v>Sparisoma viride</v>
      </c>
      <c r="F2493">
        <v>31</v>
      </c>
      <c r="G2493" t="s">
        <v>43</v>
      </c>
      <c r="H2493" s="50">
        <f>VLOOKUP(D2493,'Species List'!$A$2:$J$97,6,0)</f>
        <v>-4.4317000000000002</v>
      </c>
      <c r="I2493" s="50">
        <f>VLOOKUP(D2493,'Species List'!$A$2:$J$97,7,0)</f>
        <v>2.9051</v>
      </c>
      <c r="J2493">
        <f t="shared" si="38"/>
        <v>639.66834096149489</v>
      </c>
      <c r="K2493" s="50" t="str">
        <f>VLOOKUP(D2493,'Species List'!$A$2:$J$97,4,0)</f>
        <v>Scaridae</v>
      </c>
    </row>
    <row r="2494" spans="1:11">
      <c r="A2494" s="49">
        <v>2013</v>
      </c>
      <c r="B2494" t="s">
        <v>380</v>
      </c>
      <c r="C2494">
        <v>8</v>
      </c>
      <c r="D2494" t="s">
        <v>45</v>
      </c>
      <c r="E2494" s="48" t="str">
        <f>VLOOKUP(D2494,'Species List'!$A$2:$J$97,3,0)</f>
        <v>Sparisoma viride</v>
      </c>
      <c r="F2494">
        <v>32</v>
      </c>
      <c r="G2494" t="s">
        <v>43</v>
      </c>
      <c r="H2494" s="50">
        <f>VLOOKUP(D2494,'Species List'!$A$2:$J$97,6,0)</f>
        <v>-4.4317000000000002</v>
      </c>
      <c r="I2494" s="50">
        <f>VLOOKUP(D2494,'Species List'!$A$2:$J$97,7,0)</f>
        <v>2.9051</v>
      </c>
      <c r="J2494">
        <f t="shared" si="38"/>
        <v>701.47339170910243</v>
      </c>
      <c r="K2494" s="50" t="str">
        <f>VLOOKUP(D2494,'Species List'!$A$2:$J$97,4,0)</f>
        <v>Scaridae</v>
      </c>
    </row>
    <row r="2495" spans="1:11">
      <c r="A2495" s="49">
        <v>2013</v>
      </c>
      <c r="B2495" t="s">
        <v>380</v>
      </c>
      <c r="C2495">
        <v>9</v>
      </c>
      <c r="D2495" t="s">
        <v>48</v>
      </c>
      <c r="E2495" s="48" t="str">
        <f>VLOOKUP(D2495,'Species List'!$A$2:$J$97,3,0)</f>
        <v>Scarus taeniopterus</v>
      </c>
      <c r="F2495">
        <v>8</v>
      </c>
      <c r="G2495" t="s">
        <v>21</v>
      </c>
      <c r="H2495" s="50">
        <f>VLOOKUP(D2495,'Species List'!$A$2:$J$97,6,0)</f>
        <v>-3.2256999999999998</v>
      </c>
      <c r="I2495" s="50">
        <f>VLOOKUP(D2495,'Species List'!$A$2:$J$97,7,0)</f>
        <v>2.3852000000000002</v>
      </c>
      <c r="J2495">
        <f t="shared" si="38"/>
        <v>20.584969932158472</v>
      </c>
      <c r="K2495" s="50" t="str">
        <f>VLOOKUP(D2495,'Species List'!$A$2:$J$97,4,0)</f>
        <v>Scaridae</v>
      </c>
    </row>
    <row r="2496" spans="1:11">
      <c r="A2496" s="49">
        <v>2013</v>
      </c>
      <c r="B2496" t="s">
        <v>380</v>
      </c>
      <c r="C2496">
        <v>9</v>
      </c>
      <c r="D2496" t="s">
        <v>48</v>
      </c>
      <c r="E2496" s="48" t="str">
        <f>VLOOKUP(D2496,'Species List'!$A$2:$J$97,3,0)</f>
        <v>Scarus taeniopterus</v>
      </c>
      <c r="F2496">
        <v>8</v>
      </c>
      <c r="G2496" t="s">
        <v>21</v>
      </c>
      <c r="H2496" s="50">
        <f>VLOOKUP(D2496,'Species List'!$A$2:$J$97,6,0)</f>
        <v>-3.2256999999999998</v>
      </c>
      <c r="I2496" s="50">
        <f>VLOOKUP(D2496,'Species List'!$A$2:$J$97,7,0)</f>
        <v>2.3852000000000002</v>
      </c>
      <c r="J2496">
        <f t="shared" si="38"/>
        <v>20.584969932158472</v>
      </c>
      <c r="K2496" s="50" t="str">
        <f>VLOOKUP(D2496,'Species List'!$A$2:$J$97,4,0)</f>
        <v>Scaridae</v>
      </c>
    </row>
    <row r="2497" spans="1:11">
      <c r="A2497" s="49">
        <v>2013</v>
      </c>
      <c r="B2497" t="s">
        <v>380</v>
      </c>
      <c r="C2497">
        <v>9</v>
      </c>
      <c r="D2497" t="s">
        <v>48</v>
      </c>
      <c r="E2497" s="48" t="str">
        <f>VLOOKUP(D2497,'Species List'!$A$2:$J$97,3,0)</f>
        <v>Scarus taeniopterus</v>
      </c>
      <c r="F2497">
        <v>10</v>
      </c>
      <c r="G2497" t="s">
        <v>21</v>
      </c>
      <c r="H2497" s="50">
        <f>VLOOKUP(D2497,'Species List'!$A$2:$J$97,6,0)</f>
        <v>-3.2256999999999998</v>
      </c>
      <c r="I2497" s="50">
        <f>VLOOKUP(D2497,'Species List'!$A$2:$J$97,7,0)</f>
        <v>2.3852000000000002</v>
      </c>
      <c r="J2497">
        <f t="shared" si="38"/>
        <v>35.050966680669347</v>
      </c>
      <c r="K2497" s="50" t="str">
        <f>VLOOKUP(D2497,'Species List'!$A$2:$J$97,4,0)</f>
        <v>Scaridae</v>
      </c>
    </row>
    <row r="2498" spans="1:11">
      <c r="A2498" s="49">
        <v>2013</v>
      </c>
      <c r="B2498" t="s">
        <v>380</v>
      </c>
      <c r="C2498">
        <v>9</v>
      </c>
      <c r="D2498" t="s">
        <v>48</v>
      </c>
      <c r="E2498" s="48" t="str">
        <f>VLOOKUP(D2498,'Species List'!$A$2:$J$97,3,0)</f>
        <v>Scarus taeniopterus</v>
      </c>
      <c r="F2498">
        <v>12</v>
      </c>
      <c r="G2498" t="s">
        <v>21</v>
      </c>
      <c r="H2498" s="50">
        <f>VLOOKUP(D2498,'Species List'!$A$2:$J$97,6,0)</f>
        <v>-3.2256999999999998</v>
      </c>
      <c r="I2498" s="50">
        <f>VLOOKUP(D2498,'Species List'!$A$2:$J$97,7,0)</f>
        <v>2.3852000000000002</v>
      </c>
      <c r="J2498">
        <f t="shared" ref="J2498:J2561" si="39">10^(H2498+(I2498*LOG(F2498*10)/LOG(10)))</f>
        <v>54.145592205106873</v>
      </c>
      <c r="K2498" s="50" t="str">
        <f>VLOOKUP(D2498,'Species List'!$A$2:$J$97,4,0)</f>
        <v>Scaridae</v>
      </c>
    </row>
    <row r="2499" spans="1:11">
      <c r="A2499" s="49">
        <v>2013</v>
      </c>
      <c r="B2499" t="s">
        <v>380</v>
      </c>
      <c r="C2499">
        <v>9</v>
      </c>
      <c r="D2499" t="s">
        <v>48</v>
      </c>
      <c r="E2499" s="48" t="str">
        <f>VLOOKUP(D2499,'Species List'!$A$2:$J$97,3,0)</f>
        <v>Scarus taeniopterus</v>
      </c>
      <c r="F2499">
        <v>17</v>
      </c>
      <c r="G2499" t="s">
        <v>21</v>
      </c>
      <c r="H2499" s="50">
        <f>VLOOKUP(D2499,'Species List'!$A$2:$J$97,6,0)</f>
        <v>-3.2256999999999998</v>
      </c>
      <c r="I2499" s="50">
        <f>VLOOKUP(D2499,'Species List'!$A$2:$J$97,7,0)</f>
        <v>2.3852000000000002</v>
      </c>
      <c r="J2499">
        <f t="shared" si="39"/>
        <v>124.27013418228138</v>
      </c>
      <c r="K2499" s="50" t="str">
        <f>VLOOKUP(D2499,'Species List'!$A$2:$J$97,4,0)</f>
        <v>Scaridae</v>
      </c>
    </row>
    <row r="2500" spans="1:11">
      <c r="A2500" s="49">
        <v>2013</v>
      </c>
      <c r="B2500" t="s">
        <v>380</v>
      </c>
      <c r="C2500">
        <v>9</v>
      </c>
      <c r="D2500" t="s">
        <v>45</v>
      </c>
      <c r="E2500" s="48" t="str">
        <f>VLOOKUP(D2500,'Species List'!$A$2:$J$97,3,0)</f>
        <v>Sparisoma viride</v>
      </c>
      <c r="F2500">
        <v>12</v>
      </c>
      <c r="G2500" t="s">
        <v>21</v>
      </c>
      <c r="H2500" s="50">
        <f>VLOOKUP(D2500,'Species List'!$A$2:$J$97,6,0)</f>
        <v>-4.4317000000000002</v>
      </c>
      <c r="I2500" s="50">
        <f>VLOOKUP(D2500,'Species List'!$A$2:$J$97,7,0)</f>
        <v>2.9051</v>
      </c>
      <c r="J2500">
        <f t="shared" si="39"/>
        <v>40.600318253552281</v>
      </c>
      <c r="K2500" s="50" t="str">
        <f>VLOOKUP(D2500,'Species List'!$A$2:$J$97,4,0)</f>
        <v>Scaridae</v>
      </c>
    </row>
    <row r="2501" spans="1:11">
      <c r="A2501" s="49">
        <v>2013</v>
      </c>
      <c r="B2501" t="s">
        <v>380</v>
      </c>
      <c r="C2501">
        <v>9</v>
      </c>
      <c r="D2501" t="s">
        <v>45</v>
      </c>
      <c r="E2501" s="48" t="str">
        <f>VLOOKUP(D2501,'Species List'!$A$2:$J$97,3,0)</f>
        <v>Sparisoma viride</v>
      </c>
      <c r="F2501">
        <v>31</v>
      </c>
      <c r="G2501" t="s">
        <v>21</v>
      </c>
      <c r="H2501" s="50">
        <f>VLOOKUP(D2501,'Species List'!$A$2:$J$97,6,0)</f>
        <v>-4.4317000000000002</v>
      </c>
      <c r="I2501" s="50">
        <f>VLOOKUP(D2501,'Species List'!$A$2:$J$97,7,0)</f>
        <v>2.9051</v>
      </c>
      <c r="J2501">
        <f t="shared" si="39"/>
        <v>639.66834096149489</v>
      </c>
      <c r="K2501" s="50" t="str">
        <f>VLOOKUP(D2501,'Species List'!$A$2:$J$97,4,0)</f>
        <v>Scaridae</v>
      </c>
    </row>
    <row r="2502" spans="1:11">
      <c r="A2502" s="49">
        <v>2013</v>
      </c>
      <c r="B2502" t="s">
        <v>380</v>
      </c>
      <c r="C2502">
        <v>10</v>
      </c>
      <c r="D2502" t="s">
        <v>54</v>
      </c>
      <c r="E2502" s="48" t="str">
        <f>VLOOKUP(D2502,'Species List'!$A$2:$J$97,3,0)</f>
        <v>Acanthurus coeruleus</v>
      </c>
      <c r="F2502">
        <v>17</v>
      </c>
      <c r="H2502" s="50">
        <f>VLOOKUP(D2502,'Species List'!$A$2:$J$97,6,0)</f>
        <v>-2.8241999999999998</v>
      </c>
      <c r="I2502" s="50">
        <f>VLOOKUP(D2502,'Species List'!$A$2:$J$97,7,0)</f>
        <v>2.2637999999999998</v>
      </c>
      <c r="J2502">
        <f t="shared" si="39"/>
        <v>167.91529942216221</v>
      </c>
      <c r="K2502" s="50" t="str">
        <f>VLOOKUP(D2502,'Species List'!$A$2:$J$97,4,0)</f>
        <v>Acanthuridae</v>
      </c>
    </row>
    <row r="2503" spans="1:11">
      <c r="A2503" s="49">
        <v>2013</v>
      </c>
      <c r="B2503" t="s">
        <v>380</v>
      </c>
      <c r="C2503">
        <v>10</v>
      </c>
      <c r="D2503" t="s">
        <v>54</v>
      </c>
      <c r="E2503" s="48" t="str">
        <f>VLOOKUP(D2503,'Species List'!$A$2:$J$97,3,0)</f>
        <v>Acanthurus coeruleus</v>
      </c>
      <c r="F2503">
        <v>19</v>
      </c>
      <c r="H2503" s="50">
        <f>VLOOKUP(D2503,'Species List'!$A$2:$J$97,6,0)</f>
        <v>-2.8241999999999998</v>
      </c>
      <c r="I2503" s="50">
        <f>VLOOKUP(D2503,'Species List'!$A$2:$J$97,7,0)</f>
        <v>2.2637999999999998</v>
      </c>
      <c r="J2503">
        <f t="shared" si="39"/>
        <v>215.99435539737019</v>
      </c>
      <c r="K2503" s="50" t="str">
        <f>VLOOKUP(D2503,'Species List'!$A$2:$J$97,4,0)</f>
        <v>Acanthuridae</v>
      </c>
    </row>
    <row r="2504" spans="1:11">
      <c r="A2504" s="49">
        <v>2013</v>
      </c>
      <c r="B2504" t="s">
        <v>380</v>
      </c>
      <c r="C2504">
        <v>10</v>
      </c>
      <c r="D2504" t="s">
        <v>54</v>
      </c>
      <c r="E2504" s="48" t="str">
        <f>VLOOKUP(D2504,'Species List'!$A$2:$J$97,3,0)</f>
        <v>Acanthurus coeruleus</v>
      </c>
      <c r="F2504">
        <v>19</v>
      </c>
      <c r="H2504" s="50">
        <f>VLOOKUP(D2504,'Species List'!$A$2:$J$97,6,0)</f>
        <v>-2.8241999999999998</v>
      </c>
      <c r="I2504" s="50">
        <f>VLOOKUP(D2504,'Species List'!$A$2:$J$97,7,0)</f>
        <v>2.2637999999999998</v>
      </c>
      <c r="J2504">
        <f t="shared" si="39"/>
        <v>215.99435539737019</v>
      </c>
      <c r="K2504" s="50" t="str">
        <f>VLOOKUP(D2504,'Species List'!$A$2:$J$97,4,0)</f>
        <v>Acanthuridae</v>
      </c>
    </row>
    <row r="2505" spans="1:11">
      <c r="A2505" s="49">
        <v>2013</v>
      </c>
      <c r="B2505" t="s">
        <v>380</v>
      </c>
      <c r="C2505">
        <v>10</v>
      </c>
      <c r="D2505" t="s">
        <v>54</v>
      </c>
      <c r="E2505" s="48" t="str">
        <f>VLOOKUP(D2505,'Species List'!$A$2:$J$97,3,0)</f>
        <v>Acanthurus coeruleus</v>
      </c>
      <c r="F2505">
        <v>20</v>
      </c>
      <c r="H2505" s="50">
        <f>VLOOKUP(D2505,'Species List'!$A$2:$J$97,6,0)</f>
        <v>-2.8241999999999998</v>
      </c>
      <c r="I2505" s="50">
        <f>VLOOKUP(D2505,'Species List'!$A$2:$J$97,7,0)</f>
        <v>2.2637999999999998</v>
      </c>
      <c r="J2505">
        <f t="shared" si="39"/>
        <v>242.58933511332035</v>
      </c>
      <c r="K2505" s="50" t="str">
        <f>VLOOKUP(D2505,'Species List'!$A$2:$J$97,4,0)</f>
        <v>Acanthuridae</v>
      </c>
    </row>
    <row r="2506" spans="1:11">
      <c r="A2506" s="49">
        <v>2013</v>
      </c>
      <c r="B2506" t="s">
        <v>380</v>
      </c>
      <c r="C2506">
        <v>10</v>
      </c>
      <c r="D2506" t="s">
        <v>48</v>
      </c>
      <c r="E2506" s="48" t="str">
        <f>VLOOKUP(D2506,'Species List'!$A$2:$J$97,3,0)</f>
        <v>Scarus taeniopterus</v>
      </c>
      <c r="F2506">
        <v>10</v>
      </c>
      <c r="G2506" t="s">
        <v>21</v>
      </c>
      <c r="H2506" s="50">
        <f>VLOOKUP(D2506,'Species List'!$A$2:$J$97,6,0)</f>
        <v>-3.2256999999999998</v>
      </c>
      <c r="I2506" s="50">
        <f>VLOOKUP(D2506,'Species List'!$A$2:$J$97,7,0)</f>
        <v>2.3852000000000002</v>
      </c>
      <c r="J2506">
        <f t="shared" si="39"/>
        <v>35.050966680669347</v>
      </c>
      <c r="K2506" s="50" t="str">
        <f>VLOOKUP(D2506,'Species List'!$A$2:$J$97,4,0)</f>
        <v>Scaridae</v>
      </c>
    </row>
    <row r="2507" spans="1:11">
      <c r="A2507" s="49">
        <v>2013</v>
      </c>
      <c r="B2507" t="s">
        <v>380</v>
      </c>
      <c r="C2507">
        <v>10</v>
      </c>
      <c r="D2507" t="s">
        <v>48</v>
      </c>
      <c r="E2507" s="48" t="str">
        <f>VLOOKUP(D2507,'Species List'!$A$2:$J$97,3,0)</f>
        <v>Scarus taeniopterus</v>
      </c>
      <c r="F2507">
        <v>12</v>
      </c>
      <c r="G2507" t="s">
        <v>21</v>
      </c>
      <c r="H2507" s="50">
        <f>VLOOKUP(D2507,'Species List'!$A$2:$J$97,6,0)</f>
        <v>-3.2256999999999998</v>
      </c>
      <c r="I2507" s="50">
        <f>VLOOKUP(D2507,'Species List'!$A$2:$J$97,7,0)</f>
        <v>2.3852000000000002</v>
      </c>
      <c r="J2507">
        <f t="shared" si="39"/>
        <v>54.145592205106873</v>
      </c>
      <c r="K2507" s="50" t="str">
        <f>VLOOKUP(D2507,'Species List'!$A$2:$J$97,4,0)</f>
        <v>Scaridae</v>
      </c>
    </row>
    <row r="2508" spans="1:11">
      <c r="A2508" s="49">
        <v>2013</v>
      </c>
      <c r="B2508" t="s">
        <v>380</v>
      </c>
      <c r="C2508">
        <v>10</v>
      </c>
      <c r="D2508" t="s">
        <v>48</v>
      </c>
      <c r="E2508" s="48" t="str">
        <f>VLOOKUP(D2508,'Species List'!$A$2:$J$97,3,0)</f>
        <v>Scarus taeniopterus</v>
      </c>
      <c r="F2508">
        <v>20</v>
      </c>
      <c r="G2508" t="s">
        <v>21</v>
      </c>
      <c r="H2508" s="50">
        <f>VLOOKUP(D2508,'Species List'!$A$2:$J$97,6,0)</f>
        <v>-3.2256999999999998</v>
      </c>
      <c r="I2508" s="50">
        <f>VLOOKUP(D2508,'Species List'!$A$2:$J$97,7,0)</f>
        <v>2.3852000000000002</v>
      </c>
      <c r="J2508">
        <f t="shared" si="39"/>
        <v>183.11197449783583</v>
      </c>
      <c r="K2508" s="50" t="str">
        <f>VLOOKUP(D2508,'Species List'!$A$2:$J$97,4,0)</f>
        <v>Scaridae</v>
      </c>
    </row>
    <row r="2509" spans="1:11">
      <c r="A2509" s="49">
        <v>2013</v>
      </c>
      <c r="B2509" t="s">
        <v>380</v>
      </c>
      <c r="C2509">
        <v>10</v>
      </c>
      <c r="D2509" t="s">
        <v>48</v>
      </c>
      <c r="E2509" s="48" t="str">
        <f>VLOOKUP(D2509,'Species List'!$A$2:$J$97,3,0)</f>
        <v>Scarus taeniopterus</v>
      </c>
      <c r="F2509">
        <v>23</v>
      </c>
      <c r="G2509" t="s">
        <v>43</v>
      </c>
      <c r="H2509" s="50">
        <f>VLOOKUP(D2509,'Species List'!$A$2:$J$97,6,0)</f>
        <v>-3.2256999999999998</v>
      </c>
      <c r="I2509" s="50">
        <f>VLOOKUP(D2509,'Species List'!$A$2:$J$97,7,0)</f>
        <v>2.3852000000000002</v>
      </c>
      <c r="J2509">
        <f t="shared" si="39"/>
        <v>255.56020890468707</v>
      </c>
      <c r="K2509" s="50" t="str">
        <f>VLOOKUP(D2509,'Species List'!$A$2:$J$97,4,0)</f>
        <v>Scaridae</v>
      </c>
    </row>
    <row r="2510" spans="1:11">
      <c r="A2510" s="49">
        <v>2013</v>
      </c>
      <c r="B2510" t="s">
        <v>380</v>
      </c>
      <c r="C2510">
        <v>10</v>
      </c>
      <c r="D2510" t="s">
        <v>48</v>
      </c>
      <c r="E2510" s="48" t="str">
        <f>VLOOKUP(D2510,'Species List'!$A$2:$J$97,3,0)</f>
        <v>Scarus taeniopterus</v>
      </c>
      <c r="F2510">
        <v>23</v>
      </c>
      <c r="G2510" t="s">
        <v>43</v>
      </c>
      <c r="H2510" s="50">
        <f>VLOOKUP(D2510,'Species List'!$A$2:$J$97,6,0)</f>
        <v>-3.2256999999999998</v>
      </c>
      <c r="I2510" s="50">
        <f>VLOOKUP(D2510,'Species List'!$A$2:$J$97,7,0)</f>
        <v>2.3852000000000002</v>
      </c>
      <c r="J2510">
        <f t="shared" si="39"/>
        <v>255.56020890468707</v>
      </c>
      <c r="K2510" s="50" t="str">
        <f>VLOOKUP(D2510,'Species List'!$A$2:$J$97,4,0)</f>
        <v>Scaridae</v>
      </c>
    </row>
    <row r="2511" spans="1:11">
      <c r="A2511" s="49">
        <v>2013</v>
      </c>
      <c r="B2511" t="s">
        <v>380</v>
      </c>
      <c r="C2511">
        <v>10</v>
      </c>
      <c r="D2511" s="48" t="s">
        <v>47</v>
      </c>
      <c r="E2511" s="48" t="str">
        <f>VLOOKUP(D2511,'Species List'!$A$2:$J$97,3,0)</f>
        <v>Sparisoma aurofrenatum</v>
      </c>
      <c r="F2511">
        <v>22</v>
      </c>
      <c r="G2511" t="s">
        <v>21</v>
      </c>
      <c r="H2511" s="50">
        <f>VLOOKUP(D2511,'Species List'!$A$2:$J$97,6,0)</f>
        <v>-4.0781000000000001</v>
      </c>
      <c r="I2511" s="50">
        <f>VLOOKUP(D2511,'Species List'!$A$2:$J$97,7,0)</f>
        <v>2.7437999999999998</v>
      </c>
      <c r="J2511">
        <f t="shared" si="39"/>
        <v>223.37746170948702</v>
      </c>
      <c r="K2511" s="50" t="str">
        <f>VLOOKUP(D2511,'Species List'!$A$2:$J$97,4,0)</f>
        <v>Scaridae</v>
      </c>
    </row>
    <row r="2512" spans="1:11">
      <c r="A2512" s="49">
        <v>2013</v>
      </c>
      <c r="B2512" t="s">
        <v>380</v>
      </c>
      <c r="C2512">
        <v>10</v>
      </c>
      <c r="D2512" t="s">
        <v>45</v>
      </c>
      <c r="E2512" s="48" t="str">
        <f>VLOOKUP(D2512,'Species List'!$A$2:$J$97,3,0)</f>
        <v>Sparisoma viride</v>
      </c>
      <c r="F2512">
        <v>12</v>
      </c>
      <c r="G2512" t="s">
        <v>21</v>
      </c>
      <c r="H2512" s="50">
        <f>VLOOKUP(D2512,'Species List'!$A$2:$J$97,6,0)</f>
        <v>-4.4317000000000002</v>
      </c>
      <c r="I2512" s="50">
        <f>VLOOKUP(D2512,'Species List'!$A$2:$J$97,7,0)</f>
        <v>2.9051</v>
      </c>
      <c r="J2512">
        <f t="shared" si="39"/>
        <v>40.600318253552281</v>
      </c>
      <c r="K2512" s="50" t="str">
        <f>VLOOKUP(D2512,'Species List'!$A$2:$J$97,4,0)</f>
        <v>Scaridae</v>
      </c>
    </row>
    <row r="2513" spans="1:11">
      <c r="A2513" s="49">
        <v>2013</v>
      </c>
      <c r="B2513" t="s">
        <v>380</v>
      </c>
      <c r="C2513">
        <v>10</v>
      </c>
      <c r="D2513" t="s">
        <v>45</v>
      </c>
      <c r="E2513" s="48" t="str">
        <f>VLOOKUP(D2513,'Species List'!$A$2:$J$97,3,0)</f>
        <v>Sparisoma viride</v>
      </c>
      <c r="F2513">
        <v>12</v>
      </c>
      <c r="G2513" t="s">
        <v>21</v>
      </c>
      <c r="H2513" s="50">
        <f>VLOOKUP(D2513,'Species List'!$A$2:$J$97,6,0)</f>
        <v>-4.4317000000000002</v>
      </c>
      <c r="I2513" s="50">
        <f>VLOOKUP(D2513,'Species List'!$A$2:$J$97,7,0)</f>
        <v>2.9051</v>
      </c>
      <c r="J2513">
        <f t="shared" si="39"/>
        <v>40.600318253552281</v>
      </c>
      <c r="K2513" s="50" t="str">
        <f>VLOOKUP(D2513,'Species List'!$A$2:$J$97,4,0)</f>
        <v>Scaridae</v>
      </c>
    </row>
    <row r="2514" spans="1:11">
      <c r="A2514" s="49">
        <v>2013</v>
      </c>
      <c r="B2514" t="s">
        <v>380</v>
      </c>
      <c r="C2514">
        <v>10</v>
      </c>
      <c r="D2514" t="s">
        <v>45</v>
      </c>
      <c r="E2514" s="48" t="str">
        <f>VLOOKUP(D2514,'Species List'!$A$2:$J$97,3,0)</f>
        <v>Sparisoma viride</v>
      </c>
      <c r="F2514">
        <v>32</v>
      </c>
      <c r="G2514" t="s">
        <v>43</v>
      </c>
      <c r="H2514" s="50">
        <f>VLOOKUP(D2514,'Species List'!$A$2:$J$97,6,0)</f>
        <v>-4.4317000000000002</v>
      </c>
      <c r="I2514" s="50">
        <f>VLOOKUP(D2514,'Species List'!$A$2:$J$97,7,0)</f>
        <v>2.9051</v>
      </c>
      <c r="J2514">
        <f t="shared" si="39"/>
        <v>701.47339170910243</v>
      </c>
      <c r="K2514" s="50" t="str">
        <f>VLOOKUP(D2514,'Species List'!$A$2:$J$97,4,0)</f>
        <v>Scaridae</v>
      </c>
    </row>
    <row r="2515" spans="1:11">
      <c r="A2515" s="49">
        <v>2013</v>
      </c>
      <c r="B2515" t="s">
        <v>41</v>
      </c>
      <c r="C2515">
        <v>1</v>
      </c>
      <c r="D2515" t="s">
        <v>54</v>
      </c>
      <c r="E2515" s="48" t="str">
        <f>VLOOKUP(D2515,'Species List'!$A$2:$J$97,3,0)</f>
        <v>Acanthurus coeruleus</v>
      </c>
      <c r="F2515">
        <v>15</v>
      </c>
      <c r="H2515" s="50">
        <f>VLOOKUP(D2515,'Species List'!$A$2:$J$97,6,0)</f>
        <v>-2.8241999999999998</v>
      </c>
      <c r="I2515" s="50">
        <f>VLOOKUP(D2515,'Species List'!$A$2:$J$97,7,0)</f>
        <v>2.2637999999999998</v>
      </c>
      <c r="J2515">
        <f t="shared" si="39"/>
        <v>126.48394196747614</v>
      </c>
      <c r="K2515" s="50" t="str">
        <f>VLOOKUP(D2515,'Species List'!$A$2:$J$97,4,0)</f>
        <v>Acanthuridae</v>
      </c>
    </row>
    <row r="2516" spans="1:11">
      <c r="A2516" s="49">
        <v>2013</v>
      </c>
      <c r="B2516" t="s">
        <v>41</v>
      </c>
      <c r="C2516">
        <v>1</v>
      </c>
      <c r="D2516" s="48" t="s">
        <v>49</v>
      </c>
      <c r="E2516" s="48" t="str">
        <f>VLOOKUP(D2516,'Species List'!$A$2:$J$97,3,0)</f>
        <v>Microspathodon chrysurus</v>
      </c>
      <c r="F2516">
        <v>12</v>
      </c>
      <c r="H2516" s="50">
        <f>VLOOKUP(D2516,'Species List'!$A$2:$J$97,6,0)</f>
        <v>-4.7032999999999996</v>
      </c>
      <c r="I2516" s="50">
        <f>VLOOKUP(D2516,'Species List'!$A$2:$J$97,7,0)</f>
        <v>3.0825</v>
      </c>
      <c r="J2516">
        <f t="shared" si="39"/>
        <v>50.789763544333439</v>
      </c>
      <c r="K2516" s="50" t="str">
        <f>VLOOKUP(D2516,'Species List'!$A$2:$J$97,4,0)</f>
        <v>Pomacentridae</v>
      </c>
    </row>
    <row r="2517" spans="1:11">
      <c r="A2517" s="49">
        <v>2013</v>
      </c>
      <c r="B2517" t="s">
        <v>41</v>
      </c>
      <c r="C2517">
        <v>1</v>
      </c>
      <c r="D2517" s="48" t="s">
        <v>49</v>
      </c>
      <c r="E2517" s="48" t="str">
        <f>VLOOKUP(D2517,'Species List'!$A$2:$J$97,3,0)</f>
        <v>Microspathodon chrysurus</v>
      </c>
      <c r="F2517">
        <v>12</v>
      </c>
      <c r="H2517" s="50">
        <f>VLOOKUP(D2517,'Species List'!$A$2:$J$97,6,0)</f>
        <v>-4.7032999999999996</v>
      </c>
      <c r="I2517" s="50">
        <f>VLOOKUP(D2517,'Species List'!$A$2:$J$97,7,0)</f>
        <v>3.0825</v>
      </c>
      <c r="J2517">
        <f t="shared" si="39"/>
        <v>50.789763544333439</v>
      </c>
      <c r="K2517" s="50" t="str">
        <f>VLOOKUP(D2517,'Species List'!$A$2:$J$97,4,0)</f>
        <v>Pomacentridae</v>
      </c>
    </row>
    <row r="2518" spans="1:11">
      <c r="A2518" s="49">
        <v>2013</v>
      </c>
      <c r="B2518" t="s">
        <v>41</v>
      </c>
      <c r="C2518">
        <v>1</v>
      </c>
      <c r="D2518" t="s">
        <v>44</v>
      </c>
      <c r="E2518" s="48" t="str">
        <f>VLOOKUP(D2518,'Species List'!$A$2:$J$97,3,0)</f>
        <v>Scarus iseri</v>
      </c>
      <c r="F2518">
        <v>20</v>
      </c>
      <c r="G2518" t="s">
        <v>43</v>
      </c>
      <c r="H2518" s="50">
        <f>VLOOKUP(D2518,'Species List'!$A$2:$J$97,6,0)</f>
        <v>-4.8887</v>
      </c>
      <c r="I2518" s="50">
        <f>VLOOKUP(D2518,'Species List'!$A$2:$J$97,7,0)</f>
        <v>3.0548000000000002</v>
      </c>
      <c r="J2518">
        <f t="shared" si="39"/>
        <v>138.19312276937541</v>
      </c>
      <c r="K2518" s="50" t="str">
        <f>VLOOKUP(D2518,'Species List'!$A$2:$J$97,4,0)</f>
        <v>Scaridae</v>
      </c>
    </row>
    <row r="2519" spans="1:11">
      <c r="A2519" s="49">
        <v>2013</v>
      </c>
      <c r="B2519" t="s">
        <v>41</v>
      </c>
      <c r="C2519">
        <v>1</v>
      </c>
      <c r="D2519" t="s">
        <v>44</v>
      </c>
      <c r="E2519" s="48" t="str">
        <f>VLOOKUP(D2519,'Species List'!$A$2:$J$97,3,0)</f>
        <v>Scarus iseri</v>
      </c>
      <c r="F2519">
        <v>20</v>
      </c>
      <c r="G2519" t="s">
        <v>43</v>
      </c>
      <c r="H2519" s="50">
        <f>VLOOKUP(D2519,'Species List'!$A$2:$J$97,6,0)</f>
        <v>-4.8887</v>
      </c>
      <c r="I2519" s="50">
        <f>VLOOKUP(D2519,'Species List'!$A$2:$J$97,7,0)</f>
        <v>3.0548000000000002</v>
      </c>
      <c r="J2519">
        <f t="shared" si="39"/>
        <v>138.19312276937541</v>
      </c>
      <c r="K2519" s="50" t="str">
        <f>VLOOKUP(D2519,'Species List'!$A$2:$J$97,4,0)</f>
        <v>Scaridae</v>
      </c>
    </row>
    <row r="2520" spans="1:11">
      <c r="A2520" s="49">
        <v>2013</v>
      </c>
      <c r="B2520" t="s">
        <v>41</v>
      </c>
      <c r="C2520">
        <v>1</v>
      </c>
      <c r="D2520" t="s">
        <v>48</v>
      </c>
      <c r="E2520" s="48" t="str">
        <f>VLOOKUP(D2520,'Species List'!$A$2:$J$97,3,0)</f>
        <v>Scarus taeniopterus</v>
      </c>
      <c r="F2520">
        <v>18</v>
      </c>
      <c r="G2520" t="s">
        <v>21</v>
      </c>
      <c r="H2520" s="50">
        <f>VLOOKUP(D2520,'Species List'!$A$2:$J$97,6,0)</f>
        <v>-3.2256999999999998</v>
      </c>
      <c r="I2520" s="50">
        <f>VLOOKUP(D2520,'Species List'!$A$2:$J$97,7,0)</f>
        <v>2.3852000000000002</v>
      </c>
      <c r="J2520">
        <f t="shared" si="39"/>
        <v>142.42163893869329</v>
      </c>
      <c r="K2520" s="50" t="str">
        <f>VLOOKUP(D2520,'Species List'!$A$2:$J$97,4,0)</f>
        <v>Scaridae</v>
      </c>
    </row>
    <row r="2521" spans="1:11">
      <c r="A2521" s="49">
        <v>2013</v>
      </c>
      <c r="B2521" t="s">
        <v>41</v>
      </c>
      <c r="C2521">
        <v>1</v>
      </c>
      <c r="D2521" t="s">
        <v>48</v>
      </c>
      <c r="E2521" s="48" t="str">
        <f>VLOOKUP(D2521,'Species List'!$A$2:$J$97,3,0)</f>
        <v>Scarus taeniopterus</v>
      </c>
      <c r="F2521">
        <v>20</v>
      </c>
      <c r="G2521" t="s">
        <v>21</v>
      </c>
      <c r="H2521" s="50">
        <f>VLOOKUP(D2521,'Species List'!$A$2:$J$97,6,0)</f>
        <v>-3.2256999999999998</v>
      </c>
      <c r="I2521" s="50">
        <f>VLOOKUP(D2521,'Species List'!$A$2:$J$97,7,0)</f>
        <v>2.3852000000000002</v>
      </c>
      <c r="J2521">
        <f t="shared" si="39"/>
        <v>183.11197449783583</v>
      </c>
      <c r="K2521" s="50" t="str">
        <f>VLOOKUP(D2521,'Species List'!$A$2:$J$97,4,0)</f>
        <v>Scaridae</v>
      </c>
    </row>
    <row r="2522" spans="1:11">
      <c r="A2522" s="49">
        <v>2013</v>
      </c>
      <c r="B2522" t="s">
        <v>41</v>
      </c>
      <c r="C2522">
        <v>1</v>
      </c>
      <c r="D2522" t="s">
        <v>48</v>
      </c>
      <c r="E2522" s="48" t="str">
        <f>VLOOKUP(D2522,'Species List'!$A$2:$J$97,3,0)</f>
        <v>Scarus taeniopterus</v>
      </c>
      <c r="F2522">
        <v>22</v>
      </c>
      <c r="G2522" t="s">
        <v>43</v>
      </c>
      <c r="H2522" s="50">
        <f>VLOOKUP(D2522,'Species List'!$A$2:$J$97,6,0)</f>
        <v>-3.2256999999999998</v>
      </c>
      <c r="I2522" s="50">
        <f>VLOOKUP(D2522,'Species List'!$A$2:$J$97,7,0)</f>
        <v>2.3852000000000002</v>
      </c>
      <c r="J2522">
        <f t="shared" si="39"/>
        <v>229.85109565998633</v>
      </c>
      <c r="K2522" s="50" t="str">
        <f>VLOOKUP(D2522,'Species List'!$A$2:$J$97,4,0)</f>
        <v>Scaridae</v>
      </c>
    </row>
    <row r="2523" spans="1:11">
      <c r="A2523" s="49">
        <v>2013</v>
      </c>
      <c r="B2523" t="s">
        <v>41</v>
      </c>
      <c r="C2523">
        <v>1</v>
      </c>
      <c r="D2523" t="s">
        <v>48</v>
      </c>
      <c r="E2523" s="48" t="str">
        <f>VLOOKUP(D2523,'Species List'!$A$2:$J$97,3,0)</f>
        <v>Scarus taeniopterus</v>
      </c>
      <c r="F2523">
        <v>23</v>
      </c>
      <c r="G2523" t="s">
        <v>43</v>
      </c>
      <c r="H2523" s="50">
        <f>VLOOKUP(D2523,'Species List'!$A$2:$J$97,6,0)</f>
        <v>-3.2256999999999998</v>
      </c>
      <c r="I2523" s="50">
        <f>VLOOKUP(D2523,'Species List'!$A$2:$J$97,7,0)</f>
        <v>2.3852000000000002</v>
      </c>
      <c r="J2523">
        <f t="shared" si="39"/>
        <v>255.56020890468707</v>
      </c>
      <c r="K2523" s="50" t="str">
        <f>VLOOKUP(D2523,'Species List'!$A$2:$J$97,4,0)</f>
        <v>Scaridae</v>
      </c>
    </row>
    <row r="2524" spans="1:11">
      <c r="A2524" s="49">
        <v>2013</v>
      </c>
      <c r="B2524" t="s">
        <v>41</v>
      </c>
      <c r="C2524">
        <v>1</v>
      </c>
      <c r="D2524" s="48" t="s">
        <v>42</v>
      </c>
      <c r="E2524" s="48" t="str">
        <f>VLOOKUP(D2524,'Species List'!$A$2:$J$97,3,0)</f>
        <v>Scarus vetula</v>
      </c>
      <c r="F2524">
        <v>25</v>
      </c>
      <c r="G2524" t="s">
        <v>21</v>
      </c>
      <c r="H2524" s="50">
        <f>VLOOKUP(D2524,'Species List'!$A$2:$J$97,6,0)</f>
        <v>-5.0162000000000004</v>
      </c>
      <c r="I2524" s="50">
        <f>VLOOKUP(D2524,'Species List'!$A$2:$J$97,7,0)</f>
        <v>3.1109</v>
      </c>
      <c r="J2524">
        <f t="shared" si="39"/>
        <v>277.684458006971</v>
      </c>
      <c r="K2524" s="50" t="str">
        <f>VLOOKUP(D2524,'Species List'!$A$2:$J$97,4,0)</f>
        <v>Scaridae</v>
      </c>
    </row>
    <row r="2525" spans="1:11">
      <c r="A2525" s="49">
        <v>2013</v>
      </c>
      <c r="B2525" t="s">
        <v>41</v>
      </c>
      <c r="C2525">
        <v>1</v>
      </c>
      <c r="D2525" s="48" t="s">
        <v>42</v>
      </c>
      <c r="E2525" s="48" t="str">
        <f>VLOOKUP(D2525,'Species List'!$A$2:$J$97,3,0)</f>
        <v>Scarus vetula</v>
      </c>
      <c r="F2525">
        <v>35</v>
      </c>
      <c r="G2525" t="s">
        <v>43</v>
      </c>
      <c r="H2525" s="50">
        <f>VLOOKUP(D2525,'Species List'!$A$2:$J$97,6,0)</f>
        <v>-5.0162000000000004</v>
      </c>
      <c r="I2525" s="50">
        <f>VLOOKUP(D2525,'Species List'!$A$2:$J$97,7,0)</f>
        <v>3.1109</v>
      </c>
      <c r="J2525">
        <f t="shared" si="39"/>
        <v>790.93588337793562</v>
      </c>
      <c r="K2525" s="50" t="str">
        <f>VLOOKUP(D2525,'Species List'!$A$2:$J$97,4,0)</f>
        <v>Scaridae</v>
      </c>
    </row>
    <row r="2526" spans="1:11">
      <c r="A2526" s="49">
        <v>2013</v>
      </c>
      <c r="B2526" t="s">
        <v>41</v>
      </c>
      <c r="C2526">
        <v>1</v>
      </c>
      <c r="D2526" s="48" t="s">
        <v>47</v>
      </c>
      <c r="E2526" s="48" t="str">
        <f>VLOOKUP(D2526,'Species List'!$A$2:$J$97,3,0)</f>
        <v>Sparisoma aurofrenatum</v>
      </c>
      <c r="F2526">
        <v>15</v>
      </c>
      <c r="G2526" t="s">
        <v>21</v>
      </c>
      <c r="H2526" s="50">
        <f>VLOOKUP(D2526,'Species List'!$A$2:$J$97,6,0)</f>
        <v>-4.0781000000000001</v>
      </c>
      <c r="I2526" s="50">
        <f>VLOOKUP(D2526,'Species List'!$A$2:$J$97,7,0)</f>
        <v>2.7437999999999998</v>
      </c>
      <c r="J2526">
        <f t="shared" si="39"/>
        <v>78.101467931149301</v>
      </c>
      <c r="K2526" s="50" t="str">
        <f>VLOOKUP(D2526,'Species List'!$A$2:$J$97,4,0)</f>
        <v>Scaridae</v>
      </c>
    </row>
    <row r="2527" spans="1:11">
      <c r="A2527" s="49">
        <v>2013</v>
      </c>
      <c r="B2527" t="s">
        <v>41</v>
      </c>
      <c r="C2527">
        <v>1</v>
      </c>
      <c r="D2527" t="s">
        <v>45</v>
      </c>
      <c r="E2527" s="48" t="str">
        <f>VLOOKUP(D2527,'Species List'!$A$2:$J$97,3,0)</f>
        <v>Sparisoma viride</v>
      </c>
      <c r="F2527">
        <v>23</v>
      </c>
      <c r="G2527" t="s">
        <v>21</v>
      </c>
      <c r="H2527" s="50">
        <f>VLOOKUP(D2527,'Species List'!$A$2:$J$97,6,0)</f>
        <v>-4.4317000000000002</v>
      </c>
      <c r="I2527" s="50">
        <f>VLOOKUP(D2527,'Species List'!$A$2:$J$97,7,0)</f>
        <v>2.9051</v>
      </c>
      <c r="J2527">
        <f t="shared" si="39"/>
        <v>268.75437106326598</v>
      </c>
      <c r="K2527" s="50" t="str">
        <f>VLOOKUP(D2527,'Species List'!$A$2:$J$97,4,0)</f>
        <v>Scaridae</v>
      </c>
    </row>
    <row r="2528" spans="1:11">
      <c r="A2528" s="49">
        <v>2013</v>
      </c>
      <c r="B2528" t="s">
        <v>41</v>
      </c>
      <c r="C2528">
        <v>2</v>
      </c>
      <c r="D2528" s="48" t="s">
        <v>26</v>
      </c>
      <c r="E2528" s="48" t="str">
        <f>VLOOKUP(D2528,'Species List'!$A$2:$J$97,3,0)</f>
        <v>Acanthurus bahianus</v>
      </c>
      <c r="F2528">
        <v>15</v>
      </c>
      <c r="H2528" s="50">
        <f>VLOOKUP(D2528,'Species List'!$A$2:$J$97,6,0)</f>
        <v>-4.6005000000000003</v>
      </c>
      <c r="I2528" s="50">
        <f>VLOOKUP(D2528,'Species List'!$A$2:$J$97,7,0)</f>
        <v>2.9752000000000001</v>
      </c>
      <c r="J2528">
        <f t="shared" si="39"/>
        <v>74.783659607909669</v>
      </c>
      <c r="K2528" s="50" t="str">
        <f>VLOOKUP(D2528,'Species List'!$A$2:$J$97,4,0)</f>
        <v>Acanthuridae</v>
      </c>
    </row>
    <row r="2529" spans="1:11">
      <c r="A2529" s="49">
        <v>2013</v>
      </c>
      <c r="B2529" t="s">
        <v>41</v>
      </c>
      <c r="C2529">
        <v>2</v>
      </c>
      <c r="D2529" s="48" t="s">
        <v>26</v>
      </c>
      <c r="E2529" s="48" t="str">
        <f>VLOOKUP(D2529,'Species List'!$A$2:$J$97,3,0)</f>
        <v>Acanthurus bahianus</v>
      </c>
      <c r="F2529">
        <v>17</v>
      </c>
      <c r="H2529" s="50">
        <f>VLOOKUP(D2529,'Species List'!$A$2:$J$97,6,0)</f>
        <v>-4.6005000000000003</v>
      </c>
      <c r="I2529" s="50">
        <f>VLOOKUP(D2529,'Species List'!$A$2:$J$97,7,0)</f>
        <v>2.9752000000000001</v>
      </c>
      <c r="J2529">
        <f t="shared" si="39"/>
        <v>108.52545888885899</v>
      </c>
      <c r="K2529" s="50" t="str">
        <f>VLOOKUP(D2529,'Species List'!$A$2:$J$97,4,0)</f>
        <v>Acanthuridae</v>
      </c>
    </row>
    <row r="2530" spans="1:11">
      <c r="A2530" s="49">
        <v>2013</v>
      </c>
      <c r="B2530" t="s">
        <v>41</v>
      </c>
      <c r="C2530">
        <v>2</v>
      </c>
      <c r="D2530" s="48" t="s">
        <v>49</v>
      </c>
      <c r="E2530" s="48" t="str">
        <f>VLOOKUP(D2530,'Species List'!$A$2:$J$97,3,0)</f>
        <v>Microspathodon chrysurus</v>
      </c>
      <c r="F2530">
        <v>17</v>
      </c>
      <c r="H2530" s="50">
        <f>VLOOKUP(D2530,'Species List'!$A$2:$J$97,6,0)</f>
        <v>-4.7032999999999996</v>
      </c>
      <c r="I2530" s="50">
        <f>VLOOKUP(D2530,'Species List'!$A$2:$J$97,7,0)</f>
        <v>3.0825</v>
      </c>
      <c r="J2530">
        <f t="shared" si="39"/>
        <v>148.61368402188594</v>
      </c>
      <c r="K2530" s="50" t="str">
        <f>VLOOKUP(D2530,'Species List'!$A$2:$J$97,4,0)</f>
        <v>Pomacentridae</v>
      </c>
    </row>
    <row r="2531" spans="1:11">
      <c r="A2531" s="49">
        <v>2013</v>
      </c>
      <c r="B2531" t="s">
        <v>41</v>
      </c>
      <c r="C2531">
        <v>2</v>
      </c>
      <c r="D2531" t="s">
        <v>44</v>
      </c>
      <c r="E2531" s="48" t="str">
        <f>VLOOKUP(D2531,'Species List'!$A$2:$J$97,3,0)</f>
        <v>Scarus iseri</v>
      </c>
      <c r="F2531">
        <v>15</v>
      </c>
      <c r="G2531" t="s">
        <v>43</v>
      </c>
      <c r="H2531" s="50">
        <f>VLOOKUP(D2531,'Species List'!$A$2:$J$97,6,0)</f>
        <v>-4.8887</v>
      </c>
      <c r="I2531" s="50">
        <f>VLOOKUP(D2531,'Species List'!$A$2:$J$97,7,0)</f>
        <v>3.0548000000000002</v>
      </c>
      <c r="J2531">
        <f t="shared" si="39"/>
        <v>57.388328837000365</v>
      </c>
      <c r="K2531" s="50" t="str">
        <f>VLOOKUP(D2531,'Species List'!$A$2:$J$97,4,0)</f>
        <v>Scaridae</v>
      </c>
    </row>
    <row r="2532" spans="1:11">
      <c r="A2532" s="49">
        <v>2013</v>
      </c>
      <c r="B2532" t="s">
        <v>41</v>
      </c>
      <c r="C2532">
        <v>2</v>
      </c>
      <c r="D2532" t="s">
        <v>48</v>
      </c>
      <c r="E2532" s="48" t="str">
        <f>VLOOKUP(D2532,'Species List'!$A$2:$J$97,3,0)</f>
        <v>Scarus taeniopterus</v>
      </c>
      <c r="F2532">
        <v>22</v>
      </c>
      <c r="G2532" t="s">
        <v>43</v>
      </c>
      <c r="H2532" s="50">
        <f>VLOOKUP(D2532,'Species List'!$A$2:$J$97,6,0)</f>
        <v>-3.2256999999999998</v>
      </c>
      <c r="I2532" s="50">
        <f>VLOOKUP(D2532,'Species List'!$A$2:$J$97,7,0)</f>
        <v>2.3852000000000002</v>
      </c>
      <c r="J2532">
        <f t="shared" si="39"/>
        <v>229.85109565998633</v>
      </c>
      <c r="K2532" s="50" t="str">
        <f>VLOOKUP(D2532,'Species List'!$A$2:$J$97,4,0)</f>
        <v>Scaridae</v>
      </c>
    </row>
    <row r="2533" spans="1:11">
      <c r="A2533" s="49">
        <v>2013</v>
      </c>
      <c r="B2533" t="s">
        <v>41</v>
      </c>
      <c r="C2533">
        <v>2</v>
      </c>
      <c r="D2533" t="s">
        <v>48</v>
      </c>
      <c r="E2533" s="48" t="str">
        <f>VLOOKUP(D2533,'Species List'!$A$2:$J$97,3,0)</f>
        <v>Scarus taeniopterus</v>
      </c>
      <c r="F2533">
        <v>22</v>
      </c>
      <c r="G2533" t="s">
        <v>43</v>
      </c>
      <c r="H2533" s="50">
        <f>VLOOKUP(D2533,'Species List'!$A$2:$J$97,6,0)</f>
        <v>-3.2256999999999998</v>
      </c>
      <c r="I2533" s="50">
        <f>VLOOKUP(D2533,'Species List'!$A$2:$J$97,7,0)</f>
        <v>2.3852000000000002</v>
      </c>
      <c r="J2533">
        <f t="shared" si="39"/>
        <v>229.85109565998633</v>
      </c>
      <c r="K2533" s="50" t="str">
        <f>VLOOKUP(D2533,'Species List'!$A$2:$J$97,4,0)</f>
        <v>Scaridae</v>
      </c>
    </row>
    <row r="2534" spans="1:11">
      <c r="A2534" s="49">
        <v>2013</v>
      </c>
      <c r="B2534" t="s">
        <v>41</v>
      </c>
      <c r="C2534">
        <v>2</v>
      </c>
      <c r="D2534" t="s">
        <v>48</v>
      </c>
      <c r="E2534" s="48" t="str">
        <f>VLOOKUP(D2534,'Species List'!$A$2:$J$97,3,0)</f>
        <v>Scarus taeniopterus</v>
      </c>
      <c r="F2534">
        <v>25</v>
      </c>
      <c r="G2534" t="s">
        <v>43</v>
      </c>
      <c r="H2534" s="50">
        <f>VLOOKUP(D2534,'Species List'!$A$2:$J$97,6,0)</f>
        <v>-3.2256999999999998</v>
      </c>
      <c r="I2534" s="50">
        <f>VLOOKUP(D2534,'Species List'!$A$2:$J$97,7,0)</f>
        <v>2.3852000000000002</v>
      </c>
      <c r="J2534">
        <f t="shared" si="39"/>
        <v>311.79310623759653</v>
      </c>
      <c r="K2534" s="50" t="str">
        <f>VLOOKUP(D2534,'Species List'!$A$2:$J$97,4,0)</f>
        <v>Scaridae</v>
      </c>
    </row>
    <row r="2535" spans="1:11">
      <c r="A2535" s="49">
        <v>2013</v>
      </c>
      <c r="B2535" t="s">
        <v>41</v>
      </c>
      <c r="C2535">
        <v>2</v>
      </c>
      <c r="D2535" t="s">
        <v>48</v>
      </c>
      <c r="E2535" s="48" t="str">
        <f>VLOOKUP(D2535,'Species List'!$A$2:$J$97,3,0)</f>
        <v>Scarus taeniopterus</v>
      </c>
      <c r="F2535">
        <v>25</v>
      </c>
      <c r="G2535" t="s">
        <v>43</v>
      </c>
      <c r="H2535" s="50">
        <f>VLOOKUP(D2535,'Species List'!$A$2:$J$97,6,0)</f>
        <v>-3.2256999999999998</v>
      </c>
      <c r="I2535" s="50">
        <f>VLOOKUP(D2535,'Species List'!$A$2:$J$97,7,0)</f>
        <v>2.3852000000000002</v>
      </c>
      <c r="J2535">
        <f t="shared" si="39"/>
        <v>311.79310623759653</v>
      </c>
      <c r="K2535" s="50" t="str">
        <f>VLOOKUP(D2535,'Species List'!$A$2:$J$97,4,0)</f>
        <v>Scaridae</v>
      </c>
    </row>
    <row r="2536" spans="1:11">
      <c r="A2536" s="49">
        <v>2013</v>
      </c>
      <c r="B2536" t="s">
        <v>41</v>
      </c>
      <c r="C2536">
        <v>2</v>
      </c>
      <c r="D2536" s="48" t="s">
        <v>42</v>
      </c>
      <c r="E2536" s="48" t="str">
        <f>VLOOKUP(D2536,'Species List'!$A$2:$J$97,3,0)</f>
        <v>Scarus vetula</v>
      </c>
      <c r="F2536">
        <v>28</v>
      </c>
      <c r="G2536" t="s">
        <v>21</v>
      </c>
      <c r="H2536" s="50">
        <f>VLOOKUP(D2536,'Species List'!$A$2:$J$97,6,0)</f>
        <v>-5.0162000000000004</v>
      </c>
      <c r="I2536" s="50">
        <f>VLOOKUP(D2536,'Species List'!$A$2:$J$97,7,0)</f>
        <v>3.1109</v>
      </c>
      <c r="J2536">
        <f t="shared" si="39"/>
        <v>395.06078258407069</v>
      </c>
      <c r="K2536" s="50" t="str">
        <f>VLOOKUP(D2536,'Species List'!$A$2:$J$97,4,0)</f>
        <v>Scaridae</v>
      </c>
    </row>
    <row r="2537" spans="1:11">
      <c r="A2537" s="49">
        <v>2013</v>
      </c>
      <c r="B2537" t="s">
        <v>41</v>
      </c>
      <c r="C2537">
        <v>2</v>
      </c>
      <c r="D2537" s="48" t="s">
        <v>42</v>
      </c>
      <c r="E2537" s="48" t="str">
        <f>VLOOKUP(D2537,'Species List'!$A$2:$J$97,3,0)</f>
        <v>Scarus vetula</v>
      </c>
      <c r="F2537">
        <v>27</v>
      </c>
      <c r="G2537" t="s">
        <v>43</v>
      </c>
      <c r="H2537" s="50">
        <f>VLOOKUP(D2537,'Species List'!$A$2:$J$97,6,0)</f>
        <v>-5.0162000000000004</v>
      </c>
      <c r="I2537" s="50">
        <f>VLOOKUP(D2537,'Species List'!$A$2:$J$97,7,0)</f>
        <v>3.1109</v>
      </c>
      <c r="J2537">
        <f t="shared" si="39"/>
        <v>352.80077779738235</v>
      </c>
      <c r="K2537" s="50" t="str">
        <f>VLOOKUP(D2537,'Species List'!$A$2:$J$97,4,0)</f>
        <v>Scaridae</v>
      </c>
    </row>
    <row r="2538" spans="1:11">
      <c r="A2538" s="49">
        <v>2013</v>
      </c>
      <c r="B2538" t="s">
        <v>41</v>
      </c>
      <c r="C2538">
        <v>2</v>
      </c>
      <c r="D2538" s="48" t="s">
        <v>42</v>
      </c>
      <c r="E2538" s="48" t="str">
        <f>VLOOKUP(D2538,'Species List'!$A$2:$J$97,3,0)</f>
        <v>Scarus vetula</v>
      </c>
      <c r="F2538">
        <v>32</v>
      </c>
      <c r="G2538" t="s">
        <v>43</v>
      </c>
      <c r="H2538" s="50">
        <f>VLOOKUP(D2538,'Species List'!$A$2:$J$97,6,0)</f>
        <v>-5.0162000000000004</v>
      </c>
      <c r="I2538" s="50">
        <f>VLOOKUP(D2538,'Species List'!$A$2:$J$97,7,0)</f>
        <v>3.1109</v>
      </c>
      <c r="J2538">
        <f t="shared" si="39"/>
        <v>598.50952660385963</v>
      </c>
      <c r="K2538" s="50" t="str">
        <f>VLOOKUP(D2538,'Species List'!$A$2:$J$97,4,0)</f>
        <v>Scaridae</v>
      </c>
    </row>
    <row r="2539" spans="1:11">
      <c r="A2539" s="49">
        <v>2013</v>
      </c>
      <c r="B2539" t="s">
        <v>41</v>
      </c>
      <c r="C2539">
        <v>2</v>
      </c>
      <c r="D2539" s="48" t="s">
        <v>47</v>
      </c>
      <c r="E2539" s="48" t="str">
        <f>VLOOKUP(D2539,'Species List'!$A$2:$J$97,3,0)</f>
        <v>Sparisoma aurofrenatum</v>
      </c>
      <c r="F2539">
        <v>20</v>
      </c>
      <c r="G2539" t="s">
        <v>21</v>
      </c>
      <c r="H2539" s="50">
        <f>VLOOKUP(D2539,'Species List'!$A$2:$J$97,6,0)</f>
        <v>-4.0781000000000001</v>
      </c>
      <c r="I2539" s="50">
        <f>VLOOKUP(D2539,'Species List'!$A$2:$J$97,7,0)</f>
        <v>2.7437999999999998</v>
      </c>
      <c r="J2539">
        <f t="shared" si="39"/>
        <v>171.97531044669645</v>
      </c>
      <c r="K2539" s="50" t="str">
        <f>VLOOKUP(D2539,'Species List'!$A$2:$J$97,4,0)</f>
        <v>Scaridae</v>
      </c>
    </row>
    <row r="2540" spans="1:11">
      <c r="A2540" s="49">
        <v>2013</v>
      </c>
      <c r="B2540" t="s">
        <v>41</v>
      </c>
      <c r="C2540">
        <v>2</v>
      </c>
      <c r="D2540" s="48" t="s">
        <v>47</v>
      </c>
      <c r="E2540" s="48" t="str">
        <f>VLOOKUP(D2540,'Species List'!$A$2:$J$97,3,0)</f>
        <v>Sparisoma aurofrenatum</v>
      </c>
      <c r="F2540">
        <v>20</v>
      </c>
      <c r="G2540" t="s">
        <v>43</v>
      </c>
      <c r="H2540" s="50">
        <f>VLOOKUP(D2540,'Species List'!$A$2:$J$97,6,0)</f>
        <v>-4.0781000000000001</v>
      </c>
      <c r="I2540" s="50">
        <f>VLOOKUP(D2540,'Species List'!$A$2:$J$97,7,0)</f>
        <v>2.7437999999999998</v>
      </c>
      <c r="J2540">
        <f t="shared" si="39"/>
        <v>171.97531044669645</v>
      </c>
      <c r="K2540" s="50" t="str">
        <f>VLOOKUP(D2540,'Species List'!$A$2:$J$97,4,0)</f>
        <v>Scaridae</v>
      </c>
    </row>
    <row r="2541" spans="1:11">
      <c r="A2541" s="49">
        <v>2013</v>
      </c>
      <c r="B2541" t="s">
        <v>41</v>
      </c>
      <c r="C2541">
        <v>2</v>
      </c>
      <c r="D2541" t="s">
        <v>45</v>
      </c>
      <c r="E2541" s="48" t="str">
        <f>VLOOKUP(D2541,'Species List'!$A$2:$J$97,3,0)</f>
        <v>Sparisoma viride</v>
      </c>
      <c r="F2541">
        <v>25</v>
      </c>
      <c r="G2541" t="s">
        <v>21</v>
      </c>
      <c r="H2541" s="50">
        <f>VLOOKUP(D2541,'Species List'!$A$2:$J$97,6,0)</f>
        <v>-4.4317000000000002</v>
      </c>
      <c r="I2541" s="50">
        <f>VLOOKUP(D2541,'Species List'!$A$2:$J$97,7,0)</f>
        <v>2.9051</v>
      </c>
      <c r="J2541">
        <f t="shared" si="39"/>
        <v>342.41715863912742</v>
      </c>
      <c r="K2541" s="50" t="str">
        <f>VLOOKUP(D2541,'Species List'!$A$2:$J$97,4,0)</f>
        <v>Scaridae</v>
      </c>
    </row>
    <row r="2542" spans="1:11">
      <c r="A2542" s="49">
        <v>2013</v>
      </c>
      <c r="B2542" t="s">
        <v>41</v>
      </c>
      <c r="C2542">
        <v>2</v>
      </c>
      <c r="D2542" t="s">
        <v>45</v>
      </c>
      <c r="E2542" s="48" t="str">
        <f>VLOOKUP(D2542,'Species List'!$A$2:$J$97,3,0)</f>
        <v>Sparisoma viride</v>
      </c>
      <c r="F2542">
        <v>25</v>
      </c>
      <c r="G2542" t="s">
        <v>21</v>
      </c>
      <c r="H2542" s="50">
        <f>VLOOKUP(D2542,'Species List'!$A$2:$J$97,6,0)</f>
        <v>-4.4317000000000002</v>
      </c>
      <c r="I2542" s="50">
        <f>VLOOKUP(D2542,'Species List'!$A$2:$J$97,7,0)</f>
        <v>2.9051</v>
      </c>
      <c r="J2542">
        <f t="shared" si="39"/>
        <v>342.41715863912742</v>
      </c>
      <c r="K2542" s="50" t="str">
        <f>VLOOKUP(D2542,'Species List'!$A$2:$J$97,4,0)</f>
        <v>Scaridae</v>
      </c>
    </row>
    <row r="2543" spans="1:11">
      <c r="A2543" s="49">
        <v>2013</v>
      </c>
      <c r="B2543" t="s">
        <v>41</v>
      </c>
      <c r="C2543">
        <v>2</v>
      </c>
      <c r="D2543" t="s">
        <v>45</v>
      </c>
      <c r="E2543" s="48" t="str">
        <f>VLOOKUP(D2543,'Species List'!$A$2:$J$97,3,0)</f>
        <v>Sparisoma viride</v>
      </c>
      <c r="F2543">
        <v>30</v>
      </c>
      <c r="G2543" t="s">
        <v>21</v>
      </c>
      <c r="H2543" s="50">
        <f>VLOOKUP(D2543,'Species List'!$A$2:$J$97,6,0)</f>
        <v>-4.4317000000000002</v>
      </c>
      <c r="I2543" s="50">
        <f>VLOOKUP(D2543,'Species List'!$A$2:$J$97,7,0)</f>
        <v>2.9051</v>
      </c>
      <c r="J2543">
        <f t="shared" si="39"/>
        <v>581.54718397712224</v>
      </c>
      <c r="K2543" s="50" t="str">
        <f>VLOOKUP(D2543,'Species List'!$A$2:$J$97,4,0)</f>
        <v>Scaridae</v>
      </c>
    </row>
    <row r="2544" spans="1:11">
      <c r="A2544" s="49">
        <v>2013</v>
      </c>
      <c r="B2544" t="s">
        <v>41</v>
      </c>
      <c r="C2544">
        <v>3</v>
      </c>
      <c r="D2544" s="48" t="s">
        <v>26</v>
      </c>
      <c r="E2544" s="48" t="str">
        <f>VLOOKUP(D2544,'Species List'!$A$2:$J$97,3,0)</f>
        <v>Acanthurus bahianus</v>
      </c>
      <c r="F2544">
        <v>13</v>
      </c>
      <c r="H2544" s="50">
        <f>VLOOKUP(D2544,'Species List'!$A$2:$J$97,6,0)</f>
        <v>-4.6005000000000003</v>
      </c>
      <c r="I2544" s="50">
        <f>VLOOKUP(D2544,'Species List'!$A$2:$J$97,7,0)</f>
        <v>2.9752000000000001</v>
      </c>
      <c r="J2544">
        <f t="shared" si="39"/>
        <v>48.854465005505439</v>
      </c>
      <c r="K2544" s="50" t="str">
        <f>VLOOKUP(D2544,'Species List'!$A$2:$J$97,4,0)</f>
        <v>Acanthuridae</v>
      </c>
    </row>
    <row r="2545" spans="1:11">
      <c r="A2545" s="49">
        <v>2013</v>
      </c>
      <c r="B2545" t="s">
        <v>41</v>
      </c>
      <c r="C2545">
        <v>3</v>
      </c>
      <c r="D2545" s="48" t="s">
        <v>26</v>
      </c>
      <c r="E2545" s="48" t="str">
        <f>VLOOKUP(D2545,'Species List'!$A$2:$J$97,3,0)</f>
        <v>Acanthurus bahianus</v>
      </c>
      <c r="F2545">
        <v>18</v>
      </c>
      <c r="H2545" s="50">
        <f>VLOOKUP(D2545,'Species List'!$A$2:$J$97,6,0)</f>
        <v>-4.6005000000000003</v>
      </c>
      <c r="I2545" s="50">
        <f>VLOOKUP(D2545,'Species List'!$A$2:$J$97,7,0)</f>
        <v>2.9752000000000001</v>
      </c>
      <c r="J2545">
        <f t="shared" si="39"/>
        <v>128.64317706372901</v>
      </c>
      <c r="K2545" s="50" t="str">
        <f>VLOOKUP(D2545,'Species List'!$A$2:$J$97,4,0)</f>
        <v>Acanthuridae</v>
      </c>
    </row>
    <row r="2546" spans="1:11">
      <c r="A2546" s="49">
        <v>2013</v>
      </c>
      <c r="B2546" t="s">
        <v>41</v>
      </c>
      <c r="C2546">
        <v>3</v>
      </c>
      <c r="D2546" s="48" t="s">
        <v>26</v>
      </c>
      <c r="E2546" s="48" t="str">
        <f>VLOOKUP(D2546,'Species List'!$A$2:$J$97,3,0)</f>
        <v>Acanthurus bahianus</v>
      </c>
      <c r="F2546">
        <v>18</v>
      </c>
      <c r="H2546" s="50">
        <f>VLOOKUP(D2546,'Species List'!$A$2:$J$97,6,0)</f>
        <v>-4.6005000000000003</v>
      </c>
      <c r="I2546" s="50">
        <f>VLOOKUP(D2546,'Species List'!$A$2:$J$97,7,0)</f>
        <v>2.9752000000000001</v>
      </c>
      <c r="J2546">
        <f t="shared" si="39"/>
        <v>128.64317706372901</v>
      </c>
      <c r="K2546" s="50" t="str">
        <f>VLOOKUP(D2546,'Species List'!$A$2:$J$97,4,0)</f>
        <v>Acanthuridae</v>
      </c>
    </row>
    <row r="2547" spans="1:11">
      <c r="A2547" s="49">
        <v>2013</v>
      </c>
      <c r="B2547" t="s">
        <v>41</v>
      </c>
      <c r="C2547">
        <v>3</v>
      </c>
      <c r="D2547" t="s">
        <v>54</v>
      </c>
      <c r="E2547" s="48" t="str">
        <f>VLOOKUP(D2547,'Species List'!$A$2:$J$97,3,0)</f>
        <v>Acanthurus coeruleus</v>
      </c>
      <c r="F2547">
        <v>18</v>
      </c>
      <c r="H2547" s="50">
        <f>VLOOKUP(D2547,'Species List'!$A$2:$J$97,6,0)</f>
        <v>-2.8241999999999998</v>
      </c>
      <c r="I2547" s="50">
        <f>VLOOKUP(D2547,'Species List'!$A$2:$J$97,7,0)</f>
        <v>2.2637999999999998</v>
      </c>
      <c r="J2547">
        <f t="shared" si="39"/>
        <v>191.11109332634919</v>
      </c>
      <c r="K2547" s="50" t="str">
        <f>VLOOKUP(D2547,'Species List'!$A$2:$J$97,4,0)</f>
        <v>Acanthuridae</v>
      </c>
    </row>
    <row r="2548" spans="1:11">
      <c r="A2548" s="49">
        <v>2013</v>
      </c>
      <c r="B2548" t="s">
        <v>41</v>
      </c>
      <c r="C2548">
        <v>3</v>
      </c>
      <c r="D2548" s="48" t="s">
        <v>49</v>
      </c>
      <c r="E2548" s="48" t="str">
        <f>VLOOKUP(D2548,'Species List'!$A$2:$J$97,3,0)</f>
        <v>Microspathodon chrysurus</v>
      </c>
      <c r="F2548">
        <v>12</v>
      </c>
      <c r="H2548" s="50">
        <f>VLOOKUP(D2548,'Species List'!$A$2:$J$97,6,0)</f>
        <v>-4.7032999999999996</v>
      </c>
      <c r="I2548" s="50">
        <f>VLOOKUP(D2548,'Species List'!$A$2:$J$97,7,0)</f>
        <v>3.0825</v>
      </c>
      <c r="J2548">
        <f t="shared" si="39"/>
        <v>50.789763544333439</v>
      </c>
      <c r="K2548" s="50" t="str">
        <f>VLOOKUP(D2548,'Species List'!$A$2:$J$97,4,0)</f>
        <v>Pomacentridae</v>
      </c>
    </row>
    <row r="2549" spans="1:11">
      <c r="A2549" s="49">
        <v>2013</v>
      </c>
      <c r="B2549" t="s">
        <v>41</v>
      </c>
      <c r="C2549">
        <v>3</v>
      </c>
      <c r="D2549" t="s">
        <v>48</v>
      </c>
      <c r="E2549" s="48" t="str">
        <f>VLOOKUP(D2549,'Species List'!$A$2:$J$97,3,0)</f>
        <v>Scarus taeniopterus</v>
      </c>
      <c r="F2549">
        <v>13</v>
      </c>
      <c r="G2549" t="s">
        <v>21</v>
      </c>
      <c r="H2549" s="50">
        <f>VLOOKUP(D2549,'Species List'!$A$2:$J$97,6,0)</f>
        <v>-3.2256999999999998</v>
      </c>
      <c r="I2549" s="50">
        <f>VLOOKUP(D2549,'Species List'!$A$2:$J$97,7,0)</f>
        <v>2.3852000000000002</v>
      </c>
      <c r="J2549">
        <f t="shared" si="39"/>
        <v>65.535660968650873</v>
      </c>
      <c r="K2549" s="50" t="str">
        <f>VLOOKUP(D2549,'Species List'!$A$2:$J$97,4,0)</f>
        <v>Scaridae</v>
      </c>
    </row>
    <row r="2550" spans="1:11">
      <c r="A2550" s="49">
        <v>2013</v>
      </c>
      <c r="B2550" t="s">
        <v>41</v>
      </c>
      <c r="C2550">
        <v>3</v>
      </c>
      <c r="D2550" t="s">
        <v>48</v>
      </c>
      <c r="E2550" s="48" t="str">
        <f>VLOOKUP(D2550,'Species List'!$A$2:$J$97,3,0)</f>
        <v>Scarus taeniopterus</v>
      </c>
      <c r="F2550">
        <v>22</v>
      </c>
      <c r="G2550" t="s">
        <v>43</v>
      </c>
      <c r="H2550" s="50">
        <f>VLOOKUP(D2550,'Species List'!$A$2:$J$97,6,0)</f>
        <v>-3.2256999999999998</v>
      </c>
      <c r="I2550" s="50">
        <f>VLOOKUP(D2550,'Species List'!$A$2:$J$97,7,0)</f>
        <v>2.3852000000000002</v>
      </c>
      <c r="J2550">
        <f t="shared" si="39"/>
        <v>229.85109565998633</v>
      </c>
      <c r="K2550" s="50" t="str">
        <f>VLOOKUP(D2550,'Species List'!$A$2:$J$97,4,0)</f>
        <v>Scaridae</v>
      </c>
    </row>
    <row r="2551" spans="1:11">
      <c r="A2551" s="49">
        <v>2013</v>
      </c>
      <c r="B2551" t="s">
        <v>41</v>
      </c>
      <c r="C2551">
        <v>3</v>
      </c>
      <c r="D2551" t="s">
        <v>48</v>
      </c>
      <c r="E2551" s="48" t="str">
        <f>VLOOKUP(D2551,'Species List'!$A$2:$J$97,3,0)</f>
        <v>Scarus taeniopterus</v>
      </c>
      <c r="F2551">
        <v>22</v>
      </c>
      <c r="G2551" t="s">
        <v>43</v>
      </c>
      <c r="H2551" s="50">
        <f>VLOOKUP(D2551,'Species List'!$A$2:$J$97,6,0)</f>
        <v>-3.2256999999999998</v>
      </c>
      <c r="I2551" s="50">
        <f>VLOOKUP(D2551,'Species List'!$A$2:$J$97,7,0)</f>
        <v>2.3852000000000002</v>
      </c>
      <c r="J2551">
        <f t="shared" si="39"/>
        <v>229.85109565998633</v>
      </c>
      <c r="K2551" s="50" t="str">
        <f>VLOOKUP(D2551,'Species List'!$A$2:$J$97,4,0)</f>
        <v>Scaridae</v>
      </c>
    </row>
    <row r="2552" spans="1:11">
      <c r="A2552" s="49">
        <v>2013</v>
      </c>
      <c r="B2552" t="s">
        <v>41</v>
      </c>
      <c r="C2552">
        <v>3</v>
      </c>
      <c r="D2552" t="s">
        <v>48</v>
      </c>
      <c r="E2552" s="48" t="str">
        <f>VLOOKUP(D2552,'Species List'!$A$2:$J$97,3,0)</f>
        <v>Scarus taeniopterus</v>
      </c>
      <c r="F2552">
        <v>25</v>
      </c>
      <c r="G2552" t="s">
        <v>43</v>
      </c>
      <c r="H2552" s="50">
        <f>VLOOKUP(D2552,'Species List'!$A$2:$J$97,6,0)</f>
        <v>-3.2256999999999998</v>
      </c>
      <c r="I2552" s="50">
        <f>VLOOKUP(D2552,'Species List'!$A$2:$J$97,7,0)</f>
        <v>2.3852000000000002</v>
      </c>
      <c r="J2552">
        <f t="shared" si="39"/>
        <v>311.79310623759653</v>
      </c>
      <c r="K2552" s="50" t="str">
        <f>VLOOKUP(D2552,'Species List'!$A$2:$J$97,4,0)</f>
        <v>Scaridae</v>
      </c>
    </row>
    <row r="2553" spans="1:11">
      <c r="A2553" s="49">
        <v>2013</v>
      </c>
      <c r="B2553" t="s">
        <v>41</v>
      </c>
      <c r="C2553">
        <v>3</v>
      </c>
      <c r="D2553" s="48" t="s">
        <v>42</v>
      </c>
      <c r="E2553" s="48" t="str">
        <f>VLOOKUP(D2553,'Species List'!$A$2:$J$97,3,0)</f>
        <v>Scarus vetula</v>
      </c>
      <c r="F2553">
        <v>20</v>
      </c>
      <c r="G2553" t="s">
        <v>21</v>
      </c>
      <c r="H2553" s="50">
        <f>VLOOKUP(D2553,'Species List'!$A$2:$J$97,6,0)</f>
        <v>-5.0162000000000004</v>
      </c>
      <c r="I2553" s="50">
        <f>VLOOKUP(D2553,'Species List'!$A$2:$J$97,7,0)</f>
        <v>3.1109</v>
      </c>
      <c r="J2553">
        <f t="shared" si="39"/>
        <v>138.69928220116935</v>
      </c>
      <c r="K2553" s="50" t="str">
        <f>VLOOKUP(D2553,'Species List'!$A$2:$J$97,4,0)</f>
        <v>Scaridae</v>
      </c>
    </row>
    <row r="2554" spans="1:11">
      <c r="A2554" s="49">
        <v>2013</v>
      </c>
      <c r="B2554" t="s">
        <v>41</v>
      </c>
      <c r="C2554">
        <v>3</v>
      </c>
      <c r="D2554" s="48" t="s">
        <v>42</v>
      </c>
      <c r="E2554" s="48" t="str">
        <f>VLOOKUP(D2554,'Species List'!$A$2:$J$97,3,0)</f>
        <v>Scarus vetula</v>
      </c>
      <c r="F2554">
        <v>28</v>
      </c>
      <c r="G2554" t="s">
        <v>43</v>
      </c>
      <c r="H2554" s="50">
        <f>VLOOKUP(D2554,'Species List'!$A$2:$J$97,6,0)</f>
        <v>-5.0162000000000004</v>
      </c>
      <c r="I2554" s="50">
        <f>VLOOKUP(D2554,'Species List'!$A$2:$J$97,7,0)</f>
        <v>3.1109</v>
      </c>
      <c r="J2554">
        <f t="shared" si="39"/>
        <v>395.06078258407069</v>
      </c>
      <c r="K2554" s="50" t="str">
        <f>VLOOKUP(D2554,'Species List'!$A$2:$J$97,4,0)</f>
        <v>Scaridae</v>
      </c>
    </row>
    <row r="2555" spans="1:11">
      <c r="A2555" s="49">
        <v>2013</v>
      </c>
      <c r="B2555" t="s">
        <v>41</v>
      </c>
      <c r="C2555">
        <v>3</v>
      </c>
      <c r="D2555" s="48" t="s">
        <v>42</v>
      </c>
      <c r="E2555" s="48" t="str">
        <f>VLOOKUP(D2555,'Species List'!$A$2:$J$97,3,0)</f>
        <v>Scarus vetula</v>
      </c>
      <c r="F2555">
        <v>30</v>
      </c>
      <c r="G2555" t="s">
        <v>43</v>
      </c>
      <c r="H2555" s="50">
        <f>VLOOKUP(D2555,'Species List'!$A$2:$J$97,6,0)</f>
        <v>-5.0162000000000004</v>
      </c>
      <c r="I2555" s="50">
        <f>VLOOKUP(D2555,'Species List'!$A$2:$J$97,7,0)</f>
        <v>3.1109</v>
      </c>
      <c r="J2555">
        <f t="shared" si="39"/>
        <v>489.6395738782121</v>
      </c>
      <c r="K2555" s="50" t="str">
        <f>VLOOKUP(D2555,'Species List'!$A$2:$J$97,4,0)</f>
        <v>Scaridae</v>
      </c>
    </row>
    <row r="2556" spans="1:11">
      <c r="A2556" s="49">
        <v>2013</v>
      </c>
      <c r="B2556" t="s">
        <v>41</v>
      </c>
      <c r="C2556">
        <v>3</v>
      </c>
      <c r="D2556" s="48" t="s">
        <v>47</v>
      </c>
      <c r="E2556" s="48" t="str">
        <f>VLOOKUP(D2556,'Species List'!$A$2:$J$97,3,0)</f>
        <v>Sparisoma aurofrenatum</v>
      </c>
      <c r="F2556">
        <v>15</v>
      </c>
      <c r="G2556" t="s">
        <v>21</v>
      </c>
      <c r="H2556" s="50">
        <f>VLOOKUP(D2556,'Species List'!$A$2:$J$97,6,0)</f>
        <v>-4.0781000000000001</v>
      </c>
      <c r="I2556" s="50">
        <f>VLOOKUP(D2556,'Species List'!$A$2:$J$97,7,0)</f>
        <v>2.7437999999999998</v>
      </c>
      <c r="J2556">
        <f t="shared" si="39"/>
        <v>78.101467931149301</v>
      </c>
      <c r="K2556" s="50" t="str">
        <f>VLOOKUP(D2556,'Species List'!$A$2:$J$97,4,0)</f>
        <v>Scaridae</v>
      </c>
    </row>
    <row r="2557" spans="1:11">
      <c r="A2557" s="49">
        <v>2013</v>
      </c>
      <c r="B2557" t="s">
        <v>41</v>
      </c>
      <c r="C2557">
        <v>3</v>
      </c>
      <c r="D2557" s="48" t="s">
        <v>47</v>
      </c>
      <c r="E2557" s="48" t="str">
        <f>VLOOKUP(D2557,'Species List'!$A$2:$J$97,3,0)</f>
        <v>Sparisoma aurofrenatum</v>
      </c>
      <c r="F2557">
        <v>20</v>
      </c>
      <c r="G2557" t="s">
        <v>43</v>
      </c>
      <c r="H2557" s="50">
        <f>VLOOKUP(D2557,'Species List'!$A$2:$J$97,6,0)</f>
        <v>-4.0781000000000001</v>
      </c>
      <c r="I2557" s="50">
        <f>VLOOKUP(D2557,'Species List'!$A$2:$J$97,7,0)</f>
        <v>2.7437999999999998</v>
      </c>
      <c r="J2557">
        <f t="shared" si="39"/>
        <v>171.97531044669645</v>
      </c>
      <c r="K2557" s="50" t="str">
        <f>VLOOKUP(D2557,'Species List'!$A$2:$J$97,4,0)</f>
        <v>Scaridae</v>
      </c>
    </row>
    <row r="2558" spans="1:11">
      <c r="A2558" s="49">
        <v>2013</v>
      </c>
      <c r="B2558" t="s">
        <v>41</v>
      </c>
      <c r="C2558">
        <v>3</v>
      </c>
      <c r="D2558" s="48" t="s">
        <v>47</v>
      </c>
      <c r="E2558" s="48" t="str">
        <f>VLOOKUP(D2558,'Species List'!$A$2:$J$97,3,0)</f>
        <v>Sparisoma aurofrenatum</v>
      </c>
      <c r="F2558">
        <v>22</v>
      </c>
      <c r="G2558" t="s">
        <v>43</v>
      </c>
      <c r="H2558" s="50">
        <f>VLOOKUP(D2558,'Species List'!$A$2:$J$97,6,0)</f>
        <v>-4.0781000000000001</v>
      </c>
      <c r="I2558" s="50">
        <f>VLOOKUP(D2558,'Species List'!$A$2:$J$97,7,0)</f>
        <v>2.7437999999999998</v>
      </c>
      <c r="J2558">
        <f t="shared" si="39"/>
        <v>223.37746170948702</v>
      </c>
      <c r="K2558" s="50" t="str">
        <f>VLOOKUP(D2558,'Species List'!$A$2:$J$97,4,0)</f>
        <v>Scaridae</v>
      </c>
    </row>
    <row r="2559" spans="1:11">
      <c r="A2559" s="49">
        <v>2013</v>
      </c>
      <c r="B2559" t="s">
        <v>41</v>
      </c>
      <c r="C2559">
        <v>3</v>
      </c>
      <c r="D2559" t="s">
        <v>45</v>
      </c>
      <c r="E2559" s="48" t="str">
        <f>VLOOKUP(D2559,'Species List'!$A$2:$J$97,3,0)</f>
        <v>Sparisoma viride</v>
      </c>
      <c r="F2559">
        <v>20</v>
      </c>
      <c r="G2559" t="s">
        <v>21</v>
      </c>
      <c r="H2559" s="50">
        <f>VLOOKUP(D2559,'Species List'!$A$2:$J$97,6,0)</f>
        <v>-4.4317000000000002</v>
      </c>
      <c r="I2559" s="50">
        <f>VLOOKUP(D2559,'Species List'!$A$2:$J$97,7,0)</f>
        <v>2.9051</v>
      </c>
      <c r="J2559">
        <f t="shared" si="39"/>
        <v>179.06975540636282</v>
      </c>
      <c r="K2559" s="50" t="str">
        <f>VLOOKUP(D2559,'Species List'!$A$2:$J$97,4,0)</f>
        <v>Scaridae</v>
      </c>
    </row>
    <row r="2560" spans="1:11">
      <c r="A2560" s="49">
        <v>2013</v>
      </c>
      <c r="B2560" t="s">
        <v>41</v>
      </c>
      <c r="C2560">
        <v>3</v>
      </c>
      <c r="D2560" t="s">
        <v>45</v>
      </c>
      <c r="E2560" s="48" t="str">
        <f>VLOOKUP(D2560,'Species List'!$A$2:$J$97,3,0)</f>
        <v>Sparisoma viride</v>
      </c>
      <c r="F2560">
        <v>28</v>
      </c>
      <c r="G2560" t="s">
        <v>21</v>
      </c>
      <c r="H2560" s="50">
        <f>VLOOKUP(D2560,'Species List'!$A$2:$J$97,6,0)</f>
        <v>-4.4317000000000002</v>
      </c>
      <c r="I2560" s="50">
        <f>VLOOKUP(D2560,'Species List'!$A$2:$J$97,7,0)</f>
        <v>2.9051</v>
      </c>
      <c r="J2560">
        <f t="shared" si="39"/>
        <v>475.92530495067058</v>
      </c>
      <c r="K2560" s="50" t="str">
        <f>VLOOKUP(D2560,'Species List'!$A$2:$J$97,4,0)</f>
        <v>Scaridae</v>
      </c>
    </row>
    <row r="2561" spans="1:11">
      <c r="A2561" s="49">
        <v>2013</v>
      </c>
      <c r="B2561" t="s">
        <v>41</v>
      </c>
      <c r="C2561">
        <v>4</v>
      </c>
      <c r="D2561" t="s">
        <v>54</v>
      </c>
      <c r="E2561" s="48" t="str">
        <f>VLOOKUP(D2561,'Species List'!$A$2:$J$97,3,0)</f>
        <v>Acanthurus coeruleus</v>
      </c>
      <c r="F2561">
        <v>18</v>
      </c>
      <c r="H2561" s="50">
        <f>VLOOKUP(D2561,'Species List'!$A$2:$J$97,6,0)</f>
        <v>-2.8241999999999998</v>
      </c>
      <c r="I2561" s="50">
        <f>VLOOKUP(D2561,'Species List'!$A$2:$J$97,7,0)</f>
        <v>2.2637999999999998</v>
      </c>
      <c r="J2561">
        <f t="shared" si="39"/>
        <v>191.11109332634919</v>
      </c>
      <c r="K2561" s="50" t="str">
        <f>VLOOKUP(D2561,'Species List'!$A$2:$J$97,4,0)</f>
        <v>Acanthuridae</v>
      </c>
    </row>
    <row r="2562" spans="1:11">
      <c r="A2562" s="49">
        <v>2013</v>
      </c>
      <c r="B2562" t="s">
        <v>41</v>
      </c>
      <c r="C2562">
        <v>4</v>
      </c>
      <c r="D2562" s="48" t="s">
        <v>49</v>
      </c>
      <c r="E2562" s="48" t="str">
        <f>VLOOKUP(D2562,'Species List'!$A$2:$J$97,3,0)</f>
        <v>Microspathodon chrysurus</v>
      </c>
      <c r="F2562">
        <v>15</v>
      </c>
      <c r="H2562" s="50">
        <f>VLOOKUP(D2562,'Species List'!$A$2:$J$97,6,0)</f>
        <v>-4.7032999999999996</v>
      </c>
      <c r="I2562" s="50">
        <f>VLOOKUP(D2562,'Species List'!$A$2:$J$97,7,0)</f>
        <v>3.0825</v>
      </c>
      <c r="J2562">
        <f t="shared" ref="J2562:J2625" si="40">10^(H2562+(I2562*LOG(F2562*10)/LOG(10)))</f>
        <v>101.04185391212167</v>
      </c>
      <c r="K2562" s="50" t="str">
        <f>VLOOKUP(D2562,'Species List'!$A$2:$J$97,4,0)</f>
        <v>Pomacentridae</v>
      </c>
    </row>
    <row r="2563" spans="1:11">
      <c r="A2563" s="49">
        <v>2013</v>
      </c>
      <c r="B2563" t="s">
        <v>41</v>
      </c>
      <c r="C2563">
        <v>4</v>
      </c>
      <c r="D2563" t="s">
        <v>48</v>
      </c>
      <c r="E2563" s="48" t="str">
        <f>VLOOKUP(D2563,'Species List'!$A$2:$J$97,3,0)</f>
        <v>Scarus taeniopterus</v>
      </c>
      <c r="F2563">
        <v>15</v>
      </c>
      <c r="G2563" t="s">
        <v>21</v>
      </c>
      <c r="H2563" s="50">
        <f>VLOOKUP(D2563,'Species List'!$A$2:$J$97,6,0)</f>
        <v>-3.2256999999999998</v>
      </c>
      <c r="I2563" s="50">
        <f>VLOOKUP(D2563,'Species List'!$A$2:$J$97,7,0)</f>
        <v>2.3852000000000002</v>
      </c>
      <c r="J2563">
        <f t="shared" si="40"/>
        <v>92.19616810425471</v>
      </c>
      <c r="K2563" s="50" t="str">
        <f>VLOOKUP(D2563,'Species List'!$A$2:$J$97,4,0)</f>
        <v>Scaridae</v>
      </c>
    </row>
    <row r="2564" spans="1:11">
      <c r="A2564" s="49">
        <v>2013</v>
      </c>
      <c r="B2564" t="s">
        <v>41</v>
      </c>
      <c r="C2564">
        <v>4</v>
      </c>
      <c r="D2564" s="48" t="s">
        <v>42</v>
      </c>
      <c r="E2564" s="48" t="str">
        <f>VLOOKUP(D2564,'Species List'!$A$2:$J$97,3,0)</f>
        <v>Scarus vetula</v>
      </c>
      <c r="F2564">
        <v>20</v>
      </c>
      <c r="G2564" t="s">
        <v>21</v>
      </c>
      <c r="H2564" s="50">
        <f>VLOOKUP(D2564,'Species List'!$A$2:$J$97,6,0)</f>
        <v>-5.0162000000000004</v>
      </c>
      <c r="I2564" s="50">
        <f>VLOOKUP(D2564,'Species List'!$A$2:$J$97,7,0)</f>
        <v>3.1109</v>
      </c>
      <c r="J2564">
        <f t="shared" si="40"/>
        <v>138.69928220116935</v>
      </c>
      <c r="K2564" s="50" t="str">
        <f>VLOOKUP(D2564,'Species List'!$A$2:$J$97,4,0)</f>
        <v>Scaridae</v>
      </c>
    </row>
    <row r="2565" spans="1:11">
      <c r="A2565" s="49">
        <v>2013</v>
      </c>
      <c r="B2565" t="s">
        <v>41</v>
      </c>
      <c r="C2565">
        <v>4</v>
      </c>
      <c r="D2565" s="48" t="s">
        <v>42</v>
      </c>
      <c r="E2565" s="48" t="str">
        <f>VLOOKUP(D2565,'Species List'!$A$2:$J$97,3,0)</f>
        <v>Scarus vetula</v>
      </c>
      <c r="F2565">
        <v>23</v>
      </c>
      <c r="G2565" t="s">
        <v>21</v>
      </c>
      <c r="H2565" s="50">
        <f>VLOOKUP(D2565,'Species List'!$A$2:$J$97,6,0)</f>
        <v>-5.0162000000000004</v>
      </c>
      <c r="I2565" s="50">
        <f>VLOOKUP(D2565,'Species List'!$A$2:$J$97,7,0)</f>
        <v>3.1109</v>
      </c>
      <c r="J2565">
        <f t="shared" si="40"/>
        <v>214.23929230422809</v>
      </c>
      <c r="K2565" s="50" t="str">
        <f>VLOOKUP(D2565,'Species List'!$A$2:$J$97,4,0)</f>
        <v>Scaridae</v>
      </c>
    </row>
    <row r="2566" spans="1:11">
      <c r="A2566" s="49">
        <v>2013</v>
      </c>
      <c r="B2566" t="s">
        <v>41</v>
      </c>
      <c r="C2566">
        <v>4</v>
      </c>
      <c r="D2566" s="48" t="s">
        <v>42</v>
      </c>
      <c r="E2566" s="48" t="str">
        <f>VLOOKUP(D2566,'Species List'!$A$2:$J$97,3,0)</f>
        <v>Scarus vetula</v>
      </c>
      <c r="F2566">
        <v>32</v>
      </c>
      <c r="G2566" t="s">
        <v>43</v>
      </c>
      <c r="H2566" s="50">
        <f>VLOOKUP(D2566,'Species List'!$A$2:$J$97,6,0)</f>
        <v>-5.0162000000000004</v>
      </c>
      <c r="I2566" s="50">
        <f>VLOOKUP(D2566,'Species List'!$A$2:$J$97,7,0)</f>
        <v>3.1109</v>
      </c>
      <c r="J2566">
        <f t="shared" si="40"/>
        <v>598.50952660385963</v>
      </c>
      <c r="K2566" s="50" t="str">
        <f>VLOOKUP(D2566,'Species List'!$A$2:$J$97,4,0)</f>
        <v>Scaridae</v>
      </c>
    </row>
    <row r="2567" spans="1:11">
      <c r="A2567" s="49">
        <v>2013</v>
      </c>
      <c r="B2567" t="s">
        <v>41</v>
      </c>
      <c r="C2567">
        <v>4</v>
      </c>
      <c r="D2567" s="48" t="s">
        <v>42</v>
      </c>
      <c r="E2567" s="48" t="str">
        <f>VLOOKUP(D2567,'Species List'!$A$2:$J$97,3,0)</f>
        <v>Scarus vetula</v>
      </c>
      <c r="F2567">
        <v>35</v>
      </c>
      <c r="G2567" t="s">
        <v>43</v>
      </c>
      <c r="H2567" s="50">
        <f>VLOOKUP(D2567,'Species List'!$A$2:$J$97,6,0)</f>
        <v>-5.0162000000000004</v>
      </c>
      <c r="I2567" s="50">
        <f>VLOOKUP(D2567,'Species List'!$A$2:$J$97,7,0)</f>
        <v>3.1109</v>
      </c>
      <c r="J2567">
        <f t="shared" si="40"/>
        <v>790.93588337793562</v>
      </c>
      <c r="K2567" s="50" t="str">
        <f>VLOOKUP(D2567,'Species List'!$A$2:$J$97,4,0)</f>
        <v>Scaridae</v>
      </c>
    </row>
    <row r="2568" spans="1:11">
      <c r="A2568" s="49">
        <v>2013</v>
      </c>
      <c r="B2568" t="s">
        <v>41</v>
      </c>
      <c r="C2568">
        <v>4</v>
      </c>
      <c r="D2568" s="48" t="s">
        <v>47</v>
      </c>
      <c r="E2568" s="48" t="str">
        <f>VLOOKUP(D2568,'Species List'!$A$2:$J$97,3,0)</f>
        <v>Sparisoma aurofrenatum</v>
      </c>
      <c r="F2568">
        <v>18</v>
      </c>
      <c r="G2568" t="s">
        <v>21</v>
      </c>
      <c r="H2568" s="50">
        <f>VLOOKUP(D2568,'Species List'!$A$2:$J$97,6,0)</f>
        <v>-4.0781000000000001</v>
      </c>
      <c r="I2568" s="50">
        <f>VLOOKUP(D2568,'Species List'!$A$2:$J$97,7,0)</f>
        <v>2.7437999999999998</v>
      </c>
      <c r="J2568">
        <f t="shared" si="40"/>
        <v>128.80024807719036</v>
      </c>
      <c r="K2568" s="50" t="str">
        <f>VLOOKUP(D2568,'Species List'!$A$2:$J$97,4,0)</f>
        <v>Scaridae</v>
      </c>
    </row>
    <row r="2569" spans="1:11">
      <c r="A2569" s="49">
        <v>2013</v>
      </c>
      <c r="B2569" t="s">
        <v>41</v>
      </c>
      <c r="C2569">
        <v>4</v>
      </c>
      <c r="D2569" s="48" t="s">
        <v>47</v>
      </c>
      <c r="E2569" s="48" t="str">
        <f>VLOOKUP(D2569,'Species List'!$A$2:$J$97,3,0)</f>
        <v>Sparisoma aurofrenatum</v>
      </c>
      <c r="F2569">
        <v>20</v>
      </c>
      <c r="G2569" t="s">
        <v>21</v>
      </c>
      <c r="H2569" s="50">
        <f>VLOOKUP(D2569,'Species List'!$A$2:$J$97,6,0)</f>
        <v>-4.0781000000000001</v>
      </c>
      <c r="I2569" s="50">
        <f>VLOOKUP(D2569,'Species List'!$A$2:$J$97,7,0)</f>
        <v>2.7437999999999998</v>
      </c>
      <c r="J2569">
        <f t="shared" si="40"/>
        <v>171.97531044669645</v>
      </c>
      <c r="K2569" s="50" t="str">
        <f>VLOOKUP(D2569,'Species List'!$A$2:$J$97,4,0)</f>
        <v>Scaridae</v>
      </c>
    </row>
    <row r="2570" spans="1:11">
      <c r="A2570" s="49">
        <v>2013</v>
      </c>
      <c r="B2570" t="s">
        <v>41</v>
      </c>
      <c r="C2570">
        <v>4</v>
      </c>
      <c r="D2570" t="s">
        <v>45</v>
      </c>
      <c r="E2570" s="48" t="str">
        <f>VLOOKUP(D2570,'Species List'!$A$2:$J$97,3,0)</f>
        <v>Sparisoma viride</v>
      </c>
      <c r="F2570">
        <v>18</v>
      </c>
      <c r="G2570" t="s">
        <v>21</v>
      </c>
      <c r="H2570" s="50">
        <f>VLOOKUP(D2570,'Species List'!$A$2:$J$97,6,0)</f>
        <v>-4.4317000000000002</v>
      </c>
      <c r="I2570" s="50">
        <f>VLOOKUP(D2570,'Species List'!$A$2:$J$97,7,0)</f>
        <v>2.9051</v>
      </c>
      <c r="J2570">
        <f t="shared" si="40"/>
        <v>131.85364940800787</v>
      </c>
      <c r="K2570" s="50" t="str">
        <f>VLOOKUP(D2570,'Species List'!$A$2:$J$97,4,0)</f>
        <v>Scaridae</v>
      </c>
    </row>
    <row r="2571" spans="1:11">
      <c r="A2571" s="49">
        <v>2013</v>
      </c>
      <c r="B2571" t="s">
        <v>41</v>
      </c>
      <c r="C2571">
        <v>4</v>
      </c>
      <c r="D2571" t="s">
        <v>45</v>
      </c>
      <c r="E2571" s="48" t="str">
        <f>VLOOKUP(D2571,'Species List'!$A$2:$J$97,3,0)</f>
        <v>Sparisoma viride</v>
      </c>
      <c r="F2571">
        <v>23</v>
      </c>
      <c r="G2571" t="s">
        <v>21</v>
      </c>
      <c r="H2571" s="50">
        <f>VLOOKUP(D2571,'Species List'!$A$2:$J$97,6,0)</f>
        <v>-4.4317000000000002</v>
      </c>
      <c r="I2571" s="50">
        <f>VLOOKUP(D2571,'Species List'!$A$2:$J$97,7,0)</f>
        <v>2.9051</v>
      </c>
      <c r="J2571">
        <f t="shared" si="40"/>
        <v>268.75437106326598</v>
      </c>
      <c r="K2571" s="50" t="str">
        <f>VLOOKUP(D2571,'Species List'!$A$2:$J$97,4,0)</f>
        <v>Scaridae</v>
      </c>
    </row>
    <row r="2572" spans="1:11">
      <c r="A2572" s="49">
        <v>2013</v>
      </c>
      <c r="B2572" t="s">
        <v>41</v>
      </c>
      <c r="C2572">
        <v>4</v>
      </c>
      <c r="D2572" t="s">
        <v>45</v>
      </c>
      <c r="E2572" s="48" t="str">
        <f>VLOOKUP(D2572,'Species List'!$A$2:$J$97,3,0)</f>
        <v>Sparisoma viride</v>
      </c>
      <c r="F2572">
        <v>24</v>
      </c>
      <c r="G2572" t="s">
        <v>21</v>
      </c>
      <c r="H2572" s="50">
        <f>VLOOKUP(D2572,'Species List'!$A$2:$J$97,6,0)</f>
        <v>-4.4317000000000002</v>
      </c>
      <c r="I2572" s="50">
        <f>VLOOKUP(D2572,'Species List'!$A$2:$J$97,7,0)</f>
        <v>2.9051</v>
      </c>
      <c r="J2572">
        <f t="shared" si="40"/>
        <v>304.12468932899543</v>
      </c>
      <c r="K2572" s="50" t="str">
        <f>VLOOKUP(D2572,'Species List'!$A$2:$J$97,4,0)</f>
        <v>Scaridae</v>
      </c>
    </row>
    <row r="2573" spans="1:11">
      <c r="A2573" s="49">
        <v>2013</v>
      </c>
      <c r="B2573" t="s">
        <v>41</v>
      </c>
      <c r="C2573">
        <v>4</v>
      </c>
      <c r="D2573" t="s">
        <v>45</v>
      </c>
      <c r="E2573" s="48" t="str">
        <f>VLOOKUP(D2573,'Species List'!$A$2:$J$97,3,0)</f>
        <v>Sparisoma viride</v>
      </c>
      <c r="F2573">
        <v>25</v>
      </c>
      <c r="G2573" t="s">
        <v>21</v>
      </c>
      <c r="H2573" s="50">
        <f>VLOOKUP(D2573,'Species List'!$A$2:$J$97,6,0)</f>
        <v>-4.4317000000000002</v>
      </c>
      <c r="I2573" s="50">
        <f>VLOOKUP(D2573,'Species List'!$A$2:$J$97,7,0)</f>
        <v>2.9051</v>
      </c>
      <c r="J2573">
        <f t="shared" si="40"/>
        <v>342.41715863912742</v>
      </c>
      <c r="K2573" s="50" t="str">
        <f>VLOOKUP(D2573,'Species List'!$A$2:$J$97,4,0)</f>
        <v>Scaridae</v>
      </c>
    </row>
    <row r="2574" spans="1:11">
      <c r="A2574" s="49">
        <v>2013</v>
      </c>
      <c r="B2574" t="s">
        <v>41</v>
      </c>
      <c r="C2574">
        <v>4</v>
      </c>
      <c r="D2574" t="s">
        <v>45</v>
      </c>
      <c r="E2574" s="48" t="str">
        <f>VLOOKUP(D2574,'Species List'!$A$2:$J$97,3,0)</f>
        <v>Sparisoma viride</v>
      </c>
      <c r="F2574">
        <v>28</v>
      </c>
      <c r="G2574" t="s">
        <v>21</v>
      </c>
      <c r="H2574" s="50">
        <f>VLOOKUP(D2574,'Species List'!$A$2:$J$97,6,0)</f>
        <v>-4.4317000000000002</v>
      </c>
      <c r="I2574" s="50">
        <f>VLOOKUP(D2574,'Species List'!$A$2:$J$97,7,0)</f>
        <v>2.9051</v>
      </c>
      <c r="J2574">
        <f t="shared" si="40"/>
        <v>475.92530495067058</v>
      </c>
      <c r="K2574" s="50" t="str">
        <f>VLOOKUP(D2574,'Species List'!$A$2:$J$97,4,0)</f>
        <v>Scaridae</v>
      </c>
    </row>
    <row r="2575" spans="1:11">
      <c r="A2575" s="49">
        <v>2013</v>
      </c>
      <c r="B2575" t="s">
        <v>41</v>
      </c>
      <c r="C2575">
        <v>4</v>
      </c>
      <c r="D2575" t="s">
        <v>45</v>
      </c>
      <c r="E2575" s="48" t="str">
        <f>VLOOKUP(D2575,'Species List'!$A$2:$J$97,3,0)</f>
        <v>Sparisoma viride</v>
      </c>
      <c r="F2575">
        <v>28</v>
      </c>
      <c r="G2575" t="s">
        <v>21</v>
      </c>
      <c r="H2575" s="50">
        <f>VLOOKUP(D2575,'Species List'!$A$2:$J$97,6,0)</f>
        <v>-4.4317000000000002</v>
      </c>
      <c r="I2575" s="50">
        <f>VLOOKUP(D2575,'Species List'!$A$2:$J$97,7,0)</f>
        <v>2.9051</v>
      </c>
      <c r="J2575">
        <f t="shared" si="40"/>
        <v>475.92530495067058</v>
      </c>
      <c r="K2575" s="50" t="str">
        <f>VLOOKUP(D2575,'Species List'!$A$2:$J$97,4,0)</f>
        <v>Scaridae</v>
      </c>
    </row>
    <row r="2576" spans="1:11">
      <c r="A2576" s="49">
        <v>2013</v>
      </c>
      <c r="B2576" t="s">
        <v>41</v>
      </c>
      <c r="C2576">
        <v>4</v>
      </c>
      <c r="D2576" t="s">
        <v>45</v>
      </c>
      <c r="E2576" s="48" t="str">
        <f>VLOOKUP(D2576,'Species List'!$A$2:$J$97,3,0)</f>
        <v>Sparisoma viride</v>
      </c>
      <c r="F2576">
        <v>32</v>
      </c>
      <c r="G2576" t="s">
        <v>43</v>
      </c>
      <c r="H2576" s="50">
        <f>VLOOKUP(D2576,'Species List'!$A$2:$J$97,6,0)</f>
        <v>-4.4317000000000002</v>
      </c>
      <c r="I2576" s="50">
        <f>VLOOKUP(D2576,'Species List'!$A$2:$J$97,7,0)</f>
        <v>2.9051</v>
      </c>
      <c r="J2576">
        <f t="shared" si="40"/>
        <v>701.47339170910243</v>
      </c>
      <c r="K2576" s="50" t="str">
        <f>VLOOKUP(D2576,'Species List'!$A$2:$J$97,4,0)</f>
        <v>Scaridae</v>
      </c>
    </row>
    <row r="2577" spans="1:11">
      <c r="A2577" s="49">
        <v>2013</v>
      </c>
      <c r="B2577" t="s">
        <v>41</v>
      </c>
      <c r="C2577">
        <v>5</v>
      </c>
      <c r="D2577" s="48" t="s">
        <v>26</v>
      </c>
      <c r="E2577" s="48" t="str">
        <f>VLOOKUP(D2577,'Species List'!$A$2:$J$97,3,0)</f>
        <v>Acanthurus bahianus</v>
      </c>
      <c r="F2577">
        <v>14</v>
      </c>
      <c r="H2577" s="50">
        <f>VLOOKUP(D2577,'Species List'!$A$2:$J$97,6,0)</f>
        <v>-4.6005000000000003</v>
      </c>
      <c r="I2577" s="50">
        <f>VLOOKUP(D2577,'Species List'!$A$2:$J$97,7,0)</f>
        <v>2.9752000000000001</v>
      </c>
      <c r="J2577">
        <f t="shared" si="40"/>
        <v>60.906007515663681</v>
      </c>
      <c r="K2577" s="50" t="str">
        <f>VLOOKUP(D2577,'Species List'!$A$2:$J$97,4,0)</f>
        <v>Acanthuridae</v>
      </c>
    </row>
    <row r="2578" spans="1:11">
      <c r="A2578" s="49">
        <v>2013</v>
      </c>
      <c r="B2578" t="s">
        <v>41</v>
      </c>
      <c r="C2578">
        <v>5</v>
      </c>
      <c r="D2578" t="s">
        <v>54</v>
      </c>
      <c r="E2578" s="48" t="str">
        <f>VLOOKUP(D2578,'Species List'!$A$2:$J$97,3,0)</f>
        <v>Acanthurus coeruleus</v>
      </c>
      <c r="F2578">
        <v>15</v>
      </c>
      <c r="H2578" s="50">
        <f>VLOOKUP(D2578,'Species List'!$A$2:$J$97,6,0)</f>
        <v>-2.8241999999999998</v>
      </c>
      <c r="I2578" s="50">
        <f>VLOOKUP(D2578,'Species List'!$A$2:$J$97,7,0)</f>
        <v>2.2637999999999998</v>
      </c>
      <c r="J2578">
        <f t="shared" si="40"/>
        <v>126.48394196747614</v>
      </c>
      <c r="K2578" s="50" t="str">
        <f>VLOOKUP(D2578,'Species List'!$A$2:$J$97,4,0)</f>
        <v>Acanthuridae</v>
      </c>
    </row>
    <row r="2579" spans="1:11">
      <c r="A2579" s="49">
        <v>2013</v>
      </c>
      <c r="B2579" t="s">
        <v>41</v>
      </c>
      <c r="C2579">
        <v>5</v>
      </c>
      <c r="D2579" t="s">
        <v>48</v>
      </c>
      <c r="E2579" s="48" t="str">
        <f>VLOOKUP(D2579,'Species List'!$A$2:$J$97,3,0)</f>
        <v>Scarus taeniopterus</v>
      </c>
      <c r="F2579">
        <v>20</v>
      </c>
      <c r="G2579" t="s">
        <v>21</v>
      </c>
      <c r="H2579" s="50">
        <f>VLOOKUP(D2579,'Species List'!$A$2:$J$97,6,0)</f>
        <v>-3.2256999999999998</v>
      </c>
      <c r="I2579" s="50">
        <f>VLOOKUP(D2579,'Species List'!$A$2:$J$97,7,0)</f>
        <v>2.3852000000000002</v>
      </c>
      <c r="J2579">
        <f t="shared" si="40"/>
        <v>183.11197449783583</v>
      </c>
      <c r="K2579" s="50" t="str">
        <f>VLOOKUP(D2579,'Species List'!$A$2:$J$97,4,0)</f>
        <v>Scaridae</v>
      </c>
    </row>
    <row r="2580" spans="1:11">
      <c r="A2580" s="49">
        <v>2013</v>
      </c>
      <c r="B2580" t="s">
        <v>41</v>
      </c>
      <c r="C2580">
        <v>5</v>
      </c>
      <c r="D2580" t="s">
        <v>48</v>
      </c>
      <c r="E2580" s="48" t="str">
        <f>VLOOKUP(D2580,'Species List'!$A$2:$J$97,3,0)</f>
        <v>Scarus taeniopterus</v>
      </c>
      <c r="F2580">
        <v>7</v>
      </c>
      <c r="G2580" t="s">
        <v>53</v>
      </c>
      <c r="H2580" s="50">
        <f>VLOOKUP(D2580,'Species List'!$A$2:$J$97,6,0)</f>
        <v>-3.2256999999999998</v>
      </c>
      <c r="I2580" s="50">
        <f>VLOOKUP(D2580,'Species List'!$A$2:$J$97,7,0)</f>
        <v>2.3852000000000002</v>
      </c>
      <c r="J2580">
        <f t="shared" si="40"/>
        <v>14.970208360402568</v>
      </c>
      <c r="K2580" s="50" t="str">
        <f>VLOOKUP(D2580,'Species List'!$A$2:$J$97,4,0)</f>
        <v>Scaridae</v>
      </c>
    </row>
    <row r="2581" spans="1:11">
      <c r="A2581" s="49">
        <v>2013</v>
      </c>
      <c r="B2581" t="s">
        <v>41</v>
      </c>
      <c r="C2581">
        <v>5</v>
      </c>
      <c r="D2581" t="s">
        <v>48</v>
      </c>
      <c r="E2581" s="48" t="str">
        <f>VLOOKUP(D2581,'Species List'!$A$2:$J$97,3,0)</f>
        <v>Scarus taeniopterus</v>
      </c>
      <c r="F2581">
        <v>8</v>
      </c>
      <c r="G2581" t="s">
        <v>53</v>
      </c>
      <c r="H2581" s="50">
        <f>VLOOKUP(D2581,'Species List'!$A$2:$J$97,6,0)</f>
        <v>-3.2256999999999998</v>
      </c>
      <c r="I2581" s="50">
        <f>VLOOKUP(D2581,'Species List'!$A$2:$J$97,7,0)</f>
        <v>2.3852000000000002</v>
      </c>
      <c r="J2581">
        <f t="shared" si="40"/>
        <v>20.584969932158472</v>
      </c>
      <c r="K2581" s="50" t="str">
        <f>VLOOKUP(D2581,'Species List'!$A$2:$J$97,4,0)</f>
        <v>Scaridae</v>
      </c>
    </row>
    <row r="2582" spans="1:11">
      <c r="A2582" s="49">
        <v>2013</v>
      </c>
      <c r="B2582" t="s">
        <v>41</v>
      </c>
      <c r="C2582">
        <v>5</v>
      </c>
      <c r="D2582" t="s">
        <v>48</v>
      </c>
      <c r="E2582" s="48" t="str">
        <f>VLOOKUP(D2582,'Species List'!$A$2:$J$97,3,0)</f>
        <v>Scarus taeniopterus</v>
      </c>
      <c r="F2582">
        <v>10</v>
      </c>
      <c r="G2582" t="s">
        <v>53</v>
      </c>
      <c r="H2582" s="50">
        <f>VLOOKUP(D2582,'Species List'!$A$2:$J$97,6,0)</f>
        <v>-3.2256999999999998</v>
      </c>
      <c r="I2582" s="50">
        <f>VLOOKUP(D2582,'Species List'!$A$2:$J$97,7,0)</f>
        <v>2.3852000000000002</v>
      </c>
      <c r="J2582">
        <f t="shared" si="40"/>
        <v>35.050966680669347</v>
      </c>
      <c r="K2582" s="50" t="str">
        <f>VLOOKUP(D2582,'Species List'!$A$2:$J$97,4,0)</f>
        <v>Scaridae</v>
      </c>
    </row>
    <row r="2583" spans="1:11">
      <c r="A2583" s="49">
        <v>2013</v>
      </c>
      <c r="B2583" t="s">
        <v>41</v>
      </c>
      <c r="C2583">
        <v>5</v>
      </c>
      <c r="D2583" t="s">
        <v>48</v>
      </c>
      <c r="E2583" s="48" t="str">
        <f>VLOOKUP(D2583,'Species List'!$A$2:$J$97,3,0)</f>
        <v>Scarus taeniopterus</v>
      </c>
      <c r="F2583">
        <v>23</v>
      </c>
      <c r="G2583" t="s">
        <v>43</v>
      </c>
      <c r="H2583" s="50">
        <f>VLOOKUP(D2583,'Species List'!$A$2:$J$97,6,0)</f>
        <v>-3.2256999999999998</v>
      </c>
      <c r="I2583" s="50">
        <f>VLOOKUP(D2583,'Species List'!$A$2:$J$97,7,0)</f>
        <v>2.3852000000000002</v>
      </c>
      <c r="J2583">
        <f t="shared" si="40"/>
        <v>255.56020890468707</v>
      </c>
      <c r="K2583" s="50" t="str">
        <f>VLOOKUP(D2583,'Species List'!$A$2:$J$97,4,0)</f>
        <v>Scaridae</v>
      </c>
    </row>
    <row r="2584" spans="1:11">
      <c r="A2584" s="49">
        <v>2013</v>
      </c>
      <c r="B2584" t="s">
        <v>41</v>
      </c>
      <c r="C2584">
        <v>5</v>
      </c>
      <c r="D2584" s="48" t="s">
        <v>42</v>
      </c>
      <c r="E2584" s="48" t="str">
        <f>VLOOKUP(D2584,'Species List'!$A$2:$J$97,3,0)</f>
        <v>Scarus vetula</v>
      </c>
      <c r="F2584">
        <v>32</v>
      </c>
      <c r="G2584" t="s">
        <v>43</v>
      </c>
      <c r="H2584" s="50">
        <f>VLOOKUP(D2584,'Species List'!$A$2:$J$97,6,0)</f>
        <v>-5.0162000000000004</v>
      </c>
      <c r="I2584" s="50">
        <f>VLOOKUP(D2584,'Species List'!$A$2:$J$97,7,0)</f>
        <v>3.1109</v>
      </c>
      <c r="J2584">
        <f t="shared" si="40"/>
        <v>598.50952660385963</v>
      </c>
      <c r="K2584" s="50" t="str">
        <f>VLOOKUP(D2584,'Species List'!$A$2:$J$97,4,0)</f>
        <v>Scaridae</v>
      </c>
    </row>
    <row r="2585" spans="1:11">
      <c r="A2585" s="49">
        <v>2013</v>
      </c>
      <c r="B2585" t="s">
        <v>41</v>
      </c>
      <c r="C2585">
        <v>5</v>
      </c>
      <c r="D2585" s="48" t="s">
        <v>47</v>
      </c>
      <c r="E2585" s="48" t="str">
        <f>VLOOKUP(D2585,'Species List'!$A$2:$J$97,3,0)</f>
        <v>Sparisoma aurofrenatum</v>
      </c>
      <c r="F2585">
        <v>20</v>
      </c>
      <c r="G2585" t="s">
        <v>43</v>
      </c>
      <c r="H2585" s="50">
        <f>VLOOKUP(D2585,'Species List'!$A$2:$J$97,6,0)</f>
        <v>-4.0781000000000001</v>
      </c>
      <c r="I2585" s="50">
        <f>VLOOKUP(D2585,'Species List'!$A$2:$J$97,7,0)</f>
        <v>2.7437999999999998</v>
      </c>
      <c r="J2585">
        <f t="shared" si="40"/>
        <v>171.97531044669645</v>
      </c>
      <c r="K2585" s="50" t="str">
        <f>VLOOKUP(D2585,'Species List'!$A$2:$J$97,4,0)</f>
        <v>Scaridae</v>
      </c>
    </row>
    <row r="2586" spans="1:11">
      <c r="A2586" s="49">
        <v>2013</v>
      </c>
      <c r="B2586" t="s">
        <v>41</v>
      </c>
      <c r="C2586">
        <v>5</v>
      </c>
      <c r="D2586" t="s">
        <v>45</v>
      </c>
      <c r="E2586" s="48" t="str">
        <f>VLOOKUP(D2586,'Species List'!$A$2:$J$97,3,0)</f>
        <v>Sparisoma viride</v>
      </c>
      <c r="F2586">
        <v>21</v>
      </c>
      <c r="G2586" t="s">
        <v>21</v>
      </c>
      <c r="H2586" s="50">
        <f>VLOOKUP(D2586,'Species List'!$A$2:$J$97,6,0)</f>
        <v>-4.4317000000000002</v>
      </c>
      <c r="I2586" s="50">
        <f>VLOOKUP(D2586,'Species List'!$A$2:$J$97,7,0)</f>
        <v>2.9051</v>
      </c>
      <c r="J2586">
        <f t="shared" si="40"/>
        <v>206.33802681991546</v>
      </c>
      <c r="K2586" s="50" t="str">
        <f>VLOOKUP(D2586,'Species List'!$A$2:$J$97,4,0)</f>
        <v>Scaridae</v>
      </c>
    </row>
    <row r="2587" spans="1:11">
      <c r="A2587" s="49">
        <v>2013</v>
      </c>
      <c r="B2587" t="s">
        <v>41</v>
      </c>
      <c r="C2587">
        <v>5</v>
      </c>
      <c r="D2587" t="s">
        <v>45</v>
      </c>
      <c r="E2587" s="48" t="str">
        <f>VLOOKUP(D2587,'Species List'!$A$2:$J$97,3,0)</f>
        <v>Sparisoma viride</v>
      </c>
      <c r="F2587">
        <v>25</v>
      </c>
      <c r="G2587" t="s">
        <v>21</v>
      </c>
      <c r="H2587" s="50">
        <f>VLOOKUP(D2587,'Species List'!$A$2:$J$97,6,0)</f>
        <v>-4.4317000000000002</v>
      </c>
      <c r="I2587" s="50">
        <f>VLOOKUP(D2587,'Species List'!$A$2:$J$97,7,0)</f>
        <v>2.9051</v>
      </c>
      <c r="J2587">
        <f t="shared" si="40"/>
        <v>342.41715863912742</v>
      </c>
      <c r="K2587" s="50" t="str">
        <f>VLOOKUP(D2587,'Species List'!$A$2:$J$97,4,0)</f>
        <v>Scaridae</v>
      </c>
    </row>
    <row r="2588" spans="1:11">
      <c r="A2588" s="49">
        <v>2013</v>
      </c>
      <c r="B2588" t="s">
        <v>41</v>
      </c>
      <c r="C2588">
        <v>5</v>
      </c>
      <c r="D2588" t="s">
        <v>45</v>
      </c>
      <c r="E2588" s="48" t="str">
        <f>VLOOKUP(D2588,'Species List'!$A$2:$J$97,3,0)</f>
        <v>Sparisoma viride</v>
      </c>
      <c r="F2588">
        <v>26</v>
      </c>
      <c r="G2588" t="s">
        <v>21</v>
      </c>
      <c r="H2588" s="50">
        <f>VLOOKUP(D2588,'Species List'!$A$2:$J$97,6,0)</f>
        <v>-4.4317000000000002</v>
      </c>
      <c r="I2588" s="50">
        <f>VLOOKUP(D2588,'Species List'!$A$2:$J$97,7,0)</f>
        <v>2.9051</v>
      </c>
      <c r="J2588">
        <f t="shared" si="40"/>
        <v>383.741768934785</v>
      </c>
      <c r="K2588" s="50" t="str">
        <f>VLOOKUP(D2588,'Species List'!$A$2:$J$97,4,0)</f>
        <v>Scaridae</v>
      </c>
    </row>
    <row r="2589" spans="1:11">
      <c r="A2589" s="49">
        <v>2013</v>
      </c>
      <c r="B2589" t="s">
        <v>41</v>
      </c>
      <c r="C2589">
        <v>5</v>
      </c>
      <c r="D2589" t="s">
        <v>45</v>
      </c>
      <c r="E2589" s="48" t="str">
        <f>VLOOKUP(D2589,'Species List'!$A$2:$J$97,3,0)</f>
        <v>Sparisoma viride</v>
      </c>
      <c r="F2589">
        <v>28</v>
      </c>
      <c r="G2589" t="s">
        <v>43</v>
      </c>
      <c r="H2589" s="50">
        <f>VLOOKUP(D2589,'Species List'!$A$2:$J$97,6,0)</f>
        <v>-4.4317000000000002</v>
      </c>
      <c r="I2589" s="50">
        <f>VLOOKUP(D2589,'Species List'!$A$2:$J$97,7,0)</f>
        <v>2.9051</v>
      </c>
      <c r="J2589">
        <f t="shared" si="40"/>
        <v>475.92530495067058</v>
      </c>
      <c r="K2589" s="50" t="str">
        <f>VLOOKUP(D2589,'Species List'!$A$2:$J$97,4,0)</f>
        <v>Scaridae</v>
      </c>
    </row>
    <row r="2590" spans="1:11">
      <c r="A2590" s="49">
        <v>2013</v>
      </c>
      <c r="B2590" t="s">
        <v>41</v>
      </c>
      <c r="C2590">
        <v>5</v>
      </c>
      <c r="D2590" t="s">
        <v>45</v>
      </c>
      <c r="E2590" s="48" t="str">
        <f>VLOOKUP(D2590,'Species List'!$A$2:$J$97,3,0)</f>
        <v>Sparisoma viride</v>
      </c>
      <c r="F2590">
        <v>32</v>
      </c>
      <c r="G2590" t="s">
        <v>43</v>
      </c>
      <c r="H2590" s="50">
        <f>VLOOKUP(D2590,'Species List'!$A$2:$J$97,6,0)</f>
        <v>-4.4317000000000002</v>
      </c>
      <c r="I2590" s="50">
        <f>VLOOKUP(D2590,'Species List'!$A$2:$J$97,7,0)</f>
        <v>2.9051</v>
      </c>
      <c r="J2590">
        <f t="shared" si="40"/>
        <v>701.47339170910243</v>
      </c>
      <c r="K2590" s="50" t="str">
        <f>VLOOKUP(D2590,'Species List'!$A$2:$J$97,4,0)</f>
        <v>Scaridae</v>
      </c>
    </row>
    <row r="2591" spans="1:11">
      <c r="A2591" s="49">
        <v>2013</v>
      </c>
      <c r="B2591" t="s">
        <v>41</v>
      </c>
      <c r="C2591">
        <v>6</v>
      </c>
      <c r="D2591" t="s">
        <v>44</v>
      </c>
      <c r="E2591" s="48" t="str">
        <f>VLOOKUP(D2591,'Species List'!$A$2:$J$97,3,0)</f>
        <v>Scarus iseri</v>
      </c>
      <c r="F2591">
        <v>23</v>
      </c>
      <c r="G2591" t="s">
        <v>43</v>
      </c>
      <c r="H2591" s="50">
        <f>VLOOKUP(D2591,'Species List'!$A$2:$J$97,6,0)</f>
        <v>-4.8887</v>
      </c>
      <c r="I2591" s="50">
        <f>VLOOKUP(D2591,'Species List'!$A$2:$J$97,7,0)</f>
        <v>3.0548000000000002</v>
      </c>
      <c r="J2591">
        <f t="shared" si="40"/>
        <v>211.79036238974825</v>
      </c>
      <c r="K2591" s="50" t="str">
        <f>VLOOKUP(D2591,'Species List'!$A$2:$J$97,4,0)</f>
        <v>Scaridae</v>
      </c>
    </row>
    <row r="2592" spans="1:11">
      <c r="A2592" s="49">
        <v>2013</v>
      </c>
      <c r="B2592" t="s">
        <v>41</v>
      </c>
      <c r="C2592">
        <v>6</v>
      </c>
      <c r="D2592" t="s">
        <v>48</v>
      </c>
      <c r="E2592" s="48" t="str">
        <f>VLOOKUP(D2592,'Species List'!$A$2:$J$97,3,0)</f>
        <v>Scarus taeniopterus</v>
      </c>
      <c r="F2592">
        <v>15</v>
      </c>
      <c r="G2592" t="s">
        <v>21</v>
      </c>
      <c r="H2592" s="50">
        <f>VLOOKUP(D2592,'Species List'!$A$2:$J$97,6,0)</f>
        <v>-3.2256999999999998</v>
      </c>
      <c r="I2592" s="50">
        <f>VLOOKUP(D2592,'Species List'!$A$2:$J$97,7,0)</f>
        <v>2.3852000000000002</v>
      </c>
      <c r="J2592">
        <f t="shared" si="40"/>
        <v>92.19616810425471</v>
      </c>
      <c r="K2592" s="50" t="str">
        <f>VLOOKUP(D2592,'Species List'!$A$2:$J$97,4,0)</f>
        <v>Scaridae</v>
      </c>
    </row>
    <row r="2593" spans="1:11">
      <c r="A2593" s="49">
        <v>2013</v>
      </c>
      <c r="B2593" t="s">
        <v>41</v>
      </c>
      <c r="C2593">
        <v>6</v>
      </c>
      <c r="D2593" t="s">
        <v>48</v>
      </c>
      <c r="E2593" s="48" t="str">
        <f>VLOOKUP(D2593,'Species List'!$A$2:$J$97,3,0)</f>
        <v>Scarus taeniopterus</v>
      </c>
      <c r="F2593">
        <v>15</v>
      </c>
      <c r="G2593" t="s">
        <v>21</v>
      </c>
      <c r="H2593" s="50">
        <f>VLOOKUP(D2593,'Species List'!$A$2:$J$97,6,0)</f>
        <v>-3.2256999999999998</v>
      </c>
      <c r="I2593" s="50">
        <f>VLOOKUP(D2593,'Species List'!$A$2:$J$97,7,0)</f>
        <v>2.3852000000000002</v>
      </c>
      <c r="J2593">
        <f t="shared" si="40"/>
        <v>92.19616810425471</v>
      </c>
      <c r="K2593" s="50" t="str">
        <f>VLOOKUP(D2593,'Species List'!$A$2:$J$97,4,0)</f>
        <v>Scaridae</v>
      </c>
    </row>
    <row r="2594" spans="1:11">
      <c r="A2594" s="49">
        <v>2013</v>
      </c>
      <c r="B2594" t="s">
        <v>41</v>
      </c>
      <c r="C2594">
        <v>6</v>
      </c>
      <c r="D2594" t="s">
        <v>48</v>
      </c>
      <c r="E2594" s="48" t="str">
        <f>VLOOKUP(D2594,'Species List'!$A$2:$J$97,3,0)</f>
        <v>Scarus taeniopterus</v>
      </c>
      <c r="F2594">
        <v>20</v>
      </c>
      <c r="G2594" t="s">
        <v>21</v>
      </c>
      <c r="H2594" s="50">
        <f>VLOOKUP(D2594,'Species List'!$A$2:$J$97,6,0)</f>
        <v>-3.2256999999999998</v>
      </c>
      <c r="I2594" s="50">
        <f>VLOOKUP(D2594,'Species List'!$A$2:$J$97,7,0)</f>
        <v>2.3852000000000002</v>
      </c>
      <c r="J2594">
        <f t="shared" si="40"/>
        <v>183.11197449783583</v>
      </c>
      <c r="K2594" s="50" t="str">
        <f>VLOOKUP(D2594,'Species List'!$A$2:$J$97,4,0)</f>
        <v>Scaridae</v>
      </c>
    </row>
    <row r="2595" spans="1:11">
      <c r="A2595" s="49">
        <v>2013</v>
      </c>
      <c r="B2595" t="s">
        <v>41</v>
      </c>
      <c r="C2595">
        <v>6</v>
      </c>
      <c r="D2595" t="s">
        <v>48</v>
      </c>
      <c r="E2595" s="48" t="str">
        <f>VLOOKUP(D2595,'Species List'!$A$2:$J$97,3,0)</f>
        <v>Scarus taeniopterus</v>
      </c>
      <c r="F2595">
        <v>20</v>
      </c>
      <c r="G2595" t="s">
        <v>21</v>
      </c>
      <c r="H2595" s="50">
        <f>VLOOKUP(D2595,'Species List'!$A$2:$J$97,6,0)</f>
        <v>-3.2256999999999998</v>
      </c>
      <c r="I2595" s="50">
        <f>VLOOKUP(D2595,'Species List'!$A$2:$J$97,7,0)</f>
        <v>2.3852000000000002</v>
      </c>
      <c r="J2595">
        <f t="shared" si="40"/>
        <v>183.11197449783583</v>
      </c>
      <c r="K2595" s="50" t="str">
        <f>VLOOKUP(D2595,'Species List'!$A$2:$J$97,4,0)</f>
        <v>Scaridae</v>
      </c>
    </row>
    <row r="2596" spans="1:11">
      <c r="A2596" s="49">
        <v>2013</v>
      </c>
      <c r="B2596" t="s">
        <v>41</v>
      </c>
      <c r="C2596">
        <v>6</v>
      </c>
      <c r="D2596" t="s">
        <v>48</v>
      </c>
      <c r="E2596" s="48" t="str">
        <f>VLOOKUP(D2596,'Species List'!$A$2:$J$97,3,0)</f>
        <v>Scarus taeniopterus</v>
      </c>
      <c r="F2596">
        <v>22</v>
      </c>
      <c r="G2596" t="s">
        <v>43</v>
      </c>
      <c r="H2596" s="50">
        <f>VLOOKUP(D2596,'Species List'!$A$2:$J$97,6,0)</f>
        <v>-3.2256999999999998</v>
      </c>
      <c r="I2596" s="50">
        <f>VLOOKUP(D2596,'Species List'!$A$2:$J$97,7,0)</f>
        <v>2.3852000000000002</v>
      </c>
      <c r="J2596">
        <f t="shared" si="40"/>
        <v>229.85109565998633</v>
      </c>
      <c r="K2596" s="50" t="str">
        <f>VLOOKUP(D2596,'Species List'!$A$2:$J$97,4,0)</f>
        <v>Scaridae</v>
      </c>
    </row>
    <row r="2597" spans="1:11">
      <c r="A2597" s="49">
        <v>2013</v>
      </c>
      <c r="B2597" t="s">
        <v>41</v>
      </c>
      <c r="C2597">
        <v>6</v>
      </c>
      <c r="D2597" s="48" t="s">
        <v>42</v>
      </c>
      <c r="E2597" s="48" t="str">
        <f>VLOOKUP(D2597,'Species List'!$A$2:$J$97,3,0)</f>
        <v>Scarus vetula</v>
      </c>
      <c r="F2597">
        <v>25</v>
      </c>
      <c r="G2597" t="s">
        <v>21</v>
      </c>
      <c r="H2597" s="50">
        <f>VLOOKUP(D2597,'Species List'!$A$2:$J$97,6,0)</f>
        <v>-5.0162000000000004</v>
      </c>
      <c r="I2597" s="50">
        <f>VLOOKUP(D2597,'Species List'!$A$2:$J$97,7,0)</f>
        <v>3.1109</v>
      </c>
      <c r="J2597">
        <f t="shared" si="40"/>
        <v>277.684458006971</v>
      </c>
      <c r="K2597" s="50" t="str">
        <f>VLOOKUP(D2597,'Species List'!$A$2:$J$97,4,0)</f>
        <v>Scaridae</v>
      </c>
    </row>
    <row r="2598" spans="1:11">
      <c r="A2598" s="49">
        <v>2013</v>
      </c>
      <c r="B2598" t="s">
        <v>41</v>
      </c>
      <c r="C2598">
        <v>6</v>
      </c>
      <c r="D2598" s="48" t="s">
        <v>42</v>
      </c>
      <c r="E2598" s="48" t="str">
        <f>VLOOKUP(D2598,'Species List'!$A$2:$J$97,3,0)</f>
        <v>Scarus vetula</v>
      </c>
      <c r="F2598">
        <v>26</v>
      </c>
      <c r="G2598" t="s">
        <v>21</v>
      </c>
      <c r="H2598" s="50">
        <f>VLOOKUP(D2598,'Species List'!$A$2:$J$97,6,0)</f>
        <v>-5.0162000000000004</v>
      </c>
      <c r="I2598" s="50">
        <f>VLOOKUP(D2598,'Species List'!$A$2:$J$97,7,0)</f>
        <v>3.1109</v>
      </c>
      <c r="J2598">
        <f t="shared" si="40"/>
        <v>313.71883111439962</v>
      </c>
      <c r="K2598" s="50" t="str">
        <f>VLOOKUP(D2598,'Species List'!$A$2:$J$97,4,0)</f>
        <v>Scaridae</v>
      </c>
    </row>
    <row r="2599" spans="1:11">
      <c r="A2599" s="49">
        <v>2013</v>
      </c>
      <c r="B2599" t="s">
        <v>41</v>
      </c>
      <c r="C2599">
        <v>6</v>
      </c>
      <c r="D2599" s="48" t="s">
        <v>42</v>
      </c>
      <c r="E2599" s="48" t="str">
        <f>VLOOKUP(D2599,'Species List'!$A$2:$J$97,3,0)</f>
        <v>Scarus vetula</v>
      </c>
      <c r="F2599">
        <v>28</v>
      </c>
      <c r="G2599" t="s">
        <v>21</v>
      </c>
      <c r="H2599" s="50">
        <f>VLOOKUP(D2599,'Species List'!$A$2:$J$97,6,0)</f>
        <v>-5.0162000000000004</v>
      </c>
      <c r="I2599" s="50">
        <f>VLOOKUP(D2599,'Species List'!$A$2:$J$97,7,0)</f>
        <v>3.1109</v>
      </c>
      <c r="J2599">
        <f t="shared" si="40"/>
        <v>395.06078258407069</v>
      </c>
      <c r="K2599" s="50" t="str">
        <f>VLOOKUP(D2599,'Species List'!$A$2:$J$97,4,0)</f>
        <v>Scaridae</v>
      </c>
    </row>
    <row r="2600" spans="1:11">
      <c r="A2600" s="49">
        <v>2013</v>
      </c>
      <c r="B2600" t="s">
        <v>41</v>
      </c>
      <c r="C2600">
        <v>6</v>
      </c>
      <c r="D2600" s="48" t="s">
        <v>47</v>
      </c>
      <c r="E2600" s="48" t="str">
        <f>VLOOKUP(D2600,'Species List'!$A$2:$J$97,3,0)</f>
        <v>Sparisoma aurofrenatum</v>
      </c>
      <c r="F2600">
        <v>16</v>
      </c>
      <c r="G2600" t="s">
        <v>21</v>
      </c>
      <c r="H2600" s="50">
        <f>VLOOKUP(D2600,'Species List'!$A$2:$J$97,6,0)</f>
        <v>-4.0781000000000001</v>
      </c>
      <c r="I2600" s="50">
        <f>VLOOKUP(D2600,'Species List'!$A$2:$J$97,7,0)</f>
        <v>2.7437999999999998</v>
      </c>
      <c r="J2600">
        <f t="shared" si="40"/>
        <v>93.231872840853399</v>
      </c>
      <c r="K2600" s="50" t="str">
        <f>VLOOKUP(D2600,'Species List'!$A$2:$J$97,4,0)</f>
        <v>Scaridae</v>
      </c>
    </row>
    <row r="2601" spans="1:11">
      <c r="A2601" s="49">
        <v>2013</v>
      </c>
      <c r="B2601" t="s">
        <v>41</v>
      </c>
      <c r="C2601">
        <v>6</v>
      </c>
      <c r="D2601" s="48" t="s">
        <v>36</v>
      </c>
      <c r="E2601" s="48" t="str">
        <f>VLOOKUP(D2601,'Species List'!$A$2:$J$97,3,0)</f>
        <v>Sparisoma chrysopterum</v>
      </c>
      <c r="F2601">
        <v>28</v>
      </c>
      <c r="G2601" t="s">
        <v>43</v>
      </c>
      <c r="H2601" s="50">
        <f>VLOOKUP(D2601,'Species List'!$A$2:$J$97,6,0)</f>
        <v>-3.0508999999999999</v>
      </c>
      <c r="I2601" s="50">
        <f>VLOOKUP(D2601,'Species List'!$A$2:$J$97,7,0)</f>
        <v>2.3191999999999999</v>
      </c>
      <c r="J2601">
        <f t="shared" si="40"/>
        <v>421.2587224035052</v>
      </c>
      <c r="K2601" s="50" t="str">
        <f>VLOOKUP(D2601,'Species List'!$A$2:$J$97,4,0)</f>
        <v>Scaridae</v>
      </c>
    </row>
    <row r="2602" spans="1:11">
      <c r="A2602" s="49">
        <v>2013</v>
      </c>
      <c r="B2602" t="s">
        <v>41</v>
      </c>
      <c r="C2602">
        <v>6</v>
      </c>
      <c r="D2602" t="s">
        <v>45</v>
      </c>
      <c r="E2602" s="48" t="str">
        <f>VLOOKUP(D2602,'Species List'!$A$2:$J$97,3,0)</f>
        <v>Sparisoma viride</v>
      </c>
      <c r="F2602">
        <v>22</v>
      </c>
      <c r="G2602" t="s">
        <v>21</v>
      </c>
      <c r="H2602" s="50">
        <f>VLOOKUP(D2602,'Species List'!$A$2:$J$97,6,0)</f>
        <v>-4.4317000000000002</v>
      </c>
      <c r="I2602" s="50">
        <f>VLOOKUP(D2602,'Species List'!$A$2:$J$97,7,0)</f>
        <v>2.9051</v>
      </c>
      <c r="J2602">
        <f t="shared" si="40"/>
        <v>236.19577785013334</v>
      </c>
      <c r="K2602" s="50" t="str">
        <f>VLOOKUP(D2602,'Species List'!$A$2:$J$97,4,0)</f>
        <v>Scaridae</v>
      </c>
    </row>
    <row r="2603" spans="1:11">
      <c r="A2603" s="49">
        <v>2013</v>
      </c>
      <c r="B2603" t="s">
        <v>41</v>
      </c>
      <c r="C2603">
        <v>6</v>
      </c>
      <c r="D2603" t="s">
        <v>45</v>
      </c>
      <c r="E2603" s="48" t="str">
        <f>VLOOKUP(D2603,'Species List'!$A$2:$J$97,3,0)</f>
        <v>Sparisoma viride</v>
      </c>
      <c r="F2603">
        <v>26</v>
      </c>
      <c r="G2603" t="s">
        <v>21</v>
      </c>
      <c r="H2603" s="50">
        <f>VLOOKUP(D2603,'Species List'!$A$2:$J$97,6,0)</f>
        <v>-4.4317000000000002</v>
      </c>
      <c r="I2603" s="50">
        <f>VLOOKUP(D2603,'Species List'!$A$2:$J$97,7,0)</f>
        <v>2.9051</v>
      </c>
      <c r="J2603">
        <f t="shared" si="40"/>
        <v>383.741768934785</v>
      </c>
      <c r="K2603" s="50" t="str">
        <f>VLOOKUP(D2603,'Species List'!$A$2:$J$97,4,0)</f>
        <v>Scaridae</v>
      </c>
    </row>
    <row r="2604" spans="1:11">
      <c r="A2604" s="49">
        <v>2013</v>
      </c>
      <c r="B2604" t="s">
        <v>41</v>
      </c>
      <c r="C2604">
        <v>6</v>
      </c>
      <c r="D2604" t="s">
        <v>45</v>
      </c>
      <c r="E2604" s="48" t="str">
        <f>VLOOKUP(D2604,'Species List'!$A$2:$J$97,3,0)</f>
        <v>Sparisoma viride</v>
      </c>
      <c r="F2604">
        <v>28</v>
      </c>
      <c r="G2604" t="s">
        <v>21</v>
      </c>
      <c r="H2604" s="50">
        <f>VLOOKUP(D2604,'Species List'!$A$2:$J$97,6,0)</f>
        <v>-4.4317000000000002</v>
      </c>
      <c r="I2604" s="50">
        <f>VLOOKUP(D2604,'Species List'!$A$2:$J$97,7,0)</f>
        <v>2.9051</v>
      </c>
      <c r="J2604">
        <f t="shared" si="40"/>
        <v>475.92530495067058</v>
      </c>
      <c r="K2604" s="50" t="str">
        <f>VLOOKUP(D2604,'Species List'!$A$2:$J$97,4,0)</f>
        <v>Scaridae</v>
      </c>
    </row>
    <row r="2605" spans="1:11">
      <c r="A2605" s="49">
        <v>2013</v>
      </c>
      <c r="B2605" t="s">
        <v>41</v>
      </c>
      <c r="C2605">
        <v>6</v>
      </c>
      <c r="D2605" t="s">
        <v>45</v>
      </c>
      <c r="E2605" s="48" t="str">
        <f>VLOOKUP(D2605,'Species List'!$A$2:$J$97,3,0)</f>
        <v>Sparisoma viride</v>
      </c>
      <c r="F2605">
        <v>28</v>
      </c>
      <c r="G2605" t="s">
        <v>21</v>
      </c>
      <c r="H2605" s="50">
        <f>VLOOKUP(D2605,'Species List'!$A$2:$J$97,6,0)</f>
        <v>-4.4317000000000002</v>
      </c>
      <c r="I2605" s="50">
        <f>VLOOKUP(D2605,'Species List'!$A$2:$J$97,7,0)</f>
        <v>2.9051</v>
      </c>
      <c r="J2605">
        <f t="shared" si="40"/>
        <v>475.92530495067058</v>
      </c>
      <c r="K2605" s="50" t="str">
        <f>VLOOKUP(D2605,'Species List'!$A$2:$J$97,4,0)</f>
        <v>Scaridae</v>
      </c>
    </row>
    <row r="2606" spans="1:11">
      <c r="A2606" s="49">
        <v>2013</v>
      </c>
      <c r="B2606" t="s">
        <v>41</v>
      </c>
      <c r="C2606">
        <v>6</v>
      </c>
      <c r="D2606" t="s">
        <v>45</v>
      </c>
      <c r="E2606" s="48" t="str">
        <f>VLOOKUP(D2606,'Species List'!$A$2:$J$97,3,0)</f>
        <v>Sparisoma viride</v>
      </c>
      <c r="F2606">
        <v>32</v>
      </c>
      <c r="G2606" t="s">
        <v>43</v>
      </c>
      <c r="H2606" s="50">
        <f>VLOOKUP(D2606,'Species List'!$A$2:$J$97,6,0)</f>
        <v>-4.4317000000000002</v>
      </c>
      <c r="I2606" s="50">
        <f>VLOOKUP(D2606,'Species List'!$A$2:$J$97,7,0)</f>
        <v>2.9051</v>
      </c>
      <c r="J2606">
        <f t="shared" si="40"/>
        <v>701.47339170910243</v>
      </c>
      <c r="K2606" s="50" t="str">
        <f>VLOOKUP(D2606,'Species List'!$A$2:$J$97,4,0)</f>
        <v>Scaridae</v>
      </c>
    </row>
    <row r="2607" spans="1:11">
      <c r="A2607" s="49">
        <v>2013</v>
      </c>
      <c r="B2607" t="s">
        <v>41</v>
      </c>
      <c r="C2607">
        <v>7</v>
      </c>
      <c r="D2607" s="48" t="s">
        <v>49</v>
      </c>
      <c r="E2607" s="48" t="str">
        <f>VLOOKUP(D2607,'Species List'!$A$2:$J$97,3,0)</f>
        <v>Microspathodon chrysurus</v>
      </c>
      <c r="F2607">
        <v>12</v>
      </c>
      <c r="H2607" s="50">
        <f>VLOOKUP(D2607,'Species List'!$A$2:$J$97,6,0)</f>
        <v>-4.7032999999999996</v>
      </c>
      <c r="I2607" s="50">
        <f>VLOOKUP(D2607,'Species List'!$A$2:$J$97,7,0)</f>
        <v>3.0825</v>
      </c>
      <c r="J2607">
        <f t="shared" si="40"/>
        <v>50.789763544333439</v>
      </c>
      <c r="K2607" s="50" t="str">
        <f>VLOOKUP(D2607,'Species List'!$A$2:$J$97,4,0)</f>
        <v>Pomacentridae</v>
      </c>
    </row>
    <row r="2608" spans="1:11">
      <c r="A2608" s="49">
        <v>2013</v>
      </c>
      <c r="B2608" t="s">
        <v>41</v>
      </c>
      <c r="C2608">
        <v>7</v>
      </c>
      <c r="D2608" t="s">
        <v>48</v>
      </c>
      <c r="E2608" s="48" t="str">
        <f>VLOOKUP(D2608,'Species List'!$A$2:$J$97,3,0)</f>
        <v>Scarus taeniopterus</v>
      </c>
      <c r="F2608">
        <v>13</v>
      </c>
      <c r="G2608" t="s">
        <v>21</v>
      </c>
      <c r="H2608" s="50">
        <f>VLOOKUP(D2608,'Species List'!$A$2:$J$97,6,0)</f>
        <v>-3.2256999999999998</v>
      </c>
      <c r="I2608" s="50">
        <f>VLOOKUP(D2608,'Species List'!$A$2:$J$97,7,0)</f>
        <v>2.3852000000000002</v>
      </c>
      <c r="J2608">
        <f t="shared" si="40"/>
        <v>65.535660968650873</v>
      </c>
      <c r="K2608" s="50" t="str">
        <f>VLOOKUP(D2608,'Species List'!$A$2:$J$97,4,0)</f>
        <v>Scaridae</v>
      </c>
    </row>
    <row r="2609" spans="1:11">
      <c r="A2609" s="49">
        <v>2013</v>
      </c>
      <c r="B2609" t="s">
        <v>41</v>
      </c>
      <c r="C2609">
        <v>7</v>
      </c>
      <c r="D2609" t="s">
        <v>48</v>
      </c>
      <c r="E2609" s="48" t="str">
        <f>VLOOKUP(D2609,'Species List'!$A$2:$J$97,3,0)</f>
        <v>Scarus taeniopterus</v>
      </c>
      <c r="F2609">
        <v>15</v>
      </c>
      <c r="G2609" t="s">
        <v>21</v>
      </c>
      <c r="H2609" s="50">
        <f>VLOOKUP(D2609,'Species List'!$A$2:$J$97,6,0)</f>
        <v>-3.2256999999999998</v>
      </c>
      <c r="I2609" s="50">
        <f>VLOOKUP(D2609,'Species List'!$A$2:$J$97,7,0)</f>
        <v>2.3852000000000002</v>
      </c>
      <c r="J2609">
        <f t="shared" si="40"/>
        <v>92.19616810425471</v>
      </c>
      <c r="K2609" s="50" t="str">
        <f>VLOOKUP(D2609,'Species List'!$A$2:$J$97,4,0)</f>
        <v>Scaridae</v>
      </c>
    </row>
    <row r="2610" spans="1:11">
      <c r="A2610" s="49">
        <v>2013</v>
      </c>
      <c r="B2610" t="s">
        <v>41</v>
      </c>
      <c r="C2610">
        <v>7</v>
      </c>
      <c r="D2610" t="s">
        <v>48</v>
      </c>
      <c r="E2610" s="48" t="str">
        <f>VLOOKUP(D2610,'Species List'!$A$2:$J$97,3,0)</f>
        <v>Scarus taeniopterus</v>
      </c>
      <c r="F2610">
        <v>18</v>
      </c>
      <c r="G2610" t="s">
        <v>21</v>
      </c>
      <c r="H2610" s="50">
        <f>VLOOKUP(D2610,'Species List'!$A$2:$J$97,6,0)</f>
        <v>-3.2256999999999998</v>
      </c>
      <c r="I2610" s="50">
        <f>VLOOKUP(D2610,'Species List'!$A$2:$J$97,7,0)</f>
        <v>2.3852000000000002</v>
      </c>
      <c r="J2610">
        <f t="shared" si="40"/>
        <v>142.42163893869329</v>
      </c>
      <c r="K2610" s="50" t="str">
        <f>VLOOKUP(D2610,'Species List'!$A$2:$J$97,4,0)</f>
        <v>Scaridae</v>
      </c>
    </row>
    <row r="2611" spans="1:11">
      <c r="A2611" s="49">
        <v>2013</v>
      </c>
      <c r="B2611" t="s">
        <v>41</v>
      </c>
      <c r="C2611">
        <v>7</v>
      </c>
      <c r="D2611" t="s">
        <v>48</v>
      </c>
      <c r="E2611" s="48" t="str">
        <f>VLOOKUP(D2611,'Species List'!$A$2:$J$97,3,0)</f>
        <v>Scarus taeniopterus</v>
      </c>
      <c r="F2611">
        <v>18</v>
      </c>
      <c r="G2611" t="s">
        <v>21</v>
      </c>
      <c r="H2611" s="50">
        <f>VLOOKUP(D2611,'Species List'!$A$2:$J$97,6,0)</f>
        <v>-3.2256999999999998</v>
      </c>
      <c r="I2611" s="50">
        <f>VLOOKUP(D2611,'Species List'!$A$2:$J$97,7,0)</f>
        <v>2.3852000000000002</v>
      </c>
      <c r="J2611">
        <f t="shared" si="40"/>
        <v>142.42163893869329</v>
      </c>
      <c r="K2611" s="50" t="str">
        <f>VLOOKUP(D2611,'Species List'!$A$2:$J$97,4,0)</f>
        <v>Scaridae</v>
      </c>
    </row>
    <row r="2612" spans="1:11">
      <c r="A2612" s="49">
        <v>2013</v>
      </c>
      <c r="B2612" t="s">
        <v>41</v>
      </c>
      <c r="C2612">
        <v>7</v>
      </c>
      <c r="D2612" t="s">
        <v>48</v>
      </c>
      <c r="E2612" s="48" t="str">
        <f>VLOOKUP(D2612,'Species List'!$A$2:$J$97,3,0)</f>
        <v>Scarus taeniopterus</v>
      </c>
      <c r="F2612">
        <v>23</v>
      </c>
      <c r="G2612" t="s">
        <v>43</v>
      </c>
      <c r="H2612" s="50">
        <f>VLOOKUP(D2612,'Species List'!$A$2:$J$97,6,0)</f>
        <v>-3.2256999999999998</v>
      </c>
      <c r="I2612" s="50">
        <f>VLOOKUP(D2612,'Species List'!$A$2:$J$97,7,0)</f>
        <v>2.3852000000000002</v>
      </c>
      <c r="J2612">
        <f t="shared" si="40"/>
        <v>255.56020890468707</v>
      </c>
      <c r="K2612" s="50" t="str">
        <f>VLOOKUP(D2612,'Species List'!$A$2:$J$97,4,0)</f>
        <v>Scaridae</v>
      </c>
    </row>
    <row r="2613" spans="1:11">
      <c r="A2613" s="49">
        <v>2013</v>
      </c>
      <c r="B2613" t="s">
        <v>41</v>
      </c>
      <c r="C2613">
        <v>7</v>
      </c>
      <c r="D2613" t="s">
        <v>48</v>
      </c>
      <c r="E2613" s="48" t="str">
        <f>VLOOKUP(D2613,'Species List'!$A$2:$J$97,3,0)</f>
        <v>Scarus taeniopterus</v>
      </c>
      <c r="F2613">
        <v>23</v>
      </c>
      <c r="G2613" t="s">
        <v>43</v>
      </c>
      <c r="H2613" s="50">
        <f>VLOOKUP(D2613,'Species List'!$A$2:$J$97,6,0)</f>
        <v>-3.2256999999999998</v>
      </c>
      <c r="I2613" s="50">
        <f>VLOOKUP(D2613,'Species List'!$A$2:$J$97,7,0)</f>
        <v>2.3852000000000002</v>
      </c>
      <c r="J2613">
        <f t="shared" si="40"/>
        <v>255.56020890468707</v>
      </c>
      <c r="K2613" s="50" t="str">
        <f>VLOOKUP(D2613,'Species List'!$A$2:$J$97,4,0)</f>
        <v>Scaridae</v>
      </c>
    </row>
    <row r="2614" spans="1:11">
      <c r="A2614" s="49">
        <v>2013</v>
      </c>
      <c r="B2614" t="s">
        <v>41</v>
      </c>
      <c r="C2614">
        <v>7</v>
      </c>
      <c r="D2614" t="s">
        <v>48</v>
      </c>
      <c r="E2614" s="48" t="str">
        <f>VLOOKUP(D2614,'Species List'!$A$2:$J$97,3,0)</f>
        <v>Scarus taeniopterus</v>
      </c>
      <c r="F2614">
        <v>24</v>
      </c>
      <c r="G2614" t="s">
        <v>43</v>
      </c>
      <c r="H2614" s="50">
        <f>VLOOKUP(D2614,'Species List'!$A$2:$J$97,6,0)</f>
        <v>-3.2256999999999998</v>
      </c>
      <c r="I2614" s="50">
        <f>VLOOKUP(D2614,'Species List'!$A$2:$J$97,7,0)</f>
        <v>2.3852000000000002</v>
      </c>
      <c r="J2614">
        <f t="shared" si="40"/>
        <v>282.86541679033706</v>
      </c>
      <c r="K2614" s="50" t="str">
        <f>VLOOKUP(D2614,'Species List'!$A$2:$J$97,4,0)</f>
        <v>Scaridae</v>
      </c>
    </row>
    <row r="2615" spans="1:11">
      <c r="A2615" s="49">
        <v>2013</v>
      </c>
      <c r="B2615" t="s">
        <v>41</v>
      </c>
      <c r="C2615">
        <v>7</v>
      </c>
      <c r="D2615" s="48" t="s">
        <v>42</v>
      </c>
      <c r="E2615" s="48" t="str">
        <f>VLOOKUP(D2615,'Species List'!$A$2:$J$97,3,0)</f>
        <v>Scarus vetula</v>
      </c>
      <c r="F2615">
        <v>28</v>
      </c>
      <c r="G2615" t="s">
        <v>21</v>
      </c>
      <c r="H2615" s="50">
        <f>VLOOKUP(D2615,'Species List'!$A$2:$J$97,6,0)</f>
        <v>-5.0162000000000004</v>
      </c>
      <c r="I2615" s="50">
        <f>VLOOKUP(D2615,'Species List'!$A$2:$J$97,7,0)</f>
        <v>3.1109</v>
      </c>
      <c r="J2615">
        <f t="shared" si="40"/>
        <v>395.06078258407069</v>
      </c>
      <c r="K2615" s="50" t="str">
        <f>VLOOKUP(D2615,'Species List'!$A$2:$J$97,4,0)</f>
        <v>Scaridae</v>
      </c>
    </row>
    <row r="2616" spans="1:11">
      <c r="A2616" s="49">
        <v>2013</v>
      </c>
      <c r="B2616" t="s">
        <v>41</v>
      </c>
      <c r="C2616">
        <v>7</v>
      </c>
      <c r="D2616" s="48" t="s">
        <v>42</v>
      </c>
      <c r="E2616" s="48" t="str">
        <f>VLOOKUP(D2616,'Species List'!$A$2:$J$97,3,0)</f>
        <v>Scarus vetula</v>
      </c>
      <c r="F2616">
        <v>30</v>
      </c>
      <c r="G2616" t="s">
        <v>21</v>
      </c>
      <c r="H2616" s="50">
        <f>VLOOKUP(D2616,'Species List'!$A$2:$J$97,6,0)</f>
        <v>-5.0162000000000004</v>
      </c>
      <c r="I2616" s="50">
        <f>VLOOKUP(D2616,'Species List'!$A$2:$J$97,7,0)</f>
        <v>3.1109</v>
      </c>
      <c r="J2616">
        <f t="shared" si="40"/>
        <v>489.6395738782121</v>
      </c>
      <c r="K2616" s="50" t="str">
        <f>VLOOKUP(D2616,'Species List'!$A$2:$J$97,4,0)</f>
        <v>Scaridae</v>
      </c>
    </row>
    <row r="2617" spans="1:11">
      <c r="A2617" s="49">
        <v>2013</v>
      </c>
      <c r="B2617" t="s">
        <v>41</v>
      </c>
      <c r="C2617">
        <v>7</v>
      </c>
      <c r="D2617" s="48" t="s">
        <v>42</v>
      </c>
      <c r="E2617" s="48" t="str">
        <f>VLOOKUP(D2617,'Species List'!$A$2:$J$97,3,0)</f>
        <v>Scarus vetula</v>
      </c>
      <c r="F2617">
        <v>33</v>
      </c>
      <c r="G2617" t="s">
        <v>43</v>
      </c>
      <c r="H2617" s="50">
        <f>VLOOKUP(D2617,'Species List'!$A$2:$J$97,6,0)</f>
        <v>-5.0162000000000004</v>
      </c>
      <c r="I2617" s="50">
        <f>VLOOKUP(D2617,'Species List'!$A$2:$J$97,7,0)</f>
        <v>3.1109</v>
      </c>
      <c r="J2617">
        <f t="shared" si="40"/>
        <v>658.63531859738646</v>
      </c>
      <c r="K2617" s="50" t="str">
        <f>VLOOKUP(D2617,'Species List'!$A$2:$J$97,4,0)</f>
        <v>Scaridae</v>
      </c>
    </row>
    <row r="2618" spans="1:11">
      <c r="A2618" s="49">
        <v>2013</v>
      </c>
      <c r="B2618" t="s">
        <v>41</v>
      </c>
      <c r="C2618">
        <v>7</v>
      </c>
      <c r="D2618" s="48" t="s">
        <v>47</v>
      </c>
      <c r="E2618" s="48" t="str">
        <f>VLOOKUP(D2618,'Species List'!$A$2:$J$97,3,0)</f>
        <v>Sparisoma aurofrenatum</v>
      </c>
      <c r="F2618">
        <v>20</v>
      </c>
      <c r="G2618" t="s">
        <v>43</v>
      </c>
      <c r="H2618" s="50">
        <f>VLOOKUP(D2618,'Species List'!$A$2:$J$97,6,0)</f>
        <v>-4.0781000000000001</v>
      </c>
      <c r="I2618" s="50">
        <f>VLOOKUP(D2618,'Species List'!$A$2:$J$97,7,0)</f>
        <v>2.7437999999999998</v>
      </c>
      <c r="J2618">
        <f t="shared" si="40"/>
        <v>171.97531044669645</v>
      </c>
      <c r="K2618" s="50" t="str">
        <f>VLOOKUP(D2618,'Species List'!$A$2:$J$97,4,0)</f>
        <v>Scaridae</v>
      </c>
    </row>
    <row r="2619" spans="1:11">
      <c r="A2619" s="49">
        <v>2013</v>
      </c>
      <c r="B2619" t="s">
        <v>41</v>
      </c>
      <c r="C2619">
        <v>7</v>
      </c>
      <c r="D2619" s="48" t="s">
        <v>47</v>
      </c>
      <c r="E2619" s="48" t="str">
        <f>VLOOKUP(D2619,'Species List'!$A$2:$J$97,3,0)</f>
        <v>Sparisoma aurofrenatum</v>
      </c>
      <c r="F2619">
        <v>20</v>
      </c>
      <c r="G2619" t="s">
        <v>43</v>
      </c>
      <c r="H2619" s="50">
        <f>VLOOKUP(D2619,'Species List'!$A$2:$J$97,6,0)</f>
        <v>-4.0781000000000001</v>
      </c>
      <c r="I2619" s="50">
        <f>VLOOKUP(D2619,'Species List'!$A$2:$J$97,7,0)</f>
        <v>2.7437999999999998</v>
      </c>
      <c r="J2619">
        <f t="shared" si="40"/>
        <v>171.97531044669645</v>
      </c>
      <c r="K2619" s="50" t="str">
        <f>VLOOKUP(D2619,'Species List'!$A$2:$J$97,4,0)</f>
        <v>Scaridae</v>
      </c>
    </row>
    <row r="2620" spans="1:11">
      <c r="A2620" s="49">
        <v>2013</v>
      </c>
      <c r="B2620" t="s">
        <v>41</v>
      </c>
      <c r="C2620">
        <v>7</v>
      </c>
      <c r="D2620" t="s">
        <v>45</v>
      </c>
      <c r="E2620" s="48" t="str">
        <f>VLOOKUP(D2620,'Species List'!$A$2:$J$97,3,0)</f>
        <v>Sparisoma viride</v>
      </c>
      <c r="F2620">
        <v>12</v>
      </c>
      <c r="G2620" t="s">
        <v>21</v>
      </c>
      <c r="H2620" s="50">
        <f>VLOOKUP(D2620,'Species List'!$A$2:$J$97,6,0)</f>
        <v>-4.4317000000000002</v>
      </c>
      <c r="I2620" s="50">
        <f>VLOOKUP(D2620,'Species List'!$A$2:$J$97,7,0)</f>
        <v>2.9051</v>
      </c>
      <c r="J2620">
        <f t="shared" si="40"/>
        <v>40.600318253552281</v>
      </c>
      <c r="K2620" s="50" t="str">
        <f>VLOOKUP(D2620,'Species List'!$A$2:$J$97,4,0)</f>
        <v>Scaridae</v>
      </c>
    </row>
    <row r="2621" spans="1:11">
      <c r="A2621" s="49">
        <v>2013</v>
      </c>
      <c r="B2621" t="s">
        <v>41</v>
      </c>
      <c r="C2621">
        <v>7</v>
      </c>
      <c r="D2621" t="s">
        <v>45</v>
      </c>
      <c r="E2621" s="48" t="str">
        <f>VLOOKUP(D2621,'Species List'!$A$2:$J$97,3,0)</f>
        <v>Sparisoma viride</v>
      </c>
      <c r="F2621">
        <v>13</v>
      </c>
      <c r="G2621" t="s">
        <v>21</v>
      </c>
      <c r="H2621" s="50">
        <f>VLOOKUP(D2621,'Species List'!$A$2:$J$97,6,0)</f>
        <v>-4.4317000000000002</v>
      </c>
      <c r="I2621" s="50">
        <f>VLOOKUP(D2621,'Species List'!$A$2:$J$97,7,0)</f>
        <v>2.9051</v>
      </c>
      <c r="J2621">
        <f t="shared" si="40"/>
        <v>51.229112573228946</v>
      </c>
      <c r="K2621" s="50" t="str">
        <f>VLOOKUP(D2621,'Species List'!$A$2:$J$97,4,0)</f>
        <v>Scaridae</v>
      </c>
    </row>
    <row r="2622" spans="1:11">
      <c r="A2622" s="49">
        <v>2013</v>
      </c>
      <c r="B2622" t="s">
        <v>41</v>
      </c>
      <c r="C2622">
        <v>7</v>
      </c>
      <c r="D2622" t="s">
        <v>45</v>
      </c>
      <c r="E2622" s="48" t="str">
        <f>VLOOKUP(D2622,'Species List'!$A$2:$J$97,3,0)</f>
        <v>Sparisoma viride</v>
      </c>
      <c r="F2622">
        <v>25</v>
      </c>
      <c r="G2622" t="s">
        <v>21</v>
      </c>
      <c r="H2622" s="50">
        <f>VLOOKUP(D2622,'Species List'!$A$2:$J$97,6,0)</f>
        <v>-4.4317000000000002</v>
      </c>
      <c r="I2622" s="50">
        <f>VLOOKUP(D2622,'Species List'!$A$2:$J$97,7,0)</f>
        <v>2.9051</v>
      </c>
      <c r="J2622">
        <f t="shared" si="40"/>
        <v>342.41715863912742</v>
      </c>
      <c r="K2622" s="50" t="str">
        <f>VLOOKUP(D2622,'Species List'!$A$2:$J$97,4,0)</f>
        <v>Scaridae</v>
      </c>
    </row>
    <row r="2623" spans="1:11">
      <c r="A2623" s="49">
        <v>2013</v>
      </c>
      <c r="B2623" t="s">
        <v>41</v>
      </c>
      <c r="C2623">
        <v>7</v>
      </c>
      <c r="D2623" t="s">
        <v>45</v>
      </c>
      <c r="E2623" s="48" t="str">
        <f>VLOOKUP(D2623,'Species List'!$A$2:$J$97,3,0)</f>
        <v>Sparisoma viride</v>
      </c>
      <c r="F2623">
        <v>25</v>
      </c>
      <c r="G2623" t="s">
        <v>21</v>
      </c>
      <c r="H2623" s="50">
        <f>VLOOKUP(D2623,'Species List'!$A$2:$J$97,6,0)</f>
        <v>-4.4317000000000002</v>
      </c>
      <c r="I2623" s="50">
        <f>VLOOKUP(D2623,'Species List'!$A$2:$J$97,7,0)</f>
        <v>2.9051</v>
      </c>
      <c r="J2623">
        <f t="shared" si="40"/>
        <v>342.41715863912742</v>
      </c>
      <c r="K2623" s="50" t="str">
        <f>VLOOKUP(D2623,'Species List'!$A$2:$J$97,4,0)</f>
        <v>Scaridae</v>
      </c>
    </row>
    <row r="2624" spans="1:11">
      <c r="A2624" s="49">
        <v>2013</v>
      </c>
      <c r="B2624" t="s">
        <v>41</v>
      </c>
      <c r="C2624">
        <v>8</v>
      </c>
      <c r="D2624" s="48" t="s">
        <v>49</v>
      </c>
      <c r="E2624" s="48" t="str">
        <f>VLOOKUP(D2624,'Species List'!$A$2:$J$97,3,0)</f>
        <v>Microspathodon chrysurus</v>
      </c>
      <c r="F2624">
        <v>15</v>
      </c>
      <c r="H2624" s="50">
        <f>VLOOKUP(D2624,'Species List'!$A$2:$J$97,6,0)</f>
        <v>-4.7032999999999996</v>
      </c>
      <c r="I2624" s="50">
        <f>VLOOKUP(D2624,'Species List'!$A$2:$J$97,7,0)</f>
        <v>3.0825</v>
      </c>
      <c r="J2624">
        <f t="shared" si="40"/>
        <v>101.04185391212167</v>
      </c>
      <c r="K2624" s="50" t="str">
        <f>VLOOKUP(D2624,'Species List'!$A$2:$J$97,4,0)</f>
        <v>Pomacentridae</v>
      </c>
    </row>
    <row r="2625" spans="1:11">
      <c r="A2625" s="49">
        <v>2013</v>
      </c>
      <c r="B2625" t="s">
        <v>41</v>
      </c>
      <c r="C2625">
        <v>8</v>
      </c>
      <c r="D2625" t="s">
        <v>48</v>
      </c>
      <c r="E2625" s="48" t="str">
        <f>VLOOKUP(D2625,'Species List'!$A$2:$J$97,3,0)</f>
        <v>Scarus taeniopterus</v>
      </c>
      <c r="F2625">
        <v>13</v>
      </c>
      <c r="G2625" t="s">
        <v>21</v>
      </c>
      <c r="H2625" s="50">
        <f>VLOOKUP(D2625,'Species List'!$A$2:$J$97,6,0)</f>
        <v>-3.2256999999999998</v>
      </c>
      <c r="I2625" s="50">
        <f>VLOOKUP(D2625,'Species List'!$A$2:$J$97,7,0)</f>
        <v>2.3852000000000002</v>
      </c>
      <c r="J2625">
        <f t="shared" si="40"/>
        <v>65.535660968650873</v>
      </c>
      <c r="K2625" s="50" t="str">
        <f>VLOOKUP(D2625,'Species List'!$A$2:$J$97,4,0)</f>
        <v>Scaridae</v>
      </c>
    </row>
    <row r="2626" spans="1:11">
      <c r="A2626" s="49">
        <v>2013</v>
      </c>
      <c r="B2626" t="s">
        <v>41</v>
      </c>
      <c r="C2626">
        <v>8</v>
      </c>
      <c r="D2626" t="s">
        <v>48</v>
      </c>
      <c r="E2626" s="48" t="str">
        <f>VLOOKUP(D2626,'Species List'!$A$2:$J$97,3,0)</f>
        <v>Scarus taeniopterus</v>
      </c>
      <c r="F2626">
        <v>20</v>
      </c>
      <c r="G2626" t="s">
        <v>21</v>
      </c>
      <c r="H2626" s="50">
        <f>VLOOKUP(D2626,'Species List'!$A$2:$J$97,6,0)</f>
        <v>-3.2256999999999998</v>
      </c>
      <c r="I2626" s="50">
        <f>VLOOKUP(D2626,'Species List'!$A$2:$J$97,7,0)</f>
        <v>2.3852000000000002</v>
      </c>
      <c r="J2626">
        <f t="shared" ref="J2626:J2689" si="41">10^(H2626+(I2626*LOG(F2626*10)/LOG(10)))</f>
        <v>183.11197449783583</v>
      </c>
      <c r="K2626" s="50" t="str">
        <f>VLOOKUP(D2626,'Species List'!$A$2:$J$97,4,0)</f>
        <v>Scaridae</v>
      </c>
    </row>
    <row r="2627" spans="1:11">
      <c r="A2627" s="49">
        <v>2013</v>
      </c>
      <c r="B2627" t="s">
        <v>41</v>
      </c>
      <c r="C2627">
        <v>8</v>
      </c>
      <c r="D2627" t="s">
        <v>48</v>
      </c>
      <c r="E2627" s="48" t="str">
        <f>VLOOKUP(D2627,'Species List'!$A$2:$J$97,3,0)</f>
        <v>Scarus taeniopterus</v>
      </c>
      <c r="F2627">
        <v>23</v>
      </c>
      <c r="G2627" t="s">
        <v>43</v>
      </c>
      <c r="H2627" s="50">
        <f>VLOOKUP(D2627,'Species List'!$A$2:$J$97,6,0)</f>
        <v>-3.2256999999999998</v>
      </c>
      <c r="I2627" s="50">
        <f>VLOOKUP(D2627,'Species List'!$A$2:$J$97,7,0)</f>
        <v>2.3852000000000002</v>
      </c>
      <c r="J2627">
        <f t="shared" si="41"/>
        <v>255.56020890468707</v>
      </c>
      <c r="K2627" s="50" t="str">
        <f>VLOOKUP(D2627,'Species List'!$A$2:$J$97,4,0)</f>
        <v>Scaridae</v>
      </c>
    </row>
    <row r="2628" spans="1:11">
      <c r="A2628" s="49">
        <v>2013</v>
      </c>
      <c r="B2628" t="s">
        <v>41</v>
      </c>
      <c r="C2628">
        <v>8</v>
      </c>
      <c r="D2628" s="48" t="s">
        <v>42</v>
      </c>
      <c r="E2628" s="48" t="str">
        <f>VLOOKUP(D2628,'Species List'!$A$2:$J$97,3,0)</f>
        <v>Scarus vetula</v>
      </c>
      <c r="F2628">
        <v>26</v>
      </c>
      <c r="G2628" t="s">
        <v>21</v>
      </c>
      <c r="H2628" s="50">
        <f>VLOOKUP(D2628,'Species List'!$A$2:$J$97,6,0)</f>
        <v>-5.0162000000000004</v>
      </c>
      <c r="I2628" s="50">
        <f>VLOOKUP(D2628,'Species List'!$A$2:$J$97,7,0)</f>
        <v>3.1109</v>
      </c>
      <c r="J2628">
        <f t="shared" si="41"/>
        <v>313.71883111439962</v>
      </c>
      <c r="K2628" s="50" t="str">
        <f>VLOOKUP(D2628,'Species List'!$A$2:$J$97,4,0)</f>
        <v>Scaridae</v>
      </c>
    </row>
    <row r="2629" spans="1:11">
      <c r="A2629" s="49">
        <v>2013</v>
      </c>
      <c r="B2629" t="s">
        <v>41</v>
      </c>
      <c r="C2629">
        <v>8</v>
      </c>
      <c r="D2629" s="48" t="s">
        <v>47</v>
      </c>
      <c r="E2629" s="48" t="str">
        <f>VLOOKUP(D2629,'Species List'!$A$2:$J$97,3,0)</f>
        <v>Sparisoma aurofrenatum</v>
      </c>
      <c r="F2629">
        <v>30</v>
      </c>
      <c r="G2629" t="s">
        <v>43</v>
      </c>
      <c r="H2629" s="50">
        <f>VLOOKUP(D2629,'Species List'!$A$2:$J$97,6,0)</f>
        <v>-4.0781000000000001</v>
      </c>
      <c r="I2629" s="50">
        <f>VLOOKUP(D2629,'Species List'!$A$2:$J$97,7,0)</f>
        <v>2.7437999999999998</v>
      </c>
      <c r="J2629">
        <f t="shared" si="41"/>
        <v>523.14887857456608</v>
      </c>
      <c r="K2629" s="50" t="str">
        <f>VLOOKUP(D2629,'Species List'!$A$2:$J$97,4,0)</f>
        <v>Scaridae</v>
      </c>
    </row>
    <row r="2630" spans="1:11">
      <c r="A2630" s="49">
        <v>2013</v>
      </c>
      <c r="B2630" t="s">
        <v>41</v>
      </c>
      <c r="C2630">
        <v>8</v>
      </c>
      <c r="D2630" t="s">
        <v>45</v>
      </c>
      <c r="E2630" s="48" t="str">
        <f>VLOOKUP(D2630,'Species List'!$A$2:$J$97,3,0)</f>
        <v>Sparisoma viride</v>
      </c>
      <c r="F2630">
        <v>25</v>
      </c>
      <c r="G2630" t="s">
        <v>21</v>
      </c>
      <c r="H2630" s="50">
        <f>VLOOKUP(D2630,'Species List'!$A$2:$J$97,6,0)</f>
        <v>-4.4317000000000002</v>
      </c>
      <c r="I2630" s="50">
        <f>VLOOKUP(D2630,'Species List'!$A$2:$J$97,7,0)</f>
        <v>2.9051</v>
      </c>
      <c r="J2630">
        <f t="shared" si="41"/>
        <v>342.41715863912742</v>
      </c>
      <c r="K2630" s="50" t="str">
        <f>VLOOKUP(D2630,'Species List'!$A$2:$J$97,4,0)</f>
        <v>Scaridae</v>
      </c>
    </row>
    <row r="2631" spans="1:11">
      <c r="A2631" s="49">
        <v>2013</v>
      </c>
      <c r="B2631" t="s">
        <v>41</v>
      </c>
      <c r="C2631">
        <v>8</v>
      </c>
      <c r="D2631" t="s">
        <v>45</v>
      </c>
      <c r="E2631" s="48" t="str">
        <f>VLOOKUP(D2631,'Species List'!$A$2:$J$97,3,0)</f>
        <v>Sparisoma viride</v>
      </c>
      <c r="F2631">
        <v>25</v>
      </c>
      <c r="G2631" t="s">
        <v>21</v>
      </c>
      <c r="H2631" s="50">
        <f>VLOOKUP(D2631,'Species List'!$A$2:$J$97,6,0)</f>
        <v>-4.4317000000000002</v>
      </c>
      <c r="I2631" s="50">
        <f>VLOOKUP(D2631,'Species List'!$A$2:$J$97,7,0)</f>
        <v>2.9051</v>
      </c>
      <c r="J2631">
        <f t="shared" si="41"/>
        <v>342.41715863912742</v>
      </c>
      <c r="K2631" s="50" t="str">
        <f>VLOOKUP(D2631,'Species List'!$A$2:$J$97,4,0)</f>
        <v>Scaridae</v>
      </c>
    </row>
    <row r="2632" spans="1:11">
      <c r="A2632" s="49">
        <v>2013</v>
      </c>
      <c r="B2632" t="s">
        <v>41</v>
      </c>
      <c r="C2632">
        <v>8</v>
      </c>
      <c r="D2632" t="s">
        <v>45</v>
      </c>
      <c r="E2632" s="48" t="str">
        <f>VLOOKUP(D2632,'Species List'!$A$2:$J$97,3,0)</f>
        <v>Sparisoma viride</v>
      </c>
      <c r="F2632">
        <v>32</v>
      </c>
      <c r="G2632" t="s">
        <v>43</v>
      </c>
      <c r="H2632" s="50">
        <f>VLOOKUP(D2632,'Species List'!$A$2:$J$97,6,0)</f>
        <v>-4.4317000000000002</v>
      </c>
      <c r="I2632" s="50">
        <f>VLOOKUP(D2632,'Species List'!$A$2:$J$97,7,0)</f>
        <v>2.9051</v>
      </c>
      <c r="J2632">
        <f t="shared" si="41"/>
        <v>701.47339170910243</v>
      </c>
      <c r="K2632" s="50" t="str">
        <f>VLOOKUP(D2632,'Species List'!$A$2:$J$97,4,0)</f>
        <v>Scaridae</v>
      </c>
    </row>
    <row r="2633" spans="1:11">
      <c r="A2633" s="49">
        <v>2013</v>
      </c>
      <c r="B2633" t="s">
        <v>41</v>
      </c>
      <c r="C2633">
        <v>8</v>
      </c>
      <c r="D2633" t="s">
        <v>45</v>
      </c>
      <c r="E2633" s="48" t="str">
        <f>VLOOKUP(D2633,'Species List'!$A$2:$J$97,3,0)</f>
        <v>Sparisoma viride</v>
      </c>
      <c r="F2633">
        <v>32</v>
      </c>
      <c r="G2633" t="s">
        <v>43</v>
      </c>
      <c r="H2633" s="50">
        <f>VLOOKUP(D2633,'Species List'!$A$2:$J$97,6,0)</f>
        <v>-4.4317000000000002</v>
      </c>
      <c r="I2633" s="50">
        <f>VLOOKUP(D2633,'Species List'!$A$2:$J$97,7,0)</f>
        <v>2.9051</v>
      </c>
      <c r="J2633">
        <f t="shared" si="41"/>
        <v>701.47339170910243</v>
      </c>
      <c r="K2633" s="50" t="str">
        <f>VLOOKUP(D2633,'Species List'!$A$2:$J$97,4,0)</f>
        <v>Scaridae</v>
      </c>
    </row>
    <row r="2634" spans="1:11">
      <c r="A2634" s="49">
        <v>2013</v>
      </c>
      <c r="B2634" t="s">
        <v>58</v>
      </c>
      <c r="C2634">
        <v>1</v>
      </c>
      <c r="D2634" t="s">
        <v>54</v>
      </c>
      <c r="E2634" s="48" t="str">
        <f>VLOOKUP(D2634,'Species List'!$A$2:$J$97,3,0)</f>
        <v>Acanthurus coeruleus</v>
      </c>
      <c r="F2634">
        <v>17</v>
      </c>
      <c r="H2634" s="50">
        <f>VLOOKUP(D2634,'Species List'!$A$2:$J$97,6,0)</f>
        <v>-2.8241999999999998</v>
      </c>
      <c r="I2634" s="50">
        <f>VLOOKUP(D2634,'Species List'!$A$2:$J$97,7,0)</f>
        <v>2.2637999999999998</v>
      </c>
      <c r="J2634">
        <f t="shared" si="41"/>
        <v>167.91529942216221</v>
      </c>
      <c r="K2634" s="50" t="str">
        <f>VLOOKUP(D2634,'Species List'!$A$2:$J$97,4,0)</f>
        <v>Acanthuridae</v>
      </c>
    </row>
    <row r="2635" spans="1:11">
      <c r="A2635" s="49">
        <v>2013</v>
      </c>
      <c r="B2635" t="s">
        <v>58</v>
      </c>
      <c r="C2635">
        <v>1</v>
      </c>
      <c r="D2635" t="s">
        <v>54</v>
      </c>
      <c r="E2635" s="48" t="str">
        <f>VLOOKUP(D2635,'Species List'!$A$2:$J$97,3,0)</f>
        <v>Acanthurus coeruleus</v>
      </c>
      <c r="F2635">
        <v>18</v>
      </c>
      <c r="H2635" s="50">
        <f>VLOOKUP(D2635,'Species List'!$A$2:$J$97,6,0)</f>
        <v>-2.8241999999999998</v>
      </c>
      <c r="I2635" s="50">
        <f>VLOOKUP(D2635,'Species List'!$A$2:$J$97,7,0)</f>
        <v>2.2637999999999998</v>
      </c>
      <c r="J2635">
        <f t="shared" si="41"/>
        <v>191.11109332634919</v>
      </c>
      <c r="K2635" s="50" t="str">
        <f>VLOOKUP(D2635,'Species List'!$A$2:$J$97,4,0)</f>
        <v>Acanthuridae</v>
      </c>
    </row>
    <row r="2636" spans="1:11">
      <c r="A2636" s="49">
        <v>2013</v>
      </c>
      <c r="B2636" t="s">
        <v>58</v>
      </c>
      <c r="C2636">
        <v>1</v>
      </c>
      <c r="D2636" t="s">
        <v>44</v>
      </c>
      <c r="E2636" s="48" t="str">
        <f>VLOOKUP(D2636,'Species List'!$A$2:$J$97,3,0)</f>
        <v>Scarus iseri</v>
      </c>
      <c r="F2636">
        <v>10</v>
      </c>
      <c r="G2636" t="s">
        <v>53</v>
      </c>
      <c r="H2636" s="50">
        <f>VLOOKUP(D2636,'Species List'!$A$2:$J$97,6,0)</f>
        <v>-4.8887</v>
      </c>
      <c r="I2636" s="50">
        <f>VLOOKUP(D2636,'Species List'!$A$2:$J$97,7,0)</f>
        <v>3.0548000000000002</v>
      </c>
      <c r="J2636">
        <f t="shared" si="41"/>
        <v>16.630296795457848</v>
      </c>
      <c r="K2636" s="50" t="str">
        <f>VLOOKUP(D2636,'Species List'!$A$2:$J$97,4,0)</f>
        <v>Scaridae</v>
      </c>
    </row>
    <row r="2637" spans="1:11">
      <c r="A2637" s="49">
        <v>2013</v>
      </c>
      <c r="B2637" t="s">
        <v>58</v>
      </c>
      <c r="C2637">
        <v>1</v>
      </c>
      <c r="D2637" t="s">
        <v>44</v>
      </c>
      <c r="E2637" s="48" t="str">
        <f>VLOOKUP(D2637,'Species List'!$A$2:$J$97,3,0)</f>
        <v>Scarus iseri</v>
      </c>
      <c r="F2637">
        <v>11</v>
      </c>
      <c r="G2637" t="s">
        <v>53</v>
      </c>
      <c r="H2637" s="50">
        <f>VLOOKUP(D2637,'Species List'!$A$2:$J$97,6,0)</f>
        <v>-4.8887</v>
      </c>
      <c r="I2637" s="50">
        <f>VLOOKUP(D2637,'Species List'!$A$2:$J$97,7,0)</f>
        <v>3.0548000000000002</v>
      </c>
      <c r="J2637">
        <f t="shared" si="41"/>
        <v>22.250838144147917</v>
      </c>
      <c r="K2637" s="50" t="str">
        <f>VLOOKUP(D2637,'Species List'!$A$2:$J$97,4,0)</f>
        <v>Scaridae</v>
      </c>
    </row>
    <row r="2638" spans="1:11">
      <c r="A2638" s="49">
        <v>2013</v>
      </c>
      <c r="B2638" t="s">
        <v>58</v>
      </c>
      <c r="C2638">
        <v>1</v>
      </c>
      <c r="D2638" t="s">
        <v>48</v>
      </c>
      <c r="E2638" s="48" t="str">
        <f>VLOOKUP(D2638,'Species List'!$A$2:$J$97,3,0)</f>
        <v>Scarus taeniopterus</v>
      </c>
      <c r="F2638">
        <v>10</v>
      </c>
      <c r="G2638" t="s">
        <v>21</v>
      </c>
      <c r="H2638" s="50">
        <f>VLOOKUP(D2638,'Species List'!$A$2:$J$97,6,0)</f>
        <v>-3.2256999999999998</v>
      </c>
      <c r="I2638" s="50">
        <f>VLOOKUP(D2638,'Species List'!$A$2:$J$97,7,0)</f>
        <v>2.3852000000000002</v>
      </c>
      <c r="J2638">
        <f t="shared" si="41"/>
        <v>35.050966680669347</v>
      </c>
      <c r="K2638" s="50" t="str">
        <f>VLOOKUP(D2638,'Species List'!$A$2:$J$97,4,0)</f>
        <v>Scaridae</v>
      </c>
    </row>
    <row r="2639" spans="1:11">
      <c r="A2639" s="49">
        <v>2013</v>
      </c>
      <c r="B2639" t="s">
        <v>58</v>
      </c>
      <c r="C2639">
        <v>1</v>
      </c>
      <c r="D2639" t="s">
        <v>48</v>
      </c>
      <c r="E2639" s="48" t="str">
        <f>VLOOKUP(D2639,'Species List'!$A$2:$J$97,3,0)</f>
        <v>Scarus taeniopterus</v>
      </c>
      <c r="F2639">
        <v>12</v>
      </c>
      <c r="G2639" t="s">
        <v>21</v>
      </c>
      <c r="H2639" s="50">
        <f>VLOOKUP(D2639,'Species List'!$A$2:$J$97,6,0)</f>
        <v>-3.2256999999999998</v>
      </c>
      <c r="I2639" s="50">
        <f>VLOOKUP(D2639,'Species List'!$A$2:$J$97,7,0)</f>
        <v>2.3852000000000002</v>
      </c>
      <c r="J2639">
        <f t="shared" si="41"/>
        <v>54.145592205106873</v>
      </c>
      <c r="K2639" s="50" t="str">
        <f>VLOOKUP(D2639,'Species List'!$A$2:$J$97,4,0)</f>
        <v>Scaridae</v>
      </c>
    </row>
    <row r="2640" spans="1:11">
      <c r="A2640" s="49">
        <v>2013</v>
      </c>
      <c r="B2640" t="s">
        <v>58</v>
      </c>
      <c r="C2640">
        <v>1</v>
      </c>
      <c r="D2640" t="s">
        <v>48</v>
      </c>
      <c r="E2640" s="48" t="str">
        <f>VLOOKUP(D2640,'Species List'!$A$2:$J$97,3,0)</f>
        <v>Scarus taeniopterus</v>
      </c>
      <c r="F2640">
        <v>13</v>
      </c>
      <c r="G2640" t="s">
        <v>21</v>
      </c>
      <c r="H2640" s="50">
        <f>VLOOKUP(D2640,'Species List'!$A$2:$J$97,6,0)</f>
        <v>-3.2256999999999998</v>
      </c>
      <c r="I2640" s="50">
        <f>VLOOKUP(D2640,'Species List'!$A$2:$J$97,7,0)</f>
        <v>2.3852000000000002</v>
      </c>
      <c r="J2640">
        <f t="shared" si="41"/>
        <v>65.535660968650873</v>
      </c>
      <c r="K2640" s="50" t="str">
        <f>VLOOKUP(D2640,'Species List'!$A$2:$J$97,4,0)</f>
        <v>Scaridae</v>
      </c>
    </row>
    <row r="2641" spans="1:11">
      <c r="A2641" s="49">
        <v>2013</v>
      </c>
      <c r="B2641" t="s">
        <v>58</v>
      </c>
      <c r="C2641">
        <v>1</v>
      </c>
      <c r="D2641" t="s">
        <v>48</v>
      </c>
      <c r="E2641" s="48" t="str">
        <f>VLOOKUP(D2641,'Species List'!$A$2:$J$97,3,0)</f>
        <v>Scarus taeniopterus</v>
      </c>
      <c r="F2641">
        <v>17</v>
      </c>
      <c r="G2641" t="s">
        <v>21</v>
      </c>
      <c r="H2641" s="50">
        <f>VLOOKUP(D2641,'Species List'!$A$2:$J$97,6,0)</f>
        <v>-3.2256999999999998</v>
      </c>
      <c r="I2641" s="50">
        <f>VLOOKUP(D2641,'Species List'!$A$2:$J$97,7,0)</f>
        <v>2.3852000000000002</v>
      </c>
      <c r="J2641">
        <f t="shared" si="41"/>
        <v>124.27013418228138</v>
      </c>
      <c r="K2641" s="50" t="str">
        <f>VLOOKUP(D2641,'Species List'!$A$2:$J$97,4,0)</f>
        <v>Scaridae</v>
      </c>
    </row>
    <row r="2642" spans="1:11">
      <c r="A2642" s="49">
        <v>2013</v>
      </c>
      <c r="B2642" t="s">
        <v>58</v>
      </c>
      <c r="C2642">
        <v>1</v>
      </c>
      <c r="D2642" t="s">
        <v>48</v>
      </c>
      <c r="E2642" s="48" t="str">
        <f>VLOOKUP(D2642,'Species List'!$A$2:$J$97,3,0)</f>
        <v>Scarus taeniopterus</v>
      </c>
      <c r="F2642">
        <v>19</v>
      </c>
      <c r="G2642" t="s">
        <v>21</v>
      </c>
      <c r="H2642" s="50">
        <f>VLOOKUP(D2642,'Species List'!$A$2:$J$97,6,0)</f>
        <v>-3.2256999999999998</v>
      </c>
      <c r="I2642" s="50">
        <f>VLOOKUP(D2642,'Species List'!$A$2:$J$97,7,0)</f>
        <v>2.3852000000000002</v>
      </c>
      <c r="J2642">
        <f t="shared" si="41"/>
        <v>162.02539503890316</v>
      </c>
      <c r="K2642" s="50" t="str">
        <f>VLOOKUP(D2642,'Species List'!$A$2:$J$97,4,0)</f>
        <v>Scaridae</v>
      </c>
    </row>
    <row r="2643" spans="1:11">
      <c r="A2643" s="49">
        <v>2013</v>
      </c>
      <c r="B2643" t="s">
        <v>58</v>
      </c>
      <c r="C2643">
        <v>1</v>
      </c>
      <c r="D2643" t="s">
        <v>48</v>
      </c>
      <c r="E2643" s="48" t="str">
        <f>VLOOKUP(D2643,'Species List'!$A$2:$J$97,3,0)</f>
        <v>Scarus taeniopterus</v>
      </c>
      <c r="F2643">
        <v>20</v>
      </c>
      <c r="G2643" t="s">
        <v>21</v>
      </c>
      <c r="H2643" s="50">
        <f>VLOOKUP(D2643,'Species List'!$A$2:$J$97,6,0)</f>
        <v>-3.2256999999999998</v>
      </c>
      <c r="I2643" s="50">
        <f>VLOOKUP(D2643,'Species List'!$A$2:$J$97,7,0)</f>
        <v>2.3852000000000002</v>
      </c>
      <c r="J2643">
        <f t="shared" si="41"/>
        <v>183.11197449783583</v>
      </c>
      <c r="K2643" s="50" t="str">
        <f>VLOOKUP(D2643,'Species List'!$A$2:$J$97,4,0)</f>
        <v>Scaridae</v>
      </c>
    </row>
    <row r="2644" spans="1:11">
      <c r="A2644" s="49">
        <v>2013</v>
      </c>
      <c r="B2644" t="s">
        <v>58</v>
      </c>
      <c r="C2644">
        <v>1</v>
      </c>
      <c r="D2644" t="s">
        <v>48</v>
      </c>
      <c r="E2644" s="48" t="str">
        <f>VLOOKUP(D2644,'Species List'!$A$2:$J$97,3,0)</f>
        <v>Scarus taeniopterus</v>
      </c>
      <c r="F2644">
        <v>20</v>
      </c>
      <c r="G2644" t="s">
        <v>43</v>
      </c>
      <c r="H2644" s="50">
        <f>VLOOKUP(D2644,'Species List'!$A$2:$J$97,6,0)</f>
        <v>-3.2256999999999998</v>
      </c>
      <c r="I2644" s="50">
        <f>VLOOKUP(D2644,'Species List'!$A$2:$J$97,7,0)</f>
        <v>2.3852000000000002</v>
      </c>
      <c r="J2644">
        <f t="shared" si="41"/>
        <v>183.11197449783583</v>
      </c>
      <c r="K2644" s="50" t="str">
        <f>VLOOKUP(D2644,'Species List'!$A$2:$J$97,4,0)</f>
        <v>Scaridae</v>
      </c>
    </row>
    <row r="2645" spans="1:11">
      <c r="A2645" s="49">
        <v>2013</v>
      </c>
      <c r="B2645" t="s">
        <v>58</v>
      </c>
      <c r="C2645">
        <v>1</v>
      </c>
      <c r="D2645" s="48" t="s">
        <v>42</v>
      </c>
      <c r="E2645" s="48" t="str">
        <f>VLOOKUP(D2645,'Species List'!$A$2:$J$97,3,0)</f>
        <v>Scarus vetula</v>
      </c>
      <c r="F2645">
        <v>28</v>
      </c>
      <c r="G2645" t="s">
        <v>21</v>
      </c>
      <c r="H2645" s="50">
        <f>VLOOKUP(D2645,'Species List'!$A$2:$J$97,6,0)</f>
        <v>-5.0162000000000004</v>
      </c>
      <c r="I2645" s="50">
        <f>VLOOKUP(D2645,'Species List'!$A$2:$J$97,7,0)</f>
        <v>3.1109</v>
      </c>
      <c r="J2645">
        <f t="shared" si="41"/>
        <v>395.06078258407069</v>
      </c>
      <c r="K2645" s="50" t="str">
        <f>VLOOKUP(D2645,'Species List'!$A$2:$J$97,4,0)</f>
        <v>Scaridae</v>
      </c>
    </row>
    <row r="2646" spans="1:11">
      <c r="A2646" s="49">
        <v>2013</v>
      </c>
      <c r="B2646" t="s">
        <v>58</v>
      </c>
      <c r="C2646">
        <v>1</v>
      </c>
      <c r="D2646" t="s">
        <v>45</v>
      </c>
      <c r="E2646" s="48" t="str">
        <f>VLOOKUP(D2646,'Species List'!$A$2:$J$97,3,0)</f>
        <v>Sparisoma viride</v>
      </c>
      <c r="F2646">
        <v>21</v>
      </c>
      <c r="G2646" t="s">
        <v>21</v>
      </c>
      <c r="H2646" s="50">
        <f>VLOOKUP(D2646,'Species List'!$A$2:$J$97,6,0)</f>
        <v>-4.4317000000000002</v>
      </c>
      <c r="I2646" s="50">
        <f>VLOOKUP(D2646,'Species List'!$A$2:$J$97,7,0)</f>
        <v>2.9051</v>
      </c>
      <c r="J2646">
        <f t="shared" si="41"/>
        <v>206.33802681991546</v>
      </c>
      <c r="K2646" s="50" t="str">
        <f>VLOOKUP(D2646,'Species List'!$A$2:$J$97,4,0)</f>
        <v>Scaridae</v>
      </c>
    </row>
    <row r="2647" spans="1:11">
      <c r="A2647" s="49">
        <v>2013</v>
      </c>
      <c r="B2647" t="s">
        <v>58</v>
      </c>
      <c r="C2647">
        <v>1</v>
      </c>
      <c r="D2647" t="s">
        <v>45</v>
      </c>
      <c r="E2647" s="48" t="str">
        <f>VLOOKUP(D2647,'Species List'!$A$2:$J$97,3,0)</f>
        <v>Sparisoma viride</v>
      </c>
      <c r="F2647">
        <v>32</v>
      </c>
      <c r="G2647" t="s">
        <v>43</v>
      </c>
      <c r="H2647" s="50">
        <f>VLOOKUP(D2647,'Species List'!$A$2:$J$97,6,0)</f>
        <v>-4.4317000000000002</v>
      </c>
      <c r="I2647" s="50">
        <f>VLOOKUP(D2647,'Species List'!$A$2:$J$97,7,0)</f>
        <v>2.9051</v>
      </c>
      <c r="J2647">
        <f t="shared" si="41"/>
        <v>701.47339170910243</v>
      </c>
      <c r="K2647" s="50" t="str">
        <f>VLOOKUP(D2647,'Species List'!$A$2:$J$97,4,0)</f>
        <v>Scaridae</v>
      </c>
    </row>
    <row r="2648" spans="1:11">
      <c r="A2648" s="49">
        <v>2013</v>
      </c>
      <c r="B2648" t="s">
        <v>58</v>
      </c>
      <c r="C2648">
        <v>2</v>
      </c>
      <c r="D2648" t="s">
        <v>54</v>
      </c>
      <c r="E2648" s="48" t="str">
        <f>VLOOKUP(D2648,'Species List'!$A$2:$J$97,3,0)</f>
        <v>Acanthurus coeruleus</v>
      </c>
      <c r="F2648">
        <v>18</v>
      </c>
      <c r="H2648" s="50">
        <f>VLOOKUP(D2648,'Species List'!$A$2:$J$97,6,0)</f>
        <v>-2.8241999999999998</v>
      </c>
      <c r="I2648" s="50">
        <f>VLOOKUP(D2648,'Species List'!$A$2:$J$97,7,0)</f>
        <v>2.2637999999999998</v>
      </c>
      <c r="J2648">
        <f t="shared" si="41"/>
        <v>191.11109332634919</v>
      </c>
      <c r="K2648" s="50" t="str">
        <f>VLOOKUP(D2648,'Species List'!$A$2:$J$97,4,0)</f>
        <v>Acanthuridae</v>
      </c>
    </row>
    <row r="2649" spans="1:11">
      <c r="A2649" s="49">
        <v>2013</v>
      </c>
      <c r="B2649" t="s">
        <v>58</v>
      </c>
      <c r="C2649">
        <v>2</v>
      </c>
      <c r="D2649" t="s">
        <v>54</v>
      </c>
      <c r="E2649" s="48" t="str">
        <f>VLOOKUP(D2649,'Species List'!$A$2:$J$97,3,0)</f>
        <v>Acanthurus coeruleus</v>
      </c>
      <c r="F2649">
        <v>20</v>
      </c>
      <c r="H2649" s="50">
        <f>VLOOKUP(D2649,'Species List'!$A$2:$J$97,6,0)</f>
        <v>-2.8241999999999998</v>
      </c>
      <c r="I2649" s="50">
        <f>VLOOKUP(D2649,'Species List'!$A$2:$J$97,7,0)</f>
        <v>2.2637999999999998</v>
      </c>
      <c r="J2649">
        <f t="shared" si="41"/>
        <v>242.58933511332035</v>
      </c>
      <c r="K2649" s="50" t="str">
        <f>VLOOKUP(D2649,'Species List'!$A$2:$J$97,4,0)</f>
        <v>Acanthuridae</v>
      </c>
    </row>
    <row r="2650" spans="1:11">
      <c r="A2650" s="49">
        <v>2013</v>
      </c>
      <c r="B2650" t="s">
        <v>58</v>
      </c>
      <c r="C2650">
        <v>2</v>
      </c>
      <c r="D2650" t="s">
        <v>48</v>
      </c>
      <c r="E2650" s="48" t="str">
        <f>VLOOKUP(D2650,'Species List'!$A$2:$J$97,3,0)</f>
        <v>Scarus taeniopterus</v>
      </c>
      <c r="F2650">
        <v>16</v>
      </c>
      <c r="G2650" t="s">
        <v>21</v>
      </c>
      <c r="H2650" s="50">
        <f>VLOOKUP(D2650,'Species List'!$A$2:$J$97,6,0)</f>
        <v>-3.2256999999999998</v>
      </c>
      <c r="I2650" s="50">
        <f>VLOOKUP(D2650,'Species List'!$A$2:$J$97,7,0)</f>
        <v>2.3852000000000002</v>
      </c>
      <c r="J2650">
        <f t="shared" si="41"/>
        <v>107.53924488293569</v>
      </c>
      <c r="K2650" s="50" t="str">
        <f>VLOOKUP(D2650,'Species List'!$A$2:$J$97,4,0)</f>
        <v>Scaridae</v>
      </c>
    </row>
    <row r="2651" spans="1:11">
      <c r="A2651" s="49">
        <v>2013</v>
      </c>
      <c r="B2651" t="s">
        <v>58</v>
      </c>
      <c r="C2651">
        <v>2</v>
      </c>
      <c r="D2651" t="s">
        <v>48</v>
      </c>
      <c r="E2651" s="48" t="str">
        <f>VLOOKUP(D2651,'Species List'!$A$2:$J$97,3,0)</f>
        <v>Scarus taeniopterus</v>
      </c>
      <c r="F2651">
        <v>17</v>
      </c>
      <c r="G2651" t="s">
        <v>21</v>
      </c>
      <c r="H2651" s="50">
        <f>VLOOKUP(D2651,'Species List'!$A$2:$J$97,6,0)</f>
        <v>-3.2256999999999998</v>
      </c>
      <c r="I2651" s="50">
        <f>VLOOKUP(D2651,'Species List'!$A$2:$J$97,7,0)</f>
        <v>2.3852000000000002</v>
      </c>
      <c r="J2651">
        <f t="shared" si="41"/>
        <v>124.27013418228138</v>
      </c>
      <c r="K2651" s="50" t="str">
        <f>VLOOKUP(D2651,'Species List'!$A$2:$J$97,4,0)</f>
        <v>Scaridae</v>
      </c>
    </row>
    <row r="2652" spans="1:11">
      <c r="A2652" s="49">
        <v>2013</v>
      </c>
      <c r="B2652" t="s">
        <v>58</v>
      </c>
      <c r="C2652">
        <v>2</v>
      </c>
      <c r="D2652" t="s">
        <v>48</v>
      </c>
      <c r="E2652" s="48" t="str">
        <f>VLOOKUP(D2652,'Species List'!$A$2:$J$97,3,0)</f>
        <v>Scarus taeniopterus</v>
      </c>
      <c r="F2652">
        <v>18</v>
      </c>
      <c r="G2652" t="s">
        <v>21</v>
      </c>
      <c r="H2652" s="50">
        <f>VLOOKUP(D2652,'Species List'!$A$2:$J$97,6,0)</f>
        <v>-3.2256999999999998</v>
      </c>
      <c r="I2652" s="50">
        <f>VLOOKUP(D2652,'Species List'!$A$2:$J$97,7,0)</f>
        <v>2.3852000000000002</v>
      </c>
      <c r="J2652">
        <f t="shared" si="41"/>
        <v>142.42163893869329</v>
      </c>
      <c r="K2652" s="50" t="str">
        <f>VLOOKUP(D2652,'Species List'!$A$2:$J$97,4,0)</f>
        <v>Scaridae</v>
      </c>
    </row>
    <row r="2653" spans="1:11">
      <c r="A2653" s="49">
        <v>2013</v>
      </c>
      <c r="B2653" t="s">
        <v>58</v>
      </c>
      <c r="C2653">
        <v>2</v>
      </c>
      <c r="D2653" t="s">
        <v>48</v>
      </c>
      <c r="E2653" s="48" t="str">
        <f>VLOOKUP(D2653,'Species List'!$A$2:$J$97,3,0)</f>
        <v>Scarus taeniopterus</v>
      </c>
      <c r="F2653">
        <v>18</v>
      </c>
      <c r="G2653" t="s">
        <v>21</v>
      </c>
      <c r="H2653" s="50">
        <f>VLOOKUP(D2653,'Species List'!$A$2:$J$97,6,0)</f>
        <v>-3.2256999999999998</v>
      </c>
      <c r="I2653" s="50">
        <f>VLOOKUP(D2653,'Species List'!$A$2:$J$97,7,0)</f>
        <v>2.3852000000000002</v>
      </c>
      <c r="J2653">
        <f t="shared" si="41"/>
        <v>142.42163893869329</v>
      </c>
      <c r="K2653" s="50" t="str">
        <f>VLOOKUP(D2653,'Species List'!$A$2:$J$97,4,0)</f>
        <v>Scaridae</v>
      </c>
    </row>
    <row r="2654" spans="1:11">
      <c r="A2654" s="49">
        <v>2013</v>
      </c>
      <c r="B2654" t="s">
        <v>58</v>
      </c>
      <c r="C2654">
        <v>2</v>
      </c>
      <c r="D2654" t="s">
        <v>48</v>
      </c>
      <c r="E2654" s="48" t="str">
        <f>VLOOKUP(D2654,'Species List'!$A$2:$J$97,3,0)</f>
        <v>Scarus taeniopterus</v>
      </c>
      <c r="F2654">
        <v>18</v>
      </c>
      <c r="G2654" t="s">
        <v>21</v>
      </c>
      <c r="H2654" s="50">
        <f>VLOOKUP(D2654,'Species List'!$A$2:$J$97,6,0)</f>
        <v>-3.2256999999999998</v>
      </c>
      <c r="I2654" s="50">
        <f>VLOOKUP(D2654,'Species List'!$A$2:$J$97,7,0)</f>
        <v>2.3852000000000002</v>
      </c>
      <c r="J2654">
        <f t="shared" si="41"/>
        <v>142.42163893869329</v>
      </c>
      <c r="K2654" s="50" t="str">
        <f>VLOOKUP(D2654,'Species List'!$A$2:$J$97,4,0)</f>
        <v>Scaridae</v>
      </c>
    </row>
    <row r="2655" spans="1:11">
      <c r="A2655" s="49">
        <v>2013</v>
      </c>
      <c r="B2655" t="s">
        <v>58</v>
      </c>
      <c r="C2655">
        <v>2</v>
      </c>
      <c r="D2655" t="s">
        <v>48</v>
      </c>
      <c r="E2655" s="48" t="str">
        <f>VLOOKUP(D2655,'Species List'!$A$2:$J$97,3,0)</f>
        <v>Scarus taeniopterus</v>
      </c>
      <c r="F2655">
        <v>18</v>
      </c>
      <c r="G2655" t="s">
        <v>21</v>
      </c>
      <c r="H2655" s="50">
        <f>VLOOKUP(D2655,'Species List'!$A$2:$J$97,6,0)</f>
        <v>-3.2256999999999998</v>
      </c>
      <c r="I2655" s="50">
        <f>VLOOKUP(D2655,'Species List'!$A$2:$J$97,7,0)</f>
        <v>2.3852000000000002</v>
      </c>
      <c r="J2655">
        <f t="shared" si="41"/>
        <v>142.42163893869329</v>
      </c>
      <c r="K2655" s="50" t="str">
        <f>VLOOKUP(D2655,'Species List'!$A$2:$J$97,4,0)</f>
        <v>Scaridae</v>
      </c>
    </row>
    <row r="2656" spans="1:11">
      <c r="A2656" s="49">
        <v>2013</v>
      </c>
      <c r="B2656" t="s">
        <v>58</v>
      </c>
      <c r="C2656">
        <v>2</v>
      </c>
      <c r="D2656" t="s">
        <v>48</v>
      </c>
      <c r="E2656" s="48" t="str">
        <f>VLOOKUP(D2656,'Species List'!$A$2:$J$97,3,0)</f>
        <v>Scarus taeniopterus</v>
      </c>
      <c r="F2656">
        <v>18</v>
      </c>
      <c r="G2656" t="s">
        <v>21</v>
      </c>
      <c r="H2656" s="50">
        <f>VLOOKUP(D2656,'Species List'!$A$2:$J$97,6,0)</f>
        <v>-3.2256999999999998</v>
      </c>
      <c r="I2656" s="50">
        <f>VLOOKUP(D2656,'Species List'!$A$2:$J$97,7,0)</f>
        <v>2.3852000000000002</v>
      </c>
      <c r="J2656">
        <f t="shared" si="41"/>
        <v>142.42163893869329</v>
      </c>
      <c r="K2656" s="50" t="str">
        <f>VLOOKUP(D2656,'Species List'!$A$2:$J$97,4,0)</f>
        <v>Scaridae</v>
      </c>
    </row>
    <row r="2657" spans="1:11">
      <c r="A2657" s="49">
        <v>2013</v>
      </c>
      <c r="B2657" t="s">
        <v>58</v>
      </c>
      <c r="C2657">
        <v>2</v>
      </c>
      <c r="D2657" s="48" t="s">
        <v>47</v>
      </c>
      <c r="E2657" s="48" t="str">
        <f>VLOOKUP(D2657,'Species List'!$A$2:$J$97,3,0)</f>
        <v>Sparisoma aurofrenatum</v>
      </c>
      <c r="F2657">
        <v>19</v>
      </c>
      <c r="G2657" t="s">
        <v>21</v>
      </c>
      <c r="H2657" s="50">
        <f>VLOOKUP(D2657,'Species List'!$A$2:$J$97,6,0)</f>
        <v>-4.0781000000000001</v>
      </c>
      <c r="I2657" s="50">
        <f>VLOOKUP(D2657,'Species List'!$A$2:$J$97,7,0)</f>
        <v>2.7437999999999998</v>
      </c>
      <c r="J2657">
        <f t="shared" si="41"/>
        <v>149.3977752647418</v>
      </c>
      <c r="K2657" s="50" t="str">
        <f>VLOOKUP(D2657,'Species List'!$A$2:$J$97,4,0)</f>
        <v>Scaridae</v>
      </c>
    </row>
    <row r="2658" spans="1:11">
      <c r="A2658" s="49">
        <v>2013</v>
      </c>
      <c r="B2658" t="s">
        <v>58</v>
      </c>
      <c r="C2658">
        <v>2</v>
      </c>
      <c r="D2658" s="48" t="s">
        <v>47</v>
      </c>
      <c r="E2658" s="48" t="str">
        <f>VLOOKUP(D2658,'Species List'!$A$2:$J$97,3,0)</f>
        <v>Sparisoma aurofrenatum</v>
      </c>
      <c r="F2658">
        <v>24</v>
      </c>
      <c r="G2658" t="s">
        <v>43</v>
      </c>
      <c r="H2658" s="50">
        <f>VLOOKUP(D2658,'Species List'!$A$2:$J$97,6,0)</f>
        <v>-4.0781000000000001</v>
      </c>
      <c r="I2658" s="50">
        <f>VLOOKUP(D2658,'Species List'!$A$2:$J$97,7,0)</f>
        <v>2.7437999999999998</v>
      </c>
      <c r="J2658">
        <f t="shared" si="41"/>
        <v>283.61134861400006</v>
      </c>
      <c r="K2658" s="50" t="str">
        <f>VLOOKUP(D2658,'Species List'!$A$2:$J$97,4,0)</f>
        <v>Scaridae</v>
      </c>
    </row>
    <row r="2659" spans="1:11">
      <c r="A2659" s="49">
        <v>2013</v>
      </c>
      <c r="B2659" t="s">
        <v>58</v>
      </c>
      <c r="C2659">
        <v>2</v>
      </c>
      <c r="D2659" t="s">
        <v>45</v>
      </c>
      <c r="E2659" s="48" t="str">
        <f>VLOOKUP(D2659,'Species List'!$A$2:$J$97,3,0)</f>
        <v>Sparisoma viride</v>
      </c>
      <c r="F2659">
        <v>22</v>
      </c>
      <c r="G2659" t="s">
        <v>21</v>
      </c>
      <c r="H2659" s="50">
        <f>VLOOKUP(D2659,'Species List'!$A$2:$J$97,6,0)</f>
        <v>-4.4317000000000002</v>
      </c>
      <c r="I2659" s="50">
        <f>VLOOKUP(D2659,'Species List'!$A$2:$J$97,7,0)</f>
        <v>2.9051</v>
      </c>
      <c r="J2659">
        <f t="shared" si="41"/>
        <v>236.19577785013334</v>
      </c>
      <c r="K2659" s="50" t="str">
        <f>VLOOKUP(D2659,'Species List'!$A$2:$J$97,4,0)</f>
        <v>Scaridae</v>
      </c>
    </row>
    <row r="2660" spans="1:11">
      <c r="A2660" s="49">
        <v>2013</v>
      </c>
      <c r="B2660" t="s">
        <v>58</v>
      </c>
      <c r="C2660">
        <v>2</v>
      </c>
      <c r="D2660" t="s">
        <v>45</v>
      </c>
      <c r="E2660" s="48" t="str">
        <f>VLOOKUP(D2660,'Species List'!$A$2:$J$97,3,0)</f>
        <v>Sparisoma viride</v>
      </c>
      <c r="F2660">
        <v>25</v>
      </c>
      <c r="G2660" t="s">
        <v>21</v>
      </c>
      <c r="H2660" s="50">
        <f>VLOOKUP(D2660,'Species List'!$A$2:$J$97,6,0)</f>
        <v>-4.4317000000000002</v>
      </c>
      <c r="I2660" s="50">
        <f>VLOOKUP(D2660,'Species List'!$A$2:$J$97,7,0)</f>
        <v>2.9051</v>
      </c>
      <c r="J2660">
        <f t="shared" si="41"/>
        <v>342.41715863912742</v>
      </c>
      <c r="K2660" s="50" t="str">
        <f>VLOOKUP(D2660,'Species List'!$A$2:$J$97,4,0)</f>
        <v>Scaridae</v>
      </c>
    </row>
    <row r="2661" spans="1:11">
      <c r="A2661" s="49">
        <v>2013</v>
      </c>
      <c r="B2661" t="s">
        <v>58</v>
      </c>
      <c r="C2661">
        <v>2</v>
      </c>
      <c r="D2661" t="s">
        <v>45</v>
      </c>
      <c r="E2661" s="48" t="str">
        <f>VLOOKUP(D2661,'Species List'!$A$2:$J$97,3,0)</f>
        <v>Sparisoma viride</v>
      </c>
      <c r="F2661">
        <v>32</v>
      </c>
      <c r="G2661" t="s">
        <v>43</v>
      </c>
      <c r="H2661" s="50">
        <f>VLOOKUP(D2661,'Species List'!$A$2:$J$97,6,0)</f>
        <v>-4.4317000000000002</v>
      </c>
      <c r="I2661" s="50">
        <f>VLOOKUP(D2661,'Species List'!$A$2:$J$97,7,0)</f>
        <v>2.9051</v>
      </c>
      <c r="J2661">
        <f t="shared" si="41"/>
        <v>701.47339170910243</v>
      </c>
      <c r="K2661" s="50" t="str">
        <f>VLOOKUP(D2661,'Species List'!$A$2:$J$97,4,0)</f>
        <v>Scaridae</v>
      </c>
    </row>
    <row r="2662" spans="1:11">
      <c r="A2662" s="49">
        <v>2013</v>
      </c>
      <c r="B2662" t="s">
        <v>58</v>
      </c>
      <c r="C2662">
        <v>3</v>
      </c>
      <c r="D2662" t="s">
        <v>54</v>
      </c>
      <c r="E2662" s="48" t="str">
        <f>VLOOKUP(D2662,'Species List'!$A$2:$J$97,3,0)</f>
        <v>Acanthurus coeruleus</v>
      </c>
      <c r="F2662">
        <v>19</v>
      </c>
      <c r="H2662" s="50">
        <f>VLOOKUP(D2662,'Species List'!$A$2:$J$97,6,0)</f>
        <v>-2.8241999999999998</v>
      </c>
      <c r="I2662" s="50">
        <f>VLOOKUP(D2662,'Species List'!$A$2:$J$97,7,0)</f>
        <v>2.2637999999999998</v>
      </c>
      <c r="J2662">
        <f t="shared" si="41"/>
        <v>215.99435539737019</v>
      </c>
      <c r="K2662" s="50" t="str">
        <f>VLOOKUP(D2662,'Species List'!$A$2:$J$97,4,0)</f>
        <v>Acanthuridae</v>
      </c>
    </row>
    <row r="2663" spans="1:11">
      <c r="A2663" s="49">
        <v>2013</v>
      </c>
      <c r="B2663" t="s">
        <v>58</v>
      </c>
      <c r="C2663">
        <v>3</v>
      </c>
      <c r="D2663" t="s">
        <v>54</v>
      </c>
      <c r="E2663" s="48" t="str">
        <f>VLOOKUP(D2663,'Species List'!$A$2:$J$97,3,0)</f>
        <v>Acanthurus coeruleus</v>
      </c>
      <c r="F2663">
        <v>20</v>
      </c>
      <c r="H2663" s="50">
        <f>VLOOKUP(D2663,'Species List'!$A$2:$J$97,6,0)</f>
        <v>-2.8241999999999998</v>
      </c>
      <c r="I2663" s="50">
        <f>VLOOKUP(D2663,'Species List'!$A$2:$J$97,7,0)</f>
        <v>2.2637999999999998</v>
      </c>
      <c r="J2663">
        <f t="shared" si="41"/>
        <v>242.58933511332035</v>
      </c>
      <c r="K2663" s="50" t="str">
        <f>VLOOKUP(D2663,'Species List'!$A$2:$J$97,4,0)</f>
        <v>Acanthuridae</v>
      </c>
    </row>
    <row r="2664" spans="1:11">
      <c r="A2664" s="49">
        <v>2013</v>
      </c>
      <c r="B2664" t="s">
        <v>58</v>
      </c>
      <c r="C2664">
        <v>3</v>
      </c>
      <c r="D2664" t="s">
        <v>48</v>
      </c>
      <c r="E2664" s="48" t="str">
        <f>VLOOKUP(D2664,'Species List'!$A$2:$J$97,3,0)</f>
        <v>Scarus taeniopterus</v>
      </c>
      <c r="F2664">
        <v>22</v>
      </c>
      <c r="G2664" t="s">
        <v>21</v>
      </c>
      <c r="H2664" s="50">
        <f>VLOOKUP(D2664,'Species List'!$A$2:$J$97,6,0)</f>
        <v>-3.2256999999999998</v>
      </c>
      <c r="I2664" s="50">
        <f>VLOOKUP(D2664,'Species List'!$A$2:$J$97,7,0)</f>
        <v>2.3852000000000002</v>
      </c>
      <c r="J2664">
        <f t="shared" si="41"/>
        <v>229.85109565998633</v>
      </c>
      <c r="K2664" s="50" t="str">
        <f>VLOOKUP(D2664,'Species List'!$A$2:$J$97,4,0)</f>
        <v>Scaridae</v>
      </c>
    </row>
    <row r="2665" spans="1:11">
      <c r="A2665" s="49">
        <v>2013</v>
      </c>
      <c r="B2665" t="s">
        <v>58</v>
      </c>
      <c r="C2665">
        <v>3</v>
      </c>
      <c r="D2665" t="s">
        <v>48</v>
      </c>
      <c r="E2665" s="48" t="str">
        <f>VLOOKUP(D2665,'Species List'!$A$2:$J$97,3,0)</f>
        <v>Scarus taeniopterus</v>
      </c>
      <c r="F2665">
        <v>20</v>
      </c>
      <c r="G2665" t="s">
        <v>43</v>
      </c>
      <c r="H2665" s="50">
        <f>VLOOKUP(D2665,'Species List'!$A$2:$J$97,6,0)</f>
        <v>-3.2256999999999998</v>
      </c>
      <c r="I2665" s="50">
        <f>VLOOKUP(D2665,'Species List'!$A$2:$J$97,7,0)</f>
        <v>2.3852000000000002</v>
      </c>
      <c r="J2665">
        <f t="shared" si="41"/>
        <v>183.11197449783583</v>
      </c>
      <c r="K2665" s="50" t="str">
        <f>VLOOKUP(D2665,'Species List'!$A$2:$J$97,4,0)</f>
        <v>Scaridae</v>
      </c>
    </row>
    <row r="2666" spans="1:11">
      <c r="A2666" s="49">
        <v>2013</v>
      </c>
      <c r="B2666" t="s">
        <v>58</v>
      </c>
      <c r="C2666">
        <v>3</v>
      </c>
      <c r="D2666" t="s">
        <v>48</v>
      </c>
      <c r="E2666" s="48" t="str">
        <f>VLOOKUP(D2666,'Species List'!$A$2:$J$97,3,0)</f>
        <v>Scarus taeniopterus</v>
      </c>
      <c r="F2666">
        <v>25</v>
      </c>
      <c r="G2666" t="s">
        <v>43</v>
      </c>
      <c r="H2666" s="50">
        <f>VLOOKUP(D2666,'Species List'!$A$2:$J$97,6,0)</f>
        <v>-3.2256999999999998</v>
      </c>
      <c r="I2666" s="50">
        <f>VLOOKUP(D2666,'Species List'!$A$2:$J$97,7,0)</f>
        <v>2.3852000000000002</v>
      </c>
      <c r="J2666">
        <f t="shared" si="41"/>
        <v>311.79310623759653</v>
      </c>
      <c r="K2666" s="50" t="str">
        <f>VLOOKUP(D2666,'Species List'!$A$2:$J$97,4,0)</f>
        <v>Scaridae</v>
      </c>
    </row>
    <row r="2667" spans="1:11">
      <c r="A2667" s="49">
        <v>2013</v>
      </c>
      <c r="B2667" t="s">
        <v>58</v>
      </c>
      <c r="C2667">
        <v>3</v>
      </c>
      <c r="D2667" s="48" t="s">
        <v>42</v>
      </c>
      <c r="E2667" s="48" t="str">
        <f>VLOOKUP(D2667,'Species List'!$A$2:$J$97,3,0)</f>
        <v>Scarus vetula</v>
      </c>
      <c r="F2667">
        <v>25</v>
      </c>
      <c r="G2667" t="s">
        <v>21</v>
      </c>
      <c r="H2667" s="50">
        <f>VLOOKUP(D2667,'Species List'!$A$2:$J$97,6,0)</f>
        <v>-5.0162000000000004</v>
      </c>
      <c r="I2667" s="50">
        <f>VLOOKUP(D2667,'Species List'!$A$2:$J$97,7,0)</f>
        <v>3.1109</v>
      </c>
      <c r="J2667">
        <f t="shared" si="41"/>
        <v>277.684458006971</v>
      </c>
      <c r="K2667" s="50" t="str">
        <f>VLOOKUP(D2667,'Species List'!$A$2:$J$97,4,0)</f>
        <v>Scaridae</v>
      </c>
    </row>
    <row r="2668" spans="1:11">
      <c r="A2668" s="49">
        <v>2013</v>
      </c>
      <c r="B2668" t="s">
        <v>58</v>
      </c>
      <c r="C2668">
        <v>3</v>
      </c>
      <c r="D2668" s="48" t="s">
        <v>42</v>
      </c>
      <c r="E2668" s="48" t="str">
        <f>VLOOKUP(D2668,'Species List'!$A$2:$J$97,3,0)</f>
        <v>Scarus vetula</v>
      </c>
      <c r="F2668">
        <v>28</v>
      </c>
      <c r="G2668" t="s">
        <v>21</v>
      </c>
      <c r="H2668" s="50">
        <f>VLOOKUP(D2668,'Species List'!$A$2:$J$97,6,0)</f>
        <v>-5.0162000000000004</v>
      </c>
      <c r="I2668" s="50">
        <f>VLOOKUP(D2668,'Species List'!$A$2:$J$97,7,0)</f>
        <v>3.1109</v>
      </c>
      <c r="J2668">
        <f t="shared" si="41"/>
        <v>395.06078258407069</v>
      </c>
      <c r="K2668" s="50" t="str">
        <f>VLOOKUP(D2668,'Species List'!$A$2:$J$97,4,0)</f>
        <v>Scaridae</v>
      </c>
    </row>
    <row r="2669" spans="1:11">
      <c r="A2669" s="49">
        <v>2013</v>
      </c>
      <c r="B2669" t="s">
        <v>58</v>
      </c>
      <c r="C2669">
        <v>3</v>
      </c>
      <c r="D2669" s="48" t="s">
        <v>42</v>
      </c>
      <c r="E2669" s="48" t="str">
        <f>VLOOKUP(D2669,'Species List'!$A$2:$J$97,3,0)</f>
        <v>Scarus vetula</v>
      </c>
      <c r="F2669">
        <v>35</v>
      </c>
      <c r="G2669" t="s">
        <v>43</v>
      </c>
      <c r="H2669" s="50">
        <f>VLOOKUP(D2669,'Species List'!$A$2:$J$97,6,0)</f>
        <v>-5.0162000000000004</v>
      </c>
      <c r="I2669" s="50">
        <f>VLOOKUP(D2669,'Species List'!$A$2:$J$97,7,0)</f>
        <v>3.1109</v>
      </c>
      <c r="J2669">
        <f t="shared" si="41"/>
        <v>790.93588337793562</v>
      </c>
      <c r="K2669" s="50" t="str">
        <f>VLOOKUP(D2669,'Species List'!$A$2:$J$97,4,0)</f>
        <v>Scaridae</v>
      </c>
    </row>
    <row r="2670" spans="1:11">
      <c r="A2670" s="49">
        <v>2013</v>
      </c>
      <c r="B2670" t="s">
        <v>58</v>
      </c>
      <c r="C2670">
        <v>3</v>
      </c>
      <c r="D2670" s="48" t="s">
        <v>47</v>
      </c>
      <c r="E2670" s="48" t="str">
        <f>VLOOKUP(D2670,'Species List'!$A$2:$J$97,3,0)</f>
        <v>Sparisoma aurofrenatum</v>
      </c>
      <c r="F2670">
        <v>20</v>
      </c>
      <c r="G2670" t="s">
        <v>43</v>
      </c>
      <c r="H2670" s="50">
        <f>VLOOKUP(D2670,'Species List'!$A$2:$J$97,6,0)</f>
        <v>-4.0781000000000001</v>
      </c>
      <c r="I2670" s="50">
        <f>VLOOKUP(D2670,'Species List'!$A$2:$J$97,7,0)</f>
        <v>2.7437999999999998</v>
      </c>
      <c r="J2670">
        <f t="shared" si="41"/>
        <v>171.97531044669645</v>
      </c>
      <c r="K2670" s="50" t="str">
        <f>VLOOKUP(D2670,'Species List'!$A$2:$J$97,4,0)</f>
        <v>Scaridae</v>
      </c>
    </row>
    <row r="2671" spans="1:11">
      <c r="A2671" s="49">
        <v>2013</v>
      </c>
      <c r="B2671" t="s">
        <v>58</v>
      </c>
      <c r="C2671">
        <v>3</v>
      </c>
      <c r="D2671" t="s">
        <v>45</v>
      </c>
      <c r="E2671" s="48" t="str">
        <f>VLOOKUP(D2671,'Species List'!$A$2:$J$97,3,0)</f>
        <v>Sparisoma viride</v>
      </c>
      <c r="F2671">
        <v>18</v>
      </c>
      <c r="G2671" t="s">
        <v>21</v>
      </c>
      <c r="H2671" s="50">
        <f>VLOOKUP(D2671,'Species List'!$A$2:$J$97,6,0)</f>
        <v>-4.4317000000000002</v>
      </c>
      <c r="I2671" s="50">
        <f>VLOOKUP(D2671,'Species List'!$A$2:$J$97,7,0)</f>
        <v>2.9051</v>
      </c>
      <c r="J2671">
        <f t="shared" si="41"/>
        <v>131.85364940800787</v>
      </c>
      <c r="K2671" s="50" t="str">
        <f>VLOOKUP(D2671,'Species List'!$A$2:$J$97,4,0)</f>
        <v>Scaridae</v>
      </c>
    </row>
    <row r="2672" spans="1:11">
      <c r="A2672" s="49">
        <v>2013</v>
      </c>
      <c r="B2672" t="s">
        <v>58</v>
      </c>
      <c r="C2672">
        <v>3</v>
      </c>
      <c r="D2672" t="s">
        <v>45</v>
      </c>
      <c r="E2672" s="48" t="str">
        <f>VLOOKUP(D2672,'Species List'!$A$2:$J$97,3,0)</f>
        <v>Sparisoma viride</v>
      </c>
      <c r="F2672">
        <v>28</v>
      </c>
      <c r="G2672" t="s">
        <v>21</v>
      </c>
      <c r="H2672" s="50">
        <f>VLOOKUP(D2672,'Species List'!$A$2:$J$97,6,0)</f>
        <v>-4.4317000000000002</v>
      </c>
      <c r="I2672" s="50">
        <f>VLOOKUP(D2672,'Species List'!$A$2:$J$97,7,0)</f>
        <v>2.9051</v>
      </c>
      <c r="J2672">
        <f t="shared" si="41"/>
        <v>475.92530495067058</v>
      </c>
      <c r="K2672" s="50" t="str">
        <f>VLOOKUP(D2672,'Species List'!$A$2:$J$97,4,0)</f>
        <v>Scaridae</v>
      </c>
    </row>
    <row r="2673" spans="1:11">
      <c r="A2673" s="49">
        <v>2013</v>
      </c>
      <c r="B2673" t="s">
        <v>58</v>
      </c>
      <c r="C2673">
        <v>4</v>
      </c>
      <c r="D2673" t="s">
        <v>54</v>
      </c>
      <c r="E2673" s="48" t="str">
        <f>VLOOKUP(D2673,'Species List'!$A$2:$J$97,3,0)</f>
        <v>Acanthurus coeruleus</v>
      </c>
      <c r="F2673">
        <v>17</v>
      </c>
      <c r="H2673" s="50">
        <f>VLOOKUP(D2673,'Species List'!$A$2:$J$97,6,0)</f>
        <v>-2.8241999999999998</v>
      </c>
      <c r="I2673" s="50">
        <f>VLOOKUP(D2673,'Species List'!$A$2:$J$97,7,0)</f>
        <v>2.2637999999999998</v>
      </c>
      <c r="J2673">
        <f t="shared" si="41"/>
        <v>167.91529942216221</v>
      </c>
      <c r="K2673" s="50" t="str">
        <f>VLOOKUP(D2673,'Species List'!$A$2:$J$97,4,0)</f>
        <v>Acanthuridae</v>
      </c>
    </row>
    <row r="2674" spans="1:11">
      <c r="A2674" s="49">
        <v>2013</v>
      </c>
      <c r="B2674" t="s">
        <v>58</v>
      </c>
      <c r="C2674">
        <v>4</v>
      </c>
      <c r="D2674" t="s">
        <v>48</v>
      </c>
      <c r="E2674" s="48" t="str">
        <f>VLOOKUP(D2674,'Species List'!$A$2:$J$97,3,0)</f>
        <v>Scarus taeniopterus</v>
      </c>
      <c r="F2674">
        <v>18</v>
      </c>
      <c r="G2674" t="s">
        <v>21</v>
      </c>
      <c r="H2674" s="50">
        <f>VLOOKUP(D2674,'Species List'!$A$2:$J$97,6,0)</f>
        <v>-3.2256999999999998</v>
      </c>
      <c r="I2674" s="50">
        <f>VLOOKUP(D2674,'Species List'!$A$2:$J$97,7,0)</f>
        <v>2.3852000000000002</v>
      </c>
      <c r="J2674">
        <f t="shared" si="41"/>
        <v>142.42163893869329</v>
      </c>
      <c r="K2674" s="50" t="str">
        <f>VLOOKUP(D2674,'Species List'!$A$2:$J$97,4,0)</f>
        <v>Scaridae</v>
      </c>
    </row>
    <row r="2675" spans="1:11">
      <c r="A2675" s="49">
        <v>2013</v>
      </c>
      <c r="B2675" t="s">
        <v>58</v>
      </c>
      <c r="C2675">
        <v>4</v>
      </c>
      <c r="D2675" t="s">
        <v>48</v>
      </c>
      <c r="E2675" s="48" t="str">
        <f>VLOOKUP(D2675,'Species List'!$A$2:$J$97,3,0)</f>
        <v>Scarus taeniopterus</v>
      </c>
      <c r="F2675">
        <v>18</v>
      </c>
      <c r="G2675" t="s">
        <v>21</v>
      </c>
      <c r="H2675" s="50">
        <f>VLOOKUP(D2675,'Species List'!$A$2:$J$97,6,0)</f>
        <v>-3.2256999999999998</v>
      </c>
      <c r="I2675" s="50">
        <f>VLOOKUP(D2675,'Species List'!$A$2:$J$97,7,0)</f>
        <v>2.3852000000000002</v>
      </c>
      <c r="J2675">
        <f t="shared" si="41"/>
        <v>142.42163893869329</v>
      </c>
      <c r="K2675" s="50" t="str">
        <f>VLOOKUP(D2675,'Species List'!$A$2:$J$97,4,0)</f>
        <v>Scaridae</v>
      </c>
    </row>
    <row r="2676" spans="1:11">
      <c r="A2676" s="49">
        <v>2013</v>
      </c>
      <c r="B2676" t="s">
        <v>58</v>
      </c>
      <c r="C2676">
        <v>4</v>
      </c>
      <c r="D2676" t="s">
        <v>48</v>
      </c>
      <c r="E2676" s="48" t="str">
        <f>VLOOKUP(D2676,'Species List'!$A$2:$J$97,3,0)</f>
        <v>Scarus taeniopterus</v>
      </c>
      <c r="F2676">
        <v>18</v>
      </c>
      <c r="G2676" t="s">
        <v>21</v>
      </c>
      <c r="H2676" s="50">
        <f>VLOOKUP(D2676,'Species List'!$A$2:$J$97,6,0)</f>
        <v>-3.2256999999999998</v>
      </c>
      <c r="I2676" s="50">
        <f>VLOOKUP(D2676,'Species List'!$A$2:$J$97,7,0)</f>
        <v>2.3852000000000002</v>
      </c>
      <c r="J2676">
        <f t="shared" si="41"/>
        <v>142.42163893869329</v>
      </c>
      <c r="K2676" s="50" t="str">
        <f>VLOOKUP(D2676,'Species List'!$A$2:$J$97,4,0)</f>
        <v>Scaridae</v>
      </c>
    </row>
    <row r="2677" spans="1:11">
      <c r="A2677" s="49">
        <v>2013</v>
      </c>
      <c r="B2677" t="s">
        <v>58</v>
      </c>
      <c r="C2677">
        <v>4</v>
      </c>
      <c r="D2677" t="s">
        <v>48</v>
      </c>
      <c r="E2677" s="48" t="str">
        <f>VLOOKUP(D2677,'Species List'!$A$2:$J$97,3,0)</f>
        <v>Scarus taeniopterus</v>
      </c>
      <c r="F2677">
        <v>21</v>
      </c>
      <c r="G2677" t="s">
        <v>21</v>
      </c>
      <c r="H2677" s="50">
        <f>VLOOKUP(D2677,'Species List'!$A$2:$J$97,6,0)</f>
        <v>-3.2256999999999998</v>
      </c>
      <c r="I2677" s="50">
        <f>VLOOKUP(D2677,'Species List'!$A$2:$J$97,7,0)</f>
        <v>2.3852000000000002</v>
      </c>
      <c r="J2677">
        <f t="shared" si="41"/>
        <v>205.71097462173614</v>
      </c>
      <c r="K2677" s="50" t="str">
        <f>VLOOKUP(D2677,'Species List'!$A$2:$J$97,4,0)</f>
        <v>Scaridae</v>
      </c>
    </row>
    <row r="2678" spans="1:11">
      <c r="A2678" s="49">
        <v>2013</v>
      </c>
      <c r="B2678" t="s">
        <v>58</v>
      </c>
      <c r="C2678">
        <v>4</v>
      </c>
      <c r="D2678" t="s">
        <v>48</v>
      </c>
      <c r="E2678" s="48" t="str">
        <f>VLOOKUP(D2678,'Species List'!$A$2:$J$97,3,0)</f>
        <v>Scarus taeniopterus</v>
      </c>
      <c r="F2678">
        <v>21</v>
      </c>
      <c r="G2678" t="s">
        <v>21</v>
      </c>
      <c r="H2678" s="50">
        <f>VLOOKUP(D2678,'Species List'!$A$2:$J$97,6,0)</f>
        <v>-3.2256999999999998</v>
      </c>
      <c r="I2678" s="50">
        <f>VLOOKUP(D2678,'Species List'!$A$2:$J$97,7,0)</f>
        <v>2.3852000000000002</v>
      </c>
      <c r="J2678">
        <f t="shared" si="41"/>
        <v>205.71097462173614</v>
      </c>
      <c r="K2678" s="50" t="str">
        <f>VLOOKUP(D2678,'Species List'!$A$2:$J$97,4,0)</f>
        <v>Scaridae</v>
      </c>
    </row>
    <row r="2679" spans="1:11">
      <c r="A2679" s="49">
        <v>2013</v>
      </c>
      <c r="B2679" t="s">
        <v>58</v>
      </c>
      <c r="C2679">
        <v>4</v>
      </c>
      <c r="D2679" t="s">
        <v>48</v>
      </c>
      <c r="E2679" s="48" t="str">
        <f>VLOOKUP(D2679,'Species List'!$A$2:$J$97,3,0)</f>
        <v>Scarus taeniopterus</v>
      </c>
      <c r="F2679">
        <v>12</v>
      </c>
      <c r="G2679" t="s">
        <v>53</v>
      </c>
      <c r="H2679" s="50">
        <f>VLOOKUP(D2679,'Species List'!$A$2:$J$97,6,0)</f>
        <v>-3.2256999999999998</v>
      </c>
      <c r="I2679" s="50">
        <f>VLOOKUP(D2679,'Species List'!$A$2:$J$97,7,0)</f>
        <v>2.3852000000000002</v>
      </c>
      <c r="J2679">
        <f t="shared" si="41"/>
        <v>54.145592205106873</v>
      </c>
      <c r="K2679" s="50" t="str">
        <f>VLOOKUP(D2679,'Species List'!$A$2:$J$97,4,0)</f>
        <v>Scaridae</v>
      </c>
    </row>
    <row r="2680" spans="1:11">
      <c r="A2680" s="49">
        <v>2013</v>
      </c>
      <c r="B2680" t="s">
        <v>58</v>
      </c>
      <c r="C2680">
        <v>4</v>
      </c>
      <c r="D2680" t="s">
        <v>48</v>
      </c>
      <c r="E2680" s="48" t="str">
        <f>VLOOKUP(D2680,'Species List'!$A$2:$J$97,3,0)</f>
        <v>Scarus taeniopterus</v>
      </c>
      <c r="F2680">
        <v>12</v>
      </c>
      <c r="G2680" t="s">
        <v>53</v>
      </c>
      <c r="H2680" s="50">
        <f>VLOOKUP(D2680,'Species List'!$A$2:$J$97,6,0)</f>
        <v>-3.2256999999999998</v>
      </c>
      <c r="I2680" s="50">
        <f>VLOOKUP(D2680,'Species List'!$A$2:$J$97,7,0)</f>
        <v>2.3852000000000002</v>
      </c>
      <c r="J2680">
        <f t="shared" si="41"/>
        <v>54.145592205106873</v>
      </c>
      <c r="K2680" s="50" t="str">
        <f>VLOOKUP(D2680,'Species List'!$A$2:$J$97,4,0)</f>
        <v>Scaridae</v>
      </c>
    </row>
    <row r="2681" spans="1:11">
      <c r="A2681" s="49">
        <v>2013</v>
      </c>
      <c r="B2681" t="s">
        <v>58</v>
      </c>
      <c r="C2681">
        <v>4</v>
      </c>
      <c r="D2681" t="s">
        <v>48</v>
      </c>
      <c r="E2681" s="48" t="str">
        <f>VLOOKUP(D2681,'Species List'!$A$2:$J$97,3,0)</f>
        <v>Scarus taeniopterus</v>
      </c>
      <c r="F2681">
        <v>12</v>
      </c>
      <c r="G2681" t="s">
        <v>53</v>
      </c>
      <c r="H2681" s="50">
        <f>VLOOKUP(D2681,'Species List'!$A$2:$J$97,6,0)</f>
        <v>-3.2256999999999998</v>
      </c>
      <c r="I2681" s="50">
        <f>VLOOKUP(D2681,'Species List'!$A$2:$J$97,7,0)</f>
        <v>2.3852000000000002</v>
      </c>
      <c r="J2681">
        <f t="shared" si="41"/>
        <v>54.145592205106873</v>
      </c>
      <c r="K2681" s="50" t="str">
        <f>VLOOKUP(D2681,'Species List'!$A$2:$J$97,4,0)</f>
        <v>Scaridae</v>
      </c>
    </row>
    <row r="2682" spans="1:11">
      <c r="A2682" s="49">
        <v>2013</v>
      </c>
      <c r="B2682" t="s">
        <v>58</v>
      </c>
      <c r="C2682">
        <v>4</v>
      </c>
      <c r="D2682" t="s">
        <v>48</v>
      </c>
      <c r="E2682" s="48" t="str">
        <f>VLOOKUP(D2682,'Species List'!$A$2:$J$97,3,0)</f>
        <v>Scarus taeniopterus</v>
      </c>
      <c r="F2682">
        <v>12</v>
      </c>
      <c r="G2682" t="s">
        <v>53</v>
      </c>
      <c r="H2682" s="50">
        <f>VLOOKUP(D2682,'Species List'!$A$2:$J$97,6,0)</f>
        <v>-3.2256999999999998</v>
      </c>
      <c r="I2682" s="50">
        <f>VLOOKUP(D2682,'Species List'!$A$2:$J$97,7,0)</f>
        <v>2.3852000000000002</v>
      </c>
      <c r="J2682">
        <f t="shared" si="41"/>
        <v>54.145592205106873</v>
      </c>
      <c r="K2682" s="50" t="str">
        <f>VLOOKUP(D2682,'Species List'!$A$2:$J$97,4,0)</f>
        <v>Scaridae</v>
      </c>
    </row>
    <row r="2683" spans="1:11">
      <c r="A2683" s="49">
        <v>2013</v>
      </c>
      <c r="B2683" t="s">
        <v>58</v>
      </c>
      <c r="C2683">
        <v>4</v>
      </c>
      <c r="D2683" t="s">
        <v>48</v>
      </c>
      <c r="E2683" s="48" t="str">
        <f>VLOOKUP(D2683,'Species List'!$A$2:$J$97,3,0)</f>
        <v>Scarus taeniopterus</v>
      </c>
      <c r="F2683">
        <v>12</v>
      </c>
      <c r="G2683" t="s">
        <v>53</v>
      </c>
      <c r="H2683" s="50">
        <f>VLOOKUP(D2683,'Species List'!$A$2:$J$97,6,0)</f>
        <v>-3.2256999999999998</v>
      </c>
      <c r="I2683" s="50">
        <f>VLOOKUP(D2683,'Species List'!$A$2:$J$97,7,0)</f>
        <v>2.3852000000000002</v>
      </c>
      <c r="J2683">
        <f t="shared" si="41"/>
        <v>54.145592205106873</v>
      </c>
      <c r="K2683" s="50" t="str">
        <f>VLOOKUP(D2683,'Species List'!$A$2:$J$97,4,0)</f>
        <v>Scaridae</v>
      </c>
    </row>
    <row r="2684" spans="1:11">
      <c r="A2684" s="49">
        <v>2013</v>
      </c>
      <c r="B2684" t="s">
        <v>58</v>
      </c>
      <c r="C2684">
        <v>4</v>
      </c>
      <c r="D2684" t="s">
        <v>48</v>
      </c>
      <c r="E2684" s="48" t="str">
        <f>VLOOKUP(D2684,'Species List'!$A$2:$J$97,3,0)</f>
        <v>Scarus taeniopterus</v>
      </c>
      <c r="F2684">
        <v>22</v>
      </c>
      <c r="G2684" t="s">
        <v>43</v>
      </c>
      <c r="H2684" s="50">
        <f>VLOOKUP(D2684,'Species List'!$A$2:$J$97,6,0)</f>
        <v>-3.2256999999999998</v>
      </c>
      <c r="I2684" s="50">
        <f>VLOOKUP(D2684,'Species List'!$A$2:$J$97,7,0)</f>
        <v>2.3852000000000002</v>
      </c>
      <c r="J2684">
        <f t="shared" si="41"/>
        <v>229.85109565998633</v>
      </c>
      <c r="K2684" s="50" t="str">
        <f>VLOOKUP(D2684,'Species List'!$A$2:$J$97,4,0)</f>
        <v>Scaridae</v>
      </c>
    </row>
    <row r="2685" spans="1:11">
      <c r="A2685" s="49">
        <v>2013</v>
      </c>
      <c r="B2685" t="s">
        <v>58</v>
      </c>
      <c r="C2685">
        <v>4</v>
      </c>
      <c r="D2685" t="s">
        <v>48</v>
      </c>
      <c r="E2685" s="48" t="str">
        <f>VLOOKUP(D2685,'Species List'!$A$2:$J$97,3,0)</f>
        <v>Scarus taeniopterus</v>
      </c>
      <c r="F2685">
        <v>23</v>
      </c>
      <c r="G2685" t="s">
        <v>43</v>
      </c>
      <c r="H2685" s="50">
        <f>VLOOKUP(D2685,'Species List'!$A$2:$J$97,6,0)</f>
        <v>-3.2256999999999998</v>
      </c>
      <c r="I2685" s="50">
        <f>VLOOKUP(D2685,'Species List'!$A$2:$J$97,7,0)</f>
        <v>2.3852000000000002</v>
      </c>
      <c r="J2685">
        <f t="shared" si="41"/>
        <v>255.56020890468707</v>
      </c>
      <c r="K2685" s="50" t="str">
        <f>VLOOKUP(D2685,'Species List'!$A$2:$J$97,4,0)</f>
        <v>Scaridae</v>
      </c>
    </row>
    <row r="2686" spans="1:11">
      <c r="A2686" s="49">
        <v>2013</v>
      </c>
      <c r="B2686" t="s">
        <v>58</v>
      </c>
      <c r="C2686">
        <v>4</v>
      </c>
      <c r="D2686" s="48" t="s">
        <v>42</v>
      </c>
      <c r="E2686" s="48" t="str">
        <f>VLOOKUP(D2686,'Species List'!$A$2:$J$97,3,0)</f>
        <v>Scarus vetula</v>
      </c>
      <c r="F2686">
        <v>25</v>
      </c>
      <c r="G2686" t="s">
        <v>21</v>
      </c>
      <c r="H2686" s="50">
        <f>VLOOKUP(D2686,'Species List'!$A$2:$J$97,6,0)</f>
        <v>-5.0162000000000004</v>
      </c>
      <c r="I2686" s="50">
        <f>VLOOKUP(D2686,'Species List'!$A$2:$J$97,7,0)</f>
        <v>3.1109</v>
      </c>
      <c r="J2686">
        <f t="shared" si="41"/>
        <v>277.684458006971</v>
      </c>
      <c r="K2686" s="50" t="str">
        <f>VLOOKUP(D2686,'Species List'!$A$2:$J$97,4,0)</f>
        <v>Scaridae</v>
      </c>
    </row>
    <row r="2687" spans="1:11">
      <c r="A2687" s="49">
        <v>2013</v>
      </c>
      <c r="B2687" t="s">
        <v>58</v>
      </c>
      <c r="C2687">
        <v>4</v>
      </c>
      <c r="D2687" s="48" t="s">
        <v>42</v>
      </c>
      <c r="E2687" s="48" t="str">
        <f>VLOOKUP(D2687,'Species List'!$A$2:$J$97,3,0)</f>
        <v>Scarus vetula</v>
      </c>
      <c r="F2687">
        <v>35</v>
      </c>
      <c r="G2687" t="s">
        <v>43</v>
      </c>
      <c r="H2687" s="50">
        <f>VLOOKUP(D2687,'Species List'!$A$2:$J$97,6,0)</f>
        <v>-5.0162000000000004</v>
      </c>
      <c r="I2687" s="50">
        <f>VLOOKUP(D2687,'Species List'!$A$2:$J$97,7,0)</f>
        <v>3.1109</v>
      </c>
      <c r="J2687">
        <f t="shared" si="41"/>
        <v>790.93588337793562</v>
      </c>
      <c r="K2687" s="50" t="str">
        <f>VLOOKUP(D2687,'Species List'!$A$2:$J$97,4,0)</f>
        <v>Scaridae</v>
      </c>
    </row>
    <row r="2688" spans="1:11">
      <c r="A2688" s="49">
        <v>2013</v>
      </c>
      <c r="B2688" t="s">
        <v>58</v>
      </c>
      <c r="C2688">
        <v>4</v>
      </c>
      <c r="D2688" t="s">
        <v>45</v>
      </c>
      <c r="E2688" s="48" t="str">
        <f>VLOOKUP(D2688,'Species List'!$A$2:$J$97,3,0)</f>
        <v>Sparisoma viride</v>
      </c>
      <c r="F2688">
        <v>22</v>
      </c>
      <c r="G2688" t="s">
        <v>21</v>
      </c>
      <c r="H2688" s="50">
        <f>VLOOKUP(D2688,'Species List'!$A$2:$J$97,6,0)</f>
        <v>-4.4317000000000002</v>
      </c>
      <c r="I2688" s="50">
        <f>VLOOKUP(D2688,'Species List'!$A$2:$J$97,7,0)</f>
        <v>2.9051</v>
      </c>
      <c r="J2688">
        <f t="shared" si="41"/>
        <v>236.19577785013334</v>
      </c>
      <c r="K2688" s="50" t="str">
        <f>VLOOKUP(D2688,'Species List'!$A$2:$J$97,4,0)</f>
        <v>Scaridae</v>
      </c>
    </row>
    <row r="2689" spans="1:11">
      <c r="A2689" s="49">
        <v>2013</v>
      </c>
      <c r="B2689" t="s">
        <v>58</v>
      </c>
      <c r="C2689">
        <v>4</v>
      </c>
      <c r="D2689" t="s">
        <v>45</v>
      </c>
      <c r="E2689" s="48" t="str">
        <f>VLOOKUP(D2689,'Species List'!$A$2:$J$97,3,0)</f>
        <v>Sparisoma viride</v>
      </c>
      <c r="F2689">
        <v>25</v>
      </c>
      <c r="G2689" t="s">
        <v>21</v>
      </c>
      <c r="H2689" s="50">
        <f>VLOOKUP(D2689,'Species List'!$A$2:$J$97,6,0)</f>
        <v>-4.4317000000000002</v>
      </c>
      <c r="I2689" s="50">
        <f>VLOOKUP(D2689,'Species List'!$A$2:$J$97,7,0)</f>
        <v>2.9051</v>
      </c>
      <c r="J2689">
        <f t="shared" si="41"/>
        <v>342.41715863912742</v>
      </c>
      <c r="K2689" s="50" t="str">
        <f>VLOOKUP(D2689,'Species List'!$A$2:$J$97,4,0)</f>
        <v>Scaridae</v>
      </c>
    </row>
    <row r="2690" spans="1:11">
      <c r="A2690" s="49">
        <v>2013</v>
      </c>
      <c r="B2690" t="s">
        <v>58</v>
      </c>
      <c r="C2690">
        <v>4</v>
      </c>
      <c r="D2690" t="s">
        <v>45</v>
      </c>
      <c r="E2690" s="48" t="str">
        <f>VLOOKUP(D2690,'Species List'!$A$2:$J$97,3,0)</f>
        <v>Sparisoma viride</v>
      </c>
      <c r="F2690">
        <v>10</v>
      </c>
      <c r="G2690" t="s">
        <v>53</v>
      </c>
      <c r="H2690" s="50">
        <f>VLOOKUP(D2690,'Species List'!$A$2:$J$97,6,0)</f>
        <v>-4.4317000000000002</v>
      </c>
      <c r="I2690" s="50">
        <f>VLOOKUP(D2690,'Species List'!$A$2:$J$97,7,0)</f>
        <v>2.9051</v>
      </c>
      <c r="J2690">
        <f t="shared" ref="J2690:J2753" si="42">10^(H2690+(I2690*LOG(F2690*10)/LOG(10)))</f>
        <v>23.905619353446316</v>
      </c>
      <c r="K2690" s="50" t="str">
        <f>VLOOKUP(D2690,'Species List'!$A$2:$J$97,4,0)</f>
        <v>Scaridae</v>
      </c>
    </row>
    <row r="2691" spans="1:11">
      <c r="A2691" s="49">
        <v>2013</v>
      </c>
      <c r="B2691" t="s">
        <v>58</v>
      </c>
      <c r="C2691">
        <v>4</v>
      </c>
      <c r="D2691" t="s">
        <v>45</v>
      </c>
      <c r="E2691" s="48" t="str">
        <f>VLOOKUP(D2691,'Species List'!$A$2:$J$97,3,0)</f>
        <v>Sparisoma viride</v>
      </c>
      <c r="F2691">
        <v>32</v>
      </c>
      <c r="G2691" t="s">
        <v>43</v>
      </c>
      <c r="H2691" s="50">
        <f>VLOOKUP(D2691,'Species List'!$A$2:$J$97,6,0)</f>
        <v>-4.4317000000000002</v>
      </c>
      <c r="I2691" s="50">
        <f>VLOOKUP(D2691,'Species List'!$A$2:$J$97,7,0)</f>
        <v>2.9051</v>
      </c>
      <c r="J2691">
        <f t="shared" si="42"/>
        <v>701.47339170910243</v>
      </c>
      <c r="K2691" s="50" t="str">
        <f>VLOOKUP(D2691,'Species List'!$A$2:$J$97,4,0)</f>
        <v>Scaridae</v>
      </c>
    </row>
    <row r="2692" spans="1:11">
      <c r="A2692" s="49">
        <v>2013</v>
      </c>
      <c r="B2692" t="s">
        <v>58</v>
      </c>
      <c r="C2692">
        <v>5</v>
      </c>
      <c r="D2692" s="48" t="s">
        <v>49</v>
      </c>
      <c r="E2692" s="48" t="str">
        <f>VLOOKUP(D2692,'Species List'!$A$2:$J$97,3,0)</f>
        <v>Microspathodon chrysurus</v>
      </c>
      <c r="F2692">
        <v>17</v>
      </c>
      <c r="H2692" s="50">
        <f>VLOOKUP(D2692,'Species List'!$A$2:$J$97,6,0)</f>
        <v>-4.7032999999999996</v>
      </c>
      <c r="I2692" s="50">
        <f>VLOOKUP(D2692,'Species List'!$A$2:$J$97,7,0)</f>
        <v>3.0825</v>
      </c>
      <c r="J2692">
        <f t="shared" si="42"/>
        <v>148.61368402188594</v>
      </c>
      <c r="K2692" s="50" t="str">
        <f>VLOOKUP(D2692,'Species List'!$A$2:$J$97,4,0)</f>
        <v>Pomacentridae</v>
      </c>
    </row>
    <row r="2693" spans="1:11">
      <c r="A2693" s="49">
        <v>2013</v>
      </c>
      <c r="B2693" t="s">
        <v>58</v>
      </c>
      <c r="C2693">
        <v>5</v>
      </c>
      <c r="D2693" t="s">
        <v>48</v>
      </c>
      <c r="E2693" s="48" t="str">
        <f>VLOOKUP(D2693,'Species List'!$A$2:$J$97,3,0)</f>
        <v>Scarus taeniopterus</v>
      </c>
      <c r="F2693">
        <v>10</v>
      </c>
      <c r="G2693" t="s">
        <v>21</v>
      </c>
      <c r="H2693" s="50">
        <f>VLOOKUP(D2693,'Species List'!$A$2:$J$97,6,0)</f>
        <v>-3.2256999999999998</v>
      </c>
      <c r="I2693" s="50">
        <f>VLOOKUP(D2693,'Species List'!$A$2:$J$97,7,0)</f>
        <v>2.3852000000000002</v>
      </c>
      <c r="J2693">
        <f t="shared" si="42"/>
        <v>35.050966680669347</v>
      </c>
      <c r="K2693" s="50" t="str">
        <f>VLOOKUP(D2693,'Species List'!$A$2:$J$97,4,0)</f>
        <v>Scaridae</v>
      </c>
    </row>
    <row r="2694" spans="1:11">
      <c r="A2694" s="49">
        <v>2013</v>
      </c>
      <c r="B2694" t="s">
        <v>58</v>
      </c>
      <c r="C2694">
        <v>5</v>
      </c>
      <c r="D2694" t="s">
        <v>48</v>
      </c>
      <c r="E2694" s="48" t="str">
        <f>VLOOKUP(D2694,'Species List'!$A$2:$J$97,3,0)</f>
        <v>Scarus taeniopterus</v>
      </c>
      <c r="F2694">
        <v>15</v>
      </c>
      <c r="G2694" t="s">
        <v>21</v>
      </c>
      <c r="H2694" s="50">
        <f>VLOOKUP(D2694,'Species List'!$A$2:$J$97,6,0)</f>
        <v>-3.2256999999999998</v>
      </c>
      <c r="I2694" s="50">
        <f>VLOOKUP(D2694,'Species List'!$A$2:$J$97,7,0)</f>
        <v>2.3852000000000002</v>
      </c>
      <c r="J2694">
        <f t="shared" si="42"/>
        <v>92.19616810425471</v>
      </c>
      <c r="K2694" s="50" t="str">
        <f>VLOOKUP(D2694,'Species List'!$A$2:$J$97,4,0)</f>
        <v>Scaridae</v>
      </c>
    </row>
    <row r="2695" spans="1:11">
      <c r="A2695" s="49">
        <v>2013</v>
      </c>
      <c r="B2695" t="s">
        <v>58</v>
      </c>
      <c r="C2695">
        <v>5</v>
      </c>
      <c r="D2695" t="s">
        <v>48</v>
      </c>
      <c r="E2695" s="48" t="str">
        <f>VLOOKUP(D2695,'Species List'!$A$2:$J$97,3,0)</f>
        <v>Scarus taeniopterus</v>
      </c>
      <c r="F2695">
        <v>17</v>
      </c>
      <c r="G2695" t="s">
        <v>21</v>
      </c>
      <c r="H2695" s="50">
        <f>VLOOKUP(D2695,'Species List'!$A$2:$J$97,6,0)</f>
        <v>-3.2256999999999998</v>
      </c>
      <c r="I2695" s="50">
        <f>VLOOKUP(D2695,'Species List'!$A$2:$J$97,7,0)</f>
        <v>2.3852000000000002</v>
      </c>
      <c r="J2695">
        <f t="shared" si="42"/>
        <v>124.27013418228138</v>
      </c>
      <c r="K2695" s="50" t="str">
        <f>VLOOKUP(D2695,'Species List'!$A$2:$J$97,4,0)</f>
        <v>Scaridae</v>
      </c>
    </row>
    <row r="2696" spans="1:11">
      <c r="A2696" s="49">
        <v>2013</v>
      </c>
      <c r="B2696" t="s">
        <v>58</v>
      </c>
      <c r="C2696">
        <v>5</v>
      </c>
      <c r="D2696" s="48" t="s">
        <v>42</v>
      </c>
      <c r="E2696" s="48" t="str">
        <f>VLOOKUP(D2696,'Species List'!$A$2:$J$97,3,0)</f>
        <v>Scarus vetula</v>
      </c>
      <c r="F2696">
        <v>32</v>
      </c>
      <c r="G2696" t="s">
        <v>21</v>
      </c>
      <c r="H2696" s="50">
        <f>VLOOKUP(D2696,'Species List'!$A$2:$J$97,6,0)</f>
        <v>-5.0162000000000004</v>
      </c>
      <c r="I2696" s="50">
        <f>VLOOKUP(D2696,'Species List'!$A$2:$J$97,7,0)</f>
        <v>3.1109</v>
      </c>
      <c r="J2696">
        <f t="shared" si="42"/>
        <v>598.50952660385963</v>
      </c>
      <c r="K2696" s="50" t="str">
        <f>VLOOKUP(D2696,'Species List'!$A$2:$J$97,4,0)</f>
        <v>Scaridae</v>
      </c>
    </row>
    <row r="2697" spans="1:11">
      <c r="A2697" s="49">
        <v>2013</v>
      </c>
      <c r="B2697" t="s">
        <v>58</v>
      </c>
      <c r="C2697">
        <v>5</v>
      </c>
      <c r="D2697" t="s">
        <v>45</v>
      </c>
      <c r="E2697" s="48" t="str">
        <f>VLOOKUP(D2697,'Species List'!$A$2:$J$97,3,0)</f>
        <v>Sparisoma viride</v>
      </c>
      <c r="F2697">
        <v>30</v>
      </c>
      <c r="G2697" t="s">
        <v>21</v>
      </c>
      <c r="H2697" s="50">
        <f>VLOOKUP(D2697,'Species List'!$A$2:$J$97,6,0)</f>
        <v>-4.4317000000000002</v>
      </c>
      <c r="I2697" s="50">
        <f>VLOOKUP(D2697,'Species List'!$A$2:$J$97,7,0)</f>
        <v>2.9051</v>
      </c>
      <c r="J2697">
        <f t="shared" si="42"/>
        <v>581.54718397712224</v>
      </c>
      <c r="K2697" s="50" t="str">
        <f>VLOOKUP(D2697,'Species List'!$A$2:$J$97,4,0)</f>
        <v>Scaridae</v>
      </c>
    </row>
    <row r="2698" spans="1:11">
      <c r="A2698" s="49">
        <v>2013</v>
      </c>
      <c r="B2698" t="s">
        <v>58</v>
      </c>
      <c r="C2698">
        <v>5</v>
      </c>
      <c r="D2698" t="s">
        <v>45</v>
      </c>
      <c r="E2698" s="48" t="str">
        <f>VLOOKUP(D2698,'Species List'!$A$2:$J$97,3,0)</f>
        <v>Sparisoma viride</v>
      </c>
      <c r="F2698">
        <v>31</v>
      </c>
      <c r="G2698" t="s">
        <v>21</v>
      </c>
      <c r="H2698" s="50">
        <f>VLOOKUP(D2698,'Species List'!$A$2:$J$97,6,0)</f>
        <v>-4.4317000000000002</v>
      </c>
      <c r="I2698" s="50">
        <f>VLOOKUP(D2698,'Species List'!$A$2:$J$97,7,0)</f>
        <v>2.9051</v>
      </c>
      <c r="J2698">
        <f t="shared" si="42"/>
        <v>639.66834096149489</v>
      </c>
      <c r="K2698" s="50" t="str">
        <f>VLOOKUP(D2698,'Species List'!$A$2:$J$97,4,0)</f>
        <v>Scaridae</v>
      </c>
    </row>
    <row r="2699" spans="1:11">
      <c r="A2699" s="49">
        <v>2013</v>
      </c>
      <c r="B2699" t="s">
        <v>58</v>
      </c>
      <c r="C2699">
        <v>5</v>
      </c>
      <c r="D2699" t="s">
        <v>45</v>
      </c>
      <c r="E2699" s="48" t="str">
        <f>VLOOKUP(D2699,'Species List'!$A$2:$J$97,3,0)</f>
        <v>Sparisoma viride</v>
      </c>
      <c r="F2699">
        <v>31</v>
      </c>
      <c r="G2699" t="s">
        <v>21</v>
      </c>
      <c r="H2699" s="50">
        <f>VLOOKUP(D2699,'Species List'!$A$2:$J$97,6,0)</f>
        <v>-4.4317000000000002</v>
      </c>
      <c r="I2699" s="50">
        <f>VLOOKUP(D2699,'Species List'!$A$2:$J$97,7,0)</f>
        <v>2.9051</v>
      </c>
      <c r="J2699">
        <f t="shared" si="42"/>
        <v>639.66834096149489</v>
      </c>
      <c r="K2699" s="50" t="str">
        <f>VLOOKUP(D2699,'Species List'!$A$2:$J$97,4,0)</f>
        <v>Scaridae</v>
      </c>
    </row>
    <row r="2700" spans="1:11">
      <c r="A2700" s="49">
        <v>2013</v>
      </c>
      <c r="B2700" t="s">
        <v>58</v>
      </c>
      <c r="C2700">
        <v>5</v>
      </c>
      <c r="D2700" t="s">
        <v>45</v>
      </c>
      <c r="E2700" s="48" t="str">
        <f>VLOOKUP(D2700,'Species List'!$A$2:$J$97,3,0)</f>
        <v>Sparisoma viride</v>
      </c>
      <c r="F2700">
        <v>33</v>
      </c>
      <c r="G2700" t="s">
        <v>43</v>
      </c>
      <c r="H2700" s="50">
        <f>VLOOKUP(D2700,'Species List'!$A$2:$J$97,6,0)</f>
        <v>-4.4317000000000002</v>
      </c>
      <c r="I2700" s="50">
        <f>VLOOKUP(D2700,'Species List'!$A$2:$J$97,7,0)</f>
        <v>2.9051</v>
      </c>
      <c r="J2700">
        <f t="shared" si="42"/>
        <v>767.06973304521671</v>
      </c>
      <c r="K2700" s="50" t="str">
        <f>VLOOKUP(D2700,'Species List'!$A$2:$J$97,4,0)</f>
        <v>Scaridae</v>
      </c>
    </row>
    <row r="2701" spans="1:11">
      <c r="A2701" s="49">
        <v>2013</v>
      </c>
      <c r="B2701" t="s">
        <v>58</v>
      </c>
      <c r="C2701">
        <v>6</v>
      </c>
      <c r="D2701" t="s">
        <v>48</v>
      </c>
      <c r="E2701" s="48" t="str">
        <f>VLOOKUP(D2701,'Species List'!$A$2:$J$97,3,0)</f>
        <v>Scarus taeniopterus</v>
      </c>
      <c r="F2701">
        <v>20</v>
      </c>
      <c r="G2701" t="s">
        <v>21</v>
      </c>
      <c r="H2701" s="50">
        <f>VLOOKUP(D2701,'Species List'!$A$2:$J$97,6,0)</f>
        <v>-3.2256999999999998</v>
      </c>
      <c r="I2701" s="50">
        <f>VLOOKUP(D2701,'Species List'!$A$2:$J$97,7,0)</f>
        <v>2.3852000000000002</v>
      </c>
      <c r="J2701">
        <f t="shared" si="42"/>
        <v>183.11197449783583</v>
      </c>
      <c r="K2701" s="50" t="str">
        <f>VLOOKUP(D2701,'Species List'!$A$2:$J$97,4,0)</f>
        <v>Scaridae</v>
      </c>
    </row>
    <row r="2702" spans="1:11">
      <c r="A2702" s="49">
        <v>2013</v>
      </c>
      <c r="B2702" t="s">
        <v>58</v>
      </c>
      <c r="C2702">
        <v>6</v>
      </c>
      <c r="D2702" t="s">
        <v>48</v>
      </c>
      <c r="E2702" s="48" t="str">
        <f>VLOOKUP(D2702,'Species List'!$A$2:$J$97,3,0)</f>
        <v>Scarus taeniopterus</v>
      </c>
      <c r="F2702">
        <v>20</v>
      </c>
      <c r="G2702" t="s">
        <v>21</v>
      </c>
      <c r="H2702" s="50">
        <f>VLOOKUP(D2702,'Species List'!$A$2:$J$97,6,0)</f>
        <v>-3.2256999999999998</v>
      </c>
      <c r="I2702" s="50">
        <f>VLOOKUP(D2702,'Species List'!$A$2:$J$97,7,0)</f>
        <v>2.3852000000000002</v>
      </c>
      <c r="J2702">
        <f t="shared" si="42"/>
        <v>183.11197449783583</v>
      </c>
      <c r="K2702" s="50" t="str">
        <f>VLOOKUP(D2702,'Species List'!$A$2:$J$97,4,0)</f>
        <v>Scaridae</v>
      </c>
    </row>
    <row r="2703" spans="1:11">
      <c r="A2703" s="49">
        <v>2013</v>
      </c>
      <c r="B2703" t="s">
        <v>58</v>
      </c>
      <c r="C2703">
        <v>6</v>
      </c>
      <c r="D2703" t="s">
        <v>48</v>
      </c>
      <c r="E2703" s="48" t="str">
        <f>VLOOKUP(D2703,'Species List'!$A$2:$J$97,3,0)</f>
        <v>Scarus taeniopterus</v>
      </c>
      <c r="F2703">
        <v>24</v>
      </c>
      <c r="G2703" t="s">
        <v>43</v>
      </c>
      <c r="H2703" s="50">
        <f>VLOOKUP(D2703,'Species List'!$A$2:$J$97,6,0)</f>
        <v>-3.2256999999999998</v>
      </c>
      <c r="I2703" s="50">
        <f>VLOOKUP(D2703,'Species List'!$A$2:$J$97,7,0)</f>
        <v>2.3852000000000002</v>
      </c>
      <c r="J2703">
        <f t="shared" si="42"/>
        <v>282.86541679033706</v>
      </c>
      <c r="K2703" s="50" t="str">
        <f>VLOOKUP(D2703,'Species List'!$A$2:$J$97,4,0)</f>
        <v>Scaridae</v>
      </c>
    </row>
    <row r="2704" spans="1:11">
      <c r="A2704" s="49">
        <v>2013</v>
      </c>
      <c r="B2704" t="s">
        <v>58</v>
      </c>
      <c r="C2704">
        <v>6</v>
      </c>
      <c r="D2704" t="s">
        <v>48</v>
      </c>
      <c r="E2704" s="48" t="str">
        <f>VLOOKUP(D2704,'Species List'!$A$2:$J$97,3,0)</f>
        <v>Scarus taeniopterus</v>
      </c>
      <c r="F2704">
        <v>24</v>
      </c>
      <c r="G2704" t="s">
        <v>43</v>
      </c>
      <c r="H2704" s="50">
        <f>VLOOKUP(D2704,'Species List'!$A$2:$J$97,6,0)</f>
        <v>-3.2256999999999998</v>
      </c>
      <c r="I2704" s="50">
        <f>VLOOKUP(D2704,'Species List'!$A$2:$J$97,7,0)</f>
        <v>2.3852000000000002</v>
      </c>
      <c r="J2704">
        <f t="shared" si="42"/>
        <v>282.86541679033706</v>
      </c>
      <c r="K2704" s="50" t="str">
        <f>VLOOKUP(D2704,'Species List'!$A$2:$J$97,4,0)</f>
        <v>Scaridae</v>
      </c>
    </row>
    <row r="2705" spans="1:11">
      <c r="A2705" s="49">
        <v>2013</v>
      </c>
      <c r="B2705" t="s">
        <v>58</v>
      </c>
      <c r="C2705">
        <v>6</v>
      </c>
      <c r="D2705" s="48" t="s">
        <v>42</v>
      </c>
      <c r="E2705" s="48" t="str">
        <f>VLOOKUP(D2705,'Species List'!$A$2:$J$97,3,0)</f>
        <v>Scarus vetula</v>
      </c>
      <c r="F2705">
        <v>23</v>
      </c>
      <c r="G2705" t="s">
        <v>21</v>
      </c>
      <c r="H2705" s="50">
        <f>VLOOKUP(D2705,'Species List'!$A$2:$J$97,6,0)</f>
        <v>-5.0162000000000004</v>
      </c>
      <c r="I2705" s="50">
        <f>VLOOKUP(D2705,'Species List'!$A$2:$J$97,7,0)</f>
        <v>3.1109</v>
      </c>
      <c r="J2705">
        <f t="shared" si="42"/>
        <v>214.23929230422809</v>
      </c>
      <c r="K2705" s="50" t="str">
        <f>VLOOKUP(D2705,'Species List'!$A$2:$J$97,4,0)</f>
        <v>Scaridae</v>
      </c>
    </row>
    <row r="2706" spans="1:11">
      <c r="A2706" s="49">
        <v>2013</v>
      </c>
      <c r="B2706" t="s">
        <v>58</v>
      </c>
      <c r="C2706">
        <v>6</v>
      </c>
      <c r="D2706" s="48" t="s">
        <v>42</v>
      </c>
      <c r="E2706" s="48" t="str">
        <f>VLOOKUP(D2706,'Species List'!$A$2:$J$97,3,0)</f>
        <v>Scarus vetula</v>
      </c>
      <c r="F2706">
        <v>32</v>
      </c>
      <c r="G2706" t="s">
        <v>21</v>
      </c>
      <c r="H2706" s="50">
        <f>VLOOKUP(D2706,'Species List'!$A$2:$J$97,6,0)</f>
        <v>-5.0162000000000004</v>
      </c>
      <c r="I2706" s="50">
        <f>VLOOKUP(D2706,'Species List'!$A$2:$J$97,7,0)</f>
        <v>3.1109</v>
      </c>
      <c r="J2706">
        <f t="shared" si="42"/>
        <v>598.50952660385963</v>
      </c>
      <c r="K2706" s="50" t="str">
        <f>VLOOKUP(D2706,'Species List'!$A$2:$J$97,4,0)</f>
        <v>Scaridae</v>
      </c>
    </row>
    <row r="2707" spans="1:11">
      <c r="A2707" s="49">
        <v>2013</v>
      </c>
      <c r="B2707" t="s">
        <v>58</v>
      </c>
      <c r="C2707">
        <v>6</v>
      </c>
      <c r="D2707" s="48" t="s">
        <v>42</v>
      </c>
      <c r="E2707" s="48" t="str">
        <f>VLOOKUP(D2707,'Species List'!$A$2:$J$97,3,0)</f>
        <v>Scarus vetula</v>
      </c>
      <c r="F2707">
        <v>34</v>
      </c>
      <c r="G2707" t="s">
        <v>43</v>
      </c>
      <c r="H2707" s="50">
        <f>VLOOKUP(D2707,'Species List'!$A$2:$J$97,6,0)</f>
        <v>-5.0162000000000004</v>
      </c>
      <c r="I2707" s="50">
        <f>VLOOKUP(D2707,'Species List'!$A$2:$J$97,7,0)</f>
        <v>3.1109</v>
      </c>
      <c r="J2707">
        <f t="shared" si="42"/>
        <v>722.73279691201913</v>
      </c>
      <c r="K2707" s="50" t="str">
        <f>VLOOKUP(D2707,'Species List'!$A$2:$J$97,4,0)</f>
        <v>Scaridae</v>
      </c>
    </row>
    <row r="2708" spans="1:11">
      <c r="A2708" s="49">
        <v>2013</v>
      </c>
      <c r="B2708" t="s">
        <v>58</v>
      </c>
      <c r="C2708">
        <v>6</v>
      </c>
      <c r="D2708" s="48" t="s">
        <v>42</v>
      </c>
      <c r="E2708" s="48" t="str">
        <f>VLOOKUP(D2708,'Species List'!$A$2:$J$97,3,0)</f>
        <v>Scarus vetula</v>
      </c>
      <c r="F2708">
        <v>35</v>
      </c>
      <c r="G2708" t="s">
        <v>43</v>
      </c>
      <c r="H2708" s="50">
        <f>VLOOKUP(D2708,'Species List'!$A$2:$J$97,6,0)</f>
        <v>-5.0162000000000004</v>
      </c>
      <c r="I2708" s="50">
        <f>VLOOKUP(D2708,'Species List'!$A$2:$J$97,7,0)</f>
        <v>3.1109</v>
      </c>
      <c r="J2708">
        <f t="shared" si="42"/>
        <v>790.93588337793562</v>
      </c>
      <c r="K2708" s="50" t="str">
        <f>VLOOKUP(D2708,'Species List'!$A$2:$J$97,4,0)</f>
        <v>Scaridae</v>
      </c>
    </row>
    <row r="2709" spans="1:11">
      <c r="A2709" s="49">
        <v>2013</v>
      </c>
      <c r="B2709" t="s">
        <v>58</v>
      </c>
      <c r="C2709">
        <v>6</v>
      </c>
      <c r="D2709" t="s">
        <v>45</v>
      </c>
      <c r="E2709" s="48" t="str">
        <f>VLOOKUP(D2709,'Species List'!$A$2:$J$97,3,0)</f>
        <v>Sparisoma viride</v>
      </c>
      <c r="F2709">
        <v>28</v>
      </c>
      <c r="G2709" t="s">
        <v>21</v>
      </c>
      <c r="H2709" s="50">
        <f>VLOOKUP(D2709,'Species List'!$A$2:$J$97,6,0)</f>
        <v>-4.4317000000000002</v>
      </c>
      <c r="I2709" s="50">
        <f>VLOOKUP(D2709,'Species List'!$A$2:$J$97,7,0)</f>
        <v>2.9051</v>
      </c>
      <c r="J2709">
        <f t="shared" si="42"/>
        <v>475.92530495067058</v>
      </c>
      <c r="K2709" s="50" t="str">
        <f>VLOOKUP(D2709,'Species List'!$A$2:$J$97,4,0)</f>
        <v>Scaridae</v>
      </c>
    </row>
    <row r="2710" spans="1:11">
      <c r="A2710" s="49">
        <v>2013</v>
      </c>
      <c r="B2710" t="s">
        <v>58</v>
      </c>
      <c r="C2710">
        <v>6</v>
      </c>
      <c r="D2710" t="s">
        <v>45</v>
      </c>
      <c r="E2710" s="48" t="str">
        <f>VLOOKUP(D2710,'Species List'!$A$2:$J$97,3,0)</f>
        <v>Sparisoma viride</v>
      </c>
      <c r="F2710">
        <v>35</v>
      </c>
      <c r="G2710" t="s">
        <v>43</v>
      </c>
      <c r="H2710" s="50">
        <f>VLOOKUP(D2710,'Species List'!$A$2:$J$97,6,0)</f>
        <v>-4.4317000000000002</v>
      </c>
      <c r="I2710" s="50">
        <f>VLOOKUP(D2710,'Species List'!$A$2:$J$97,7,0)</f>
        <v>2.9051</v>
      </c>
      <c r="J2710">
        <f t="shared" si="42"/>
        <v>910.06429464234679</v>
      </c>
      <c r="K2710" s="50" t="str">
        <f>VLOOKUP(D2710,'Species List'!$A$2:$J$97,4,0)</f>
        <v>Scaridae</v>
      </c>
    </row>
    <row r="2711" spans="1:11">
      <c r="A2711" s="49">
        <v>2013</v>
      </c>
      <c r="B2711" t="s">
        <v>58</v>
      </c>
      <c r="C2711">
        <v>7</v>
      </c>
      <c r="D2711" t="s">
        <v>54</v>
      </c>
      <c r="E2711" s="48" t="str">
        <f>VLOOKUP(D2711,'Species List'!$A$2:$J$97,3,0)</f>
        <v>Acanthurus coeruleus</v>
      </c>
      <c r="F2711">
        <v>19</v>
      </c>
      <c r="H2711" s="50">
        <f>VLOOKUP(D2711,'Species List'!$A$2:$J$97,6,0)</f>
        <v>-2.8241999999999998</v>
      </c>
      <c r="I2711" s="50">
        <f>VLOOKUP(D2711,'Species List'!$A$2:$J$97,7,0)</f>
        <v>2.2637999999999998</v>
      </c>
      <c r="J2711">
        <f t="shared" si="42"/>
        <v>215.99435539737019</v>
      </c>
      <c r="K2711" s="50" t="str">
        <f>VLOOKUP(D2711,'Species List'!$A$2:$J$97,4,0)</f>
        <v>Acanthuridae</v>
      </c>
    </row>
    <row r="2712" spans="1:11">
      <c r="A2712" s="49">
        <v>2013</v>
      </c>
      <c r="B2712" t="s">
        <v>58</v>
      </c>
      <c r="C2712">
        <v>7</v>
      </c>
      <c r="D2712" s="48" t="s">
        <v>49</v>
      </c>
      <c r="E2712" s="48" t="str">
        <f>VLOOKUP(D2712,'Species List'!$A$2:$J$97,3,0)</f>
        <v>Microspathodon chrysurus</v>
      </c>
      <c r="F2712">
        <v>16</v>
      </c>
      <c r="H2712" s="50">
        <f>VLOOKUP(D2712,'Species List'!$A$2:$J$97,6,0)</f>
        <v>-4.7032999999999996</v>
      </c>
      <c r="I2712" s="50">
        <f>VLOOKUP(D2712,'Species List'!$A$2:$J$97,7,0)</f>
        <v>3.0825</v>
      </c>
      <c r="J2712">
        <f t="shared" si="42"/>
        <v>123.2820497402834</v>
      </c>
      <c r="K2712" s="50" t="str">
        <f>VLOOKUP(D2712,'Species List'!$A$2:$J$97,4,0)</f>
        <v>Pomacentridae</v>
      </c>
    </row>
    <row r="2713" spans="1:11">
      <c r="A2713" s="49">
        <v>2013</v>
      </c>
      <c r="B2713" t="s">
        <v>58</v>
      </c>
      <c r="C2713">
        <v>7</v>
      </c>
      <c r="D2713" t="s">
        <v>48</v>
      </c>
      <c r="E2713" s="48" t="str">
        <f>VLOOKUP(D2713,'Species List'!$A$2:$J$97,3,0)</f>
        <v>Scarus taeniopterus</v>
      </c>
      <c r="F2713">
        <v>10</v>
      </c>
      <c r="G2713" t="s">
        <v>21</v>
      </c>
      <c r="H2713" s="50">
        <f>VLOOKUP(D2713,'Species List'!$A$2:$J$97,6,0)</f>
        <v>-3.2256999999999998</v>
      </c>
      <c r="I2713" s="50">
        <f>VLOOKUP(D2713,'Species List'!$A$2:$J$97,7,0)</f>
        <v>2.3852000000000002</v>
      </c>
      <c r="J2713">
        <f t="shared" si="42"/>
        <v>35.050966680669347</v>
      </c>
      <c r="K2713" s="50" t="str">
        <f>VLOOKUP(D2713,'Species List'!$A$2:$J$97,4,0)</f>
        <v>Scaridae</v>
      </c>
    </row>
    <row r="2714" spans="1:11">
      <c r="A2714" s="49">
        <v>2013</v>
      </c>
      <c r="B2714" t="s">
        <v>58</v>
      </c>
      <c r="C2714">
        <v>7</v>
      </c>
      <c r="D2714" t="s">
        <v>48</v>
      </c>
      <c r="E2714" s="48" t="str">
        <f>VLOOKUP(D2714,'Species List'!$A$2:$J$97,3,0)</f>
        <v>Scarus taeniopterus</v>
      </c>
      <c r="F2714">
        <v>13</v>
      </c>
      <c r="G2714" t="s">
        <v>21</v>
      </c>
      <c r="H2714" s="50">
        <f>VLOOKUP(D2714,'Species List'!$A$2:$J$97,6,0)</f>
        <v>-3.2256999999999998</v>
      </c>
      <c r="I2714" s="50">
        <f>VLOOKUP(D2714,'Species List'!$A$2:$J$97,7,0)</f>
        <v>2.3852000000000002</v>
      </c>
      <c r="J2714">
        <f t="shared" si="42"/>
        <v>65.535660968650873</v>
      </c>
      <c r="K2714" s="50" t="str">
        <f>VLOOKUP(D2714,'Species List'!$A$2:$J$97,4,0)</f>
        <v>Scaridae</v>
      </c>
    </row>
    <row r="2715" spans="1:11">
      <c r="A2715" s="49">
        <v>2013</v>
      </c>
      <c r="B2715" t="s">
        <v>58</v>
      </c>
      <c r="C2715">
        <v>7</v>
      </c>
      <c r="D2715" t="s">
        <v>48</v>
      </c>
      <c r="E2715" s="48" t="str">
        <f>VLOOKUP(D2715,'Species List'!$A$2:$J$97,3,0)</f>
        <v>Scarus taeniopterus</v>
      </c>
      <c r="F2715">
        <v>14</v>
      </c>
      <c r="G2715" t="s">
        <v>21</v>
      </c>
      <c r="H2715" s="50">
        <f>VLOOKUP(D2715,'Species List'!$A$2:$J$97,6,0)</f>
        <v>-3.2256999999999998</v>
      </c>
      <c r="I2715" s="50">
        <f>VLOOKUP(D2715,'Species List'!$A$2:$J$97,7,0)</f>
        <v>2.3852000000000002</v>
      </c>
      <c r="J2715">
        <f t="shared" si="42"/>
        <v>78.206813423753971</v>
      </c>
      <c r="K2715" s="50" t="str">
        <f>VLOOKUP(D2715,'Species List'!$A$2:$J$97,4,0)</f>
        <v>Scaridae</v>
      </c>
    </row>
    <row r="2716" spans="1:11">
      <c r="A2716" s="49">
        <v>2013</v>
      </c>
      <c r="B2716" t="s">
        <v>58</v>
      </c>
      <c r="C2716">
        <v>7</v>
      </c>
      <c r="D2716" t="s">
        <v>48</v>
      </c>
      <c r="E2716" s="48" t="str">
        <f>VLOOKUP(D2716,'Species List'!$A$2:$J$97,3,0)</f>
        <v>Scarus taeniopterus</v>
      </c>
      <c r="F2716">
        <v>15</v>
      </c>
      <c r="G2716" t="s">
        <v>21</v>
      </c>
      <c r="H2716" s="50">
        <f>VLOOKUP(D2716,'Species List'!$A$2:$J$97,6,0)</f>
        <v>-3.2256999999999998</v>
      </c>
      <c r="I2716" s="50">
        <f>VLOOKUP(D2716,'Species List'!$A$2:$J$97,7,0)</f>
        <v>2.3852000000000002</v>
      </c>
      <c r="J2716">
        <f t="shared" si="42"/>
        <v>92.19616810425471</v>
      </c>
      <c r="K2716" s="50" t="str">
        <f>VLOOKUP(D2716,'Species List'!$A$2:$J$97,4,0)</f>
        <v>Scaridae</v>
      </c>
    </row>
    <row r="2717" spans="1:11">
      <c r="A2717" s="49">
        <v>2013</v>
      </c>
      <c r="B2717" t="s">
        <v>58</v>
      </c>
      <c r="C2717">
        <v>7</v>
      </c>
      <c r="D2717" t="s">
        <v>48</v>
      </c>
      <c r="E2717" s="48" t="str">
        <f>VLOOKUP(D2717,'Species List'!$A$2:$J$97,3,0)</f>
        <v>Scarus taeniopterus</v>
      </c>
      <c r="F2717">
        <v>20</v>
      </c>
      <c r="G2717" t="s">
        <v>21</v>
      </c>
      <c r="H2717" s="50">
        <f>VLOOKUP(D2717,'Species List'!$A$2:$J$97,6,0)</f>
        <v>-3.2256999999999998</v>
      </c>
      <c r="I2717" s="50">
        <f>VLOOKUP(D2717,'Species List'!$A$2:$J$97,7,0)</f>
        <v>2.3852000000000002</v>
      </c>
      <c r="J2717">
        <f t="shared" si="42"/>
        <v>183.11197449783583</v>
      </c>
      <c r="K2717" s="50" t="str">
        <f>VLOOKUP(D2717,'Species List'!$A$2:$J$97,4,0)</f>
        <v>Scaridae</v>
      </c>
    </row>
    <row r="2718" spans="1:11">
      <c r="A2718" s="49">
        <v>2013</v>
      </c>
      <c r="B2718" t="s">
        <v>58</v>
      </c>
      <c r="C2718">
        <v>7</v>
      </c>
      <c r="D2718" t="s">
        <v>48</v>
      </c>
      <c r="E2718" s="48" t="str">
        <f>VLOOKUP(D2718,'Species List'!$A$2:$J$97,3,0)</f>
        <v>Scarus taeniopterus</v>
      </c>
      <c r="F2718">
        <v>22</v>
      </c>
      <c r="G2718" t="s">
        <v>21</v>
      </c>
      <c r="H2718" s="50">
        <f>VLOOKUP(D2718,'Species List'!$A$2:$J$97,6,0)</f>
        <v>-3.2256999999999998</v>
      </c>
      <c r="I2718" s="50">
        <f>VLOOKUP(D2718,'Species List'!$A$2:$J$97,7,0)</f>
        <v>2.3852000000000002</v>
      </c>
      <c r="J2718">
        <f t="shared" si="42"/>
        <v>229.85109565998633</v>
      </c>
      <c r="K2718" s="50" t="str">
        <f>VLOOKUP(D2718,'Species List'!$A$2:$J$97,4,0)</f>
        <v>Scaridae</v>
      </c>
    </row>
    <row r="2719" spans="1:11">
      <c r="A2719" s="49">
        <v>2013</v>
      </c>
      <c r="B2719" t="s">
        <v>58</v>
      </c>
      <c r="C2719">
        <v>7</v>
      </c>
      <c r="D2719" t="s">
        <v>48</v>
      </c>
      <c r="E2719" s="48" t="str">
        <f>VLOOKUP(D2719,'Species List'!$A$2:$J$97,3,0)</f>
        <v>Scarus taeniopterus</v>
      </c>
      <c r="F2719">
        <v>23</v>
      </c>
      <c r="G2719" t="s">
        <v>43</v>
      </c>
      <c r="H2719" s="50">
        <f>VLOOKUP(D2719,'Species List'!$A$2:$J$97,6,0)</f>
        <v>-3.2256999999999998</v>
      </c>
      <c r="I2719" s="50">
        <f>VLOOKUP(D2719,'Species List'!$A$2:$J$97,7,0)</f>
        <v>2.3852000000000002</v>
      </c>
      <c r="J2719">
        <f t="shared" si="42"/>
        <v>255.56020890468707</v>
      </c>
      <c r="K2719" s="50" t="str">
        <f>VLOOKUP(D2719,'Species List'!$A$2:$J$97,4,0)</f>
        <v>Scaridae</v>
      </c>
    </row>
    <row r="2720" spans="1:11">
      <c r="A2720" s="49">
        <v>2013</v>
      </c>
      <c r="B2720" t="s">
        <v>58</v>
      </c>
      <c r="C2720">
        <v>7</v>
      </c>
      <c r="D2720" s="48" t="s">
        <v>42</v>
      </c>
      <c r="E2720" s="48" t="str">
        <f>VLOOKUP(D2720,'Species List'!$A$2:$J$97,3,0)</f>
        <v>Scarus vetula</v>
      </c>
      <c r="F2720">
        <v>23</v>
      </c>
      <c r="G2720" t="s">
        <v>21</v>
      </c>
      <c r="H2720" s="50">
        <f>VLOOKUP(D2720,'Species List'!$A$2:$J$97,6,0)</f>
        <v>-5.0162000000000004</v>
      </c>
      <c r="I2720" s="50">
        <f>VLOOKUP(D2720,'Species List'!$A$2:$J$97,7,0)</f>
        <v>3.1109</v>
      </c>
      <c r="J2720">
        <f t="shared" si="42"/>
        <v>214.23929230422809</v>
      </c>
      <c r="K2720" s="50" t="str">
        <f>VLOOKUP(D2720,'Species List'!$A$2:$J$97,4,0)</f>
        <v>Scaridae</v>
      </c>
    </row>
    <row r="2721" spans="1:11">
      <c r="A2721" s="49">
        <v>2013</v>
      </c>
      <c r="B2721" t="s">
        <v>58</v>
      </c>
      <c r="C2721">
        <v>7</v>
      </c>
      <c r="D2721" s="48" t="s">
        <v>42</v>
      </c>
      <c r="E2721" s="48" t="str">
        <f>VLOOKUP(D2721,'Species List'!$A$2:$J$97,3,0)</f>
        <v>Scarus vetula</v>
      </c>
      <c r="F2721">
        <v>33</v>
      </c>
      <c r="G2721" t="s">
        <v>21</v>
      </c>
      <c r="H2721" s="50">
        <f>VLOOKUP(D2721,'Species List'!$A$2:$J$97,6,0)</f>
        <v>-5.0162000000000004</v>
      </c>
      <c r="I2721" s="50">
        <f>VLOOKUP(D2721,'Species List'!$A$2:$J$97,7,0)</f>
        <v>3.1109</v>
      </c>
      <c r="J2721">
        <f t="shared" si="42"/>
        <v>658.63531859738646</v>
      </c>
      <c r="K2721" s="50" t="str">
        <f>VLOOKUP(D2721,'Species List'!$A$2:$J$97,4,0)</f>
        <v>Scaridae</v>
      </c>
    </row>
    <row r="2722" spans="1:11">
      <c r="A2722" s="49">
        <v>2013</v>
      </c>
      <c r="B2722" t="s">
        <v>58</v>
      </c>
      <c r="C2722">
        <v>7</v>
      </c>
      <c r="D2722" s="48" t="s">
        <v>47</v>
      </c>
      <c r="E2722" s="48" t="str">
        <f>VLOOKUP(D2722,'Species List'!$A$2:$J$97,3,0)</f>
        <v>Sparisoma aurofrenatum</v>
      </c>
      <c r="F2722">
        <v>24</v>
      </c>
      <c r="G2722" t="s">
        <v>43</v>
      </c>
      <c r="H2722" s="50">
        <f>VLOOKUP(D2722,'Species List'!$A$2:$J$97,6,0)</f>
        <v>-4.0781000000000001</v>
      </c>
      <c r="I2722" s="50">
        <f>VLOOKUP(D2722,'Species List'!$A$2:$J$97,7,0)</f>
        <v>2.7437999999999998</v>
      </c>
      <c r="J2722">
        <f t="shared" si="42"/>
        <v>283.61134861400006</v>
      </c>
      <c r="K2722" s="50" t="str">
        <f>VLOOKUP(D2722,'Species List'!$A$2:$J$97,4,0)</f>
        <v>Scaridae</v>
      </c>
    </row>
    <row r="2723" spans="1:11">
      <c r="A2723" s="49">
        <v>2013</v>
      </c>
      <c r="B2723" t="s">
        <v>58</v>
      </c>
      <c r="C2723">
        <v>7</v>
      </c>
      <c r="D2723" t="s">
        <v>45</v>
      </c>
      <c r="E2723" s="48" t="str">
        <f>VLOOKUP(D2723,'Species List'!$A$2:$J$97,3,0)</f>
        <v>Sparisoma viride</v>
      </c>
      <c r="F2723">
        <v>28</v>
      </c>
      <c r="G2723" t="s">
        <v>21</v>
      </c>
      <c r="H2723" s="50">
        <f>VLOOKUP(D2723,'Species List'!$A$2:$J$97,6,0)</f>
        <v>-4.4317000000000002</v>
      </c>
      <c r="I2723" s="50">
        <f>VLOOKUP(D2723,'Species List'!$A$2:$J$97,7,0)</f>
        <v>2.9051</v>
      </c>
      <c r="J2723">
        <f t="shared" si="42"/>
        <v>475.92530495067058</v>
      </c>
      <c r="K2723" s="50" t="str">
        <f>VLOOKUP(D2723,'Species List'!$A$2:$J$97,4,0)</f>
        <v>Scaridae</v>
      </c>
    </row>
    <row r="2724" spans="1:11">
      <c r="A2724" s="49">
        <v>2013</v>
      </c>
      <c r="B2724" t="s">
        <v>58</v>
      </c>
      <c r="C2724">
        <v>7</v>
      </c>
      <c r="D2724" t="s">
        <v>45</v>
      </c>
      <c r="E2724" s="48" t="str">
        <f>VLOOKUP(D2724,'Species List'!$A$2:$J$97,3,0)</f>
        <v>Sparisoma viride</v>
      </c>
      <c r="F2724">
        <v>31</v>
      </c>
      <c r="G2724" t="s">
        <v>21</v>
      </c>
      <c r="H2724" s="50">
        <f>VLOOKUP(D2724,'Species List'!$A$2:$J$97,6,0)</f>
        <v>-4.4317000000000002</v>
      </c>
      <c r="I2724" s="50">
        <f>VLOOKUP(D2724,'Species List'!$A$2:$J$97,7,0)</f>
        <v>2.9051</v>
      </c>
      <c r="J2724">
        <f t="shared" si="42"/>
        <v>639.66834096149489</v>
      </c>
      <c r="K2724" s="50" t="str">
        <f>VLOOKUP(D2724,'Species List'!$A$2:$J$97,4,0)</f>
        <v>Scaridae</v>
      </c>
    </row>
    <row r="2725" spans="1:11">
      <c r="A2725" s="49">
        <v>2013</v>
      </c>
      <c r="B2725" t="s">
        <v>58</v>
      </c>
      <c r="C2725">
        <v>7</v>
      </c>
      <c r="D2725" t="s">
        <v>45</v>
      </c>
      <c r="E2725" s="48" t="str">
        <f>VLOOKUP(D2725,'Species List'!$A$2:$J$97,3,0)</f>
        <v>Sparisoma viride</v>
      </c>
      <c r="F2725">
        <v>9</v>
      </c>
      <c r="G2725" t="s">
        <v>53</v>
      </c>
      <c r="H2725" s="50">
        <f>VLOOKUP(D2725,'Species List'!$A$2:$J$97,6,0)</f>
        <v>-4.4317000000000002</v>
      </c>
      <c r="I2725" s="50">
        <f>VLOOKUP(D2725,'Species List'!$A$2:$J$97,7,0)</f>
        <v>2.9051</v>
      </c>
      <c r="J2725">
        <f t="shared" si="42"/>
        <v>17.602320090054715</v>
      </c>
      <c r="K2725" s="50" t="str">
        <f>VLOOKUP(D2725,'Species List'!$A$2:$J$97,4,0)</f>
        <v>Scaridae</v>
      </c>
    </row>
    <row r="2726" spans="1:11">
      <c r="A2726" s="49">
        <v>2013</v>
      </c>
      <c r="B2726" t="s">
        <v>58</v>
      </c>
      <c r="C2726">
        <v>7</v>
      </c>
      <c r="D2726" t="s">
        <v>45</v>
      </c>
      <c r="E2726" s="48" t="str">
        <f>VLOOKUP(D2726,'Species List'!$A$2:$J$97,3,0)</f>
        <v>Sparisoma viride</v>
      </c>
      <c r="F2726">
        <v>32</v>
      </c>
      <c r="G2726" t="s">
        <v>43</v>
      </c>
      <c r="H2726" s="50">
        <f>VLOOKUP(D2726,'Species List'!$A$2:$J$97,6,0)</f>
        <v>-4.4317000000000002</v>
      </c>
      <c r="I2726" s="50">
        <f>VLOOKUP(D2726,'Species List'!$A$2:$J$97,7,0)</f>
        <v>2.9051</v>
      </c>
      <c r="J2726">
        <f t="shared" si="42"/>
        <v>701.47339170910243</v>
      </c>
      <c r="K2726" s="50" t="str">
        <f>VLOOKUP(D2726,'Species List'!$A$2:$J$97,4,0)</f>
        <v>Scaridae</v>
      </c>
    </row>
    <row r="2727" spans="1:11">
      <c r="A2727" s="49">
        <v>2013</v>
      </c>
      <c r="B2727" t="s">
        <v>58</v>
      </c>
      <c r="C2727">
        <v>8</v>
      </c>
      <c r="D2727" t="s">
        <v>54</v>
      </c>
      <c r="E2727" s="48" t="str">
        <f>VLOOKUP(D2727,'Species List'!$A$2:$J$97,3,0)</f>
        <v>Acanthurus coeruleus</v>
      </c>
      <c r="F2727">
        <v>15</v>
      </c>
      <c r="H2727" s="50">
        <f>VLOOKUP(D2727,'Species List'!$A$2:$J$97,6,0)</f>
        <v>-2.8241999999999998</v>
      </c>
      <c r="I2727" s="50">
        <f>VLOOKUP(D2727,'Species List'!$A$2:$J$97,7,0)</f>
        <v>2.2637999999999998</v>
      </c>
      <c r="J2727">
        <f t="shared" si="42"/>
        <v>126.48394196747614</v>
      </c>
      <c r="K2727" s="50" t="str">
        <f>VLOOKUP(D2727,'Species List'!$A$2:$J$97,4,0)</f>
        <v>Acanthuridae</v>
      </c>
    </row>
    <row r="2728" spans="1:11">
      <c r="A2728" s="49">
        <v>2013</v>
      </c>
      <c r="B2728" t="s">
        <v>58</v>
      </c>
      <c r="C2728">
        <v>8</v>
      </c>
      <c r="D2728" t="s">
        <v>48</v>
      </c>
      <c r="E2728" s="48" t="str">
        <f>VLOOKUP(D2728,'Species List'!$A$2:$J$97,3,0)</f>
        <v>Scarus taeniopterus</v>
      </c>
      <c r="F2728">
        <v>19</v>
      </c>
      <c r="G2728" t="s">
        <v>21</v>
      </c>
      <c r="H2728" s="50">
        <f>VLOOKUP(D2728,'Species List'!$A$2:$J$97,6,0)</f>
        <v>-3.2256999999999998</v>
      </c>
      <c r="I2728" s="50">
        <f>VLOOKUP(D2728,'Species List'!$A$2:$J$97,7,0)</f>
        <v>2.3852000000000002</v>
      </c>
      <c r="J2728">
        <f t="shared" si="42"/>
        <v>162.02539503890316</v>
      </c>
      <c r="K2728" s="50" t="str">
        <f>VLOOKUP(D2728,'Species List'!$A$2:$J$97,4,0)</f>
        <v>Scaridae</v>
      </c>
    </row>
    <row r="2729" spans="1:11">
      <c r="A2729" s="49">
        <v>2013</v>
      </c>
      <c r="B2729" t="s">
        <v>58</v>
      </c>
      <c r="C2729">
        <v>8</v>
      </c>
      <c r="D2729" t="s">
        <v>48</v>
      </c>
      <c r="E2729" s="48" t="str">
        <f>VLOOKUP(D2729,'Species List'!$A$2:$J$97,3,0)</f>
        <v>Scarus taeniopterus</v>
      </c>
      <c r="F2729">
        <v>20</v>
      </c>
      <c r="G2729" t="s">
        <v>21</v>
      </c>
      <c r="H2729" s="50">
        <f>VLOOKUP(D2729,'Species List'!$A$2:$J$97,6,0)</f>
        <v>-3.2256999999999998</v>
      </c>
      <c r="I2729" s="50">
        <f>VLOOKUP(D2729,'Species List'!$A$2:$J$97,7,0)</f>
        <v>2.3852000000000002</v>
      </c>
      <c r="J2729">
        <f t="shared" si="42"/>
        <v>183.11197449783583</v>
      </c>
      <c r="K2729" s="50" t="str">
        <f>VLOOKUP(D2729,'Species List'!$A$2:$J$97,4,0)</f>
        <v>Scaridae</v>
      </c>
    </row>
    <row r="2730" spans="1:11">
      <c r="A2730" s="49">
        <v>2013</v>
      </c>
      <c r="B2730" t="s">
        <v>58</v>
      </c>
      <c r="C2730">
        <v>8</v>
      </c>
      <c r="D2730" t="s">
        <v>48</v>
      </c>
      <c r="E2730" s="48" t="str">
        <f>VLOOKUP(D2730,'Species List'!$A$2:$J$97,3,0)</f>
        <v>Scarus taeniopterus</v>
      </c>
      <c r="F2730">
        <v>20</v>
      </c>
      <c r="G2730" t="s">
        <v>21</v>
      </c>
      <c r="H2730" s="50">
        <f>VLOOKUP(D2730,'Species List'!$A$2:$J$97,6,0)</f>
        <v>-3.2256999999999998</v>
      </c>
      <c r="I2730" s="50">
        <f>VLOOKUP(D2730,'Species List'!$A$2:$J$97,7,0)</f>
        <v>2.3852000000000002</v>
      </c>
      <c r="J2730">
        <f t="shared" si="42"/>
        <v>183.11197449783583</v>
      </c>
      <c r="K2730" s="50" t="str">
        <f>VLOOKUP(D2730,'Species List'!$A$2:$J$97,4,0)</f>
        <v>Scaridae</v>
      </c>
    </row>
    <row r="2731" spans="1:11">
      <c r="A2731" s="49">
        <v>2013</v>
      </c>
      <c r="B2731" t="s">
        <v>58</v>
      </c>
      <c r="C2731">
        <v>8</v>
      </c>
      <c r="D2731" t="s">
        <v>48</v>
      </c>
      <c r="E2731" s="48" t="str">
        <f>VLOOKUP(D2731,'Species List'!$A$2:$J$97,3,0)</f>
        <v>Scarus taeniopterus</v>
      </c>
      <c r="F2731">
        <v>22</v>
      </c>
      <c r="G2731" t="s">
        <v>43</v>
      </c>
      <c r="H2731" s="50">
        <f>VLOOKUP(D2731,'Species List'!$A$2:$J$97,6,0)</f>
        <v>-3.2256999999999998</v>
      </c>
      <c r="I2731" s="50">
        <f>VLOOKUP(D2731,'Species List'!$A$2:$J$97,7,0)</f>
        <v>2.3852000000000002</v>
      </c>
      <c r="J2731">
        <f t="shared" si="42"/>
        <v>229.85109565998633</v>
      </c>
      <c r="K2731" s="50" t="str">
        <f>VLOOKUP(D2731,'Species List'!$A$2:$J$97,4,0)</f>
        <v>Scaridae</v>
      </c>
    </row>
    <row r="2732" spans="1:11">
      <c r="A2732" s="49">
        <v>2013</v>
      </c>
      <c r="B2732" t="s">
        <v>58</v>
      </c>
      <c r="C2732">
        <v>8</v>
      </c>
      <c r="D2732" t="s">
        <v>48</v>
      </c>
      <c r="E2732" s="48" t="str">
        <f>VLOOKUP(D2732,'Species List'!$A$2:$J$97,3,0)</f>
        <v>Scarus taeniopterus</v>
      </c>
      <c r="F2732">
        <v>23</v>
      </c>
      <c r="G2732" t="s">
        <v>43</v>
      </c>
      <c r="H2732" s="50">
        <f>VLOOKUP(D2732,'Species List'!$A$2:$J$97,6,0)</f>
        <v>-3.2256999999999998</v>
      </c>
      <c r="I2732" s="50">
        <f>VLOOKUP(D2732,'Species List'!$A$2:$J$97,7,0)</f>
        <v>2.3852000000000002</v>
      </c>
      <c r="J2732">
        <f t="shared" si="42"/>
        <v>255.56020890468707</v>
      </c>
      <c r="K2732" s="50" t="str">
        <f>VLOOKUP(D2732,'Species List'!$A$2:$J$97,4,0)</f>
        <v>Scaridae</v>
      </c>
    </row>
    <row r="2733" spans="1:11">
      <c r="A2733" s="49">
        <v>2013</v>
      </c>
      <c r="B2733" t="s">
        <v>58</v>
      </c>
      <c r="C2733">
        <v>8</v>
      </c>
      <c r="D2733" t="s">
        <v>48</v>
      </c>
      <c r="E2733" s="48" t="str">
        <f>VLOOKUP(D2733,'Species List'!$A$2:$J$97,3,0)</f>
        <v>Scarus taeniopterus</v>
      </c>
      <c r="F2733">
        <v>24</v>
      </c>
      <c r="G2733" t="s">
        <v>43</v>
      </c>
      <c r="H2733" s="50">
        <f>VLOOKUP(D2733,'Species List'!$A$2:$J$97,6,0)</f>
        <v>-3.2256999999999998</v>
      </c>
      <c r="I2733" s="50">
        <f>VLOOKUP(D2733,'Species List'!$A$2:$J$97,7,0)</f>
        <v>2.3852000000000002</v>
      </c>
      <c r="J2733">
        <f t="shared" si="42"/>
        <v>282.86541679033706</v>
      </c>
      <c r="K2733" s="50" t="str">
        <f>VLOOKUP(D2733,'Species List'!$A$2:$J$97,4,0)</f>
        <v>Scaridae</v>
      </c>
    </row>
    <row r="2734" spans="1:11">
      <c r="A2734" s="49">
        <v>2013</v>
      </c>
      <c r="B2734" t="s">
        <v>58</v>
      </c>
      <c r="C2734">
        <v>8</v>
      </c>
      <c r="D2734" t="s">
        <v>48</v>
      </c>
      <c r="E2734" s="48" t="str">
        <f>VLOOKUP(D2734,'Species List'!$A$2:$J$97,3,0)</f>
        <v>Scarus taeniopterus</v>
      </c>
      <c r="F2734">
        <v>24</v>
      </c>
      <c r="G2734" t="s">
        <v>43</v>
      </c>
      <c r="H2734" s="50">
        <f>VLOOKUP(D2734,'Species List'!$A$2:$J$97,6,0)</f>
        <v>-3.2256999999999998</v>
      </c>
      <c r="I2734" s="50">
        <f>VLOOKUP(D2734,'Species List'!$A$2:$J$97,7,0)</f>
        <v>2.3852000000000002</v>
      </c>
      <c r="J2734">
        <f t="shared" si="42"/>
        <v>282.86541679033706</v>
      </c>
      <c r="K2734" s="50" t="str">
        <f>VLOOKUP(D2734,'Species List'!$A$2:$J$97,4,0)</f>
        <v>Scaridae</v>
      </c>
    </row>
    <row r="2735" spans="1:11">
      <c r="A2735" s="49">
        <v>2013</v>
      </c>
      <c r="B2735" t="s">
        <v>58</v>
      </c>
      <c r="C2735">
        <v>8</v>
      </c>
      <c r="D2735" s="48" t="s">
        <v>42</v>
      </c>
      <c r="E2735" s="48" t="str">
        <f>VLOOKUP(D2735,'Species List'!$A$2:$J$97,3,0)</f>
        <v>Scarus vetula</v>
      </c>
      <c r="F2735">
        <v>30</v>
      </c>
      <c r="G2735" t="s">
        <v>21</v>
      </c>
      <c r="H2735" s="50">
        <f>VLOOKUP(D2735,'Species List'!$A$2:$J$97,6,0)</f>
        <v>-5.0162000000000004</v>
      </c>
      <c r="I2735" s="50">
        <f>VLOOKUP(D2735,'Species List'!$A$2:$J$97,7,0)</f>
        <v>3.1109</v>
      </c>
      <c r="J2735">
        <f t="shared" si="42"/>
        <v>489.6395738782121</v>
      </c>
      <c r="K2735" s="50" t="str">
        <f>VLOOKUP(D2735,'Species List'!$A$2:$J$97,4,0)</f>
        <v>Scaridae</v>
      </c>
    </row>
    <row r="2736" spans="1:11">
      <c r="A2736" s="49">
        <v>2013</v>
      </c>
      <c r="B2736" t="s">
        <v>58</v>
      </c>
      <c r="C2736">
        <v>8</v>
      </c>
      <c r="D2736" s="48" t="s">
        <v>42</v>
      </c>
      <c r="E2736" s="48" t="str">
        <f>VLOOKUP(D2736,'Species List'!$A$2:$J$97,3,0)</f>
        <v>Scarus vetula</v>
      </c>
      <c r="F2736">
        <v>35</v>
      </c>
      <c r="G2736" t="s">
        <v>43</v>
      </c>
      <c r="H2736" s="50">
        <f>VLOOKUP(D2736,'Species List'!$A$2:$J$97,6,0)</f>
        <v>-5.0162000000000004</v>
      </c>
      <c r="I2736" s="50">
        <f>VLOOKUP(D2736,'Species List'!$A$2:$J$97,7,0)</f>
        <v>3.1109</v>
      </c>
      <c r="J2736">
        <f t="shared" si="42"/>
        <v>790.93588337793562</v>
      </c>
      <c r="K2736" s="50" t="str">
        <f>VLOOKUP(D2736,'Species List'!$A$2:$J$97,4,0)</f>
        <v>Scaridae</v>
      </c>
    </row>
    <row r="2737" spans="1:11">
      <c r="A2737" s="49">
        <v>2013</v>
      </c>
      <c r="B2737" t="s">
        <v>58</v>
      </c>
      <c r="C2737">
        <v>8</v>
      </c>
      <c r="D2737" s="48" t="s">
        <v>47</v>
      </c>
      <c r="E2737" s="48" t="str">
        <f>VLOOKUP(D2737,'Species List'!$A$2:$J$97,3,0)</f>
        <v>Sparisoma aurofrenatum</v>
      </c>
      <c r="F2737">
        <v>23</v>
      </c>
      <c r="G2737" t="s">
        <v>43</v>
      </c>
      <c r="H2737" s="50">
        <f>VLOOKUP(D2737,'Species List'!$A$2:$J$97,6,0)</f>
        <v>-4.0781000000000001</v>
      </c>
      <c r="I2737" s="50">
        <f>VLOOKUP(D2737,'Species List'!$A$2:$J$97,7,0)</f>
        <v>2.7437999999999998</v>
      </c>
      <c r="J2737">
        <f t="shared" si="42"/>
        <v>252.35321175413256</v>
      </c>
      <c r="K2737" s="50" t="str">
        <f>VLOOKUP(D2737,'Species List'!$A$2:$J$97,4,0)</f>
        <v>Scaridae</v>
      </c>
    </row>
    <row r="2738" spans="1:11">
      <c r="A2738" s="49">
        <v>2013</v>
      </c>
      <c r="B2738" t="s">
        <v>58</v>
      </c>
      <c r="C2738">
        <v>8</v>
      </c>
      <c r="D2738" t="s">
        <v>45</v>
      </c>
      <c r="E2738" s="48" t="str">
        <f>VLOOKUP(D2738,'Species List'!$A$2:$J$97,3,0)</f>
        <v>Sparisoma viride</v>
      </c>
      <c r="F2738">
        <v>20</v>
      </c>
      <c r="G2738" t="s">
        <v>21</v>
      </c>
      <c r="H2738" s="50">
        <f>VLOOKUP(D2738,'Species List'!$A$2:$J$97,6,0)</f>
        <v>-4.4317000000000002</v>
      </c>
      <c r="I2738" s="50">
        <f>VLOOKUP(D2738,'Species List'!$A$2:$J$97,7,0)</f>
        <v>2.9051</v>
      </c>
      <c r="J2738">
        <f t="shared" si="42"/>
        <v>179.06975540636282</v>
      </c>
      <c r="K2738" s="50" t="str">
        <f>VLOOKUP(D2738,'Species List'!$A$2:$J$97,4,0)</f>
        <v>Scaridae</v>
      </c>
    </row>
    <row r="2739" spans="1:11">
      <c r="A2739" s="49">
        <v>2013</v>
      </c>
      <c r="B2739" t="s">
        <v>58</v>
      </c>
      <c r="C2739">
        <v>8</v>
      </c>
      <c r="D2739" t="s">
        <v>45</v>
      </c>
      <c r="E2739" s="48" t="str">
        <f>VLOOKUP(D2739,'Species List'!$A$2:$J$97,3,0)</f>
        <v>Sparisoma viride</v>
      </c>
      <c r="F2739">
        <v>28</v>
      </c>
      <c r="G2739" t="s">
        <v>21</v>
      </c>
      <c r="H2739" s="50">
        <f>VLOOKUP(D2739,'Species List'!$A$2:$J$97,6,0)</f>
        <v>-4.4317000000000002</v>
      </c>
      <c r="I2739" s="50">
        <f>VLOOKUP(D2739,'Species List'!$A$2:$J$97,7,0)</f>
        <v>2.9051</v>
      </c>
      <c r="J2739">
        <f t="shared" si="42"/>
        <v>475.92530495067058</v>
      </c>
      <c r="K2739" s="50" t="str">
        <f>VLOOKUP(D2739,'Species List'!$A$2:$J$97,4,0)</f>
        <v>Scaridae</v>
      </c>
    </row>
    <row r="2740" spans="1:11">
      <c r="A2740" s="49">
        <v>2013</v>
      </c>
      <c r="B2740" t="s">
        <v>58</v>
      </c>
      <c r="C2740">
        <v>8</v>
      </c>
      <c r="D2740" t="s">
        <v>45</v>
      </c>
      <c r="E2740" s="48" t="str">
        <f>VLOOKUP(D2740,'Species List'!$A$2:$J$97,3,0)</f>
        <v>Sparisoma viride</v>
      </c>
      <c r="F2740">
        <v>30</v>
      </c>
      <c r="G2740" t="s">
        <v>21</v>
      </c>
      <c r="H2740" s="50">
        <f>VLOOKUP(D2740,'Species List'!$A$2:$J$97,6,0)</f>
        <v>-4.4317000000000002</v>
      </c>
      <c r="I2740" s="50">
        <f>VLOOKUP(D2740,'Species List'!$A$2:$J$97,7,0)</f>
        <v>2.9051</v>
      </c>
      <c r="J2740">
        <f t="shared" si="42"/>
        <v>581.54718397712224</v>
      </c>
      <c r="K2740" s="50" t="str">
        <f>VLOOKUP(D2740,'Species List'!$A$2:$J$97,4,0)</f>
        <v>Scaridae</v>
      </c>
    </row>
    <row r="2741" spans="1:11">
      <c r="A2741" s="49">
        <v>2013</v>
      </c>
      <c r="B2741" t="s">
        <v>58</v>
      </c>
      <c r="C2741">
        <v>8</v>
      </c>
      <c r="D2741" t="s">
        <v>45</v>
      </c>
      <c r="E2741" s="48" t="str">
        <f>VLOOKUP(D2741,'Species List'!$A$2:$J$97,3,0)</f>
        <v>Sparisoma viride</v>
      </c>
      <c r="F2741">
        <v>32</v>
      </c>
      <c r="G2741" t="s">
        <v>43</v>
      </c>
      <c r="H2741" s="50">
        <f>VLOOKUP(D2741,'Species List'!$A$2:$J$97,6,0)</f>
        <v>-4.4317000000000002</v>
      </c>
      <c r="I2741" s="50">
        <f>VLOOKUP(D2741,'Species List'!$A$2:$J$97,7,0)</f>
        <v>2.9051</v>
      </c>
      <c r="J2741">
        <f t="shared" si="42"/>
        <v>701.47339170910243</v>
      </c>
      <c r="K2741" s="50" t="str">
        <f>VLOOKUP(D2741,'Species List'!$A$2:$J$97,4,0)</f>
        <v>Scaridae</v>
      </c>
    </row>
    <row r="2742" spans="1:11">
      <c r="A2742" s="49">
        <v>2013</v>
      </c>
      <c r="B2742" t="s">
        <v>58</v>
      </c>
      <c r="C2742">
        <v>9</v>
      </c>
      <c r="D2742" s="48" t="s">
        <v>26</v>
      </c>
      <c r="E2742" s="48" t="str">
        <f>VLOOKUP(D2742,'Species List'!$A$2:$J$97,3,0)</f>
        <v>Acanthurus bahianus</v>
      </c>
      <c r="F2742">
        <v>20</v>
      </c>
      <c r="H2742" s="50">
        <f>VLOOKUP(D2742,'Species List'!$A$2:$J$97,6,0)</f>
        <v>-4.6005000000000003</v>
      </c>
      <c r="I2742" s="50">
        <f>VLOOKUP(D2742,'Species List'!$A$2:$J$97,7,0)</f>
        <v>2.9752000000000001</v>
      </c>
      <c r="J2742">
        <f t="shared" si="42"/>
        <v>176.00477205767049</v>
      </c>
      <c r="K2742" s="50" t="str">
        <f>VLOOKUP(D2742,'Species List'!$A$2:$J$97,4,0)</f>
        <v>Acanthuridae</v>
      </c>
    </row>
    <row r="2743" spans="1:11">
      <c r="A2743" s="49">
        <v>2013</v>
      </c>
      <c r="B2743" t="s">
        <v>58</v>
      </c>
      <c r="C2743">
        <v>9</v>
      </c>
      <c r="D2743" t="s">
        <v>54</v>
      </c>
      <c r="E2743" s="48" t="str">
        <f>VLOOKUP(D2743,'Species List'!$A$2:$J$97,3,0)</f>
        <v>Acanthurus coeruleus</v>
      </c>
      <c r="F2743">
        <v>19</v>
      </c>
      <c r="H2743" s="50">
        <f>VLOOKUP(D2743,'Species List'!$A$2:$J$97,6,0)</f>
        <v>-2.8241999999999998</v>
      </c>
      <c r="I2743" s="50">
        <f>VLOOKUP(D2743,'Species List'!$A$2:$J$97,7,0)</f>
        <v>2.2637999999999998</v>
      </c>
      <c r="J2743">
        <f t="shared" si="42"/>
        <v>215.99435539737019</v>
      </c>
      <c r="K2743" s="50" t="str">
        <f>VLOOKUP(D2743,'Species List'!$A$2:$J$97,4,0)</f>
        <v>Acanthuridae</v>
      </c>
    </row>
    <row r="2744" spans="1:11">
      <c r="A2744" s="49">
        <v>2013</v>
      </c>
      <c r="B2744" t="s">
        <v>58</v>
      </c>
      <c r="C2744">
        <v>9</v>
      </c>
      <c r="D2744" t="s">
        <v>54</v>
      </c>
      <c r="E2744" s="48" t="str">
        <f>VLOOKUP(D2744,'Species List'!$A$2:$J$97,3,0)</f>
        <v>Acanthurus coeruleus</v>
      </c>
      <c r="F2744">
        <v>20</v>
      </c>
      <c r="H2744" s="50">
        <f>VLOOKUP(D2744,'Species List'!$A$2:$J$97,6,0)</f>
        <v>-2.8241999999999998</v>
      </c>
      <c r="I2744" s="50">
        <f>VLOOKUP(D2744,'Species List'!$A$2:$J$97,7,0)</f>
        <v>2.2637999999999998</v>
      </c>
      <c r="J2744">
        <f t="shared" si="42"/>
        <v>242.58933511332035</v>
      </c>
      <c r="K2744" s="50" t="str">
        <f>VLOOKUP(D2744,'Species List'!$A$2:$J$97,4,0)</f>
        <v>Acanthuridae</v>
      </c>
    </row>
    <row r="2745" spans="1:11">
      <c r="A2745" s="49">
        <v>2013</v>
      </c>
      <c r="B2745" t="s">
        <v>58</v>
      </c>
      <c r="C2745">
        <v>9</v>
      </c>
      <c r="D2745" t="s">
        <v>48</v>
      </c>
      <c r="E2745" s="48" t="str">
        <f>VLOOKUP(D2745,'Species List'!$A$2:$J$97,3,0)</f>
        <v>Scarus taeniopterus</v>
      </c>
      <c r="F2745">
        <v>23</v>
      </c>
      <c r="G2745" t="s">
        <v>43</v>
      </c>
      <c r="H2745" s="50">
        <f>VLOOKUP(D2745,'Species List'!$A$2:$J$97,6,0)</f>
        <v>-3.2256999999999998</v>
      </c>
      <c r="I2745" s="50">
        <f>VLOOKUP(D2745,'Species List'!$A$2:$J$97,7,0)</f>
        <v>2.3852000000000002</v>
      </c>
      <c r="J2745">
        <f t="shared" si="42"/>
        <v>255.56020890468707</v>
      </c>
      <c r="K2745" s="50" t="str">
        <f>VLOOKUP(D2745,'Species List'!$A$2:$J$97,4,0)</f>
        <v>Scaridae</v>
      </c>
    </row>
    <row r="2746" spans="1:11">
      <c r="A2746" s="49">
        <v>2013</v>
      </c>
      <c r="B2746" t="s">
        <v>58</v>
      </c>
      <c r="C2746">
        <v>9</v>
      </c>
      <c r="D2746" t="s">
        <v>48</v>
      </c>
      <c r="E2746" s="48" t="str">
        <f>VLOOKUP(D2746,'Species List'!$A$2:$J$97,3,0)</f>
        <v>Scarus taeniopterus</v>
      </c>
      <c r="F2746">
        <v>23</v>
      </c>
      <c r="G2746" t="s">
        <v>43</v>
      </c>
      <c r="H2746" s="50">
        <f>VLOOKUP(D2746,'Species List'!$A$2:$J$97,6,0)</f>
        <v>-3.2256999999999998</v>
      </c>
      <c r="I2746" s="50">
        <f>VLOOKUP(D2746,'Species List'!$A$2:$J$97,7,0)</f>
        <v>2.3852000000000002</v>
      </c>
      <c r="J2746">
        <f t="shared" si="42"/>
        <v>255.56020890468707</v>
      </c>
      <c r="K2746" s="50" t="str">
        <f>VLOOKUP(D2746,'Species List'!$A$2:$J$97,4,0)</f>
        <v>Scaridae</v>
      </c>
    </row>
    <row r="2747" spans="1:11">
      <c r="A2747" s="49">
        <v>2013</v>
      </c>
      <c r="B2747" t="s">
        <v>58</v>
      </c>
      <c r="C2747">
        <v>9</v>
      </c>
      <c r="D2747" t="s">
        <v>48</v>
      </c>
      <c r="E2747" s="48" t="str">
        <f>VLOOKUP(D2747,'Species List'!$A$2:$J$97,3,0)</f>
        <v>Scarus taeniopterus</v>
      </c>
      <c r="F2747">
        <v>24</v>
      </c>
      <c r="G2747" t="s">
        <v>43</v>
      </c>
      <c r="H2747" s="50">
        <f>VLOOKUP(D2747,'Species List'!$A$2:$J$97,6,0)</f>
        <v>-3.2256999999999998</v>
      </c>
      <c r="I2747" s="50">
        <f>VLOOKUP(D2747,'Species List'!$A$2:$J$97,7,0)</f>
        <v>2.3852000000000002</v>
      </c>
      <c r="J2747">
        <f t="shared" si="42"/>
        <v>282.86541679033706</v>
      </c>
      <c r="K2747" s="50" t="str">
        <f>VLOOKUP(D2747,'Species List'!$A$2:$J$97,4,0)</f>
        <v>Scaridae</v>
      </c>
    </row>
    <row r="2748" spans="1:11">
      <c r="A2748" s="49">
        <v>2013</v>
      </c>
      <c r="B2748" t="s">
        <v>58</v>
      </c>
      <c r="C2748">
        <v>9</v>
      </c>
      <c r="D2748" s="48" t="s">
        <v>42</v>
      </c>
      <c r="E2748" s="48" t="str">
        <f>VLOOKUP(D2748,'Species List'!$A$2:$J$97,3,0)</f>
        <v>Scarus vetula</v>
      </c>
      <c r="F2748">
        <v>30</v>
      </c>
      <c r="G2748" t="s">
        <v>21</v>
      </c>
      <c r="H2748" s="50">
        <f>VLOOKUP(D2748,'Species List'!$A$2:$J$97,6,0)</f>
        <v>-5.0162000000000004</v>
      </c>
      <c r="I2748" s="50">
        <f>VLOOKUP(D2748,'Species List'!$A$2:$J$97,7,0)</f>
        <v>3.1109</v>
      </c>
      <c r="J2748">
        <f t="shared" si="42"/>
        <v>489.6395738782121</v>
      </c>
      <c r="K2748" s="50" t="str">
        <f>VLOOKUP(D2748,'Species List'!$A$2:$J$97,4,0)</f>
        <v>Scaridae</v>
      </c>
    </row>
    <row r="2749" spans="1:11">
      <c r="A2749" s="49">
        <v>2013</v>
      </c>
      <c r="B2749" t="s">
        <v>58</v>
      </c>
      <c r="C2749">
        <v>9</v>
      </c>
      <c r="D2749" s="48" t="s">
        <v>47</v>
      </c>
      <c r="E2749" s="48" t="str">
        <f>VLOOKUP(D2749,'Species List'!$A$2:$J$97,3,0)</f>
        <v>Sparisoma aurofrenatum</v>
      </c>
      <c r="F2749">
        <v>19</v>
      </c>
      <c r="G2749" t="s">
        <v>21</v>
      </c>
      <c r="H2749" s="50">
        <f>VLOOKUP(D2749,'Species List'!$A$2:$J$97,6,0)</f>
        <v>-4.0781000000000001</v>
      </c>
      <c r="I2749" s="50">
        <f>VLOOKUP(D2749,'Species List'!$A$2:$J$97,7,0)</f>
        <v>2.7437999999999998</v>
      </c>
      <c r="J2749">
        <f t="shared" si="42"/>
        <v>149.3977752647418</v>
      </c>
      <c r="K2749" s="50" t="str">
        <f>VLOOKUP(D2749,'Species List'!$A$2:$J$97,4,0)</f>
        <v>Scaridae</v>
      </c>
    </row>
    <row r="2750" spans="1:11">
      <c r="A2750" s="49">
        <v>2013</v>
      </c>
      <c r="B2750" t="s">
        <v>58</v>
      </c>
      <c r="C2750">
        <v>9</v>
      </c>
      <c r="D2750" s="48" t="s">
        <v>47</v>
      </c>
      <c r="E2750" s="48" t="str">
        <f>VLOOKUP(D2750,'Species List'!$A$2:$J$97,3,0)</f>
        <v>Sparisoma aurofrenatum</v>
      </c>
      <c r="F2750">
        <v>20</v>
      </c>
      <c r="G2750" t="s">
        <v>21</v>
      </c>
      <c r="H2750" s="50">
        <f>VLOOKUP(D2750,'Species List'!$A$2:$J$97,6,0)</f>
        <v>-4.0781000000000001</v>
      </c>
      <c r="I2750" s="50">
        <f>VLOOKUP(D2750,'Species List'!$A$2:$J$97,7,0)</f>
        <v>2.7437999999999998</v>
      </c>
      <c r="J2750">
        <f t="shared" si="42"/>
        <v>171.97531044669645</v>
      </c>
      <c r="K2750" s="50" t="str">
        <f>VLOOKUP(D2750,'Species List'!$A$2:$J$97,4,0)</f>
        <v>Scaridae</v>
      </c>
    </row>
    <row r="2751" spans="1:11">
      <c r="A2751" s="49">
        <v>2013</v>
      </c>
      <c r="B2751" t="s">
        <v>58</v>
      </c>
      <c r="C2751">
        <v>9</v>
      </c>
      <c r="D2751" s="48" t="s">
        <v>47</v>
      </c>
      <c r="E2751" s="48" t="str">
        <f>VLOOKUP(D2751,'Species List'!$A$2:$J$97,3,0)</f>
        <v>Sparisoma aurofrenatum</v>
      </c>
      <c r="F2751">
        <v>20</v>
      </c>
      <c r="G2751" t="s">
        <v>21</v>
      </c>
      <c r="H2751" s="50">
        <f>VLOOKUP(D2751,'Species List'!$A$2:$J$97,6,0)</f>
        <v>-4.0781000000000001</v>
      </c>
      <c r="I2751" s="50">
        <f>VLOOKUP(D2751,'Species List'!$A$2:$J$97,7,0)</f>
        <v>2.7437999999999998</v>
      </c>
      <c r="J2751">
        <f t="shared" si="42"/>
        <v>171.97531044669645</v>
      </c>
      <c r="K2751" s="50" t="str">
        <f>VLOOKUP(D2751,'Species List'!$A$2:$J$97,4,0)</f>
        <v>Scaridae</v>
      </c>
    </row>
    <row r="2752" spans="1:11">
      <c r="A2752" s="49">
        <v>2013</v>
      </c>
      <c r="B2752" t="s">
        <v>58</v>
      </c>
      <c r="C2752">
        <v>9</v>
      </c>
      <c r="D2752" t="s">
        <v>45</v>
      </c>
      <c r="E2752" s="48" t="str">
        <f>VLOOKUP(D2752,'Species List'!$A$2:$J$97,3,0)</f>
        <v>Sparisoma viride</v>
      </c>
      <c r="F2752">
        <v>25</v>
      </c>
      <c r="G2752" t="s">
        <v>21</v>
      </c>
      <c r="H2752" s="50">
        <f>VLOOKUP(D2752,'Species List'!$A$2:$J$97,6,0)</f>
        <v>-4.4317000000000002</v>
      </c>
      <c r="I2752" s="50">
        <f>VLOOKUP(D2752,'Species List'!$A$2:$J$97,7,0)</f>
        <v>2.9051</v>
      </c>
      <c r="J2752">
        <f t="shared" si="42"/>
        <v>342.41715863912742</v>
      </c>
      <c r="K2752" s="50" t="str">
        <f>VLOOKUP(D2752,'Species List'!$A$2:$J$97,4,0)</f>
        <v>Scaridae</v>
      </c>
    </row>
    <row r="2753" spans="1:11">
      <c r="A2753" s="49">
        <v>2013</v>
      </c>
      <c r="B2753" t="s">
        <v>58</v>
      </c>
      <c r="C2753">
        <v>9</v>
      </c>
      <c r="D2753" t="s">
        <v>45</v>
      </c>
      <c r="E2753" s="48" t="str">
        <f>VLOOKUP(D2753,'Species List'!$A$2:$J$97,3,0)</f>
        <v>Sparisoma viride</v>
      </c>
      <c r="F2753">
        <v>27</v>
      </c>
      <c r="G2753" t="s">
        <v>21</v>
      </c>
      <c r="H2753" s="50">
        <f>VLOOKUP(D2753,'Species List'!$A$2:$J$97,6,0)</f>
        <v>-4.4317000000000002</v>
      </c>
      <c r="I2753" s="50">
        <f>VLOOKUP(D2753,'Species List'!$A$2:$J$97,7,0)</f>
        <v>2.9051</v>
      </c>
      <c r="J2753">
        <f t="shared" si="42"/>
        <v>428.20809318874581</v>
      </c>
      <c r="K2753" s="50" t="str">
        <f>VLOOKUP(D2753,'Species List'!$A$2:$J$97,4,0)</f>
        <v>Scaridae</v>
      </c>
    </row>
    <row r="2754" spans="1:11">
      <c r="A2754" s="49">
        <v>2013</v>
      </c>
      <c r="B2754" t="s">
        <v>58</v>
      </c>
      <c r="C2754">
        <v>9</v>
      </c>
      <c r="D2754" t="s">
        <v>45</v>
      </c>
      <c r="E2754" s="48" t="str">
        <f>VLOOKUP(D2754,'Species List'!$A$2:$J$97,3,0)</f>
        <v>Sparisoma viride</v>
      </c>
      <c r="F2754">
        <v>27</v>
      </c>
      <c r="G2754" t="s">
        <v>21</v>
      </c>
      <c r="H2754" s="50">
        <f>VLOOKUP(D2754,'Species List'!$A$2:$J$97,6,0)</f>
        <v>-4.4317000000000002</v>
      </c>
      <c r="I2754" s="50">
        <f>VLOOKUP(D2754,'Species List'!$A$2:$J$97,7,0)</f>
        <v>2.9051</v>
      </c>
      <c r="J2754">
        <f t="shared" ref="J2754:J2817" si="43">10^(H2754+(I2754*LOG(F2754*10)/LOG(10)))</f>
        <v>428.20809318874581</v>
      </c>
      <c r="K2754" s="50" t="str">
        <f>VLOOKUP(D2754,'Species List'!$A$2:$J$97,4,0)</f>
        <v>Scaridae</v>
      </c>
    </row>
    <row r="2755" spans="1:11">
      <c r="A2755" s="49">
        <v>2013</v>
      </c>
      <c r="B2755" t="s">
        <v>58</v>
      </c>
      <c r="C2755">
        <v>10</v>
      </c>
      <c r="D2755" t="s">
        <v>54</v>
      </c>
      <c r="E2755" s="48" t="str">
        <f>VLOOKUP(D2755,'Species List'!$A$2:$J$97,3,0)</f>
        <v>Acanthurus coeruleus</v>
      </c>
      <c r="F2755">
        <v>20</v>
      </c>
      <c r="H2755" s="50">
        <f>VLOOKUP(D2755,'Species List'!$A$2:$J$97,6,0)</f>
        <v>-2.8241999999999998</v>
      </c>
      <c r="I2755" s="50">
        <f>VLOOKUP(D2755,'Species List'!$A$2:$J$97,7,0)</f>
        <v>2.2637999999999998</v>
      </c>
      <c r="J2755">
        <f t="shared" si="43"/>
        <v>242.58933511332035</v>
      </c>
      <c r="K2755" s="50" t="str">
        <f>VLOOKUP(D2755,'Species List'!$A$2:$J$97,4,0)</f>
        <v>Acanthuridae</v>
      </c>
    </row>
    <row r="2756" spans="1:11">
      <c r="A2756" s="49">
        <v>2013</v>
      </c>
      <c r="B2756" t="s">
        <v>58</v>
      </c>
      <c r="C2756">
        <v>10</v>
      </c>
      <c r="D2756" t="s">
        <v>44</v>
      </c>
      <c r="E2756" s="48" t="str">
        <f>VLOOKUP(D2756,'Species List'!$A$2:$J$97,3,0)</f>
        <v>Scarus iseri</v>
      </c>
      <c r="F2756">
        <v>25</v>
      </c>
      <c r="G2756" t="s">
        <v>43</v>
      </c>
      <c r="H2756" s="50">
        <f>VLOOKUP(D2756,'Species List'!$A$2:$J$97,6,0)</f>
        <v>-4.8887</v>
      </c>
      <c r="I2756" s="50">
        <f>VLOOKUP(D2756,'Species List'!$A$2:$J$97,7,0)</f>
        <v>3.0548000000000002</v>
      </c>
      <c r="J2756">
        <f t="shared" si="43"/>
        <v>273.22921758907904</v>
      </c>
      <c r="K2756" s="50" t="str">
        <f>VLOOKUP(D2756,'Species List'!$A$2:$J$97,4,0)</f>
        <v>Scaridae</v>
      </c>
    </row>
    <row r="2757" spans="1:11">
      <c r="A2757" s="49">
        <v>2013</v>
      </c>
      <c r="B2757" t="s">
        <v>58</v>
      </c>
      <c r="C2757">
        <v>10</v>
      </c>
      <c r="D2757" t="s">
        <v>48</v>
      </c>
      <c r="E2757" s="48" t="str">
        <f>VLOOKUP(D2757,'Species List'!$A$2:$J$97,3,0)</f>
        <v>Scarus taeniopterus</v>
      </c>
      <c r="F2757">
        <v>12</v>
      </c>
      <c r="G2757" t="s">
        <v>21</v>
      </c>
      <c r="H2757" s="50">
        <f>VLOOKUP(D2757,'Species List'!$A$2:$J$97,6,0)</f>
        <v>-3.2256999999999998</v>
      </c>
      <c r="I2757" s="50">
        <f>VLOOKUP(D2757,'Species List'!$A$2:$J$97,7,0)</f>
        <v>2.3852000000000002</v>
      </c>
      <c r="J2757">
        <f t="shared" si="43"/>
        <v>54.145592205106873</v>
      </c>
      <c r="K2757" s="50" t="str">
        <f>VLOOKUP(D2757,'Species List'!$A$2:$J$97,4,0)</f>
        <v>Scaridae</v>
      </c>
    </row>
    <row r="2758" spans="1:11">
      <c r="A2758" s="49">
        <v>2013</v>
      </c>
      <c r="B2758" t="s">
        <v>58</v>
      </c>
      <c r="C2758">
        <v>10</v>
      </c>
      <c r="D2758" t="s">
        <v>48</v>
      </c>
      <c r="E2758" s="48" t="str">
        <f>VLOOKUP(D2758,'Species List'!$A$2:$J$97,3,0)</f>
        <v>Scarus taeniopterus</v>
      </c>
      <c r="F2758">
        <v>18</v>
      </c>
      <c r="G2758" t="s">
        <v>21</v>
      </c>
      <c r="H2758" s="50">
        <f>VLOOKUP(D2758,'Species List'!$A$2:$J$97,6,0)</f>
        <v>-3.2256999999999998</v>
      </c>
      <c r="I2758" s="50">
        <f>VLOOKUP(D2758,'Species List'!$A$2:$J$97,7,0)</f>
        <v>2.3852000000000002</v>
      </c>
      <c r="J2758">
        <f t="shared" si="43"/>
        <v>142.42163893869329</v>
      </c>
      <c r="K2758" s="50" t="str">
        <f>VLOOKUP(D2758,'Species List'!$A$2:$J$97,4,0)</f>
        <v>Scaridae</v>
      </c>
    </row>
    <row r="2759" spans="1:11">
      <c r="A2759" s="49">
        <v>2013</v>
      </c>
      <c r="B2759" t="s">
        <v>58</v>
      </c>
      <c r="C2759">
        <v>10</v>
      </c>
      <c r="D2759" t="s">
        <v>48</v>
      </c>
      <c r="E2759" s="48" t="str">
        <f>VLOOKUP(D2759,'Species List'!$A$2:$J$97,3,0)</f>
        <v>Scarus taeniopterus</v>
      </c>
      <c r="F2759">
        <v>19</v>
      </c>
      <c r="G2759" t="s">
        <v>21</v>
      </c>
      <c r="H2759" s="50">
        <f>VLOOKUP(D2759,'Species List'!$A$2:$J$97,6,0)</f>
        <v>-3.2256999999999998</v>
      </c>
      <c r="I2759" s="50">
        <f>VLOOKUP(D2759,'Species List'!$A$2:$J$97,7,0)</f>
        <v>2.3852000000000002</v>
      </c>
      <c r="J2759">
        <f t="shared" si="43"/>
        <v>162.02539503890316</v>
      </c>
      <c r="K2759" s="50" t="str">
        <f>VLOOKUP(D2759,'Species List'!$A$2:$J$97,4,0)</f>
        <v>Scaridae</v>
      </c>
    </row>
    <row r="2760" spans="1:11">
      <c r="A2760" s="49">
        <v>2013</v>
      </c>
      <c r="B2760" t="s">
        <v>58</v>
      </c>
      <c r="C2760">
        <v>10</v>
      </c>
      <c r="D2760" t="s">
        <v>48</v>
      </c>
      <c r="E2760" s="48" t="str">
        <f>VLOOKUP(D2760,'Species List'!$A$2:$J$97,3,0)</f>
        <v>Scarus taeniopterus</v>
      </c>
      <c r="F2760">
        <v>19</v>
      </c>
      <c r="G2760" t="s">
        <v>21</v>
      </c>
      <c r="H2760" s="50">
        <f>VLOOKUP(D2760,'Species List'!$A$2:$J$97,6,0)</f>
        <v>-3.2256999999999998</v>
      </c>
      <c r="I2760" s="50">
        <f>VLOOKUP(D2760,'Species List'!$A$2:$J$97,7,0)</f>
        <v>2.3852000000000002</v>
      </c>
      <c r="J2760">
        <f t="shared" si="43"/>
        <v>162.02539503890316</v>
      </c>
      <c r="K2760" s="50" t="str">
        <f>VLOOKUP(D2760,'Species List'!$A$2:$J$97,4,0)</f>
        <v>Scaridae</v>
      </c>
    </row>
    <row r="2761" spans="1:11">
      <c r="A2761" s="49">
        <v>2013</v>
      </c>
      <c r="B2761" t="s">
        <v>58</v>
      </c>
      <c r="C2761">
        <v>10</v>
      </c>
      <c r="D2761" t="s">
        <v>48</v>
      </c>
      <c r="E2761" s="48" t="str">
        <f>VLOOKUP(D2761,'Species List'!$A$2:$J$97,3,0)</f>
        <v>Scarus taeniopterus</v>
      </c>
      <c r="F2761">
        <v>22</v>
      </c>
      <c r="G2761" t="s">
        <v>43</v>
      </c>
      <c r="H2761" s="50">
        <f>VLOOKUP(D2761,'Species List'!$A$2:$J$97,6,0)</f>
        <v>-3.2256999999999998</v>
      </c>
      <c r="I2761" s="50">
        <f>VLOOKUP(D2761,'Species List'!$A$2:$J$97,7,0)</f>
        <v>2.3852000000000002</v>
      </c>
      <c r="J2761">
        <f t="shared" si="43"/>
        <v>229.85109565998633</v>
      </c>
      <c r="K2761" s="50" t="str">
        <f>VLOOKUP(D2761,'Species List'!$A$2:$J$97,4,0)</f>
        <v>Scaridae</v>
      </c>
    </row>
    <row r="2762" spans="1:11">
      <c r="A2762" s="49">
        <v>2013</v>
      </c>
      <c r="B2762" t="s">
        <v>58</v>
      </c>
      <c r="C2762">
        <v>10</v>
      </c>
      <c r="D2762" t="s">
        <v>48</v>
      </c>
      <c r="E2762" s="48" t="str">
        <f>VLOOKUP(D2762,'Species List'!$A$2:$J$97,3,0)</f>
        <v>Scarus taeniopterus</v>
      </c>
      <c r="F2762">
        <v>25</v>
      </c>
      <c r="G2762" t="s">
        <v>43</v>
      </c>
      <c r="H2762" s="50">
        <f>VLOOKUP(D2762,'Species List'!$A$2:$J$97,6,0)</f>
        <v>-3.2256999999999998</v>
      </c>
      <c r="I2762" s="50">
        <f>VLOOKUP(D2762,'Species List'!$A$2:$J$97,7,0)</f>
        <v>2.3852000000000002</v>
      </c>
      <c r="J2762">
        <f t="shared" si="43"/>
        <v>311.79310623759653</v>
      </c>
      <c r="K2762" s="50" t="str">
        <f>VLOOKUP(D2762,'Species List'!$A$2:$J$97,4,0)</f>
        <v>Scaridae</v>
      </c>
    </row>
    <row r="2763" spans="1:11">
      <c r="A2763" s="49">
        <v>2013</v>
      </c>
      <c r="B2763" t="s">
        <v>58</v>
      </c>
      <c r="C2763">
        <v>10</v>
      </c>
      <c r="D2763" s="48" t="s">
        <v>42</v>
      </c>
      <c r="E2763" s="48" t="str">
        <f>VLOOKUP(D2763,'Species List'!$A$2:$J$97,3,0)</f>
        <v>Scarus vetula</v>
      </c>
      <c r="F2763">
        <v>25</v>
      </c>
      <c r="G2763" t="s">
        <v>21</v>
      </c>
      <c r="H2763" s="50">
        <f>VLOOKUP(D2763,'Species List'!$A$2:$J$97,6,0)</f>
        <v>-5.0162000000000004</v>
      </c>
      <c r="I2763" s="50">
        <f>VLOOKUP(D2763,'Species List'!$A$2:$J$97,7,0)</f>
        <v>3.1109</v>
      </c>
      <c r="J2763">
        <f t="shared" si="43"/>
        <v>277.684458006971</v>
      </c>
      <c r="K2763" s="50" t="str">
        <f>VLOOKUP(D2763,'Species List'!$A$2:$J$97,4,0)</f>
        <v>Scaridae</v>
      </c>
    </row>
    <row r="2764" spans="1:11">
      <c r="A2764" s="49">
        <v>2013</v>
      </c>
      <c r="B2764" t="s">
        <v>58</v>
      </c>
      <c r="C2764">
        <v>10</v>
      </c>
      <c r="D2764" s="48" t="s">
        <v>42</v>
      </c>
      <c r="E2764" s="48" t="str">
        <f>VLOOKUP(D2764,'Species List'!$A$2:$J$97,3,0)</f>
        <v>Scarus vetula</v>
      </c>
      <c r="F2764">
        <v>34</v>
      </c>
      <c r="G2764" t="s">
        <v>43</v>
      </c>
      <c r="H2764" s="50">
        <f>VLOOKUP(D2764,'Species List'!$A$2:$J$97,6,0)</f>
        <v>-5.0162000000000004</v>
      </c>
      <c r="I2764" s="50">
        <f>VLOOKUP(D2764,'Species List'!$A$2:$J$97,7,0)</f>
        <v>3.1109</v>
      </c>
      <c r="J2764">
        <f t="shared" si="43"/>
        <v>722.73279691201913</v>
      </c>
      <c r="K2764" s="50" t="str">
        <f>VLOOKUP(D2764,'Species List'!$A$2:$J$97,4,0)</f>
        <v>Scaridae</v>
      </c>
    </row>
    <row r="2765" spans="1:11">
      <c r="A2765" s="49">
        <v>2013</v>
      </c>
      <c r="B2765" t="s">
        <v>58</v>
      </c>
      <c r="C2765">
        <v>10</v>
      </c>
      <c r="D2765" s="48" t="s">
        <v>42</v>
      </c>
      <c r="E2765" s="48" t="str">
        <f>VLOOKUP(D2765,'Species List'!$A$2:$J$97,3,0)</f>
        <v>Scarus vetula</v>
      </c>
      <c r="F2765">
        <v>36</v>
      </c>
      <c r="G2765" t="s">
        <v>43</v>
      </c>
      <c r="H2765" s="50">
        <f>VLOOKUP(D2765,'Species List'!$A$2:$J$97,6,0)</f>
        <v>-5.0162000000000004</v>
      </c>
      <c r="I2765" s="50">
        <f>VLOOKUP(D2765,'Species List'!$A$2:$J$97,7,0)</f>
        <v>3.1109</v>
      </c>
      <c r="J2765">
        <f t="shared" si="43"/>
        <v>863.378937475925</v>
      </c>
      <c r="K2765" s="50" t="str">
        <f>VLOOKUP(D2765,'Species List'!$A$2:$J$97,4,0)</f>
        <v>Scaridae</v>
      </c>
    </row>
    <row r="2766" spans="1:11">
      <c r="A2766" s="49">
        <v>2013</v>
      </c>
      <c r="B2766" t="s">
        <v>58</v>
      </c>
      <c r="C2766">
        <v>10</v>
      </c>
      <c r="D2766" t="s">
        <v>45</v>
      </c>
      <c r="E2766" s="48" t="str">
        <f>VLOOKUP(D2766,'Species List'!$A$2:$J$97,3,0)</f>
        <v>Sparisoma viride</v>
      </c>
      <c r="F2766">
        <v>30</v>
      </c>
      <c r="G2766" t="s">
        <v>21</v>
      </c>
      <c r="H2766" s="50">
        <f>VLOOKUP(D2766,'Species List'!$A$2:$J$97,6,0)</f>
        <v>-4.4317000000000002</v>
      </c>
      <c r="I2766" s="50">
        <f>VLOOKUP(D2766,'Species List'!$A$2:$J$97,7,0)</f>
        <v>2.9051</v>
      </c>
      <c r="J2766">
        <f t="shared" si="43"/>
        <v>581.54718397712224</v>
      </c>
      <c r="K2766" s="50" t="str">
        <f>VLOOKUP(D2766,'Species List'!$A$2:$J$97,4,0)</f>
        <v>Scaridae</v>
      </c>
    </row>
    <row r="2767" spans="1:11">
      <c r="A2767" s="49">
        <v>2013</v>
      </c>
      <c r="B2767" t="s">
        <v>58</v>
      </c>
      <c r="C2767">
        <v>10</v>
      </c>
      <c r="D2767" t="s">
        <v>45</v>
      </c>
      <c r="E2767" s="48" t="str">
        <f>VLOOKUP(D2767,'Species List'!$A$2:$J$97,3,0)</f>
        <v>Sparisoma viride</v>
      </c>
      <c r="F2767">
        <v>34</v>
      </c>
      <c r="G2767" t="s">
        <v>43</v>
      </c>
      <c r="H2767" s="50">
        <f>VLOOKUP(D2767,'Species List'!$A$2:$J$97,6,0)</f>
        <v>-4.4317000000000002</v>
      </c>
      <c r="I2767" s="50">
        <f>VLOOKUP(D2767,'Species List'!$A$2:$J$97,7,0)</f>
        <v>2.9051</v>
      </c>
      <c r="J2767">
        <f t="shared" si="43"/>
        <v>836.56444365737127</v>
      </c>
      <c r="K2767" s="50" t="str">
        <f>VLOOKUP(D2767,'Species List'!$A$2:$J$97,4,0)</f>
        <v>Scaridae</v>
      </c>
    </row>
    <row r="2768" spans="1:11">
      <c r="A2768" s="49">
        <v>2013</v>
      </c>
      <c r="B2768" t="s">
        <v>62</v>
      </c>
      <c r="C2768">
        <v>1</v>
      </c>
      <c r="D2768" s="48" t="s">
        <v>26</v>
      </c>
      <c r="E2768" s="48" t="str">
        <f>VLOOKUP(D2768,'Species List'!$A$2:$J$97,3,0)</f>
        <v>Acanthurus bahianus</v>
      </c>
      <c r="F2768">
        <v>15</v>
      </c>
      <c r="H2768" s="50">
        <f>VLOOKUP(D2768,'Species List'!$A$2:$J$97,6,0)</f>
        <v>-4.6005000000000003</v>
      </c>
      <c r="I2768" s="50">
        <f>VLOOKUP(D2768,'Species List'!$A$2:$J$97,7,0)</f>
        <v>2.9752000000000001</v>
      </c>
      <c r="J2768">
        <f t="shared" si="43"/>
        <v>74.783659607909669</v>
      </c>
      <c r="K2768" s="50" t="str">
        <f>VLOOKUP(D2768,'Species List'!$A$2:$J$97,4,0)</f>
        <v>Acanthuridae</v>
      </c>
    </row>
    <row r="2769" spans="1:11">
      <c r="A2769" s="49">
        <v>2013</v>
      </c>
      <c r="B2769" t="s">
        <v>62</v>
      </c>
      <c r="C2769">
        <v>1</v>
      </c>
      <c r="D2769" s="48" t="s">
        <v>46</v>
      </c>
      <c r="E2769" s="48" t="str">
        <f>VLOOKUP(D2769,'Species List'!$A$2:$J$97,3,0)</f>
        <v>Acanthurus chirurgus</v>
      </c>
      <c r="F2769">
        <v>20</v>
      </c>
      <c r="H2769" s="50">
        <f>VLOOKUP(D2769,'Species List'!$A$2:$J$97,6,0)</f>
        <v>-2.4262000000000001</v>
      </c>
      <c r="I2769" s="50">
        <f>VLOOKUP(D2769,'Species List'!$A$2:$J$97,7,0)</f>
        <v>2.0768</v>
      </c>
      <c r="J2769">
        <f t="shared" si="43"/>
        <v>225.20555304089149</v>
      </c>
      <c r="K2769" s="50" t="str">
        <f>VLOOKUP(D2769,'Species List'!$A$2:$J$97,4,0)</f>
        <v>Acanthuridae</v>
      </c>
    </row>
    <row r="2770" spans="1:11">
      <c r="A2770" s="49">
        <v>2013</v>
      </c>
      <c r="B2770" t="s">
        <v>62</v>
      </c>
      <c r="C2770">
        <v>1</v>
      </c>
      <c r="D2770" t="s">
        <v>48</v>
      </c>
      <c r="E2770" s="48" t="str">
        <f>VLOOKUP(D2770,'Species List'!$A$2:$J$97,3,0)</f>
        <v>Scarus taeniopterus</v>
      </c>
      <c r="F2770">
        <v>19</v>
      </c>
      <c r="G2770" t="s">
        <v>21</v>
      </c>
      <c r="H2770" s="50">
        <f>VLOOKUP(D2770,'Species List'!$A$2:$J$97,6,0)</f>
        <v>-3.2256999999999998</v>
      </c>
      <c r="I2770" s="50">
        <f>VLOOKUP(D2770,'Species List'!$A$2:$J$97,7,0)</f>
        <v>2.3852000000000002</v>
      </c>
      <c r="J2770">
        <f t="shared" si="43"/>
        <v>162.02539503890316</v>
      </c>
      <c r="K2770" s="50" t="str">
        <f>VLOOKUP(D2770,'Species List'!$A$2:$J$97,4,0)</f>
        <v>Scaridae</v>
      </c>
    </row>
    <row r="2771" spans="1:11">
      <c r="A2771" s="49">
        <v>2013</v>
      </c>
      <c r="B2771" t="s">
        <v>62</v>
      </c>
      <c r="C2771">
        <v>1</v>
      </c>
      <c r="D2771" t="s">
        <v>48</v>
      </c>
      <c r="E2771" s="48" t="str">
        <f>VLOOKUP(D2771,'Species List'!$A$2:$J$97,3,0)</f>
        <v>Scarus taeniopterus</v>
      </c>
      <c r="F2771">
        <v>20</v>
      </c>
      <c r="G2771" t="s">
        <v>21</v>
      </c>
      <c r="H2771" s="50">
        <f>VLOOKUP(D2771,'Species List'!$A$2:$J$97,6,0)</f>
        <v>-3.2256999999999998</v>
      </c>
      <c r="I2771" s="50">
        <f>VLOOKUP(D2771,'Species List'!$A$2:$J$97,7,0)</f>
        <v>2.3852000000000002</v>
      </c>
      <c r="J2771">
        <f t="shared" si="43"/>
        <v>183.11197449783583</v>
      </c>
      <c r="K2771" s="50" t="str">
        <f>VLOOKUP(D2771,'Species List'!$A$2:$J$97,4,0)</f>
        <v>Scaridae</v>
      </c>
    </row>
    <row r="2772" spans="1:11">
      <c r="A2772" s="49">
        <v>2013</v>
      </c>
      <c r="B2772" t="s">
        <v>62</v>
      </c>
      <c r="C2772">
        <v>1</v>
      </c>
      <c r="D2772" t="s">
        <v>48</v>
      </c>
      <c r="E2772" s="48" t="str">
        <f>VLOOKUP(D2772,'Species List'!$A$2:$J$97,3,0)</f>
        <v>Scarus taeniopterus</v>
      </c>
      <c r="F2772">
        <v>23</v>
      </c>
      <c r="G2772" t="s">
        <v>43</v>
      </c>
      <c r="H2772" s="50">
        <f>VLOOKUP(D2772,'Species List'!$A$2:$J$97,6,0)</f>
        <v>-3.2256999999999998</v>
      </c>
      <c r="I2772" s="50">
        <f>VLOOKUP(D2772,'Species List'!$A$2:$J$97,7,0)</f>
        <v>2.3852000000000002</v>
      </c>
      <c r="J2772">
        <f t="shared" si="43"/>
        <v>255.56020890468707</v>
      </c>
      <c r="K2772" s="50" t="str">
        <f>VLOOKUP(D2772,'Species List'!$A$2:$J$97,4,0)</f>
        <v>Scaridae</v>
      </c>
    </row>
    <row r="2773" spans="1:11">
      <c r="A2773" s="49">
        <v>2013</v>
      </c>
      <c r="B2773" t="s">
        <v>62</v>
      </c>
      <c r="C2773">
        <v>1</v>
      </c>
      <c r="D2773" s="48" t="s">
        <v>42</v>
      </c>
      <c r="E2773" s="48" t="str">
        <f>VLOOKUP(D2773,'Species List'!$A$2:$J$97,3,0)</f>
        <v>Scarus vetula</v>
      </c>
      <c r="F2773">
        <v>30</v>
      </c>
      <c r="G2773" t="s">
        <v>43</v>
      </c>
      <c r="H2773" s="50">
        <f>VLOOKUP(D2773,'Species List'!$A$2:$J$97,6,0)</f>
        <v>-5.0162000000000004</v>
      </c>
      <c r="I2773" s="50">
        <f>VLOOKUP(D2773,'Species List'!$A$2:$J$97,7,0)</f>
        <v>3.1109</v>
      </c>
      <c r="J2773">
        <f t="shared" si="43"/>
        <v>489.6395738782121</v>
      </c>
      <c r="K2773" s="50" t="str">
        <f>VLOOKUP(D2773,'Species List'!$A$2:$J$97,4,0)</f>
        <v>Scaridae</v>
      </c>
    </row>
    <row r="2774" spans="1:11">
      <c r="A2774" s="49">
        <v>2013</v>
      </c>
      <c r="B2774" t="s">
        <v>62</v>
      </c>
      <c r="C2774">
        <v>1</v>
      </c>
      <c r="D2774" s="48" t="s">
        <v>42</v>
      </c>
      <c r="E2774" s="48" t="str">
        <f>VLOOKUP(D2774,'Species List'!$A$2:$J$97,3,0)</f>
        <v>Scarus vetula</v>
      </c>
      <c r="F2774">
        <v>32</v>
      </c>
      <c r="G2774" t="s">
        <v>43</v>
      </c>
      <c r="H2774" s="50">
        <f>VLOOKUP(D2774,'Species List'!$A$2:$J$97,6,0)</f>
        <v>-5.0162000000000004</v>
      </c>
      <c r="I2774" s="50">
        <f>VLOOKUP(D2774,'Species List'!$A$2:$J$97,7,0)</f>
        <v>3.1109</v>
      </c>
      <c r="J2774">
        <f t="shared" si="43"/>
        <v>598.50952660385963</v>
      </c>
      <c r="K2774" s="50" t="str">
        <f>VLOOKUP(D2774,'Species List'!$A$2:$J$97,4,0)</f>
        <v>Scaridae</v>
      </c>
    </row>
    <row r="2775" spans="1:11">
      <c r="A2775" s="49">
        <v>2013</v>
      </c>
      <c r="B2775" t="s">
        <v>62</v>
      </c>
      <c r="C2775">
        <v>1</v>
      </c>
      <c r="D2775" s="48" t="s">
        <v>42</v>
      </c>
      <c r="E2775" s="48" t="str">
        <f>VLOOKUP(D2775,'Species List'!$A$2:$J$97,3,0)</f>
        <v>Scarus vetula</v>
      </c>
      <c r="F2775">
        <v>32</v>
      </c>
      <c r="G2775" t="s">
        <v>43</v>
      </c>
      <c r="H2775" s="50">
        <f>VLOOKUP(D2775,'Species List'!$A$2:$J$97,6,0)</f>
        <v>-5.0162000000000004</v>
      </c>
      <c r="I2775" s="50">
        <f>VLOOKUP(D2775,'Species List'!$A$2:$J$97,7,0)</f>
        <v>3.1109</v>
      </c>
      <c r="J2775">
        <f t="shared" si="43"/>
        <v>598.50952660385963</v>
      </c>
      <c r="K2775" s="50" t="str">
        <f>VLOOKUP(D2775,'Species List'!$A$2:$J$97,4,0)</f>
        <v>Scaridae</v>
      </c>
    </row>
    <row r="2776" spans="1:11">
      <c r="A2776" s="49">
        <v>2013</v>
      </c>
      <c r="B2776" t="s">
        <v>62</v>
      </c>
      <c r="C2776">
        <v>1</v>
      </c>
      <c r="D2776" s="48" t="s">
        <v>47</v>
      </c>
      <c r="E2776" s="48" t="str">
        <f>VLOOKUP(D2776,'Species List'!$A$2:$J$97,3,0)</f>
        <v>Sparisoma aurofrenatum</v>
      </c>
      <c r="F2776">
        <v>18</v>
      </c>
      <c r="G2776" t="s">
        <v>43</v>
      </c>
      <c r="H2776" s="50">
        <f>VLOOKUP(D2776,'Species List'!$A$2:$J$97,6,0)</f>
        <v>-4.0781000000000001</v>
      </c>
      <c r="I2776" s="50">
        <f>VLOOKUP(D2776,'Species List'!$A$2:$J$97,7,0)</f>
        <v>2.7437999999999998</v>
      </c>
      <c r="J2776">
        <f t="shared" si="43"/>
        <v>128.80024807719036</v>
      </c>
      <c r="K2776" s="50" t="str">
        <f>VLOOKUP(D2776,'Species List'!$A$2:$J$97,4,0)</f>
        <v>Scaridae</v>
      </c>
    </row>
    <row r="2777" spans="1:11">
      <c r="A2777" s="49">
        <v>2013</v>
      </c>
      <c r="B2777" t="s">
        <v>62</v>
      </c>
      <c r="C2777">
        <v>1</v>
      </c>
      <c r="D2777" s="48" t="s">
        <v>47</v>
      </c>
      <c r="E2777" s="48" t="str">
        <f>VLOOKUP(D2777,'Species List'!$A$2:$J$97,3,0)</f>
        <v>Sparisoma aurofrenatum</v>
      </c>
      <c r="F2777">
        <v>20</v>
      </c>
      <c r="G2777" t="s">
        <v>43</v>
      </c>
      <c r="H2777" s="50">
        <f>VLOOKUP(D2777,'Species List'!$A$2:$J$97,6,0)</f>
        <v>-4.0781000000000001</v>
      </c>
      <c r="I2777" s="50">
        <f>VLOOKUP(D2777,'Species List'!$A$2:$J$97,7,0)</f>
        <v>2.7437999999999998</v>
      </c>
      <c r="J2777">
        <f t="shared" si="43"/>
        <v>171.97531044669645</v>
      </c>
      <c r="K2777" s="50" t="str">
        <f>VLOOKUP(D2777,'Species List'!$A$2:$J$97,4,0)</f>
        <v>Scaridae</v>
      </c>
    </row>
    <row r="2778" spans="1:11">
      <c r="A2778" s="49">
        <v>2013</v>
      </c>
      <c r="B2778" t="s">
        <v>62</v>
      </c>
      <c r="C2778">
        <v>1</v>
      </c>
      <c r="D2778" t="s">
        <v>45</v>
      </c>
      <c r="E2778" s="48" t="str">
        <f>VLOOKUP(D2778,'Species List'!$A$2:$J$97,3,0)</f>
        <v>Sparisoma viride</v>
      </c>
      <c r="F2778">
        <v>25</v>
      </c>
      <c r="G2778" t="s">
        <v>21</v>
      </c>
      <c r="H2778" s="50">
        <f>VLOOKUP(D2778,'Species List'!$A$2:$J$97,6,0)</f>
        <v>-4.4317000000000002</v>
      </c>
      <c r="I2778" s="50">
        <f>VLOOKUP(D2778,'Species List'!$A$2:$J$97,7,0)</f>
        <v>2.9051</v>
      </c>
      <c r="J2778">
        <f t="shared" si="43"/>
        <v>342.41715863912742</v>
      </c>
      <c r="K2778" s="50" t="str">
        <f>VLOOKUP(D2778,'Species List'!$A$2:$J$97,4,0)</f>
        <v>Scaridae</v>
      </c>
    </row>
    <row r="2779" spans="1:11">
      <c r="A2779" s="49">
        <v>2013</v>
      </c>
      <c r="B2779" t="s">
        <v>62</v>
      </c>
      <c r="C2779">
        <v>1</v>
      </c>
      <c r="D2779" t="s">
        <v>45</v>
      </c>
      <c r="E2779" s="48" t="str">
        <f>VLOOKUP(D2779,'Species List'!$A$2:$J$97,3,0)</f>
        <v>Sparisoma viride</v>
      </c>
      <c r="F2779">
        <v>30</v>
      </c>
      <c r="G2779" t="s">
        <v>43</v>
      </c>
      <c r="H2779" s="50">
        <f>VLOOKUP(D2779,'Species List'!$A$2:$J$97,6,0)</f>
        <v>-4.4317000000000002</v>
      </c>
      <c r="I2779" s="50">
        <f>VLOOKUP(D2779,'Species List'!$A$2:$J$97,7,0)</f>
        <v>2.9051</v>
      </c>
      <c r="J2779">
        <f t="shared" si="43"/>
        <v>581.54718397712224</v>
      </c>
      <c r="K2779" s="50" t="str">
        <f>VLOOKUP(D2779,'Species List'!$A$2:$J$97,4,0)</f>
        <v>Scaridae</v>
      </c>
    </row>
    <row r="2780" spans="1:11">
      <c r="A2780" s="49">
        <v>2013</v>
      </c>
      <c r="B2780" t="s">
        <v>62</v>
      </c>
      <c r="C2780">
        <v>2</v>
      </c>
      <c r="D2780" s="48" t="s">
        <v>26</v>
      </c>
      <c r="E2780" s="48" t="str">
        <f>VLOOKUP(D2780,'Species List'!$A$2:$J$97,3,0)</f>
        <v>Acanthurus bahianus</v>
      </c>
      <c r="F2780">
        <v>18</v>
      </c>
      <c r="H2780" s="50">
        <f>VLOOKUP(D2780,'Species List'!$A$2:$J$97,6,0)</f>
        <v>-4.6005000000000003</v>
      </c>
      <c r="I2780" s="50">
        <f>VLOOKUP(D2780,'Species List'!$A$2:$J$97,7,0)</f>
        <v>2.9752000000000001</v>
      </c>
      <c r="J2780">
        <f t="shared" si="43"/>
        <v>128.64317706372901</v>
      </c>
      <c r="K2780" s="50" t="str">
        <f>VLOOKUP(D2780,'Species List'!$A$2:$J$97,4,0)</f>
        <v>Acanthuridae</v>
      </c>
    </row>
    <row r="2781" spans="1:11">
      <c r="A2781" s="49">
        <v>2013</v>
      </c>
      <c r="B2781" t="s">
        <v>62</v>
      </c>
      <c r="C2781">
        <v>2</v>
      </c>
      <c r="D2781" s="48" t="s">
        <v>26</v>
      </c>
      <c r="E2781" s="48" t="str">
        <f>VLOOKUP(D2781,'Species List'!$A$2:$J$97,3,0)</f>
        <v>Acanthurus bahianus</v>
      </c>
      <c r="F2781">
        <v>18</v>
      </c>
      <c r="H2781" s="50">
        <f>VLOOKUP(D2781,'Species List'!$A$2:$J$97,6,0)</f>
        <v>-4.6005000000000003</v>
      </c>
      <c r="I2781" s="50">
        <f>VLOOKUP(D2781,'Species List'!$A$2:$J$97,7,0)</f>
        <v>2.9752000000000001</v>
      </c>
      <c r="J2781">
        <f t="shared" si="43"/>
        <v>128.64317706372901</v>
      </c>
      <c r="K2781" s="50" t="str">
        <f>VLOOKUP(D2781,'Species List'!$A$2:$J$97,4,0)</f>
        <v>Acanthuridae</v>
      </c>
    </row>
    <row r="2782" spans="1:11">
      <c r="A2782" s="49">
        <v>2013</v>
      </c>
      <c r="B2782" t="s">
        <v>62</v>
      </c>
      <c r="C2782">
        <v>2</v>
      </c>
      <c r="D2782" s="48" t="s">
        <v>46</v>
      </c>
      <c r="E2782" s="48" t="str">
        <f>VLOOKUP(D2782,'Species List'!$A$2:$J$97,3,0)</f>
        <v>Acanthurus chirurgus</v>
      </c>
      <c r="F2782">
        <v>20</v>
      </c>
      <c r="H2782" s="50">
        <f>VLOOKUP(D2782,'Species List'!$A$2:$J$97,6,0)</f>
        <v>-2.4262000000000001</v>
      </c>
      <c r="I2782" s="50">
        <f>VLOOKUP(D2782,'Species List'!$A$2:$J$97,7,0)</f>
        <v>2.0768</v>
      </c>
      <c r="J2782">
        <f t="shared" si="43"/>
        <v>225.20555304089149</v>
      </c>
      <c r="K2782" s="50" t="str">
        <f>VLOOKUP(D2782,'Species List'!$A$2:$J$97,4,0)</f>
        <v>Acanthuridae</v>
      </c>
    </row>
    <row r="2783" spans="1:11">
      <c r="A2783" s="49">
        <v>2013</v>
      </c>
      <c r="B2783" t="s">
        <v>62</v>
      </c>
      <c r="C2783">
        <v>2</v>
      </c>
      <c r="D2783" s="48" t="s">
        <v>46</v>
      </c>
      <c r="E2783" s="48" t="str">
        <f>VLOOKUP(D2783,'Species List'!$A$2:$J$97,3,0)</f>
        <v>Acanthurus chirurgus</v>
      </c>
      <c r="F2783">
        <v>22</v>
      </c>
      <c r="H2783" s="50">
        <f>VLOOKUP(D2783,'Species List'!$A$2:$J$97,6,0)</f>
        <v>-2.4262000000000001</v>
      </c>
      <c r="I2783" s="50">
        <f>VLOOKUP(D2783,'Species List'!$A$2:$J$97,7,0)</f>
        <v>2.0768</v>
      </c>
      <c r="J2783">
        <f t="shared" si="43"/>
        <v>274.50067930402673</v>
      </c>
      <c r="K2783" s="50" t="str">
        <f>VLOOKUP(D2783,'Species List'!$A$2:$J$97,4,0)</f>
        <v>Acanthuridae</v>
      </c>
    </row>
    <row r="2784" spans="1:11">
      <c r="A2784" s="49">
        <v>2013</v>
      </c>
      <c r="B2784" t="s">
        <v>62</v>
      </c>
      <c r="C2784">
        <v>2</v>
      </c>
      <c r="D2784" t="s">
        <v>54</v>
      </c>
      <c r="E2784" s="48" t="str">
        <f>VLOOKUP(D2784,'Species List'!$A$2:$J$97,3,0)</f>
        <v>Acanthurus coeruleus</v>
      </c>
      <c r="F2784">
        <v>18</v>
      </c>
      <c r="H2784" s="50">
        <f>VLOOKUP(D2784,'Species List'!$A$2:$J$97,6,0)</f>
        <v>-2.8241999999999998</v>
      </c>
      <c r="I2784" s="50">
        <f>VLOOKUP(D2784,'Species List'!$A$2:$J$97,7,0)</f>
        <v>2.2637999999999998</v>
      </c>
      <c r="J2784">
        <f t="shared" si="43"/>
        <v>191.11109332634919</v>
      </c>
      <c r="K2784" s="50" t="str">
        <f>VLOOKUP(D2784,'Species List'!$A$2:$J$97,4,0)</f>
        <v>Acanthuridae</v>
      </c>
    </row>
    <row r="2785" spans="1:11">
      <c r="A2785" s="49">
        <v>2013</v>
      </c>
      <c r="B2785" t="s">
        <v>62</v>
      </c>
      <c r="C2785">
        <v>2</v>
      </c>
      <c r="D2785" s="48" t="s">
        <v>49</v>
      </c>
      <c r="E2785" s="48" t="str">
        <f>VLOOKUP(D2785,'Species List'!$A$2:$J$97,3,0)</f>
        <v>Microspathodon chrysurus</v>
      </c>
      <c r="F2785">
        <v>17</v>
      </c>
      <c r="H2785" s="50">
        <f>VLOOKUP(D2785,'Species List'!$A$2:$J$97,6,0)</f>
        <v>-4.7032999999999996</v>
      </c>
      <c r="I2785" s="50">
        <f>VLOOKUP(D2785,'Species List'!$A$2:$J$97,7,0)</f>
        <v>3.0825</v>
      </c>
      <c r="J2785">
        <f t="shared" si="43"/>
        <v>148.61368402188594</v>
      </c>
      <c r="K2785" s="50" t="str">
        <f>VLOOKUP(D2785,'Species List'!$A$2:$J$97,4,0)</f>
        <v>Pomacentridae</v>
      </c>
    </row>
    <row r="2786" spans="1:11">
      <c r="A2786" s="49">
        <v>2013</v>
      </c>
      <c r="B2786" t="s">
        <v>62</v>
      </c>
      <c r="C2786">
        <v>2</v>
      </c>
      <c r="D2786" t="s">
        <v>48</v>
      </c>
      <c r="E2786" s="48" t="str">
        <f>VLOOKUP(D2786,'Species List'!$A$2:$J$97,3,0)</f>
        <v>Scarus taeniopterus</v>
      </c>
      <c r="F2786">
        <v>15</v>
      </c>
      <c r="G2786" t="s">
        <v>21</v>
      </c>
      <c r="H2786" s="50">
        <f>VLOOKUP(D2786,'Species List'!$A$2:$J$97,6,0)</f>
        <v>-3.2256999999999998</v>
      </c>
      <c r="I2786" s="50">
        <f>VLOOKUP(D2786,'Species List'!$A$2:$J$97,7,0)</f>
        <v>2.3852000000000002</v>
      </c>
      <c r="J2786">
        <f t="shared" si="43"/>
        <v>92.19616810425471</v>
      </c>
      <c r="K2786" s="50" t="str">
        <f>VLOOKUP(D2786,'Species List'!$A$2:$J$97,4,0)</f>
        <v>Scaridae</v>
      </c>
    </row>
    <row r="2787" spans="1:11">
      <c r="A2787" s="49">
        <v>2013</v>
      </c>
      <c r="B2787" t="s">
        <v>62</v>
      </c>
      <c r="C2787">
        <v>2</v>
      </c>
      <c r="D2787" t="s">
        <v>48</v>
      </c>
      <c r="E2787" s="48" t="str">
        <f>VLOOKUP(D2787,'Species List'!$A$2:$J$97,3,0)</f>
        <v>Scarus taeniopterus</v>
      </c>
      <c r="F2787">
        <v>20</v>
      </c>
      <c r="G2787" t="s">
        <v>21</v>
      </c>
      <c r="H2787" s="50">
        <f>VLOOKUP(D2787,'Species List'!$A$2:$J$97,6,0)</f>
        <v>-3.2256999999999998</v>
      </c>
      <c r="I2787" s="50">
        <f>VLOOKUP(D2787,'Species List'!$A$2:$J$97,7,0)</f>
        <v>2.3852000000000002</v>
      </c>
      <c r="J2787">
        <f t="shared" si="43"/>
        <v>183.11197449783583</v>
      </c>
      <c r="K2787" s="50" t="str">
        <f>VLOOKUP(D2787,'Species List'!$A$2:$J$97,4,0)</f>
        <v>Scaridae</v>
      </c>
    </row>
    <row r="2788" spans="1:11">
      <c r="A2788" s="49">
        <v>2013</v>
      </c>
      <c r="B2788" t="s">
        <v>62</v>
      </c>
      <c r="C2788">
        <v>2</v>
      </c>
      <c r="D2788" t="s">
        <v>48</v>
      </c>
      <c r="E2788" s="48" t="str">
        <f>VLOOKUP(D2788,'Species List'!$A$2:$J$97,3,0)</f>
        <v>Scarus taeniopterus</v>
      </c>
      <c r="F2788">
        <v>20</v>
      </c>
      <c r="G2788" t="s">
        <v>21</v>
      </c>
      <c r="H2788" s="50">
        <f>VLOOKUP(D2788,'Species List'!$A$2:$J$97,6,0)</f>
        <v>-3.2256999999999998</v>
      </c>
      <c r="I2788" s="50">
        <f>VLOOKUP(D2788,'Species List'!$A$2:$J$97,7,0)</f>
        <v>2.3852000000000002</v>
      </c>
      <c r="J2788">
        <f t="shared" si="43"/>
        <v>183.11197449783583</v>
      </c>
      <c r="K2788" s="50" t="str">
        <f>VLOOKUP(D2788,'Species List'!$A$2:$J$97,4,0)</f>
        <v>Scaridae</v>
      </c>
    </row>
    <row r="2789" spans="1:11">
      <c r="A2789" s="49">
        <v>2013</v>
      </c>
      <c r="B2789" t="s">
        <v>62</v>
      </c>
      <c r="C2789">
        <v>2</v>
      </c>
      <c r="D2789" t="s">
        <v>48</v>
      </c>
      <c r="E2789" s="48" t="str">
        <f>VLOOKUP(D2789,'Species List'!$A$2:$J$97,3,0)</f>
        <v>Scarus taeniopterus</v>
      </c>
      <c r="F2789">
        <v>20</v>
      </c>
      <c r="G2789" t="s">
        <v>21</v>
      </c>
      <c r="H2789" s="50">
        <f>VLOOKUP(D2789,'Species List'!$A$2:$J$97,6,0)</f>
        <v>-3.2256999999999998</v>
      </c>
      <c r="I2789" s="50">
        <f>VLOOKUP(D2789,'Species List'!$A$2:$J$97,7,0)</f>
        <v>2.3852000000000002</v>
      </c>
      <c r="J2789">
        <f t="shared" si="43"/>
        <v>183.11197449783583</v>
      </c>
      <c r="K2789" s="50" t="str">
        <f>VLOOKUP(D2789,'Species List'!$A$2:$J$97,4,0)</f>
        <v>Scaridae</v>
      </c>
    </row>
    <row r="2790" spans="1:11">
      <c r="A2790" s="49">
        <v>2013</v>
      </c>
      <c r="B2790" t="s">
        <v>62</v>
      </c>
      <c r="C2790">
        <v>2</v>
      </c>
      <c r="D2790" t="s">
        <v>48</v>
      </c>
      <c r="E2790" s="48" t="str">
        <f>VLOOKUP(D2790,'Species List'!$A$2:$J$97,3,0)</f>
        <v>Scarus taeniopterus</v>
      </c>
      <c r="F2790">
        <v>21</v>
      </c>
      <c r="G2790" t="s">
        <v>21</v>
      </c>
      <c r="H2790" s="50">
        <f>VLOOKUP(D2790,'Species List'!$A$2:$J$97,6,0)</f>
        <v>-3.2256999999999998</v>
      </c>
      <c r="I2790" s="50">
        <f>VLOOKUP(D2790,'Species List'!$A$2:$J$97,7,0)</f>
        <v>2.3852000000000002</v>
      </c>
      <c r="J2790">
        <f t="shared" si="43"/>
        <v>205.71097462173614</v>
      </c>
      <c r="K2790" s="50" t="str">
        <f>VLOOKUP(D2790,'Species List'!$A$2:$J$97,4,0)</f>
        <v>Scaridae</v>
      </c>
    </row>
    <row r="2791" spans="1:11">
      <c r="A2791" s="49">
        <v>2013</v>
      </c>
      <c r="B2791" t="s">
        <v>62</v>
      </c>
      <c r="C2791">
        <v>2</v>
      </c>
      <c r="D2791" t="s">
        <v>48</v>
      </c>
      <c r="E2791" s="48" t="str">
        <f>VLOOKUP(D2791,'Species List'!$A$2:$J$97,3,0)</f>
        <v>Scarus taeniopterus</v>
      </c>
      <c r="F2791">
        <v>10</v>
      </c>
      <c r="G2791" t="s">
        <v>53</v>
      </c>
      <c r="H2791" s="50">
        <f>VLOOKUP(D2791,'Species List'!$A$2:$J$97,6,0)</f>
        <v>-3.2256999999999998</v>
      </c>
      <c r="I2791" s="50">
        <f>VLOOKUP(D2791,'Species List'!$A$2:$J$97,7,0)</f>
        <v>2.3852000000000002</v>
      </c>
      <c r="J2791">
        <f t="shared" si="43"/>
        <v>35.050966680669347</v>
      </c>
      <c r="K2791" s="50" t="str">
        <f>VLOOKUP(D2791,'Species List'!$A$2:$J$97,4,0)</f>
        <v>Scaridae</v>
      </c>
    </row>
    <row r="2792" spans="1:11">
      <c r="A2792" s="49">
        <v>2013</v>
      </c>
      <c r="B2792" t="s">
        <v>62</v>
      </c>
      <c r="C2792">
        <v>2</v>
      </c>
      <c r="D2792" t="s">
        <v>48</v>
      </c>
      <c r="E2792" s="48" t="str">
        <f>VLOOKUP(D2792,'Species List'!$A$2:$J$97,3,0)</f>
        <v>Scarus taeniopterus</v>
      </c>
      <c r="F2792">
        <v>23</v>
      </c>
      <c r="G2792" t="s">
        <v>43</v>
      </c>
      <c r="H2792" s="50">
        <f>VLOOKUP(D2792,'Species List'!$A$2:$J$97,6,0)</f>
        <v>-3.2256999999999998</v>
      </c>
      <c r="I2792" s="50">
        <f>VLOOKUP(D2792,'Species List'!$A$2:$J$97,7,0)</f>
        <v>2.3852000000000002</v>
      </c>
      <c r="J2792">
        <f t="shared" si="43"/>
        <v>255.56020890468707</v>
      </c>
      <c r="K2792" s="50" t="str">
        <f>VLOOKUP(D2792,'Species List'!$A$2:$J$97,4,0)</f>
        <v>Scaridae</v>
      </c>
    </row>
    <row r="2793" spans="1:11">
      <c r="A2793" s="49">
        <v>2013</v>
      </c>
      <c r="B2793" t="s">
        <v>62</v>
      </c>
      <c r="C2793">
        <v>2</v>
      </c>
      <c r="D2793" t="s">
        <v>48</v>
      </c>
      <c r="E2793" s="48" t="str">
        <f>VLOOKUP(D2793,'Species List'!$A$2:$J$97,3,0)</f>
        <v>Scarus taeniopterus</v>
      </c>
      <c r="F2793">
        <v>25</v>
      </c>
      <c r="G2793" t="s">
        <v>43</v>
      </c>
      <c r="H2793" s="50">
        <f>VLOOKUP(D2793,'Species List'!$A$2:$J$97,6,0)</f>
        <v>-3.2256999999999998</v>
      </c>
      <c r="I2793" s="50">
        <f>VLOOKUP(D2793,'Species List'!$A$2:$J$97,7,0)</f>
        <v>2.3852000000000002</v>
      </c>
      <c r="J2793">
        <f t="shared" si="43"/>
        <v>311.79310623759653</v>
      </c>
      <c r="K2793" s="50" t="str">
        <f>VLOOKUP(D2793,'Species List'!$A$2:$J$97,4,0)</f>
        <v>Scaridae</v>
      </c>
    </row>
    <row r="2794" spans="1:11">
      <c r="A2794" s="49">
        <v>2013</v>
      </c>
      <c r="B2794" t="s">
        <v>62</v>
      </c>
      <c r="C2794">
        <v>2</v>
      </c>
      <c r="D2794" s="48" t="s">
        <v>42</v>
      </c>
      <c r="E2794" s="48" t="str">
        <f>VLOOKUP(D2794,'Species List'!$A$2:$J$97,3,0)</f>
        <v>Scarus vetula</v>
      </c>
      <c r="F2794">
        <v>22</v>
      </c>
      <c r="G2794" t="s">
        <v>21</v>
      </c>
      <c r="H2794" s="50">
        <f>VLOOKUP(D2794,'Species List'!$A$2:$J$97,6,0)</f>
        <v>-5.0162000000000004</v>
      </c>
      <c r="I2794" s="50">
        <f>VLOOKUP(D2794,'Species List'!$A$2:$J$97,7,0)</f>
        <v>3.1109</v>
      </c>
      <c r="J2794">
        <f t="shared" si="43"/>
        <v>186.5703893135852</v>
      </c>
      <c r="K2794" s="50" t="str">
        <f>VLOOKUP(D2794,'Species List'!$A$2:$J$97,4,0)</f>
        <v>Scaridae</v>
      </c>
    </row>
    <row r="2795" spans="1:11">
      <c r="A2795" s="49">
        <v>2013</v>
      </c>
      <c r="B2795" t="s">
        <v>62</v>
      </c>
      <c r="C2795">
        <v>2</v>
      </c>
      <c r="D2795" s="48" t="s">
        <v>42</v>
      </c>
      <c r="E2795" s="48" t="str">
        <f>VLOOKUP(D2795,'Species List'!$A$2:$J$97,3,0)</f>
        <v>Scarus vetula</v>
      </c>
      <c r="F2795">
        <v>32</v>
      </c>
      <c r="G2795" t="s">
        <v>43</v>
      </c>
      <c r="H2795" s="50">
        <f>VLOOKUP(D2795,'Species List'!$A$2:$J$97,6,0)</f>
        <v>-5.0162000000000004</v>
      </c>
      <c r="I2795" s="50">
        <f>VLOOKUP(D2795,'Species List'!$A$2:$J$97,7,0)</f>
        <v>3.1109</v>
      </c>
      <c r="J2795">
        <f t="shared" si="43"/>
        <v>598.50952660385963</v>
      </c>
      <c r="K2795" s="50" t="str">
        <f>VLOOKUP(D2795,'Species List'!$A$2:$J$97,4,0)</f>
        <v>Scaridae</v>
      </c>
    </row>
    <row r="2796" spans="1:11">
      <c r="A2796" s="49">
        <v>2013</v>
      </c>
      <c r="B2796" t="s">
        <v>62</v>
      </c>
      <c r="C2796">
        <v>2</v>
      </c>
      <c r="D2796" s="48" t="s">
        <v>47</v>
      </c>
      <c r="E2796" s="48" t="str">
        <f>VLOOKUP(D2796,'Species List'!$A$2:$J$97,3,0)</f>
        <v>Sparisoma aurofrenatum</v>
      </c>
      <c r="F2796">
        <v>18</v>
      </c>
      <c r="G2796" t="s">
        <v>21</v>
      </c>
      <c r="H2796" s="50">
        <f>VLOOKUP(D2796,'Species List'!$A$2:$J$97,6,0)</f>
        <v>-4.0781000000000001</v>
      </c>
      <c r="I2796" s="50">
        <f>VLOOKUP(D2796,'Species List'!$A$2:$J$97,7,0)</f>
        <v>2.7437999999999998</v>
      </c>
      <c r="J2796">
        <f t="shared" si="43"/>
        <v>128.80024807719036</v>
      </c>
      <c r="K2796" s="50" t="str">
        <f>VLOOKUP(D2796,'Species List'!$A$2:$J$97,4,0)</f>
        <v>Scaridae</v>
      </c>
    </row>
    <row r="2797" spans="1:11">
      <c r="A2797" s="49">
        <v>2013</v>
      </c>
      <c r="B2797" t="s">
        <v>62</v>
      </c>
      <c r="C2797">
        <v>2</v>
      </c>
      <c r="D2797" t="s">
        <v>45</v>
      </c>
      <c r="E2797" s="48" t="str">
        <f>VLOOKUP(D2797,'Species List'!$A$2:$J$97,3,0)</f>
        <v>Sparisoma viride</v>
      </c>
      <c r="F2797">
        <v>18</v>
      </c>
      <c r="G2797" t="s">
        <v>21</v>
      </c>
      <c r="H2797" s="50">
        <f>VLOOKUP(D2797,'Species List'!$A$2:$J$97,6,0)</f>
        <v>-4.4317000000000002</v>
      </c>
      <c r="I2797" s="50">
        <f>VLOOKUP(D2797,'Species List'!$A$2:$J$97,7,0)</f>
        <v>2.9051</v>
      </c>
      <c r="J2797">
        <f t="shared" si="43"/>
        <v>131.85364940800787</v>
      </c>
      <c r="K2797" s="50" t="str">
        <f>VLOOKUP(D2797,'Species List'!$A$2:$J$97,4,0)</f>
        <v>Scaridae</v>
      </c>
    </row>
    <row r="2798" spans="1:11">
      <c r="A2798" s="49">
        <v>2013</v>
      </c>
      <c r="B2798" t="s">
        <v>62</v>
      </c>
      <c r="C2798">
        <v>2</v>
      </c>
      <c r="D2798" t="s">
        <v>45</v>
      </c>
      <c r="E2798" s="48" t="str">
        <f>VLOOKUP(D2798,'Species List'!$A$2:$J$97,3,0)</f>
        <v>Sparisoma viride</v>
      </c>
      <c r="F2798">
        <v>20</v>
      </c>
      <c r="G2798" t="s">
        <v>21</v>
      </c>
      <c r="H2798" s="50">
        <f>VLOOKUP(D2798,'Species List'!$A$2:$J$97,6,0)</f>
        <v>-4.4317000000000002</v>
      </c>
      <c r="I2798" s="50">
        <f>VLOOKUP(D2798,'Species List'!$A$2:$J$97,7,0)</f>
        <v>2.9051</v>
      </c>
      <c r="J2798">
        <f t="shared" si="43"/>
        <v>179.06975540636282</v>
      </c>
      <c r="K2798" s="50" t="str">
        <f>VLOOKUP(D2798,'Species List'!$A$2:$J$97,4,0)</f>
        <v>Scaridae</v>
      </c>
    </row>
    <row r="2799" spans="1:11">
      <c r="A2799" s="49">
        <v>2013</v>
      </c>
      <c r="B2799" t="s">
        <v>62</v>
      </c>
      <c r="C2799">
        <v>2</v>
      </c>
      <c r="D2799" t="s">
        <v>45</v>
      </c>
      <c r="E2799" s="48" t="str">
        <f>VLOOKUP(D2799,'Species List'!$A$2:$J$97,3,0)</f>
        <v>Sparisoma viride</v>
      </c>
      <c r="F2799">
        <v>25</v>
      </c>
      <c r="G2799" t="s">
        <v>21</v>
      </c>
      <c r="H2799" s="50">
        <f>VLOOKUP(D2799,'Species List'!$A$2:$J$97,6,0)</f>
        <v>-4.4317000000000002</v>
      </c>
      <c r="I2799" s="50">
        <f>VLOOKUP(D2799,'Species List'!$A$2:$J$97,7,0)</f>
        <v>2.9051</v>
      </c>
      <c r="J2799">
        <f t="shared" si="43"/>
        <v>342.41715863912742</v>
      </c>
      <c r="K2799" s="50" t="str">
        <f>VLOOKUP(D2799,'Species List'!$A$2:$J$97,4,0)</f>
        <v>Scaridae</v>
      </c>
    </row>
    <row r="2800" spans="1:11">
      <c r="A2800" s="49">
        <v>2013</v>
      </c>
      <c r="B2800" t="s">
        <v>62</v>
      </c>
      <c r="C2800">
        <v>2</v>
      </c>
      <c r="D2800" t="s">
        <v>45</v>
      </c>
      <c r="E2800" s="48" t="str">
        <f>VLOOKUP(D2800,'Species List'!$A$2:$J$97,3,0)</f>
        <v>Sparisoma viride</v>
      </c>
      <c r="F2800">
        <v>30</v>
      </c>
      <c r="G2800" t="s">
        <v>43</v>
      </c>
      <c r="H2800" s="50">
        <f>VLOOKUP(D2800,'Species List'!$A$2:$J$97,6,0)</f>
        <v>-4.4317000000000002</v>
      </c>
      <c r="I2800" s="50">
        <f>VLOOKUP(D2800,'Species List'!$A$2:$J$97,7,0)</f>
        <v>2.9051</v>
      </c>
      <c r="J2800">
        <f t="shared" si="43"/>
        <v>581.54718397712224</v>
      </c>
      <c r="K2800" s="50" t="str">
        <f>VLOOKUP(D2800,'Species List'!$A$2:$J$97,4,0)</f>
        <v>Scaridae</v>
      </c>
    </row>
    <row r="2801" spans="1:11">
      <c r="A2801" s="49">
        <v>2013</v>
      </c>
      <c r="B2801" t="s">
        <v>62</v>
      </c>
      <c r="C2801">
        <v>2</v>
      </c>
      <c r="D2801" t="s">
        <v>45</v>
      </c>
      <c r="E2801" s="48" t="str">
        <f>VLOOKUP(D2801,'Species List'!$A$2:$J$97,3,0)</f>
        <v>Sparisoma viride</v>
      </c>
      <c r="F2801">
        <v>30</v>
      </c>
      <c r="G2801" t="s">
        <v>43</v>
      </c>
      <c r="H2801" s="50">
        <f>VLOOKUP(D2801,'Species List'!$A$2:$J$97,6,0)</f>
        <v>-4.4317000000000002</v>
      </c>
      <c r="I2801" s="50">
        <f>VLOOKUP(D2801,'Species List'!$A$2:$J$97,7,0)</f>
        <v>2.9051</v>
      </c>
      <c r="J2801">
        <f t="shared" si="43"/>
        <v>581.54718397712224</v>
      </c>
      <c r="K2801" s="50" t="str">
        <f>VLOOKUP(D2801,'Species List'!$A$2:$J$97,4,0)</f>
        <v>Scaridae</v>
      </c>
    </row>
    <row r="2802" spans="1:11">
      <c r="A2802" s="49">
        <v>2013</v>
      </c>
      <c r="B2802" t="s">
        <v>62</v>
      </c>
      <c r="C2802">
        <v>3</v>
      </c>
      <c r="D2802" s="48" t="s">
        <v>26</v>
      </c>
      <c r="E2802" s="48" t="str">
        <f>VLOOKUP(D2802,'Species List'!$A$2:$J$97,3,0)</f>
        <v>Acanthurus bahianus</v>
      </c>
      <c r="F2802">
        <v>17</v>
      </c>
      <c r="H2802" s="50">
        <f>VLOOKUP(D2802,'Species List'!$A$2:$J$97,6,0)</f>
        <v>-4.6005000000000003</v>
      </c>
      <c r="I2802" s="50">
        <f>VLOOKUP(D2802,'Species List'!$A$2:$J$97,7,0)</f>
        <v>2.9752000000000001</v>
      </c>
      <c r="J2802">
        <f t="shared" si="43"/>
        <v>108.52545888885899</v>
      </c>
      <c r="K2802" s="50" t="str">
        <f>VLOOKUP(D2802,'Species List'!$A$2:$J$97,4,0)</f>
        <v>Acanthuridae</v>
      </c>
    </row>
    <row r="2803" spans="1:11">
      <c r="A2803" s="49">
        <v>2013</v>
      </c>
      <c r="B2803" t="s">
        <v>62</v>
      </c>
      <c r="C2803">
        <v>3</v>
      </c>
      <c r="D2803" s="48" t="s">
        <v>26</v>
      </c>
      <c r="E2803" s="48" t="str">
        <f>VLOOKUP(D2803,'Species List'!$A$2:$J$97,3,0)</f>
        <v>Acanthurus bahianus</v>
      </c>
      <c r="F2803">
        <v>18</v>
      </c>
      <c r="H2803" s="50">
        <f>VLOOKUP(D2803,'Species List'!$A$2:$J$97,6,0)</f>
        <v>-4.6005000000000003</v>
      </c>
      <c r="I2803" s="50">
        <f>VLOOKUP(D2803,'Species List'!$A$2:$J$97,7,0)</f>
        <v>2.9752000000000001</v>
      </c>
      <c r="J2803">
        <f t="shared" si="43"/>
        <v>128.64317706372901</v>
      </c>
      <c r="K2803" s="50" t="str">
        <f>VLOOKUP(D2803,'Species List'!$A$2:$J$97,4,0)</f>
        <v>Acanthuridae</v>
      </c>
    </row>
    <row r="2804" spans="1:11">
      <c r="A2804" s="49">
        <v>2013</v>
      </c>
      <c r="B2804" t="s">
        <v>62</v>
      </c>
      <c r="C2804">
        <v>3</v>
      </c>
      <c r="D2804" t="s">
        <v>54</v>
      </c>
      <c r="E2804" s="48" t="str">
        <f>VLOOKUP(D2804,'Species List'!$A$2:$J$97,3,0)</f>
        <v>Acanthurus coeruleus</v>
      </c>
      <c r="F2804">
        <v>22</v>
      </c>
      <c r="H2804" s="50">
        <f>VLOOKUP(D2804,'Species List'!$A$2:$J$97,6,0)</f>
        <v>-2.8241999999999998</v>
      </c>
      <c r="I2804" s="50">
        <f>VLOOKUP(D2804,'Species List'!$A$2:$J$97,7,0)</f>
        <v>2.2637999999999998</v>
      </c>
      <c r="J2804">
        <f t="shared" si="43"/>
        <v>301.00690954929865</v>
      </c>
      <c r="K2804" s="50" t="str">
        <f>VLOOKUP(D2804,'Species List'!$A$2:$J$97,4,0)</f>
        <v>Acanthuridae</v>
      </c>
    </row>
    <row r="2805" spans="1:11">
      <c r="A2805" s="49">
        <v>2013</v>
      </c>
      <c r="B2805" t="s">
        <v>62</v>
      </c>
      <c r="C2805">
        <v>3</v>
      </c>
      <c r="D2805" t="s">
        <v>48</v>
      </c>
      <c r="E2805" s="48" t="str">
        <f>VLOOKUP(D2805,'Species List'!$A$2:$J$97,3,0)</f>
        <v>Scarus taeniopterus</v>
      </c>
      <c r="F2805">
        <v>17</v>
      </c>
      <c r="G2805" t="s">
        <v>21</v>
      </c>
      <c r="H2805" s="50">
        <f>VLOOKUP(D2805,'Species List'!$A$2:$J$97,6,0)</f>
        <v>-3.2256999999999998</v>
      </c>
      <c r="I2805" s="50">
        <f>VLOOKUP(D2805,'Species List'!$A$2:$J$97,7,0)</f>
        <v>2.3852000000000002</v>
      </c>
      <c r="J2805">
        <f t="shared" si="43"/>
        <v>124.27013418228138</v>
      </c>
      <c r="K2805" s="50" t="str">
        <f>VLOOKUP(D2805,'Species List'!$A$2:$J$97,4,0)</f>
        <v>Scaridae</v>
      </c>
    </row>
    <row r="2806" spans="1:11">
      <c r="A2806" s="49">
        <v>2013</v>
      </c>
      <c r="B2806" t="s">
        <v>62</v>
      </c>
      <c r="C2806">
        <v>3</v>
      </c>
      <c r="D2806" t="s">
        <v>48</v>
      </c>
      <c r="E2806" s="48" t="str">
        <f>VLOOKUP(D2806,'Species List'!$A$2:$J$97,3,0)</f>
        <v>Scarus taeniopterus</v>
      </c>
      <c r="F2806">
        <v>18</v>
      </c>
      <c r="G2806" t="s">
        <v>21</v>
      </c>
      <c r="H2806" s="50">
        <f>VLOOKUP(D2806,'Species List'!$A$2:$J$97,6,0)</f>
        <v>-3.2256999999999998</v>
      </c>
      <c r="I2806" s="50">
        <f>VLOOKUP(D2806,'Species List'!$A$2:$J$97,7,0)</f>
        <v>2.3852000000000002</v>
      </c>
      <c r="J2806">
        <f t="shared" si="43"/>
        <v>142.42163893869329</v>
      </c>
      <c r="K2806" s="50" t="str">
        <f>VLOOKUP(D2806,'Species List'!$A$2:$J$97,4,0)</f>
        <v>Scaridae</v>
      </c>
    </row>
    <row r="2807" spans="1:11">
      <c r="A2807" s="49">
        <v>2013</v>
      </c>
      <c r="B2807" t="s">
        <v>62</v>
      </c>
      <c r="C2807">
        <v>3</v>
      </c>
      <c r="D2807" t="s">
        <v>48</v>
      </c>
      <c r="E2807" s="48" t="str">
        <f>VLOOKUP(D2807,'Species List'!$A$2:$J$97,3,0)</f>
        <v>Scarus taeniopterus</v>
      </c>
      <c r="F2807">
        <v>18</v>
      </c>
      <c r="G2807" t="s">
        <v>21</v>
      </c>
      <c r="H2807" s="50">
        <f>VLOOKUP(D2807,'Species List'!$A$2:$J$97,6,0)</f>
        <v>-3.2256999999999998</v>
      </c>
      <c r="I2807" s="50">
        <f>VLOOKUP(D2807,'Species List'!$A$2:$J$97,7,0)</f>
        <v>2.3852000000000002</v>
      </c>
      <c r="J2807">
        <f t="shared" si="43"/>
        <v>142.42163893869329</v>
      </c>
      <c r="K2807" s="50" t="str">
        <f>VLOOKUP(D2807,'Species List'!$A$2:$J$97,4,0)</f>
        <v>Scaridae</v>
      </c>
    </row>
    <row r="2808" spans="1:11">
      <c r="A2808" s="49">
        <v>2013</v>
      </c>
      <c r="B2808" t="s">
        <v>62</v>
      </c>
      <c r="C2808">
        <v>3</v>
      </c>
      <c r="D2808" t="s">
        <v>48</v>
      </c>
      <c r="E2808" s="48" t="str">
        <f>VLOOKUP(D2808,'Species List'!$A$2:$J$97,3,0)</f>
        <v>Scarus taeniopterus</v>
      </c>
      <c r="F2808">
        <v>20</v>
      </c>
      <c r="G2808" t="s">
        <v>21</v>
      </c>
      <c r="H2808" s="50">
        <f>VLOOKUP(D2808,'Species List'!$A$2:$J$97,6,0)</f>
        <v>-3.2256999999999998</v>
      </c>
      <c r="I2808" s="50">
        <f>VLOOKUP(D2808,'Species List'!$A$2:$J$97,7,0)</f>
        <v>2.3852000000000002</v>
      </c>
      <c r="J2808">
        <f t="shared" si="43"/>
        <v>183.11197449783583</v>
      </c>
      <c r="K2808" s="50" t="str">
        <f>VLOOKUP(D2808,'Species List'!$A$2:$J$97,4,0)</f>
        <v>Scaridae</v>
      </c>
    </row>
    <row r="2809" spans="1:11">
      <c r="A2809" s="49">
        <v>2013</v>
      </c>
      <c r="B2809" t="s">
        <v>62</v>
      </c>
      <c r="C2809">
        <v>3</v>
      </c>
      <c r="D2809" t="s">
        <v>48</v>
      </c>
      <c r="E2809" s="48" t="str">
        <f>VLOOKUP(D2809,'Species List'!$A$2:$J$97,3,0)</f>
        <v>Scarus taeniopterus</v>
      </c>
      <c r="F2809">
        <v>23</v>
      </c>
      <c r="G2809" t="s">
        <v>43</v>
      </c>
      <c r="H2809" s="50">
        <f>VLOOKUP(D2809,'Species List'!$A$2:$J$97,6,0)</f>
        <v>-3.2256999999999998</v>
      </c>
      <c r="I2809" s="50">
        <f>VLOOKUP(D2809,'Species List'!$A$2:$J$97,7,0)</f>
        <v>2.3852000000000002</v>
      </c>
      <c r="J2809">
        <f t="shared" si="43"/>
        <v>255.56020890468707</v>
      </c>
      <c r="K2809" s="50" t="str">
        <f>VLOOKUP(D2809,'Species List'!$A$2:$J$97,4,0)</f>
        <v>Scaridae</v>
      </c>
    </row>
    <row r="2810" spans="1:11">
      <c r="A2810" s="49">
        <v>2013</v>
      </c>
      <c r="B2810" t="s">
        <v>62</v>
      </c>
      <c r="C2810">
        <v>3</v>
      </c>
      <c r="D2810" t="s">
        <v>48</v>
      </c>
      <c r="E2810" s="48" t="str">
        <f>VLOOKUP(D2810,'Species List'!$A$2:$J$97,3,0)</f>
        <v>Scarus taeniopterus</v>
      </c>
      <c r="F2810">
        <v>25</v>
      </c>
      <c r="G2810" t="s">
        <v>43</v>
      </c>
      <c r="H2810" s="50">
        <f>VLOOKUP(D2810,'Species List'!$A$2:$J$97,6,0)</f>
        <v>-3.2256999999999998</v>
      </c>
      <c r="I2810" s="50">
        <f>VLOOKUP(D2810,'Species List'!$A$2:$J$97,7,0)</f>
        <v>2.3852000000000002</v>
      </c>
      <c r="J2810">
        <f t="shared" si="43"/>
        <v>311.79310623759653</v>
      </c>
      <c r="K2810" s="50" t="str">
        <f>VLOOKUP(D2810,'Species List'!$A$2:$J$97,4,0)</f>
        <v>Scaridae</v>
      </c>
    </row>
    <row r="2811" spans="1:11">
      <c r="A2811" s="49">
        <v>2013</v>
      </c>
      <c r="B2811" t="s">
        <v>62</v>
      </c>
      <c r="C2811">
        <v>3</v>
      </c>
      <c r="D2811" s="48" t="s">
        <v>42</v>
      </c>
      <c r="E2811" s="48" t="str">
        <f>VLOOKUP(D2811,'Species List'!$A$2:$J$97,3,0)</f>
        <v>Scarus vetula</v>
      </c>
      <c r="F2811">
        <v>30</v>
      </c>
      <c r="G2811" t="s">
        <v>43</v>
      </c>
      <c r="H2811" s="50">
        <f>VLOOKUP(D2811,'Species List'!$A$2:$J$97,6,0)</f>
        <v>-5.0162000000000004</v>
      </c>
      <c r="I2811" s="50">
        <f>VLOOKUP(D2811,'Species List'!$A$2:$J$97,7,0)</f>
        <v>3.1109</v>
      </c>
      <c r="J2811">
        <f t="shared" si="43"/>
        <v>489.6395738782121</v>
      </c>
      <c r="K2811" s="50" t="str">
        <f>VLOOKUP(D2811,'Species List'!$A$2:$J$97,4,0)</f>
        <v>Scaridae</v>
      </c>
    </row>
    <row r="2812" spans="1:11">
      <c r="A2812" s="49">
        <v>2013</v>
      </c>
      <c r="B2812" t="s">
        <v>62</v>
      </c>
      <c r="C2812">
        <v>3</v>
      </c>
      <c r="D2812" s="48" t="s">
        <v>42</v>
      </c>
      <c r="E2812" s="48" t="str">
        <f>VLOOKUP(D2812,'Species List'!$A$2:$J$97,3,0)</f>
        <v>Scarus vetula</v>
      </c>
      <c r="F2812">
        <v>32</v>
      </c>
      <c r="G2812" t="s">
        <v>43</v>
      </c>
      <c r="H2812" s="50">
        <f>VLOOKUP(D2812,'Species List'!$A$2:$J$97,6,0)</f>
        <v>-5.0162000000000004</v>
      </c>
      <c r="I2812" s="50">
        <f>VLOOKUP(D2812,'Species List'!$A$2:$J$97,7,0)</f>
        <v>3.1109</v>
      </c>
      <c r="J2812">
        <f t="shared" si="43"/>
        <v>598.50952660385963</v>
      </c>
      <c r="K2812" s="50" t="str">
        <f>VLOOKUP(D2812,'Species List'!$A$2:$J$97,4,0)</f>
        <v>Scaridae</v>
      </c>
    </row>
    <row r="2813" spans="1:11">
      <c r="A2813" s="49">
        <v>2013</v>
      </c>
      <c r="B2813" t="s">
        <v>62</v>
      </c>
      <c r="C2813">
        <v>3</v>
      </c>
      <c r="D2813" s="48" t="s">
        <v>47</v>
      </c>
      <c r="E2813" s="48" t="str">
        <f>VLOOKUP(D2813,'Species List'!$A$2:$J$97,3,0)</f>
        <v>Sparisoma aurofrenatum</v>
      </c>
      <c r="F2813">
        <v>26</v>
      </c>
      <c r="G2813" t="s">
        <v>43</v>
      </c>
      <c r="H2813" s="50">
        <f>VLOOKUP(D2813,'Species List'!$A$2:$J$97,6,0)</f>
        <v>-4.0781000000000001</v>
      </c>
      <c r="I2813" s="50">
        <f>VLOOKUP(D2813,'Species List'!$A$2:$J$97,7,0)</f>
        <v>2.7437999999999998</v>
      </c>
      <c r="J2813">
        <f t="shared" si="43"/>
        <v>353.26765229999938</v>
      </c>
      <c r="K2813" s="50" t="str">
        <f>VLOOKUP(D2813,'Species List'!$A$2:$J$97,4,0)</f>
        <v>Scaridae</v>
      </c>
    </row>
    <row r="2814" spans="1:11">
      <c r="A2814" s="49">
        <v>2013</v>
      </c>
      <c r="B2814" t="s">
        <v>62</v>
      </c>
      <c r="C2814">
        <v>3</v>
      </c>
      <c r="D2814" t="s">
        <v>45</v>
      </c>
      <c r="E2814" s="48" t="str">
        <f>VLOOKUP(D2814,'Species List'!$A$2:$J$97,3,0)</f>
        <v>Sparisoma viride</v>
      </c>
      <c r="F2814">
        <v>23</v>
      </c>
      <c r="G2814" t="s">
        <v>21</v>
      </c>
      <c r="H2814" s="50">
        <f>VLOOKUP(D2814,'Species List'!$A$2:$J$97,6,0)</f>
        <v>-4.4317000000000002</v>
      </c>
      <c r="I2814" s="50">
        <f>VLOOKUP(D2814,'Species List'!$A$2:$J$97,7,0)</f>
        <v>2.9051</v>
      </c>
      <c r="J2814">
        <f t="shared" si="43"/>
        <v>268.75437106326598</v>
      </c>
      <c r="K2814" s="50" t="str">
        <f>VLOOKUP(D2814,'Species List'!$A$2:$J$97,4,0)</f>
        <v>Scaridae</v>
      </c>
    </row>
    <row r="2815" spans="1:11">
      <c r="A2815" s="49">
        <v>2013</v>
      </c>
      <c r="B2815" t="s">
        <v>62</v>
      </c>
      <c r="C2815">
        <v>3</v>
      </c>
      <c r="D2815" t="s">
        <v>45</v>
      </c>
      <c r="E2815" s="48" t="str">
        <f>VLOOKUP(D2815,'Species List'!$A$2:$J$97,3,0)</f>
        <v>Sparisoma viride</v>
      </c>
      <c r="F2815">
        <v>28</v>
      </c>
      <c r="G2815" t="s">
        <v>21</v>
      </c>
      <c r="H2815" s="50">
        <f>VLOOKUP(D2815,'Species List'!$A$2:$J$97,6,0)</f>
        <v>-4.4317000000000002</v>
      </c>
      <c r="I2815" s="50">
        <f>VLOOKUP(D2815,'Species List'!$A$2:$J$97,7,0)</f>
        <v>2.9051</v>
      </c>
      <c r="J2815">
        <f t="shared" si="43"/>
        <v>475.92530495067058</v>
      </c>
      <c r="K2815" s="50" t="str">
        <f>VLOOKUP(D2815,'Species List'!$A$2:$J$97,4,0)</f>
        <v>Scaridae</v>
      </c>
    </row>
    <row r="2816" spans="1:11">
      <c r="A2816" s="49">
        <v>2013</v>
      </c>
      <c r="B2816" t="s">
        <v>62</v>
      </c>
      <c r="C2816">
        <v>4</v>
      </c>
      <c r="D2816" s="48" t="s">
        <v>26</v>
      </c>
      <c r="E2816" s="48" t="str">
        <f>VLOOKUP(D2816,'Species List'!$A$2:$J$97,3,0)</f>
        <v>Acanthurus bahianus</v>
      </c>
      <c r="F2816">
        <v>20</v>
      </c>
      <c r="H2816" s="50">
        <f>VLOOKUP(D2816,'Species List'!$A$2:$J$97,6,0)</f>
        <v>-4.6005000000000003</v>
      </c>
      <c r="I2816" s="50">
        <f>VLOOKUP(D2816,'Species List'!$A$2:$J$97,7,0)</f>
        <v>2.9752000000000001</v>
      </c>
      <c r="J2816">
        <f t="shared" si="43"/>
        <v>176.00477205767049</v>
      </c>
      <c r="K2816" s="50" t="str">
        <f>VLOOKUP(D2816,'Species List'!$A$2:$J$97,4,0)</f>
        <v>Acanthuridae</v>
      </c>
    </row>
    <row r="2817" spans="1:11">
      <c r="A2817" s="49">
        <v>2013</v>
      </c>
      <c r="B2817" t="s">
        <v>62</v>
      </c>
      <c r="C2817">
        <v>4</v>
      </c>
      <c r="D2817" t="s">
        <v>48</v>
      </c>
      <c r="E2817" s="48" t="str">
        <f>VLOOKUP(D2817,'Species List'!$A$2:$J$97,3,0)</f>
        <v>Scarus taeniopterus</v>
      </c>
      <c r="F2817">
        <v>18</v>
      </c>
      <c r="G2817" t="s">
        <v>21</v>
      </c>
      <c r="H2817" s="50">
        <f>VLOOKUP(D2817,'Species List'!$A$2:$J$97,6,0)</f>
        <v>-3.2256999999999998</v>
      </c>
      <c r="I2817" s="50">
        <f>VLOOKUP(D2817,'Species List'!$A$2:$J$97,7,0)</f>
        <v>2.3852000000000002</v>
      </c>
      <c r="J2817">
        <f t="shared" si="43"/>
        <v>142.42163893869329</v>
      </c>
      <c r="K2817" s="50" t="str">
        <f>VLOOKUP(D2817,'Species List'!$A$2:$J$97,4,0)</f>
        <v>Scaridae</v>
      </c>
    </row>
    <row r="2818" spans="1:11">
      <c r="A2818" s="49">
        <v>2013</v>
      </c>
      <c r="B2818" t="s">
        <v>62</v>
      </c>
      <c r="C2818">
        <v>4</v>
      </c>
      <c r="D2818" t="s">
        <v>48</v>
      </c>
      <c r="E2818" s="48" t="str">
        <f>VLOOKUP(D2818,'Species List'!$A$2:$J$97,3,0)</f>
        <v>Scarus taeniopterus</v>
      </c>
      <c r="F2818">
        <v>18</v>
      </c>
      <c r="G2818" t="s">
        <v>21</v>
      </c>
      <c r="H2818" s="50">
        <f>VLOOKUP(D2818,'Species List'!$A$2:$J$97,6,0)</f>
        <v>-3.2256999999999998</v>
      </c>
      <c r="I2818" s="50">
        <f>VLOOKUP(D2818,'Species List'!$A$2:$J$97,7,0)</f>
        <v>2.3852000000000002</v>
      </c>
      <c r="J2818">
        <f t="shared" ref="J2818:J2881" si="44">10^(H2818+(I2818*LOG(F2818*10)/LOG(10)))</f>
        <v>142.42163893869329</v>
      </c>
      <c r="K2818" s="50" t="str">
        <f>VLOOKUP(D2818,'Species List'!$A$2:$J$97,4,0)</f>
        <v>Scaridae</v>
      </c>
    </row>
    <row r="2819" spans="1:11">
      <c r="A2819" s="49">
        <v>2013</v>
      </c>
      <c r="B2819" t="s">
        <v>62</v>
      </c>
      <c r="C2819">
        <v>4</v>
      </c>
      <c r="D2819" t="s">
        <v>48</v>
      </c>
      <c r="E2819" s="48" t="str">
        <f>VLOOKUP(D2819,'Species List'!$A$2:$J$97,3,0)</f>
        <v>Scarus taeniopterus</v>
      </c>
      <c r="F2819">
        <v>20</v>
      </c>
      <c r="G2819" t="s">
        <v>21</v>
      </c>
      <c r="H2819" s="50">
        <f>VLOOKUP(D2819,'Species List'!$A$2:$J$97,6,0)</f>
        <v>-3.2256999999999998</v>
      </c>
      <c r="I2819" s="50">
        <f>VLOOKUP(D2819,'Species List'!$A$2:$J$97,7,0)</f>
        <v>2.3852000000000002</v>
      </c>
      <c r="J2819">
        <f t="shared" si="44"/>
        <v>183.11197449783583</v>
      </c>
      <c r="K2819" s="50" t="str">
        <f>VLOOKUP(D2819,'Species List'!$A$2:$J$97,4,0)</f>
        <v>Scaridae</v>
      </c>
    </row>
    <row r="2820" spans="1:11">
      <c r="A2820" s="49">
        <v>2013</v>
      </c>
      <c r="B2820" t="s">
        <v>62</v>
      </c>
      <c r="C2820">
        <v>4</v>
      </c>
      <c r="D2820" t="s">
        <v>48</v>
      </c>
      <c r="E2820" s="48" t="str">
        <f>VLOOKUP(D2820,'Species List'!$A$2:$J$97,3,0)</f>
        <v>Scarus taeniopterus</v>
      </c>
      <c r="F2820">
        <v>10</v>
      </c>
      <c r="G2820" t="s">
        <v>53</v>
      </c>
      <c r="H2820" s="50">
        <f>VLOOKUP(D2820,'Species List'!$A$2:$J$97,6,0)</f>
        <v>-3.2256999999999998</v>
      </c>
      <c r="I2820" s="50">
        <f>VLOOKUP(D2820,'Species List'!$A$2:$J$97,7,0)</f>
        <v>2.3852000000000002</v>
      </c>
      <c r="J2820">
        <f t="shared" si="44"/>
        <v>35.050966680669347</v>
      </c>
      <c r="K2820" s="50" t="str">
        <f>VLOOKUP(D2820,'Species List'!$A$2:$J$97,4,0)</f>
        <v>Scaridae</v>
      </c>
    </row>
    <row r="2821" spans="1:11">
      <c r="A2821" s="49">
        <v>2013</v>
      </c>
      <c r="B2821" t="s">
        <v>62</v>
      </c>
      <c r="C2821">
        <v>4</v>
      </c>
      <c r="D2821" t="s">
        <v>48</v>
      </c>
      <c r="E2821" s="48" t="str">
        <f>VLOOKUP(D2821,'Species List'!$A$2:$J$97,3,0)</f>
        <v>Scarus taeniopterus</v>
      </c>
      <c r="F2821">
        <v>12</v>
      </c>
      <c r="G2821" t="s">
        <v>53</v>
      </c>
      <c r="H2821" s="50">
        <f>VLOOKUP(D2821,'Species List'!$A$2:$J$97,6,0)</f>
        <v>-3.2256999999999998</v>
      </c>
      <c r="I2821" s="50">
        <f>VLOOKUP(D2821,'Species List'!$A$2:$J$97,7,0)</f>
        <v>2.3852000000000002</v>
      </c>
      <c r="J2821">
        <f t="shared" si="44"/>
        <v>54.145592205106873</v>
      </c>
      <c r="K2821" s="50" t="str">
        <f>VLOOKUP(D2821,'Species List'!$A$2:$J$97,4,0)</f>
        <v>Scaridae</v>
      </c>
    </row>
    <row r="2822" spans="1:11">
      <c r="A2822" s="49">
        <v>2013</v>
      </c>
      <c r="B2822" t="s">
        <v>62</v>
      </c>
      <c r="C2822">
        <v>4</v>
      </c>
      <c r="D2822" t="s">
        <v>48</v>
      </c>
      <c r="E2822" s="48" t="str">
        <f>VLOOKUP(D2822,'Species List'!$A$2:$J$97,3,0)</f>
        <v>Scarus taeniopterus</v>
      </c>
      <c r="F2822">
        <v>23</v>
      </c>
      <c r="G2822" t="s">
        <v>43</v>
      </c>
      <c r="H2822" s="50">
        <f>VLOOKUP(D2822,'Species List'!$A$2:$J$97,6,0)</f>
        <v>-3.2256999999999998</v>
      </c>
      <c r="I2822" s="50">
        <f>VLOOKUP(D2822,'Species List'!$A$2:$J$97,7,0)</f>
        <v>2.3852000000000002</v>
      </c>
      <c r="J2822">
        <f t="shared" si="44"/>
        <v>255.56020890468707</v>
      </c>
      <c r="K2822" s="50" t="str">
        <f>VLOOKUP(D2822,'Species List'!$A$2:$J$97,4,0)</f>
        <v>Scaridae</v>
      </c>
    </row>
    <row r="2823" spans="1:11">
      <c r="A2823" s="49">
        <v>2013</v>
      </c>
      <c r="B2823" t="s">
        <v>62</v>
      </c>
      <c r="C2823">
        <v>4</v>
      </c>
      <c r="D2823" t="s">
        <v>48</v>
      </c>
      <c r="E2823" s="48" t="str">
        <f>VLOOKUP(D2823,'Species List'!$A$2:$J$97,3,0)</f>
        <v>Scarus taeniopterus</v>
      </c>
      <c r="F2823">
        <v>23</v>
      </c>
      <c r="G2823" t="s">
        <v>43</v>
      </c>
      <c r="H2823" s="50">
        <f>VLOOKUP(D2823,'Species List'!$A$2:$J$97,6,0)</f>
        <v>-3.2256999999999998</v>
      </c>
      <c r="I2823" s="50">
        <f>VLOOKUP(D2823,'Species List'!$A$2:$J$97,7,0)</f>
        <v>2.3852000000000002</v>
      </c>
      <c r="J2823">
        <f t="shared" si="44"/>
        <v>255.56020890468707</v>
      </c>
      <c r="K2823" s="50" t="str">
        <f>VLOOKUP(D2823,'Species List'!$A$2:$J$97,4,0)</f>
        <v>Scaridae</v>
      </c>
    </row>
    <row r="2824" spans="1:11">
      <c r="A2824" s="49">
        <v>2013</v>
      </c>
      <c r="B2824" t="s">
        <v>62</v>
      </c>
      <c r="C2824">
        <v>4</v>
      </c>
      <c r="D2824" s="48" t="s">
        <v>42</v>
      </c>
      <c r="E2824" s="48" t="str">
        <f>VLOOKUP(D2824,'Species List'!$A$2:$J$97,3,0)</f>
        <v>Scarus vetula</v>
      </c>
      <c r="F2824">
        <v>18</v>
      </c>
      <c r="G2824" t="s">
        <v>21</v>
      </c>
      <c r="H2824" s="50">
        <f>VLOOKUP(D2824,'Species List'!$A$2:$J$97,6,0)</f>
        <v>-5.0162000000000004</v>
      </c>
      <c r="I2824" s="50">
        <f>VLOOKUP(D2824,'Species List'!$A$2:$J$97,7,0)</f>
        <v>3.1109</v>
      </c>
      <c r="J2824">
        <f t="shared" si="44"/>
        <v>99.937213515920433</v>
      </c>
      <c r="K2824" s="50" t="str">
        <f>VLOOKUP(D2824,'Species List'!$A$2:$J$97,4,0)</f>
        <v>Scaridae</v>
      </c>
    </row>
    <row r="2825" spans="1:11">
      <c r="A2825" s="49">
        <v>2013</v>
      </c>
      <c r="B2825" t="s">
        <v>62</v>
      </c>
      <c r="C2825">
        <v>4</v>
      </c>
      <c r="D2825" s="48" t="s">
        <v>42</v>
      </c>
      <c r="E2825" s="48" t="str">
        <f>VLOOKUP(D2825,'Species List'!$A$2:$J$97,3,0)</f>
        <v>Scarus vetula</v>
      </c>
      <c r="F2825">
        <v>23</v>
      </c>
      <c r="G2825" t="s">
        <v>21</v>
      </c>
      <c r="H2825" s="50">
        <f>VLOOKUP(D2825,'Species List'!$A$2:$J$97,6,0)</f>
        <v>-5.0162000000000004</v>
      </c>
      <c r="I2825" s="50">
        <f>VLOOKUP(D2825,'Species List'!$A$2:$J$97,7,0)</f>
        <v>3.1109</v>
      </c>
      <c r="J2825">
        <f t="shared" si="44"/>
        <v>214.23929230422809</v>
      </c>
      <c r="K2825" s="50" t="str">
        <f>VLOOKUP(D2825,'Species List'!$A$2:$J$97,4,0)</f>
        <v>Scaridae</v>
      </c>
    </row>
    <row r="2826" spans="1:11">
      <c r="A2826" s="49">
        <v>2013</v>
      </c>
      <c r="B2826" t="s">
        <v>62</v>
      </c>
      <c r="C2826">
        <v>4</v>
      </c>
      <c r="D2826" s="48" t="s">
        <v>42</v>
      </c>
      <c r="E2826" s="48" t="str">
        <f>VLOOKUP(D2826,'Species List'!$A$2:$J$97,3,0)</f>
        <v>Scarus vetula</v>
      </c>
      <c r="F2826">
        <v>30</v>
      </c>
      <c r="G2826" t="s">
        <v>21</v>
      </c>
      <c r="H2826" s="50">
        <f>VLOOKUP(D2826,'Species List'!$A$2:$J$97,6,0)</f>
        <v>-5.0162000000000004</v>
      </c>
      <c r="I2826" s="50">
        <f>VLOOKUP(D2826,'Species List'!$A$2:$J$97,7,0)</f>
        <v>3.1109</v>
      </c>
      <c r="J2826">
        <f t="shared" si="44"/>
        <v>489.6395738782121</v>
      </c>
      <c r="K2826" s="50" t="str">
        <f>VLOOKUP(D2826,'Species List'!$A$2:$J$97,4,0)</f>
        <v>Scaridae</v>
      </c>
    </row>
    <row r="2827" spans="1:11">
      <c r="A2827" s="49">
        <v>2013</v>
      </c>
      <c r="B2827" t="s">
        <v>62</v>
      </c>
      <c r="C2827">
        <v>4</v>
      </c>
      <c r="D2827" s="48" t="s">
        <v>42</v>
      </c>
      <c r="E2827" s="48" t="str">
        <f>VLOOKUP(D2827,'Species List'!$A$2:$J$97,3,0)</f>
        <v>Scarus vetula</v>
      </c>
      <c r="F2827">
        <v>31</v>
      </c>
      <c r="G2827" t="s">
        <v>21</v>
      </c>
      <c r="H2827" s="50">
        <f>VLOOKUP(D2827,'Species List'!$A$2:$J$97,6,0)</f>
        <v>-5.0162000000000004</v>
      </c>
      <c r="I2827" s="50">
        <f>VLOOKUP(D2827,'Species List'!$A$2:$J$97,7,0)</f>
        <v>3.1109</v>
      </c>
      <c r="J2827">
        <f t="shared" si="44"/>
        <v>542.22194853037195</v>
      </c>
      <c r="K2827" s="50" t="str">
        <f>VLOOKUP(D2827,'Species List'!$A$2:$J$97,4,0)</f>
        <v>Scaridae</v>
      </c>
    </row>
    <row r="2828" spans="1:11">
      <c r="A2828" s="49">
        <v>2013</v>
      </c>
      <c r="B2828" t="s">
        <v>62</v>
      </c>
      <c r="C2828">
        <v>4</v>
      </c>
      <c r="D2828" s="48" t="s">
        <v>47</v>
      </c>
      <c r="E2828" s="48" t="str">
        <f>VLOOKUP(D2828,'Species List'!$A$2:$J$97,3,0)</f>
        <v>Sparisoma aurofrenatum</v>
      </c>
      <c r="F2828">
        <v>24</v>
      </c>
      <c r="G2828" t="s">
        <v>43</v>
      </c>
      <c r="H2828" s="50">
        <f>VLOOKUP(D2828,'Species List'!$A$2:$J$97,6,0)</f>
        <v>-4.0781000000000001</v>
      </c>
      <c r="I2828" s="50">
        <f>VLOOKUP(D2828,'Species List'!$A$2:$J$97,7,0)</f>
        <v>2.7437999999999998</v>
      </c>
      <c r="J2828">
        <f t="shared" si="44"/>
        <v>283.61134861400006</v>
      </c>
      <c r="K2828" s="50" t="str">
        <f>VLOOKUP(D2828,'Species List'!$A$2:$J$97,4,0)</f>
        <v>Scaridae</v>
      </c>
    </row>
    <row r="2829" spans="1:11">
      <c r="A2829" s="49">
        <v>2013</v>
      </c>
      <c r="B2829" t="s">
        <v>62</v>
      </c>
      <c r="C2829">
        <v>4</v>
      </c>
      <c r="D2829" t="s">
        <v>45</v>
      </c>
      <c r="E2829" s="48" t="str">
        <f>VLOOKUP(D2829,'Species List'!$A$2:$J$97,3,0)</f>
        <v>Sparisoma viride</v>
      </c>
      <c r="F2829">
        <v>25</v>
      </c>
      <c r="G2829" t="s">
        <v>21</v>
      </c>
      <c r="H2829" s="50">
        <f>VLOOKUP(D2829,'Species List'!$A$2:$J$97,6,0)</f>
        <v>-4.4317000000000002</v>
      </c>
      <c r="I2829" s="50">
        <f>VLOOKUP(D2829,'Species List'!$A$2:$J$97,7,0)</f>
        <v>2.9051</v>
      </c>
      <c r="J2829">
        <f t="shared" si="44"/>
        <v>342.41715863912742</v>
      </c>
      <c r="K2829" s="50" t="str">
        <f>VLOOKUP(D2829,'Species List'!$A$2:$J$97,4,0)</f>
        <v>Scaridae</v>
      </c>
    </row>
    <row r="2830" spans="1:11">
      <c r="A2830" s="49">
        <v>2013</v>
      </c>
      <c r="B2830" t="s">
        <v>62</v>
      </c>
      <c r="C2830">
        <v>5</v>
      </c>
      <c r="D2830" s="48" t="s">
        <v>26</v>
      </c>
      <c r="E2830" s="48" t="str">
        <f>VLOOKUP(D2830,'Species List'!$A$2:$J$97,3,0)</f>
        <v>Acanthurus bahianus</v>
      </c>
      <c r="F2830">
        <v>20</v>
      </c>
      <c r="H2830" s="50">
        <f>VLOOKUP(D2830,'Species List'!$A$2:$J$97,6,0)</f>
        <v>-4.6005000000000003</v>
      </c>
      <c r="I2830" s="50">
        <f>VLOOKUP(D2830,'Species List'!$A$2:$J$97,7,0)</f>
        <v>2.9752000000000001</v>
      </c>
      <c r="J2830">
        <f t="shared" si="44"/>
        <v>176.00477205767049</v>
      </c>
      <c r="K2830" s="50" t="str">
        <f>VLOOKUP(D2830,'Species List'!$A$2:$J$97,4,0)</f>
        <v>Acanthuridae</v>
      </c>
    </row>
    <row r="2831" spans="1:11">
      <c r="A2831" s="49">
        <v>2013</v>
      </c>
      <c r="B2831" t="s">
        <v>62</v>
      </c>
      <c r="C2831">
        <v>5</v>
      </c>
      <c r="D2831" t="s">
        <v>54</v>
      </c>
      <c r="E2831" s="48" t="str">
        <f>VLOOKUP(D2831,'Species List'!$A$2:$J$97,3,0)</f>
        <v>Acanthurus coeruleus</v>
      </c>
      <c r="F2831">
        <v>18</v>
      </c>
      <c r="H2831" s="50">
        <f>VLOOKUP(D2831,'Species List'!$A$2:$J$97,6,0)</f>
        <v>-2.8241999999999998</v>
      </c>
      <c r="I2831" s="50">
        <f>VLOOKUP(D2831,'Species List'!$A$2:$J$97,7,0)</f>
        <v>2.2637999999999998</v>
      </c>
      <c r="J2831">
        <f t="shared" si="44"/>
        <v>191.11109332634919</v>
      </c>
      <c r="K2831" s="50" t="str">
        <f>VLOOKUP(D2831,'Species List'!$A$2:$J$97,4,0)</f>
        <v>Acanthuridae</v>
      </c>
    </row>
    <row r="2832" spans="1:11">
      <c r="A2832" s="49">
        <v>2013</v>
      </c>
      <c r="B2832" t="s">
        <v>62</v>
      </c>
      <c r="C2832">
        <v>5</v>
      </c>
      <c r="D2832" t="s">
        <v>54</v>
      </c>
      <c r="E2832" s="48" t="str">
        <f>VLOOKUP(D2832,'Species List'!$A$2:$J$97,3,0)</f>
        <v>Acanthurus coeruleus</v>
      </c>
      <c r="F2832">
        <v>20</v>
      </c>
      <c r="H2832" s="50">
        <f>VLOOKUP(D2832,'Species List'!$A$2:$J$97,6,0)</f>
        <v>-2.8241999999999998</v>
      </c>
      <c r="I2832" s="50">
        <f>VLOOKUP(D2832,'Species List'!$A$2:$J$97,7,0)</f>
        <v>2.2637999999999998</v>
      </c>
      <c r="J2832">
        <f t="shared" si="44"/>
        <v>242.58933511332035</v>
      </c>
      <c r="K2832" s="50" t="str">
        <f>VLOOKUP(D2832,'Species List'!$A$2:$J$97,4,0)</f>
        <v>Acanthuridae</v>
      </c>
    </row>
    <row r="2833" spans="1:11">
      <c r="A2833" s="49">
        <v>2013</v>
      </c>
      <c r="B2833" t="s">
        <v>62</v>
      </c>
      <c r="C2833">
        <v>5</v>
      </c>
      <c r="D2833" t="s">
        <v>44</v>
      </c>
      <c r="E2833" s="48" t="str">
        <f>VLOOKUP(D2833,'Species List'!$A$2:$J$97,3,0)</f>
        <v>Scarus iseri</v>
      </c>
      <c r="F2833">
        <v>10</v>
      </c>
      <c r="G2833" t="s">
        <v>53</v>
      </c>
      <c r="H2833" s="50">
        <f>VLOOKUP(D2833,'Species List'!$A$2:$J$97,6,0)</f>
        <v>-4.8887</v>
      </c>
      <c r="I2833" s="50">
        <f>VLOOKUP(D2833,'Species List'!$A$2:$J$97,7,0)</f>
        <v>3.0548000000000002</v>
      </c>
      <c r="J2833">
        <f t="shared" si="44"/>
        <v>16.630296795457848</v>
      </c>
      <c r="K2833" s="50" t="str">
        <f>VLOOKUP(D2833,'Species List'!$A$2:$J$97,4,0)</f>
        <v>Scaridae</v>
      </c>
    </row>
    <row r="2834" spans="1:11">
      <c r="A2834" s="49">
        <v>2013</v>
      </c>
      <c r="B2834" t="s">
        <v>62</v>
      </c>
      <c r="C2834">
        <v>5</v>
      </c>
      <c r="D2834" t="s">
        <v>48</v>
      </c>
      <c r="E2834" s="48" t="str">
        <f>VLOOKUP(D2834,'Species List'!$A$2:$J$97,3,0)</f>
        <v>Scarus taeniopterus</v>
      </c>
      <c r="F2834">
        <v>13</v>
      </c>
      <c r="G2834" t="s">
        <v>21</v>
      </c>
      <c r="H2834" s="50">
        <f>VLOOKUP(D2834,'Species List'!$A$2:$J$97,6,0)</f>
        <v>-3.2256999999999998</v>
      </c>
      <c r="I2834" s="50">
        <f>VLOOKUP(D2834,'Species List'!$A$2:$J$97,7,0)</f>
        <v>2.3852000000000002</v>
      </c>
      <c r="J2834">
        <f t="shared" si="44"/>
        <v>65.535660968650873</v>
      </c>
      <c r="K2834" s="50" t="str">
        <f>VLOOKUP(D2834,'Species List'!$A$2:$J$97,4,0)</f>
        <v>Scaridae</v>
      </c>
    </row>
    <row r="2835" spans="1:11">
      <c r="A2835" s="49">
        <v>2013</v>
      </c>
      <c r="B2835" t="s">
        <v>62</v>
      </c>
      <c r="C2835">
        <v>5</v>
      </c>
      <c r="D2835" t="s">
        <v>48</v>
      </c>
      <c r="E2835" s="48" t="str">
        <f>VLOOKUP(D2835,'Species List'!$A$2:$J$97,3,0)</f>
        <v>Scarus taeniopterus</v>
      </c>
      <c r="F2835">
        <v>18</v>
      </c>
      <c r="G2835" t="s">
        <v>21</v>
      </c>
      <c r="H2835" s="50">
        <f>VLOOKUP(D2835,'Species List'!$A$2:$J$97,6,0)</f>
        <v>-3.2256999999999998</v>
      </c>
      <c r="I2835" s="50">
        <f>VLOOKUP(D2835,'Species List'!$A$2:$J$97,7,0)</f>
        <v>2.3852000000000002</v>
      </c>
      <c r="J2835">
        <f t="shared" si="44"/>
        <v>142.42163893869329</v>
      </c>
      <c r="K2835" s="50" t="str">
        <f>VLOOKUP(D2835,'Species List'!$A$2:$J$97,4,0)</f>
        <v>Scaridae</v>
      </c>
    </row>
    <row r="2836" spans="1:11">
      <c r="A2836" s="49">
        <v>2013</v>
      </c>
      <c r="B2836" t="s">
        <v>62</v>
      </c>
      <c r="C2836">
        <v>5</v>
      </c>
      <c r="D2836" t="s">
        <v>48</v>
      </c>
      <c r="E2836" s="48" t="str">
        <f>VLOOKUP(D2836,'Species List'!$A$2:$J$97,3,0)</f>
        <v>Scarus taeniopterus</v>
      </c>
      <c r="F2836">
        <v>18</v>
      </c>
      <c r="G2836" t="s">
        <v>21</v>
      </c>
      <c r="H2836" s="50">
        <f>VLOOKUP(D2836,'Species List'!$A$2:$J$97,6,0)</f>
        <v>-3.2256999999999998</v>
      </c>
      <c r="I2836" s="50">
        <f>VLOOKUP(D2836,'Species List'!$A$2:$J$97,7,0)</f>
        <v>2.3852000000000002</v>
      </c>
      <c r="J2836">
        <f t="shared" si="44"/>
        <v>142.42163893869329</v>
      </c>
      <c r="K2836" s="50" t="str">
        <f>VLOOKUP(D2836,'Species List'!$A$2:$J$97,4,0)</f>
        <v>Scaridae</v>
      </c>
    </row>
    <row r="2837" spans="1:11">
      <c r="A2837" s="49">
        <v>2013</v>
      </c>
      <c r="B2837" t="s">
        <v>62</v>
      </c>
      <c r="C2837">
        <v>5</v>
      </c>
      <c r="D2837" t="s">
        <v>48</v>
      </c>
      <c r="E2837" s="48" t="str">
        <f>VLOOKUP(D2837,'Species List'!$A$2:$J$97,3,0)</f>
        <v>Scarus taeniopterus</v>
      </c>
      <c r="F2837">
        <v>18</v>
      </c>
      <c r="G2837" t="s">
        <v>21</v>
      </c>
      <c r="H2837" s="50">
        <f>VLOOKUP(D2837,'Species List'!$A$2:$J$97,6,0)</f>
        <v>-3.2256999999999998</v>
      </c>
      <c r="I2837" s="50">
        <f>VLOOKUP(D2837,'Species List'!$A$2:$J$97,7,0)</f>
        <v>2.3852000000000002</v>
      </c>
      <c r="J2837">
        <f t="shared" si="44"/>
        <v>142.42163893869329</v>
      </c>
      <c r="K2837" s="50" t="str">
        <f>VLOOKUP(D2837,'Species List'!$A$2:$J$97,4,0)</f>
        <v>Scaridae</v>
      </c>
    </row>
    <row r="2838" spans="1:11">
      <c r="A2838" s="49">
        <v>2013</v>
      </c>
      <c r="B2838" t="s">
        <v>62</v>
      </c>
      <c r="C2838">
        <v>5</v>
      </c>
      <c r="D2838" t="s">
        <v>48</v>
      </c>
      <c r="E2838" s="48" t="str">
        <f>VLOOKUP(D2838,'Species List'!$A$2:$J$97,3,0)</f>
        <v>Scarus taeniopterus</v>
      </c>
      <c r="F2838">
        <v>18</v>
      </c>
      <c r="G2838" t="s">
        <v>21</v>
      </c>
      <c r="H2838" s="50">
        <f>VLOOKUP(D2838,'Species List'!$A$2:$J$97,6,0)</f>
        <v>-3.2256999999999998</v>
      </c>
      <c r="I2838" s="50">
        <f>VLOOKUP(D2838,'Species List'!$A$2:$J$97,7,0)</f>
        <v>2.3852000000000002</v>
      </c>
      <c r="J2838">
        <f t="shared" si="44"/>
        <v>142.42163893869329</v>
      </c>
      <c r="K2838" s="50" t="str">
        <f>VLOOKUP(D2838,'Species List'!$A$2:$J$97,4,0)</f>
        <v>Scaridae</v>
      </c>
    </row>
    <row r="2839" spans="1:11">
      <c r="A2839" s="49">
        <v>2013</v>
      </c>
      <c r="B2839" t="s">
        <v>62</v>
      </c>
      <c r="C2839">
        <v>5</v>
      </c>
      <c r="D2839" t="s">
        <v>48</v>
      </c>
      <c r="E2839" s="48" t="str">
        <f>VLOOKUP(D2839,'Species List'!$A$2:$J$97,3,0)</f>
        <v>Scarus taeniopterus</v>
      </c>
      <c r="F2839">
        <v>20</v>
      </c>
      <c r="G2839" t="s">
        <v>21</v>
      </c>
      <c r="H2839" s="50">
        <f>VLOOKUP(D2839,'Species List'!$A$2:$J$97,6,0)</f>
        <v>-3.2256999999999998</v>
      </c>
      <c r="I2839" s="50">
        <f>VLOOKUP(D2839,'Species List'!$A$2:$J$97,7,0)</f>
        <v>2.3852000000000002</v>
      </c>
      <c r="J2839">
        <f t="shared" si="44"/>
        <v>183.11197449783583</v>
      </c>
      <c r="K2839" s="50" t="str">
        <f>VLOOKUP(D2839,'Species List'!$A$2:$J$97,4,0)</f>
        <v>Scaridae</v>
      </c>
    </row>
    <row r="2840" spans="1:11">
      <c r="A2840" s="49">
        <v>2013</v>
      </c>
      <c r="B2840" t="s">
        <v>62</v>
      </c>
      <c r="C2840">
        <v>5</v>
      </c>
      <c r="D2840" t="s">
        <v>48</v>
      </c>
      <c r="E2840" s="48" t="str">
        <f>VLOOKUP(D2840,'Species List'!$A$2:$J$97,3,0)</f>
        <v>Scarus taeniopterus</v>
      </c>
      <c r="F2840">
        <v>21</v>
      </c>
      <c r="G2840" t="s">
        <v>43</v>
      </c>
      <c r="H2840" s="50">
        <f>VLOOKUP(D2840,'Species List'!$A$2:$J$97,6,0)</f>
        <v>-3.2256999999999998</v>
      </c>
      <c r="I2840" s="50">
        <f>VLOOKUP(D2840,'Species List'!$A$2:$J$97,7,0)</f>
        <v>2.3852000000000002</v>
      </c>
      <c r="J2840">
        <f t="shared" si="44"/>
        <v>205.71097462173614</v>
      </c>
      <c r="K2840" s="50" t="str">
        <f>VLOOKUP(D2840,'Species List'!$A$2:$J$97,4,0)</f>
        <v>Scaridae</v>
      </c>
    </row>
    <row r="2841" spans="1:11">
      <c r="A2841" s="49">
        <v>2013</v>
      </c>
      <c r="B2841" t="s">
        <v>62</v>
      </c>
      <c r="C2841">
        <v>5</v>
      </c>
      <c r="D2841" t="s">
        <v>48</v>
      </c>
      <c r="E2841" s="48" t="str">
        <f>VLOOKUP(D2841,'Species List'!$A$2:$J$97,3,0)</f>
        <v>Scarus taeniopterus</v>
      </c>
      <c r="F2841">
        <v>23</v>
      </c>
      <c r="G2841" t="s">
        <v>43</v>
      </c>
      <c r="H2841" s="50">
        <f>VLOOKUP(D2841,'Species List'!$A$2:$J$97,6,0)</f>
        <v>-3.2256999999999998</v>
      </c>
      <c r="I2841" s="50">
        <f>VLOOKUP(D2841,'Species List'!$A$2:$J$97,7,0)</f>
        <v>2.3852000000000002</v>
      </c>
      <c r="J2841">
        <f t="shared" si="44"/>
        <v>255.56020890468707</v>
      </c>
      <c r="K2841" s="50" t="str">
        <f>VLOOKUP(D2841,'Species List'!$A$2:$J$97,4,0)</f>
        <v>Scaridae</v>
      </c>
    </row>
    <row r="2842" spans="1:11">
      <c r="A2842" s="49">
        <v>2013</v>
      </c>
      <c r="B2842" t="s">
        <v>62</v>
      </c>
      <c r="C2842">
        <v>5</v>
      </c>
      <c r="D2842" t="s">
        <v>48</v>
      </c>
      <c r="E2842" s="48" t="str">
        <f>VLOOKUP(D2842,'Species List'!$A$2:$J$97,3,0)</f>
        <v>Scarus taeniopterus</v>
      </c>
      <c r="F2842">
        <v>23</v>
      </c>
      <c r="G2842" t="s">
        <v>43</v>
      </c>
      <c r="H2842" s="50">
        <f>VLOOKUP(D2842,'Species List'!$A$2:$J$97,6,0)</f>
        <v>-3.2256999999999998</v>
      </c>
      <c r="I2842" s="50">
        <f>VLOOKUP(D2842,'Species List'!$A$2:$J$97,7,0)</f>
        <v>2.3852000000000002</v>
      </c>
      <c r="J2842">
        <f t="shared" si="44"/>
        <v>255.56020890468707</v>
      </c>
      <c r="K2842" s="50" t="str">
        <f>VLOOKUP(D2842,'Species List'!$A$2:$J$97,4,0)</f>
        <v>Scaridae</v>
      </c>
    </row>
    <row r="2843" spans="1:11">
      <c r="A2843" s="49">
        <v>2013</v>
      </c>
      <c r="B2843" t="s">
        <v>62</v>
      </c>
      <c r="C2843">
        <v>5</v>
      </c>
      <c r="D2843" t="s">
        <v>48</v>
      </c>
      <c r="E2843" s="48" t="str">
        <f>VLOOKUP(D2843,'Species List'!$A$2:$J$97,3,0)</f>
        <v>Scarus taeniopterus</v>
      </c>
      <c r="F2843">
        <v>23</v>
      </c>
      <c r="G2843" t="s">
        <v>43</v>
      </c>
      <c r="H2843" s="50">
        <f>VLOOKUP(D2843,'Species List'!$A$2:$J$97,6,0)</f>
        <v>-3.2256999999999998</v>
      </c>
      <c r="I2843" s="50">
        <f>VLOOKUP(D2843,'Species List'!$A$2:$J$97,7,0)</f>
        <v>2.3852000000000002</v>
      </c>
      <c r="J2843">
        <f t="shared" si="44"/>
        <v>255.56020890468707</v>
      </c>
      <c r="K2843" s="50" t="str">
        <f>VLOOKUP(D2843,'Species List'!$A$2:$J$97,4,0)</f>
        <v>Scaridae</v>
      </c>
    </row>
    <row r="2844" spans="1:11">
      <c r="A2844" s="49">
        <v>2013</v>
      </c>
      <c r="B2844" t="s">
        <v>62</v>
      </c>
      <c r="C2844">
        <v>5</v>
      </c>
      <c r="D2844" t="s">
        <v>48</v>
      </c>
      <c r="E2844" s="48" t="str">
        <f>VLOOKUP(D2844,'Species List'!$A$2:$J$97,3,0)</f>
        <v>Scarus taeniopterus</v>
      </c>
      <c r="F2844">
        <v>23</v>
      </c>
      <c r="G2844" t="s">
        <v>43</v>
      </c>
      <c r="H2844" s="50">
        <f>VLOOKUP(D2844,'Species List'!$A$2:$J$97,6,0)</f>
        <v>-3.2256999999999998</v>
      </c>
      <c r="I2844" s="50">
        <f>VLOOKUP(D2844,'Species List'!$A$2:$J$97,7,0)</f>
        <v>2.3852000000000002</v>
      </c>
      <c r="J2844">
        <f t="shared" si="44"/>
        <v>255.56020890468707</v>
      </c>
      <c r="K2844" s="50" t="str">
        <f>VLOOKUP(D2844,'Species List'!$A$2:$J$97,4,0)</f>
        <v>Scaridae</v>
      </c>
    </row>
    <row r="2845" spans="1:11">
      <c r="A2845" s="49">
        <v>2013</v>
      </c>
      <c r="B2845" t="s">
        <v>62</v>
      </c>
      <c r="C2845">
        <v>5</v>
      </c>
      <c r="D2845" s="48" t="s">
        <v>42</v>
      </c>
      <c r="E2845" s="48" t="str">
        <f>VLOOKUP(D2845,'Species List'!$A$2:$J$97,3,0)</f>
        <v>Scarus vetula</v>
      </c>
      <c r="F2845">
        <v>33</v>
      </c>
      <c r="G2845" t="s">
        <v>43</v>
      </c>
      <c r="H2845" s="50">
        <f>VLOOKUP(D2845,'Species List'!$A$2:$J$97,6,0)</f>
        <v>-5.0162000000000004</v>
      </c>
      <c r="I2845" s="50">
        <f>VLOOKUP(D2845,'Species List'!$A$2:$J$97,7,0)</f>
        <v>3.1109</v>
      </c>
      <c r="J2845">
        <f t="shared" si="44"/>
        <v>658.63531859738646</v>
      </c>
      <c r="K2845" s="50" t="str">
        <f>VLOOKUP(D2845,'Species List'!$A$2:$J$97,4,0)</f>
        <v>Scaridae</v>
      </c>
    </row>
    <row r="2846" spans="1:11">
      <c r="A2846" s="49">
        <v>2013</v>
      </c>
      <c r="B2846" t="s">
        <v>62</v>
      </c>
      <c r="C2846">
        <v>5</v>
      </c>
      <c r="D2846" t="s">
        <v>45</v>
      </c>
      <c r="E2846" s="48" t="str">
        <f>VLOOKUP(D2846,'Species List'!$A$2:$J$97,3,0)</f>
        <v>Sparisoma viride</v>
      </c>
      <c r="F2846">
        <v>12</v>
      </c>
      <c r="G2846" t="s">
        <v>21</v>
      </c>
      <c r="H2846" s="50">
        <f>VLOOKUP(D2846,'Species List'!$A$2:$J$97,6,0)</f>
        <v>-4.4317000000000002</v>
      </c>
      <c r="I2846" s="50">
        <f>VLOOKUP(D2846,'Species List'!$A$2:$J$97,7,0)</f>
        <v>2.9051</v>
      </c>
      <c r="J2846">
        <f t="shared" si="44"/>
        <v>40.600318253552281</v>
      </c>
      <c r="K2846" s="50" t="str">
        <f>VLOOKUP(D2846,'Species List'!$A$2:$J$97,4,0)</f>
        <v>Scaridae</v>
      </c>
    </row>
    <row r="2847" spans="1:11">
      <c r="A2847" s="49">
        <v>2013</v>
      </c>
      <c r="B2847" t="s">
        <v>62</v>
      </c>
      <c r="C2847">
        <v>5</v>
      </c>
      <c r="D2847" t="s">
        <v>45</v>
      </c>
      <c r="E2847" s="48" t="str">
        <f>VLOOKUP(D2847,'Species List'!$A$2:$J$97,3,0)</f>
        <v>Sparisoma viride</v>
      </c>
      <c r="F2847">
        <v>12</v>
      </c>
      <c r="G2847" t="s">
        <v>21</v>
      </c>
      <c r="H2847" s="50">
        <f>VLOOKUP(D2847,'Species List'!$A$2:$J$97,6,0)</f>
        <v>-4.4317000000000002</v>
      </c>
      <c r="I2847" s="50">
        <f>VLOOKUP(D2847,'Species List'!$A$2:$J$97,7,0)</f>
        <v>2.9051</v>
      </c>
      <c r="J2847">
        <f t="shared" si="44"/>
        <v>40.600318253552281</v>
      </c>
      <c r="K2847" s="50" t="str">
        <f>VLOOKUP(D2847,'Species List'!$A$2:$J$97,4,0)</f>
        <v>Scaridae</v>
      </c>
    </row>
    <row r="2848" spans="1:11">
      <c r="A2848" s="49">
        <v>2013</v>
      </c>
      <c r="B2848" t="s">
        <v>62</v>
      </c>
      <c r="C2848">
        <v>5</v>
      </c>
      <c r="D2848" t="s">
        <v>45</v>
      </c>
      <c r="E2848" s="48" t="str">
        <f>VLOOKUP(D2848,'Species List'!$A$2:$J$97,3,0)</f>
        <v>Sparisoma viride</v>
      </c>
      <c r="F2848">
        <v>25</v>
      </c>
      <c r="G2848" t="s">
        <v>21</v>
      </c>
      <c r="H2848" s="50">
        <f>VLOOKUP(D2848,'Species List'!$A$2:$J$97,6,0)</f>
        <v>-4.4317000000000002</v>
      </c>
      <c r="I2848" s="50">
        <f>VLOOKUP(D2848,'Species List'!$A$2:$J$97,7,0)</f>
        <v>2.9051</v>
      </c>
      <c r="J2848">
        <f t="shared" si="44"/>
        <v>342.41715863912742</v>
      </c>
      <c r="K2848" s="50" t="str">
        <f>VLOOKUP(D2848,'Species List'!$A$2:$J$97,4,0)</f>
        <v>Scaridae</v>
      </c>
    </row>
    <row r="2849" spans="1:11">
      <c r="A2849" s="49">
        <v>2013</v>
      </c>
      <c r="B2849" t="s">
        <v>62</v>
      </c>
      <c r="C2849">
        <v>6</v>
      </c>
      <c r="D2849" s="48" t="s">
        <v>26</v>
      </c>
      <c r="E2849" s="48" t="str">
        <f>VLOOKUP(D2849,'Species List'!$A$2:$J$97,3,0)</f>
        <v>Acanthurus bahianus</v>
      </c>
      <c r="F2849">
        <v>17</v>
      </c>
      <c r="H2849" s="50">
        <f>VLOOKUP(D2849,'Species List'!$A$2:$J$97,6,0)</f>
        <v>-4.6005000000000003</v>
      </c>
      <c r="I2849" s="50">
        <f>VLOOKUP(D2849,'Species List'!$A$2:$J$97,7,0)</f>
        <v>2.9752000000000001</v>
      </c>
      <c r="J2849">
        <f t="shared" si="44"/>
        <v>108.52545888885899</v>
      </c>
      <c r="K2849" s="50" t="str">
        <f>VLOOKUP(D2849,'Species List'!$A$2:$J$97,4,0)</f>
        <v>Acanthuridae</v>
      </c>
    </row>
    <row r="2850" spans="1:11">
      <c r="A2850" s="49">
        <v>2013</v>
      </c>
      <c r="B2850" t="s">
        <v>62</v>
      </c>
      <c r="C2850">
        <v>6</v>
      </c>
      <c r="D2850" t="s">
        <v>54</v>
      </c>
      <c r="E2850" s="48" t="str">
        <f>VLOOKUP(D2850,'Species List'!$A$2:$J$97,3,0)</f>
        <v>Acanthurus coeruleus</v>
      </c>
      <c r="F2850">
        <v>18</v>
      </c>
      <c r="H2850" s="50">
        <f>VLOOKUP(D2850,'Species List'!$A$2:$J$97,6,0)</f>
        <v>-2.8241999999999998</v>
      </c>
      <c r="I2850" s="50">
        <f>VLOOKUP(D2850,'Species List'!$A$2:$J$97,7,0)</f>
        <v>2.2637999999999998</v>
      </c>
      <c r="J2850">
        <f t="shared" si="44"/>
        <v>191.11109332634919</v>
      </c>
      <c r="K2850" s="50" t="str">
        <f>VLOOKUP(D2850,'Species List'!$A$2:$J$97,4,0)</f>
        <v>Acanthuridae</v>
      </c>
    </row>
    <row r="2851" spans="1:11">
      <c r="A2851" s="49">
        <v>2013</v>
      </c>
      <c r="B2851" t="s">
        <v>62</v>
      </c>
      <c r="C2851">
        <v>6</v>
      </c>
      <c r="D2851" s="48" t="s">
        <v>49</v>
      </c>
      <c r="E2851" s="48" t="str">
        <f>VLOOKUP(D2851,'Species List'!$A$2:$J$97,3,0)</f>
        <v>Microspathodon chrysurus</v>
      </c>
      <c r="F2851">
        <v>15</v>
      </c>
      <c r="H2851" s="50">
        <f>VLOOKUP(D2851,'Species List'!$A$2:$J$97,6,0)</f>
        <v>-4.7032999999999996</v>
      </c>
      <c r="I2851" s="50">
        <f>VLOOKUP(D2851,'Species List'!$A$2:$J$97,7,0)</f>
        <v>3.0825</v>
      </c>
      <c r="J2851">
        <f t="shared" si="44"/>
        <v>101.04185391212167</v>
      </c>
      <c r="K2851" s="50" t="str">
        <f>VLOOKUP(D2851,'Species List'!$A$2:$J$97,4,0)</f>
        <v>Pomacentridae</v>
      </c>
    </row>
    <row r="2852" spans="1:11">
      <c r="A2852" s="49">
        <v>2013</v>
      </c>
      <c r="B2852" t="s">
        <v>62</v>
      </c>
      <c r="C2852">
        <v>6</v>
      </c>
      <c r="D2852" t="s">
        <v>44</v>
      </c>
      <c r="E2852" s="48" t="str">
        <f>VLOOKUP(D2852,'Species List'!$A$2:$J$97,3,0)</f>
        <v>Scarus iseri</v>
      </c>
      <c r="F2852">
        <v>25</v>
      </c>
      <c r="G2852" t="s">
        <v>43</v>
      </c>
      <c r="H2852" s="50">
        <f>VLOOKUP(D2852,'Species List'!$A$2:$J$97,6,0)</f>
        <v>-4.8887</v>
      </c>
      <c r="I2852" s="50">
        <f>VLOOKUP(D2852,'Species List'!$A$2:$J$97,7,0)</f>
        <v>3.0548000000000002</v>
      </c>
      <c r="J2852">
        <f t="shared" si="44"/>
        <v>273.22921758907904</v>
      </c>
      <c r="K2852" s="50" t="str">
        <f>VLOOKUP(D2852,'Species List'!$A$2:$J$97,4,0)</f>
        <v>Scaridae</v>
      </c>
    </row>
    <row r="2853" spans="1:11">
      <c r="A2853" s="49">
        <v>2013</v>
      </c>
      <c r="B2853" t="s">
        <v>62</v>
      </c>
      <c r="C2853">
        <v>6</v>
      </c>
      <c r="D2853" t="s">
        <v>48</v>
      </c>
      <c r="E2853" s="48" t="str">
        <f>VLOOKUP(D2853,'Species List'!$A$2:$J$97,3,0)</f>
        <v>Scarus taeniopterus</v>
      </c>
      <c r="F2853">
        <v>18</v>
      </c>
      <c r="G2853" t="s">
        <v>21</v>
      </c>
      <c r="H2853" s="50">
        <f>VLOOKUP(D2853,'Species List'!$A$2:$J$97,6,0)</f>
        <v>-3.2256999999999998</v>
      </c>
      <c r="I2853" s="50">
        <f>VLOOKUP(D2853,'Species List'!$A$2:$J$97,7,0)</f>
        <v>2.3852000000000002</v>
      </c>
      <c r="J2853">
        <f t="shared" si="44"/>
        <v>142.42163893869329</v>
      </c>
      <c r="K2853" s="50" t="str">
        <f>VLOOKUP(D2853,'Species List'!$A$2:$J$97,4,0)</f>
        <v>Scaridae</v>
      </c>
    </row>
    <row r="2854" spans="1:11">
      <c r="A2854" s="49">
        <v>2013</v>
      </c>
      <c r="B2854" t="s">
        <v>62</v>
      </c>
      <c r="C2854">
        <v>6</v>
      </c>
      <c r="D2854" t="s">
        <v>48</v>
      </c>
      <c r="E2854" s="48" t="str">
        <f>VLOOKUP(D2854,'Species List'!$A$2:$J$97,3,0)</f>
        <v>Scarus taeniopterus</v>
      </c>
      <c r="F2854">
        <v>10</v>
      </c>
      <c r="G2854" t="s">
        <v>53</v>
      </c>
      <c r="H2854" s="50">
        <f>VLOOKUP(D2854,'Species List'!$A$2:$J$97,6,0)</f>
        <v>-3.2256999999999998</v>
      </c>
      <c r="I2854" s="50">
        <f>VLOOKUP(D2854,'Species List'!$A$2:$J$97,7,0)</f>
        <v>2.3852000000000002</v>
      </c>
      <c r="J2854">
        <f t="shared" si="44"/>
        <v>35.050966680669347</v>
      </c>
      <c r="K2854" s="50" t="str">
        <f>VLOOKUP(D2854,'Species List'!$A$2:$J$97,4,0)</f>
        <v>Scaridae</v>
      </c>
    </row>
    <row r="2855" spans="1:11">
      <c r="A2855" s="49">
        <v>2013</v>
      </c>
      <c r="B2855" t="s">
        <v>62</v>
      </c>
      <c r="C2855">
        <v>6</v>
      </c>
      <c r="D2855" t="s">
        <v>48</v>
      </c>
      <c r="E2855" s="48" t="str">
        <f>VLOOKUP(D2855,'Species List'!$A$2:$J$97,3,0)</f>
        <v>Scarus taeniopterus</v>
      </c>
      <c r="F2855">
        <v>23</v>
      </c>
      <c r="G2855" t="s">
        <v>43</v>
      </c>
      <c r="H2855" s="50">
        <f>VLOOKUP(D2855,'Species List'!$A$2:$J$97,6,0)</f>
        <v>-3.2256999999999998</v>
      </c>
      <c r="I2855" s="50">
        <f>VLOOKUP(D2855,'Species List'!$A$2:$J$97,7,0)</f>
        <v>2.3852000000000002</v>
      </c>
      <c r="J2855">
        <f t="shared" si="44"/>
        <v>255.56020890468707</v>
      </c>
      <c r="K2855" s="50" t="str">
        <f>VLOOKUP(D2855,'Species List'!$A$2:$J$97,4,0)</f>
        <v>Scaridae</v>
      </c>
    </row>
    <row r="2856" spans="1:11">
      <c r="A2856" s="49">
        <v>2013</v>
      </c>
      <c r="B2856" t="s">
        <v>62</v>
      </c>
      <c r="C2856">
        <v>6</v>
      </c>
      <c r="D2856" t="s">
        <v>48</v>
      </c>
      <c r="E2856" s="48" t="str">
        <f>VLOOKUP(D2856,'Species List'!$A$2:$J$97,3,0)</f>
        <v>Scarus taeniopterus</v>
      </c>
      <c r="F2856">
        <v>24</v>
      </c>
      <c r="G2856" t="s">
        <v>43</v>
      </c>
      <c r="H2856" s="50">
        <f>VLOOKUP(D2856,'Species List'!$A$2:$J$97,6,0)</f>
        <v>-3.2256999999999998</v>
      </c>
      <c r="I2856" s="50">
        <f>VLOOKUP(D2856,'Species List'!$A$2:$J$97,7,0)</f>
        <v>2.3852000000000002</v>
      </c>
      <c r="J2856">
        <f t="shared" si="44"/>
        <v>282.86541679033706</v>
      </c>
      <c r="K2856" s="50" t="str">
        <f>VLOOKUP(D2856,'Species List'!$A$2:$J$97,4,0)</f>
        <v>Scaridae</v>
      </c>
    </row>
    <row r="2857" spans="1:11">
      <c r="A2857" s="49">
        <v>2013</v>
      </c>
      <c r="B2857" t="s">
        <v>62</v>
      </c>
      <c r="C2857">
        <v>6</v>
      </c>
      <c r="D2857" s="48" t="s">
        <v>42</v>
      </c>
      <c r="E2857" s="48" t="str">
        <f>VLOOKUP(D2857,'Species List'!$A$2:$J$97,3,0)</f>
        <v>Scarus vetula</v>
      </c>
      <c r="F2857">
        <v>30</v>
      </c>
      <c r="G2857" t="s">
        <v>21</v>
      </c>
      <c r="H2857" s="50">
        <f>VLOOKUP(D2857,'Species List'!$A$2:$J$97,6,0)</f>
        <v>-5.0162000000000004</v>
      </c>
      <c r="I2857" s="50">
        <f>VLOOKUP(D2857,'Species List'!$A$2:$J$97,7,0)</f>
        <v>3.1109</v>
      </c>
      <c r="J2857">
        <f t="shared" si="44"/>
        <v>489.6395738782121</v>
      </c>
      <c r="K2857" s="50" t="str">
        <f>VLOOKUP(D2857,'Species List'!$A$2:$J$97,4,0)</f>
        <v>Scaridae</v>
      </c>
    </row>
    <row r="2858" spans="1:11">
      <c r="A2858" s="49">
        <v>2013</v>
      </c>
      <c r="B2858" t="s">
        <v>62</v>
      </c>
      <c r="C2858">
        <v>6</v>
      </c>
      <c r="D2858" s="48" t="s">
        <v>42</v>
      </c>
      <c r="E2858" s="48" t="str">
        <f>VLOOKUP(D2858,'Species List'!$A$2:$J$97,3,0)</f>
        <v>Scarus vetula</v>
      </c>
      <c r="F2858">
        <v>30</v>
      </c>
      <c r="G2858" t="s">
        <v>21</v>
      </c>
      <c r="H2858" s="50">
        <f>VLOOKUP(D2858,'Species List'!$A$2:$J$97,6,0)</f>
        <v>-5.0162000000000004</v>
      </c>
      <c r="I2858" s="50">
        <f>VLOOKUP(D2858,'Species List'!$A$2:$J$97,7,0)</f>
        <v>3.1109</v>
      </c>
      <c r="J2858">
        <f t="shared" si="44"/>
        <v>489.6395738782121</v>
      </c>
      <c r="K2858" s="50" t="str">
        <f>VLOOKUP(D2858,'Species List'!$A$2:$J$97,4,0)</f>
        <v>Scaridae</v>
      </c>
    </row>
    <row r="2859" spans="1:11">
      <c r="A2859" s="49">
        <v>2013</v>
      </c>
      <c r="B2859" t="s">
        <v>62</v>
      </c>
      <c r="C2859">
        <v>6</v>
      </c>
      <c r="D2859" s="48" t="s">
        <v>42</v>
      </c>
      <c r="E2859" s="48" t="str">
        <f>VLOOKUP(D2859,'Species List'!$A$2:$J$97,3,0)</f>
        <v>Scarus vetula</v>
      </c>
      <c r="F2859">
        <v>33</v>
      </c>
      <c r="G2859" t="s">
        <v>43</v>
      </c>
      <c r="H2859" s="50">
        <f>VLOOKUP(D2859,'Species List'!$A$2:$J$97,6,0)</f>
        <v>-5.0162000000000004</v>
      </c>
      <c r="I2859" s="50">
        <f>VLOOKUP(D2859,'Species List'!$A$2:$J$97,7,0)</f>
        <v>3.1109</v>
      </c>
      <c r="J2859">
        <f t="shared" si="44"/>
        <v>658.63531859738646</v>
      </c>
      <c r="K2859" s="50" t="str">
        <f>VLOOKUP(D2859,'Species List'!$A$2:$J$97,4,0)</f>
        <v>Scaridae</v>
      </c>
    </row>
    <row r="2860" spans="1:11">
      <c r="A2860" s="49">
        <v>2013</v>
      </c>
      <c r="B2860" t="s">
        <v>62</v>
      </c>
      <c r="C2860">
        <v>6</v>
      </c>
      <c r="D2860" t="s">
        <v>45</v>
      </c>
      <c r="E2860" s="48" t="str">
        <f>VLOOKUP(D2860,'Species List'!$A$2:$J$97,3,0)</f>
        <v>Sparisoma viride</v>
      </c>
      <c r="F2860">
        <v>30</v>
      </c>
      <c r="G2860" t="s">
        <v>21</v>
      </c>
      <c r="H2860" s="50">
        <f>VLOOKUP(D2860,'Species List'!$A$2:$J$97,6,0)</f>
        <v>-4.4317000000000002</v>
      </c>
      <c r="I2860" s="50">
        <f>VLOOKUP(D2860,'Species List'!$A$2:$J$97,7,0)</f>
        <v>2.9051</v>
      </c>
      <c r="J2860">
        <f t="shared" si="44"/>
        <v>581.54718397712224</v>
      </c>
      <c r="K2860" s="50" t="str">
        <f>VLOOKUP(D2860,'Species List'!$A$2:$J$97,4,0)</f>
        <v>Scaridae</v>
      </c>
    </row>
    <row r="2861" spans="1:11">
      <c r="A2861" s="49">
        <v>2013</v>
      </c>
      <c r="B2861" t="s">
        <v>62</v>
      </c>
      <c r="C2861">
        <v>6</v>
      </c>
      <c r="D2861" t="s">
        <v>45</v>
      </c>
      <c r="E2861" s="48" t="str">
        <f>VLOOKUP(D2861,'Species List'!$A$2:$J$97,3,0)</f>
        <v>Sparisoma viride</v>
      </c>
      <c r="F2861">
        <v>32</v>
      </c>
      <c r="G2861" t="s">
        <v>43</v>
      </c>
      <c r="H2861" s="50">
        <f>VLOOKUP(D2861,'Species List'!$A$2:$J$97,6,0)</f>
        <v>-4.4317000000000002</v>
      </c>
      <c r="I2861" s="50">
        <f>VLOOKUP(D2861,'Species List'!$A$2:$J$97,7,0)</f>
        <v>2.9051</v>
      </c>
      <c r="J2861">
        <f t="shared" si="44"/>
        <v>701.47339170910243</v>
      </c>
      <c r="K2861" s="50" t="str">
        <f>VLOOKUP(D2861,'Species List'!$A$2:$J$97,4,0)</f>
        <v>Scaridae</v>
      </c>
    </row>
    <row r="2862" spans="1:11">
      <c r="A2862" s="49">
        <v>2013</v>
      </c>
      <c r="B2862" t="s">
        <v>62</v>
      </c>
      <c r="C2862">
        <v>6</v>
      </c>
      <c r="D2862" t="s">
        <v>45</v>
      </c>
      <c r="E2862" s="48" t="str">
        <f>VLOOKUP(D2862,'Species List'!$A$2:$J$97,3,0)</f>
        <v>Sparisoma viride</v>
      </c>
      <c r="F2862">
        <v>32</v>
      </c>
      <c r="G2862" t="s">
        <v>43</v>
      </c>
      <c r="H2862" s="50">
        <f>VLOOKUP(D2862,'Species List'!$A$2:$J$97,6,0)</f>
        <v>-4.4317000000000002</v>
      </c>
      <c r="I2862" s="50">
        <f>VLOOKUP(D2862,'Species List'!$A$2:$J$97,7,0)</f>
        <v>2.9051</v>
      </c>
      <c r="J2862">
        <f t="shared" si="44"/>
        <v>701.47339170910243</v>
      </c>
      <c r="K2862" s="50" t="str">
        <f>VLOOKUP(D2862,'Species List'!$A$2:$J$97,4,0)</f>
        <v>Scaridae</v>
      </c>
    </row>
    <row r="2863" spans="1:11">
      <c r="A2863" s="49">
        <v>2013</v>
      </c>
      <c r="B2863" t="s">
        <v>62</v>
      </c>
      <c r="C2863">
        <v>6</v>
      </c>
      <c r="D2863" t="s">
        <v>45</v>
      </c>
      <c r="E2863" s="48" t="str">
        <f>VLOOKUP(D2863,'Species List'!$A$2:$J$97,3,0)</f>
        <v>Sparisoma viride</v>
      </c>
      <c r="F2863">
        <v>33</v>
      </c>
      <c r="G2863" t="s">
        <v>43</v>
      </c>
      <c r="H2863" s="50">
        <f>VLOOKUP(D2863,'Species List'!$A$2:$J$97,6,0)</f>
        <v>-4.4317000000000002</v>
      </c>
      <c r="I2863" s="50">
        <f>VLOOKUP(D2863,'Species List'!$A$2:$J$97,7,0)</f>
        <v>2.9051</v>
      </c>
      <c r="J2863">
        <f t="shared" si="44"/>
        <v>767.06973304521671</v>
      </c>
      <c r="K2863" s="50" t="str">
        <f>VLOOKUP(D2863,'Species List'!$A$2:$J$97,4,0)</f>
        <v>Scaridae</v>
      </c>
    </row>
    <row r="2864" spans="1:11">
      <c r="A2864" s="49">
        <v>2013</v>
      </c>
      <c r="B2864" t="s">
        <v>62</v>
      </c>
      <c r="C2864">
        <v>7</v>
      </c>
      <c r="D2864" s="48" t="s">
        <v>26</v>
      </c>
      <c r="E2864" s="48" t="str">
        <f>VLOOKUP(D2864,'Species List'!$A$2:$J$97,3,0)</f>
        <v>Acanthurus bahianus</v>
      </c>
      <c r="F2864">
        <v>14</v>
      </c>
      <c r="H2864" s="50">
        <f>VLOOKUP(D2864,'Species List'!$A$2:$J$97,6,0)</f>
        <v>-4.6005000000000003</v>
      </c>
      <c r="I2864" s="50">
        <f>VLOOKUP(D2864,'Species List'!$A$2:$J$97,7,0)</f>
        <v>2.9752000000000001</v>
      </c>
      <c r="J2864">
        <f t="shared" si="44"/>
        <v>60.906007515663681</v>
      </c>
      <c r="K2864" s="50" t="str">
        <f>VLOOKUP(D2864,'Species List'!$A$2:$J$97,4,0)</f>
        <v>Acanthuridae</v>
      </c>
    </row>
    <row r="2865" spans="1:11">
      <c r="A2865" s="49">
        <v>2013</v>
      </c>
      <c r="B2865" t="s">
        <v>62</v>
      </c>
      <c r="C2865">
        <v>7</v>
      </c>
      <c r="D2865" s="48" t="s">
        <v>26</v>
      </c>
      <c r="E2865" s="48" t="str">
        <f>VLOOKUP(D2865,'Species List'!$A$2:$J$97,3,0)</f>
        <v>Acanthurus bahianus</v>
      </c>
      <c r="F2865">
        <v>18</v>
      </c>
      <c r="H2865" s="50">
        <f>VLOOKUP(D2865,'Species List'!$A$2:$J$97,6,0)</f>
        <v>-4.6005000000000003</v>
      </c>
      <c r="I2865" s="50">
        <f>VLOOKUP(D2865,'Species List'!$A$2:$J$97,7,0)</f>
        <v>2.9752000000000001</v>
      </c>
      <c r="J2865">
        <f t="shared" si="44"/>
        <v>128.64317706372901</v>
      </c>
      <c r="K2865" s="50" t="str">
        <f>VLOOKUP(D2865,'Species List'!$A$2:$J$97,4,0)</f>
        <v>Acanthuridae</v>
      </c>
    </row>
    <row r="2866" spans="1:11">
      <c r="A2866" s="49">
        <v>2013</v>
      </c>
      <c r="B2866" t="s">
        <v>62</v>
      </c>
      <c r="C2866">
        <v>7</v>
      </c>
      <c r="D2866" s="48" t="s">
        <v>49</v>
      </c>
      <c r="E2866" s="48" t="str">
        <f>VLOOKUP(D2866,'Species List'!$A$2:$J$97,3,0)</f>
        <v>Microspathodon chrysurus</v>
      </c>
      <c r="F2866">
        <v>13</v>
      </c>
      <c r="H2866" s="50">
        <f>VLOOKUP(D2866,'Species List'!$A$2:$J$97,6,0)</f>
        <v>-4.7032999999999996</v>
      </c>
      <c r="I2866" s="50">
        <f>VLOOKUP(D2866,'Species List'!$A$2:$J$97,7,0)</f>
        <v>3.0825</v>
      </c>
      <c r="J2866">
        <f t="shared" si="44"/>
        <v>65.002548424018272</v>
      </c>
      <c r="K2866" s="50" t="str">
        <f>VLOOKUP(D2866,'Species List'!$A$2:$J$97,4,0)</f>
        <v>Pomacentridae</v>
      </c>
    </row>
    <row r="2867" spans="1:11">
      <c r="A2867" s="49">
        <v>2013</v>
      </c>
      <c r="B2867" t="s">
        <v>62</v>
      </c>
      <c r="C2867">
        <v>7</v>
      </c>
      <c r="D2867" t="s">
        <v>48</v>
      </c>
      <c r="E2867" s="48" t="str">
        <f>VLOOKUP(D2867,'Species List'!$A$2:$J$97,3,0)</f>
        <v>Scarus taeniopterus</v>
      </c>
      <c r="F2867">
        <v>20</v>
      </c>
      <c r="G2867" t="s">
        <v>21</v>
      </c>
      <c r="H2867" s="50">
        <f>VLOOKUP(D2867,'Species List'!$A$2:$J$97,6,0)</f>
        <v>-3.2256999999999998</v>
      </c>
      <c r="I2867" s="50">
        <f>VLOOKUP(D2867,'Species List'!$A$2:$J$97,7,0)</f>
        <v>2.3852000000000002</v>
      </c>
      <c r="J2867">
        <f t="shared" si="44"/>
        <v>183.11197449783583</v>
      </c>
      <c r="K2867" s="50" t="str">
        <f>VLOOKUP(D2867,'Species List'!$A$2:$J$97,4,0)</f>
        <v>Scaridae</v>
      </c>
    </row>
    <row r="2868" spans="1:11">
      <c r="A2868" s="49">
        <v>2013</v>
      </c>
      <c r="B2868" t="s">
        <v>62</v>
      </c>
      <c r="C2868">
        <v>7</v>
      </c>
      <c r="D2868" t="s">
        <v>48</v>
      </c>
      <c r="E2868" s="48" t="str">
        <f>VLOOKUP(D2868,'Species List'!$A$2:$J$97,3,0)</f>
        <v>Scarus taeniopterus</v>
      </c>
      <c r="F2868">
        <v>20</v>
      </c>
      <c r="G2868" t="s">
        <v>21</v>
      </c>
      <c r="H2868" s="50">
        <f>VLOOKUP(D2868,'Species List'!$A$2:$J$97,6,0)</f>
        <v>-3.2256999999999998</v>
      </c>
      <c r="I2868" s="50">
        <f>VLOOKUP(D2868,'Species List'!$A$2:$J$97,7,0)</f>
        <v>2.3852000000000002</v>
      </c>
      <c r="J2868">
        <f t="shared" si="44"/>
        <v>183.11197449783583</v>
      </c>
      <c r="K2868" s="50" t="str">
        <f>VLOOKUP(D2868,'Species List'!$A$2:$J$97,4,0)</f>
        <v>Scaridae</v>
      </c>
    </row>
    <row r="2869" spans="1:11">
      <c r="A2869" s="49">
        <v>2013</v>
      </c>
      <c r="B2869" t="s">
        <v>62</v>
      </c>
      <c r="C2869">
        <v>7</v>
      </c>
      <c r="D2869" t="s">
        <v>48</v>
      </c>
      <c r="E2869" s="48" t="str">
        <f>VLOOKUP(D2869,'Species List'!$A$2:$J$97,3,0)</f>
        <v>Scarus taeniopterus</v>
      </c>
      <c r="F2869">
        <v>22</v>
      </c>
      <c r="G2869" t="s">
        <v>21</v>
      </c>
      <c r="H2869" s="50">
        <f>VLOOKUP(D2869,'Species List'!$A$2:$J$97,6,0)</f>
        <v>-3.2256999999999998</v>
      </c>
      <c r="I2869" s="50">
        <f>VLOOKUP(D2869,'Species List'!$A$2:$J$97,7,0)</f>
        <v>2.3852000000000002</v>
      </c>
      <c r="J2869">
        <f t="shared" si="44"/>
        <v>229.85109565998633</v>
      </c>
      <c r="K2869" s="50" t="str">
        <f>VLOOKUP(D2869,'Species List'!$A$2:$J$97,4,0)</f>
        <v>Scaridae</v>
      </c>
    </row>
    <row r="2870" spans="1:11">
      <c r="A2870" s="49">
        <v>2013</v>
      </c>
      <c r="B2870" t="s">
        <v>62</v>
      </c>
      <c r="C2870">
        <v>7</v>
      </c>
      <c r="D2870" t="s">
        <v>48</v>
      </c>
      <c r="E2870" s="48" t="str">
        <f>VLOOKUP(D2870,'Species List'!$A$2:$J$97,3,0)</f>
        <v>Scarus taeniopterus</v>
      </c>
      <c r="F2870">
        <v>8</v>
      </c>
      <c r="G2870" t="s">
        <v>53</v>
      </c>
      <c r="H2870" s="50">
        <f>VLOOKUP(D2870,'Species List'!$A$2:$J$97,6,0)</f>
        <v>-3.2256999999999998</v>
      </c>
      <c r="I2870" s="50">
        <f>VLOOKUP(D2870,'Species List'!$A$2:$J$97,7,0)</f>
        <v>2.3852000000000002</v>
      </c>
      <c r="J2870">
        <f t="shared" si="44"/>
        <v>20.584969932158472</v>
      </c>
      <c r="K2870" s="50" t="str">
        <f>VLOOKUP(D2870,'Species List'!$A$2:$J$97,4,0)</f>
        <v>Scaridae</v>
      </c>
    </row>
    <row r="2871" spans="1:11">
      <c r="A2871" s="49">
        <v>2013</v>
      </c>
      <c r="B2871" t="s">
        <v>62</v>
      </c>
      <c r="C2871">
        <v>7</v>
      </c>
      <c r="D2871" t="s">
        <v>48</v>
      </c>
      <c r="E2871" s="48" t="str">
        <f>VLOOKUP(D2871,'Species List'!$A$2:$J$97,3,0)</f>
        <v>Scarus taeniopterus</v>
      </c>
      <c r="F2871">
        <v>10</v>
      </c>
      <c r="G2871" t="s">
        <v>53</v>
      </c>
      <c r="H2871" s="50">
        <f>VLOOKUP(D2871,'Species List'!$A$2:$J$97,6,0)</f>
        <v>-3.2256999999999998</v>
      </c>
      <c r="I2871" s="50">
        <f>VLOOKUP(D2871,'Species List'!$A$2:$J$97,7,0)</f>
        <v>2.3852000000000002</v>
      </c>
      <c r="J2871">
        <f t="shared" si="44"/>
        <v>35.050966680669347</v>
      </c>
      <c r="K2871" s="50" t="str">
        <f>VLOOKUP(D2871,'Species List'!$A$2:$J$97,4,0)</f>
        <v>Scaridae</v>
      </c>
    </row>
    <row r="2872" spans="1:11">
      <c r="A2872" s="49">
        <v>2013</v>
      </c>
      <c r="B2872" t="s">
        <v>62</v>
      </c>
      <c r="C2872">
        <v>7</v>
      </c>
      <c r="D2872" t="s">
        <v>48</v>
      </c>
      <c r="E2872" s="48" t="str">
        <f>VLOOKUP(D2872,'Species List'!$A$2:$J$97,3,0)</f>
        <v>Scarus taeniopterus</v>
      </c>
      <c r="F2872">
        <v>23</v>
      </c>
      <c r="G2872" t="s">
        <v>43</v>
      </c>
      <c r="H2872" s="50">
        <f>VLOOKUP(D2872,'Species List'!$A$2:$J$97,6,0)</f>
        <v>-3.2256999999999998</v>
      </c>
      <c r="I2872" s="50">
        <f>VLOOKUP(D2872,'Species List'!$A$2:$J$97,7,0)</f>
        <v>2.3852000000000002</v>
      </c>
      <c r="J2872">
        <f t="shared" si="44"/>
        <v>255.56020890468707</v>
      </c>
      <c r="K2872" s="50" t="str">
        <f>VLOOKUP(D2872,'Species List'!$A$2:$J$97,4,0)</f>
        <v>Scaridae</v>
      </c>
    </row>
    <row r="2873" spans="1:11">
      <c r="A2873" s="49">
        <v>2013</v>
      </c>
      <c r="B2873" t="s">
        <v>62</v>
      </c>
      <c r="C2873">
        <v>7</v>
      </c>
      <c r="D2873" t="s">
        <v>48</v>
      </c>
      <c r="E2873" s="48" t="str">
        <f>VLOOKUP(D2873,'Species List'!$A$2:$J$97,3,0)</f>
        <v>Scarus taeniopterus</v>
      </c>
      <c r="F2873">
        <v>23</v>
      </c>
      <c r="G2873" t="s">
        <v>43</v>
      </c>
      <c r="H2873" s="50">
        <f>VLOOKUP(D2873,'Species List'!$A$2:$J$97,6,0)</f>
        <v>-3.2256999999999998</v>
      </c>
      <c r="I2873" s="50">
        <f>VLOOKUP(D2873,'Species List'!$A$2:$J$97,7,0)</f>
        <v>2.3852000000000002</v>
      </c>
      <c r="J2873">
        <f t="shared" si="44"/>
        <v>255.56020890468707</v>
      </c>
      <c r="K2873" s="50" t="str">
        <f>VLOOKUP(D2873,'Species List'!$A$2:$J$97,4,0)</f>
        <v>Scaridae</v>
      </c>
    </row>
    <row r="2874" spans="1:11">
      <c r="A2874" s="49">
        <v>2013</v>
      </c>
      <c r="B2874" t="s">
        <v>62</v>
      </c>
      <c r="C2874">
        <v>7</v>
      </c>
      <c r="D2874" t="s">
        <v>48</v>
      </c>
      <c r="E2874" s="48" t="str">
        <f>VLOOKUP(D2874,'Species List'!$A$2:$J$97,3,0)</f>
        <v>Scarus taeniopterus</v>
      </c>
      <c r="F2874">
        <v>24</v>
      </c>
      <c r="G2874" t="s">
        <v>43</v>
      </c>
      <c r="H2874" s="50">
        <f>VLOOKUP(D2874,'Species List'!$A$2:$J$97,6,0)</f>
        <v>-3.2256999999999998</v>
      </c>
      <c r="I2874" s="50">
        <f>VLOOKUP(D2874,'Species List'!$A$2:$J$97,7,0)</f>
        <v>2.3852000000000002</v>
      </c>
      <c r="J2874">
        <f t="shared" si="44"/>
        <v>282.86541679033706</v>
      </c>
      <c r="K2874" s="50" t="str">
        <f>VLOOKUP(D2874,'Species List'!$A$2:$J$97,4,0)</f>
        <v>Scaridae</v>
      </c>
    </row>
    <row r="2875" spans="1:11">
      <c r="A2875" s="49">
        <v>2013</v>
      </c>
      <c r="B2875" t="s">
        <v>62</v>
      </c>
      <c r="C2875">
        <v>7</v>
      </c>
      <c r="D2875" s="48" t="s">
        <v>42</v>
      </c>
      <c r="E2875" s="48" t="str">
        <f>VLOOKUP(D2875,'Species List'!$A$2:$J$97,3,0)</f>
        <v>Scarus vetula</v>
      </c>
      <c r="F2875">
        <v>25</v>
      </c>
      <c r="G2875" t="s">
        <v>21</v>
      </c>
      <c r="H2875" s="50">
        <f>VLOOKUP(D2875,'Species List'!$A$2:$J$97,6,0)</f>
        <v>-5.0162000000000004</v>
      </c>
      <c r="I2875" s="50">
        <f>VLOOKUP(D2875,'Species List'!$A$2:$J$97,7,0)</f>
        <v>3.1109</v>
      </c>
      <c r="J2875">
        <f t="shared" si="44"/>
        <v>277.684458006971</v>
      </c>
      <c r="K2875" s="50" t="str">
        <f>VLOOKUP(D2875,'Species List'!$A$2:$J$97,4,0)</f>
        <v>Scaridae</v>
      </c>
    </row>
    <row r="2876" spans="1:11">
      <c r="A2876" s="49">
        <v>2013</v>
      </c>
      <c r="B2876" t="s">
        <v>62</v>
      </c>
      <c r="C2876">
        <v>7</v>
      </c>
      <c r="D2876" s="48" t="s">
        <v>42</v>
      </c>
      <c r="E2876" s="48" t="str">
        <f>VLOOKUP(D2876,'Species List'!$A$2:$J$97,3,0)</f>
        <v>Scarus vetula</v>
      </c>
      <c r="F2876">
        <v>35</v>
      </c>
      <c r="G2876" t="s">
        <v>43</v>
      </c>
      <c r="H2876" s="50">
        <f>VLOOKUP(D2876,'Species List'!$A$2:$J$97,6,0)</f>
        <v>-5.0162000000000004</v>
      </c>
      <c r="I2876" s="50">
        <f>VLOOKUP(D2876,'Species List'!$A$2:$J$97,7,0)</f>
        <v>3.1109</v>
      </c>
      <c r="J2876">
        <f t="shared" si="44"/>
        <v>790.93588337793562</v>
      </c>
      <c r="K2876" s="50" t="str">
        <f>VLOOKUP(D2876,'Species List'!$A$2:$J$97,4,0)</f>
        <v>Scaridae</v>
      </c>
    </row>
    <row r="2877" spans="1:11">
      <c r="A2877" s="49">
        <v>2013</v>
      </c>
      <c r="B2877" t="s">
        <v>62</v>
      </c>
      <c r="C2877">
        <v>7</v>
      </c>
      <c r="D2877" t="s">
        <v>45</v>
      </c>
      <c r="E2877" s="48" t="str">
        <f>VLOOKUP(D2877,'Species List'!$A$2:$J$97,3,0)</f>
        <v>Sparisoma viride</v>
      </c>
      <c r="F2877">
        <v>21</v>
      </c>
      <c r="G2877" t="s">
        <v>21</v>
      </c>
      <c r="H2877" s="50">
        <f>VLOOKUP(D2877,'Species List'!$A$2:$J$97,6,0)</f>
        <v>-4.4317000000000002</v>
      </c>
      <c r="I2877" s="50">
        <f>VLOOKUP(D2877,'Species List'!$A$2:$J$97,7,0)</f>
        <v>2.9051</v>
      </c>
      <c r="J2877">
        <f t="shared" si="44"/>
        <v>206.33802681991546</v>
      </c>
      <c r="K2877" s="50" t="str">
        <f>VLOOKUP(D2877,'Species List'!$A$2:$J$97,4,0)</f>
        <v>Scaridae</v>
      </c>
    </row>
    <row r="2878" spans="1:11">
      <c r="A2878" s="49">
        <v>2013</v>
      </c>
      <c r="B2878" t="s">
        <v>62</v>
      </c>
      <c r="C2878">
        <v>7</v>
      </c>
      <c r="D2878" t="s">
        <v>45</v>
      </c>
      <c r="E2878" s="48" t="str">
        <f>VLOOKUP(D2878,'Species List'!$A$2:$J$97,3,0)</f>
        <v>Sparisoma viride</v>
      </c>
      <c r="F2878">
        <v>30</v>
      </c>
      <c r="G2878" t="s">
        <v>21</v>
      </c>
      <c r="H2878" s="50">
        <f>VLOOKUP(D2878,'Species List'!$A$2:$J$97,6,0)</f>
        <v>-4.4317000000000002</v>
      </c>
      <c r="I2878" s="50">
        <f>VLOOKUP(D2878,'Species List'!$A$2:$J$97,7,0)</f>
        <v>2.9051</v>
      </c>
      <c r="J2878">
        <f t="shared" si="44"/>
        <v>581.54718397712224</v>
      </c>
      <c r="K2878" s="50" t="str">
        <f>VLOOKUP(D2878,'Species List'!$A$2:$J$97,4,0)</f>
        <v>Scaridae</v>
      </c>
    </row>
    <row r="2879" spans="1:11">
      <c r="A2879" s="49">
        <v>2013</v>
      </c>
      <c r="B2879" t="s">
        <v>62</v>
      </c>
      <c r="C2879">
        <v>8</v>
      </c>
      <c r="D2879" t="s">
        <v>44</v>
      </c>
      <c r="E2879" s="48" t="str">
        <f>VLOOKUP(D2879,'Species List'!$A$2:$J$97,3,0)</f>
        <v>Scarus iseri</v>
      </c>
      <c r="F2879">
        <v>25</v>
      </c>
      <c r="G2879" t="s">
        <v>43</v>
      </c>
      <c r="H2879" s="50">
        <f>VLOOKUP(D2879,'Species List'!$A$2:$J$97,6,0)</f>
        <v>-4.8887</v>
      </c>
      <c r="I2879" s="50">
        <f>VLOOKUP(D2879,'Species List'!$A$2:$J$97,7,0)</f>
        <v>3.0548000000000002</v>
      </c>
      <c r="J2879">
        <f t="shared" si="44"/>
        <v>273.22921758907904</v>
      </c>
      <c r="K2879" s="50" t="str">
        <f>VLOOKUP(D2879,'Species List'!$A$2:$J$97,4,0)</f>
        <v>Scaridae</v>
      </c>
    </row>
    <row r="2880" spans="1:11">
      <c r="A2880" s="49">
        <v>2013</v>
      </c>
      <c r="B2880" t="s">
        <v>62</v>
      </c>
      <c r="C2880">
        <v>8</v>
      </c>
      <c r="D2880" t="s">
        <v>48</v>
      </c>
      <c r="E2880" s="48" t="str">
        <f>VLOOKUP(D2880,'Species List'!$A$2:$J$97,3,0)</f>
        <v>Scarus taeniopterus</v>
      </c>
      <c r="F2880">
        <v>18</v>
      </c>
      <c r="G2880" t="s">
        <v>21</v>
      </c>
      <c r="H2880" s="50">
        <f>VLOOKUP(D2880,'Species List'!$A$2:$J$97,6,0)</f>
        <v>-3.2256999999999998</v>
      </c>
      <c r="I2880" s="50">
        <f>VLOOKUP(D2880,'Species List'!$A$2:$J$97,7,0)</f>
        <v>2.3852000000000002</v>
      </c>
      <c r="J2880">
        <f t="shared" si="44"/>
        <v>142.42163893869329</v>
      </c>
      <c r="K2880" s="50" t="str">
        <f>VLOOKUP(D2880,'Species List'!$A$2:$J$97,4,0)</f>
        <v>Scaridae</v>
      </c>
    </row>
    <row r="2881" spans="1:11">
      <c r="A2881" s="49">
        <v>2013</v>
      </c>
      <c r="B2881" t="s">
        <v>62</v>
      </c>
      <c r="C2881">
        <v>8</v>
      </c>
      <c r="D2881" t="s">
        <v>48</v>
      </c>
      <c r="E2881" s="48" t="str">
        <f>VLOOKUP(D2881,'Species List'!$A$2:$J$97,3,0)</f>
        <v>Scarus taeniopterus</v>
      </c>
      <c r="F2881">
        <v>20</v>
      </c>
      <c r="G2881" t="s">
        <v>21</v>
      </c>
      <c r="H2881" s="50">
        <f>VLOOKUP(D2881,'Species List'!$A$2:$J$97,6,0)</f>
        <v>-3.2256999999999998</v>
      </c>
      <c r="I2881" s="50">
        <f>VLOOKUP(D2881,'Species List'!$A$2:$J$97,7,0)</f>
        <v>2.3852000000000002</v>
      </c>
      <c r="J2881">
        <f t="shared" si="44"/>
        <v>183.11197449783583</v>
      </c>
      <c r="K2881" s="50" t="str">
        <f>VLOOKUP(D2881,'Species List'!$A$2:$J$97,4,0)</f>
        <v>Scaridae</v>
      </c>
    </row>
    <row r="2882" spans="1:11">
      <c r="A2882" s="49">
        <v>2013</v>
      </c>
      <c r="B2882" t="s">
        <v>62</v>
      </c>
      <c r="C2882">
        <v>8</v>
      </c>
      <c r="D2882" t="s">
        <v>48</v>
      </c>
      <c r="E2882" s="48" t="str">
        <f>VLOOKUP(D2882,'Species List'!$A$2:$J$97,3,0)</f>
        <v>Scarus taeniopterus</v>
      </c>
      <c r="F2882">
        <v>23</v>
      </c>
      <c r="G2882" t="s">
        <v>43</v>
      </c>
      <c r="H2882" s="50">
        <f>VLOOKUP(D2882,'Species List'!$A$2:$J$97,6,0)</f>
        <v>-3.2256999999999998</v>
      </c>
      <c r="I2882" s="50">
        <f>VLOOKUP(D2882,'Species List'!$A$2:$J$97,7,0)</f>
        <v>2.3852000000000002</v>
      </c>
      <c r="J2882">
        <f t="shared" ref="J2882:J2945" si="45">10^(H2882+(I2882*LOG(F2882*10)/LOG(10)))</f>
        <v>255.56020890468707</v>
      </c>
      <c r="K2882" s="50" t="str">
        <f>VLOOKUP(D2882,'Species List'!$A$2:$J$97,4,0)</f>
        <v>Scaridae</v>
      </c>
    </row>
    <row r="2883" spans="1:11">
      <c r="A2883" s="49">
        <v>2013</v>
      </c>
      <c r="B2883" t="s">
        <v>62</v>
      </c>
      <c r="C2883">
        <v>8</v>
      </c>
      <c r="D2883" t="s">
        <v>48</v>
      </c>
      <c r="E2883" s="48" t="str">
        <f>VLOOKUP(D2883,'Species List'!$A$2:$J$97,3,0)</f>
        <v>Scarus taeniopterus</v>
      </c>
      <c r="F2883">
        <v>24</v>
      </c>
      <c r="G2883" t="s">
        <v>43</v>
      </c>
      <c r="H2883" s="50">
        <f>VLOOKUP(D2883,'Species List'!$A$2:$J$97,6,0)</f>
        <v>-3.2256999999999998</v>
      </c>
      <c r="I2883" s="50">
        <f>VLOOKUP(D2883,'Species List'!$A$2:$J$97,7,0)</f>
        <v>2.3852000000000002</v>
      </c>
      <c r="J2883">
        <f t="shared" si="45"/>
        <v>282.86541679033706</v>
      </c>
      <c r="K2883" s="50" t="str">
        <f>VLOOKUP(D2883,'Species List'!$A$2:$J$97,4,0)</f>
        <v>Scaridae</v>
      </c>
    </row>
    <row r="2884" spans="1:11">
      <c r="A2884" s="49">
        <v>2013</v>
      </c>
      <c r="B2884" t="s">
        <v>62</v>
      </c>
      <c r="C2884">
        <v>8</v>
      </c>
      <c r="D2884" s="48" t="s">
        <v>42</v>
      </c>
      <c r="E2884" s="48" t="str">
        <f>VLOOKUP(D2884,'Species List'!$A$2:$J$97,3,0)</f>
        <v>Scarus vetula</v>
      </c>
      <c r="F2884">
        <v>20</v>
      </c>
      <c r="G2884" t="s">
        <v>21</v>
      </c>
      <c r="H2884" s="50">
        <f>VLOOKUP(D2884,'Species List'!$A$2:$J$97,6,0)</f>
        <v>-5.0162000000000004</v>
      </c>
      <c r="I2884" s="50">
        <f>VLOOKUP(D2884,'Species List'!$A$2:$J$97,7,0)</f>
        <v>3.1109</v>
      </c>
      <c r="J2884">
        <f t="shared" si="45"/>
        <v>138.69928220116935</v>
      </c>
      <c r="K2884" s="50" t="str">
        <f>VLOOKUP(D2884,'Species List'!$A$2:$J$97,4,0)</f>
        <v>Scaridae</v>
      </c>
    </row>
    <row r="2885" spans="1:11">
      <c r="A2885" s="49">
        <v>2013</v>
      </c>
      <c r="B2885" t="s">
        <v>62</v>
      </c>
      <c r="C2885">
        <v>8</v>
      </c>
      <c r="D2885" s="48" t="s">
        <v>42</v>
      </c>
      <c r="E2885" s="48" t="str">
        <f>VLOOKUP(D2885,'Species List'!$A$2:$J$97,3,0)</f>
        <v>Scarus vetula</v>
      </c>
      <c r="F2885">
        <v>25</v>
      </c>
      <c r="G2885" t="s">
        <v>21</v>
      </c>
      <c r="H2885" s="50">
        <f>VLOOKUP(D2885,'Species List'!$A$2:$J$97,6,0)</f>
        <v>-5.0162000000000004</v>
      </c>
      <c r="I2885" s="50">
        <f>VLOOKUP(D2885,'Species List'!$A$2:$J$97,7,0)</f>
        <v>3.1109</v>
      </c>
      <c r="J2885">
        <f t="shared" si="45"/>
        <v>277.684458006971</v>
      </c>
      <c r="K2885" s="50" t="str">
        <f>VLOOKUP(D2885,'Species List'!$A$2:$J$97,4,0)</f>
        <v>Scaridae</v>
      </c>
    </row>
    <row r="2886" spans="1:11">
      <c r="A2886" s="49">
        <v>2013</v>
      </c>
      <c r="B2886" t="s">
        <v>62</v>
      </c>
      <c r="C2886">
        <v>8</v>
      </c>
      <c r="D2886" s="48" t="s">
        <v>42</v>
      </c>
      <c r="E2886" s="48" t="str">
        <f>VLOOKUP(D2886,'Species List'!$A$2:$J$97,3,0)</f>
        <v>Scarus vetula</v>
      </c>
      <c r="F2886">
        <v>25</v>
      </c>
      <c r="G2886" t="s">
        <v>21</v>
      </c>
      <c r="H2886" s="50">
        <f>VLOOKUP(D2886,'Species List'!$A$2:$J$97,6,0)</f>
        <v>-5.0162000000000004</v>
      </c>
      <c r="I2886" s="50">
        <f>VLOOKUP(D2886,'Species List'!$A$2:$J$97,7,0)</f>
        <v>3.1109</v>
      </c>
      <c r="J2886">
        <f t="shared" si="45"/>
        <v>277.684458006971</v>
      </c>
      <c r="K2886" s="50" t="str">
        <f>VLOOKUP(D2886,'Species List'!$A$2:$J$97,4,0)</f>
        <v>Scaridae</v>
      </c>
    </row>
    <row r="2887" spans="1:11">
      <c r="A2887" s="49">
        <v>2013</v>
      </c>
      <c r="B2887" t="s">
        <v>62</v>
      </c>
      <c r="C2887">
        <v>8</v>
      </c>
      <c r="D2887" s="48" t="s">
        <v>42</v>
      </c>
      <c r="E2887" s="48" t="str">
        <f>VLOOKUP(D2887,'Species List'!$A$2:$J$97,3,0)</f>
        <v>Scarus vetula</v>
      </c>
      <c r="F2887">
        <v>35</v>
      </c>
      <c r="G2887" t="s">
        <v>43</v>
      </c>
      <c r="H2887" s="50">
        <f>VLOOKUP(D2887,'Species List'!$A$2:$J$97,6,0)</f>
        <v>-5.0162000000000004</v>
      </c>
      <c r="I2887" s="50">
        <f>VLOOKUP(D2887,'Species List'!$A$2:$J$97,7,0)</f>
        <v>3.1109</v>
      </c>
      <c r="J2887">
        <f t="shared" si="45"/>
        <v>790.93588337793562</v>
      </c>
      <c r="K2887" s="50" t="str">
        <f>VLOOKUP(D2887,'Species List'!$A$2:$J$97,4,0)</f>
        <v>Scaridae</v>
      </c>
    </row>
    <row r="2888" spans="1:11">
      <c r="A2888" s="49">
        <v>2013</v>
      </c>
      <c r="B2888" t="s">
        <v>62</v>
      </c>
      <c r="C2888">
        <v>8</v>
      </c>
      <c r="D2888" s="48" t="s">
        <v>36</v>
      </c>
      <c r="E2888" s="48" t="str">
        <f>VLOOKUP(D2888,'Species List'!$A$2:$J$97,3,0)</f>
        <v>Sparisoma chrysopterum</v>
      </c>
      <c r="F2888">
        <v>22</v>
      </c>
      <c r="G2888" t="s">
        <v>43</v>
      </c>
      <c r="H2888" s="50">
        <f>VLOOKUP(D2888,'Species List'!$A$2:$J$97,6,0)</f>
        <v>-3.0508999999999999</v>
      </c>
      <c r="I2888" s="50">
        <f>VLOOKUP(D2888,'Species List'!$A$2:$J$97,7,0)</f>
        <v>2.3191999999999999</v>
      </c>
      <c r="J2888">
        <f t="shared" si="45"/>
        <v>240.79456565084936</v>
      </c>
      <c r="K2888" s="50" t="str">
        <f>VLOOKUP(D2888,'Species List'!$A$2:$J$97,4,0)</f>
        <v>Scaridae</v>
      </c>
    </row>
    <row r="2889" spans="1:11">
      <c r="A2889" s="49">
        <v>2013</v>
      </c>
      <c r="B2889" t="s">
        <v>62</v>
      </c>
      <c r="C2889">
        <v>8</v>
      </c>
      <c r="D2889" s="48" t="s">
        <v>36</v>
      </c>
      <c r="E2889" s="48" t="str">
        <f>VLOOKUP(D2889,'Species List'!$A$2:$J$97,3,0)</f>
        <v>Sparisoma chrysopterum</v>
      </c>
      <c r="F2889">
        <v>22</v>
      </c>
      <c r="G2889" t="s">
        <v>43</v>
      </c>
      <c r="H2889" s="50">
        <f>VLOOKUP(D2889,'Species List'!$A$2:$J$97,6,0)</f>
        <v>-3.0508999999999999</v>
      </c>
      <c r="I2889" s="50">
        <f>VLOOKUP(D2889,'Species List'!$A$2:$J$97,7,0)</f>
        <v>2.3191999999999999</v>
      </c>
      <c r="J2889">
        <f t="shared" si="45"/>
        <v>240.79456565084936</v>
      </c>
      <c r="K2889" s="50" t="str">
        <f>VLOOKUP(D2889,'Species List'!$A$2:$J$97,4,0)</f>
        <v>Scaridae</v>
      </c>
    </row>
    <row r="2890" spans="1:11">
      <c r="A2890" s="49">
        <v>2013</v>
      </c>
      <c r="B2890" t="s">
        <v>62</v>
      </c>
      <c r="C2890">
        <v>8</v>
      </c>
      <c r="D2890" t="s">
        <v>45</v>
      </c>
      <c r="E2890" s="48" t="str">
        <f>VLOOKUP(D2890,'Species List'!$A$2:$J$97,3,0)</f>
        <v>Sparisoma viride</v>
      </c>
      <c r="F2890">
        <v>28</v>
      </c>
      <c r="G2890" t="s">
        <v>21</v>
      </c>
      <c r="H2890" s="50">
        <f>VLOOKUP(D2890,'Species List'!$A$2:$J$97,6,0)</f>
        <v>-4.4317000000000002</v>
      </c>
      <c r="I2890" s="50">
        <f>VLOOKUP(D2890,'Species List'!$A$2:$J$97,7,0)</f>
        <v>2.9051</v>
      </c>
      <c r="J2890">
        <f t="shared" si="45"/>
        <v>475.92530495067058</v>
      </c>
      <c r="K2890" s="50" t="str">
        <f>VLOOKUP(D2890,'Species List'!$A$2:$J$97,4,0)</f>
        <v>Scaridae</v>
      </c>
    </row>
    <row r="2891" spans="1:11">
      <c r="A2891" s="49">
        <v>2013</v>
      </c>
      <c r="B2891" t="s">
        <v>62</v>
      </c>
      <c r="C2891">
        <v>8</v>
      </c>
      <c r="D2891" t="s">
        <v>45</v>
      </c>
      <c r="E2891" s="48" t="str">
        <f>VLOOKUP(D2891,'Species List'!$A$2:$J$97,3,0)</f>
        <v>Sparisoma viride</v>
      </c>
      <c r="F2891">
        <v>32</v>
      </c>
      <c r="G2891" t="s">
        <v>21</v>
      </c>
      <c r="H2891" s="50">
        <f>VLOOKUP(D2891,'Species List'!$A$2:$J$97,6,0)</f>
        <v>-4.4317000000000002</v>
      </c>
      <c r="I2891" s="50">
        <f>VLOOKUP(D2891,'Species List'!$A$2:$J$97,7,0)</f>
        <v>2.9051</v>
      </c>
      <c r="J2891">
        <f t="shared" si="45"/>
        <v>701.47339170910243</v>
      </c>
      <c r="K2891" s="50" t="str">
        <f>VLOOKUP(D2891,'Species List'!$A$2:$J$97,4,0)</f>
        <v>Scaridae</v>
      </c>
    </row>
    <row r="2892" spans="1:11">
      <c r="A2892" s="49">
        <v>2013</v>
      </c>
      <c r="B2892" t="s">
        <v>62</v>
      </c>
      <c r="C2892">
        <v>9</v>
      </c>
      <c r="D2892" t="s">
        <v>54</v>
      </c>
      <c r="E2892" s="48" t="str">
        <f>VLOOKUP(D2892,'Species List'!$A$2:$J$97,3,0)</f>
        <v>Acanthurus coeruleus</v>
      </c>
      <c r="F2892">
        <v>18</v>
      </c>
      <c r="H2892" s="50">
        <f>VLOOKUP(D2892,'Species List'!$A$2:$J$97,6,0)</f>
        <v>-2.8241999999999998</v>
      </c>
      <c r="I2892" s="50">
        <f>VLOOKUP(D2892,'Species List'!$A$2:$J$97,7,0)</f>
        <v>2.2637999999999998</v>
      </c>
      <c r="J2892">
        <f t="shared" si="45"/>
        <v>191.11109332634919</v>
      </c>
      <c r="K2892" s="50" t="str">
        <f>VLOOKUP(D2892,'Species List'!$A$2:$J$97,4,0)</f>
        <v>Acanthuridae</v>
      </c>
    </row>
    <row r="2893" spans="1:11">
      <c r="A2893" s="49">
        <v>2013</v>
      </c>
      <c r="B2893" t="s">
        <v>62</v>
      </c>
      <c r="C2893">
        <v>9</v>
      </c>
      <c r="D2893" t="s">
        <v>48</v>
      </c>
      <c r="E2893" s="48" t="str">
        <f>VLOOKUP(D2893,'Species List'!$A$2:$J$97,3,0)</f>
        <v>Scarus taeniopterus</v>
      </c>
      <c r="F2893">
        <v>15</v>
      </c>
      <c r="G2893" t="s">
        <v>21</v>
      </c>
      <c r="H2893" s="50">
        <f>VLOOKUP(D2893,'Species List'!$A$2:$J$97,6,0)</f>
        <v>-3.2256999999999998</v>
      </c>
      <c r="I2893" s="50">
        <f>VLOOKUP(D2893,'Species List'!$A$2:$J$97,7,0)</f>
        <v>2.3852000000000002</v>
      </c>
      <c r="J2893">
        <f t="shared" si="45"/>
        <v>92.19616810425471</v>
      </c>
      <c r="K2893" s="50" t="str">
        <f>VLOOKUP(D2893,'Species List'!$A$2:$J$97,4,0)</f>
        <v>Scaridae</v>
      </c>
    </row>
    <row r="2894" spans="1:11">
      <c r="A2894" s="49">
        <v>2013</v>
      </c>
      <c r="B2894" t="s">
        <v>62</v>
      </c>
      <c r="C2894">
        <v>9</v>
      </c>
      <c r="D2894" t="s">
        <v>48</v>
      </c>
      <c r="E2894" s="48" t="str">
        <f>VLOOKUP(D2894,'Species List'!$A$2:$J$97,3,0)</f>
        <v>Scarus taeniopterus</v>
      </c>
      <c r="F2894">
        <v>18</v>
      </c>
      <c r="G2894" t="s">
        <v>21</v>
      </c>
      <c r="H2894" s="50">
        <f>VLOOKUP(D2894,'Species List'!$A$2:$J$97,6,0)</f>
        <v>-3.2256999999999998</v>
      </c>
      <c r="I2894" s="50">
        <f>VLOOKUP(D2894,'Species List'!$A$2:$J$97,7,0)</f>
        <v>2.3852000000000002</v>
      </c>
      <c r="J2894">
        <f t="shared" si="45"/>
        <v>142.42163893869329</v>
      </c>
      <c r="K2894" s="50" t="str">
        <f>VLOOKUP(D2894,'Species List'!$A$2:$J$97,4,0)</f>
        <v>Scaridae</v>
      </c>
    </row>
    <row r="2895" spans="1:11">
      <c r="A2895" s="49">
        <v>2013</v>
      </c>
      <c r="B2895" t="s">
        <v>62</v>
      </c>
      <c r="C2895">
        <v>9</v>
      </c>
      <c r="D2895" t="s">
        <v>48</v>
      </c>
      <c r="E2895" s="48" t="str">
        <f>VLOOKUP(D2895,'Species List'!$A$2:$J$97,3,0)</f>
        <v>Scarus taeniopterus</v>
      </c>
      <c r="F2895">
        <v>18</v>
      </c>
      <c r="G2895" t="s">
        <v>21</v>
      </c>
      <c r="H2895" s="50">
        <f>VLOOKUP(D2895,'Species List'!$A$2:$J$97,6,0)</f>
        <v>-3.2256999999999998</v>
      </c>
      <c r="I2895" s="50">
        <f>VLOOKUP(D2895,'Species List'!$A$2:$J$97,7,0)</f>
        <v>2.3852000000000002</v>
      </c>
      <c r="J2895">
        <f t="shared" si="45"/>
        <v>142.42163893869329</v>
      </c>
      <c r="K2895" s="50" t="str">
        <f>VLOOKUP(D2895,'Species List'!$A$2:$J$97,4,0)</f>
        <v>Scaridae</v>
      </c>
    </row>
    <row r="2896" spans="1:11">
      <c r="A2896" s="49">
        <v>2013</v>
      </c>
      <c r="B2896" t="s">
        <v>62</v>
      </c>
      <c r="C2896">
        <v>9</v>
      </c>
      <c r="D2896" t="s">
        <v>48</v>
      </c>
      <c r="E2896" s="48" t="str">
        <f>VLOOKUP(D2896,'Species List'!$A$2:$J$97,3,0)</f>
        <v>Scarus taeniopterus</v>
      </c>
      <c r="F2896">
        <v>18</v>
      </c>
      <c r="G2896" t="s">
        <v>21</v>
      </c>
      <c r="H2896" s="50">
        <f>VLOOKUP(D2896,'Species List'!$A$2:$J$97,6,0)</f>
        <v>-3.2256999999999998</v>
      </c>
      <c r="I2896" s="50">
        <f>VLOOKUP(D2896,'Species List'!$A$2:$J$97,7,0)</f>
        <v>2.3852000000000002</v>
      </c>
      <c r="J2896">
        <f t="shared" si="45"/>
        <v>142.42163893869329</v>
      </c>
      <c r="K2896" s="50" t="str">
        <f>VLOOKUP(D2896,'Species List'!$A$2:$J$97,4,0)</f>
        <v>Scaridae</v>
      </c>
    </row>
    <row r="2897" spans="1:11">
      <c r="A2897" s="49">
        <v>2013</v>
      </c>
      <c r="B2897" t="s">
        <v>62</v>
      </c>
      <c r="C2897">
        <v>9</v>
      </c>
      <c r="D2897" t="s">
        <v>48</v>
      </c>
      <c r="E2897" s="48" t="str">
        <f>VLOOKUP(D2897,'Species List'!$A$2:$J$97,3,0)</f>
        <v>Scarus taeniopterus</v>
      </c>
      <c r="F2897">
        <v>20</v>
      </c>
      <c r="G2897" t="s">
        <v>21</v>
      </c>
      <c r="H2897" s="50">
        <f>VLOOKUP(D2897,'Species List'!$A$2:$J$97,6,0)</f>
        <v>-3.2256999999999998</v>
      </c>
      <c r="I2897" s="50">
        <f>VLOOKUP(D2897,'Species List'!$A$2:$J$97,7,0)</f>
        <v>2.3852000000000002</v>
      </c>
      <c r="J2897">
        <f t="shared" si="45"/>
        <v>183.11197449783583</v>
      </c>
      <c r="K2897" s="50" t="str">
        <f>VLOOKUP(D2897,'Species List'!$A$2:$J$97,4,0)</f>
        <v>Scaridae</v>
      </c>
    </row>
    <row r="2898" spans="1:11">
      <c r="A2898" s="49">
        <v>2013</v>
      </c>
      <c r="B2898" t="s">
        <v>62</v>
      </c>
      <c r="C2898">
        <v>9</v>
      </c>
      <c r="D2898" t="s">
        <v>48</v>
      </c>
      <c r="E2898" s="48" t="str">
        <f>VLOOKUP(D2898,'Species List'!$A$2:$J$97,3,0)</f>
        <v>Scarus taeniopterus</v>
      </c>
      <c r="F2898">
        <v>8</v>
      </c>
      <c r="G2898" t="s">
        <v>53</v>
      </c>
      <c r="H2898" s="50">
        <f>VLOOKUP(D2898,'Species List'!$A$2:$J$97,6,0)</f>
        <v>-3.2256999999999998</v>
      </c>
      <c r="I2898" s="50">
        <f>VLOOKUP(D2898,'Species List'!$A$2:$J$97,7,0)</f>
        <v>2.3852000000000002</v>
      </c>
      <c r="J2898">
        <f t="shared" si="45"/>
        <v>20.584969932158472</v>
      </c>
      <c r="K2898" s="50" t="str">
        <f>VLOOKUP(D2898,'Species List'!$A$2:$J$97,4,0)</f>
        <v>Scaridae</v>
      </c>
    </row>
    <row r="2899" spans="1:11">
      <c r="A2899" s="49">
        <v>2013</v>
      </c>
      <c r="B2899" t="s">
        <v>62</v>
      </c>
      <c r="C2899">
        <v>9</v>
      </c>
      <c r="D2899" t="s">
        <v>48</v>
      </c>
      <c r="E2899" s="48" t="str">
        <f>VLOOKUP(D2899,'Species List'!$A$2:$J$97,3,0)</f>
        <v>Scarus taeniopterus</v>
      </c>
      <c r="F2899">
        <v>8</v>
      </c>
      <c r="G2899" t="s">
        <v>53</v>
      </c>
      <c r="H2899" s="50">
        <f>VLOOKUP(D2899,'Species List'!$A$2:$J$97,6,0)</f>
        <v>-3.2256999999999998</v>
      </c>
      <c r="I2899" s="50">
        <f>VLOOKUP(D2899,'Species List'!$A$2:$J$97,7,0)</f>
        <v>2.3852000000000002</v>
      </c>
      <c r="J2899">
        <f t="shared" si="45"/>
        <v>20.584969932158472</v>
      </c>
      <c r="K2899" s="50" t="str">
        <f>VLOOKUP(D2899,'Species List'!$A$2:$J$97,4,0)</f>
        <v>Scaridae</v>
      </c>
    </row>
    <row r="2900" spans="1:11">
      <c r="A2900" s="49">
        <v>2013</v>
      </c>
      <c r="B2900" t="s">
        <v>62</v>
      </c>
      <c r="C2900">
        <v>9</v>
      </c>
      <c r="D2900" t="s">
        <v>48</v>
      </c>
      <c r="E2900" s="48" t="str">
        <f>VLOOKUP(D2900,'Species List'!$A$2:$J$97,3,0)</f>
        <v>Scarus taeniopterus</v>
      </c>
      <c r="F2900">
        <v>9</v>
      </c>
      <c r="G2900" t="s">
        <v>53</v>
      </c>
      <c r="H2900" s="50">
        <f>VLOOKUP(D2900,'Species List'!$A$2:$J$97,6,0)</f>
        <v>-3.2256999999999998</v>
      </c>
      <c r="I2900" s="50">
        <f>VLOOKUP(D2900,'Species List'!$A$2:$J$97,7,0)</f>
        <v>2.3852000000000002</v>
      </c>
      <c r="J2900">
        <f t="shared" si="45"/>
        <v>27.262095418590206</v>
      </c>
      <c r="K2900" s="50" t="str">
        <f>VLOOKUP(D2900,'Species List'!$A$2:$J$97,4,0)</f>
        <v>Scaridae</v>
      </c>
    </row>
    <row r="2901" spans="1:11">
      <c r="A2901" s="49">
        <v>2013</v>
      </c>
      <c r="B2901" t="s">
        <v>62</v>
      </c>
      <c r="C2901">
        <v>9</v>
      </c>
      <c r="D2901" t="s">
        <v>48</v>
      </c>
      <c r="E2901" s="48" t="str">
        <f>VLOOKUP(D2901,'Species List'!$A$2:$J$97,3,0)</f>
        <v>Scarus taeniopterus</v>
      </c>
      <c r="F2901">
        <v>12</v>
      </c>
      <c r="G2901" t="s">
        <v>53</v>
      </c>
      <c r="H2901" s="50">
        <f>VLOOKUP(D2901,'Species List'!$A$2:$J$97,6,0)</f>
        <v>-3.2256999999999998</v>
      </c>
      <c r="I2901" s="50">
        <f>VLOOKUP(D2901,'Species List'!$A$2:$J$97,7,0)</f>
        <v>2.3852000000000002</v>
      </c>
      <c r="J2901">
        <f t="shared" si="45"/>
        <v>54.145592205106873</v>
      </c>
      <c r="K2901" s="50" t="str">
        <f>VLOOKUP(D2901,'Species List'!$A$2:$J$97,4,0)</f>
        <v>Scaridae</v>
      </c>
    </row>
    <row r="2902" spans="1:11">
      <c r="A2902" s="49">
        <v>2013</v>
      </c>
      <c r="B2902" t="s">
        <v>62</v>
      </c>
      <c r="C2902">
        <v>9</v>
      </c>
      <c r="D2902" t="s">
        <v>48</v>
      </c>
      <c r="E2902" s="48" t="str">
        <f>VLOOKUP(D2902,'Species List'!$A$2:$J$97,3,0)</f>
        <v>Scarus taeniopterus</v>
      </c>
      <c r="F2902">
        <v>23</v>
      </c>
      <c r="G2902" t="s">
        <v>43</v>
      </c>
      <c r="H2902" s="50">
        <f>VLOOKUP(D2902,'Species List'!$A$2:$J$97,6,0)</f>
        <v>-3.2256999999999998</v>
      </c>
      <c r="I2902" s="50">
        <f>VLOOKUP(D2902,'Species List'!$A$2:$J$97,7,0)</f>
        <v>2.3852000000000002</v>
      </c>
      <c r="J2902">
        <f t="shared" si="45"/>
        <v>255.56020890468707</v>
      </c>
      <c r="K2902" s="50" t="str">
        <f>VLOOKUP(D2902,'Species List'!$A$2:$J$97,4,0)</f>
        <v>Scaridae</v>
      </c>
    </row>
    <row r="2903" spans="1:11">
      <c r="A2903" s="49">
        <v>2013</v>
      </c>
      <c r="B2903" t="s">
        <v>62</v>
      </c>
      <c r="C2903">
        <v>9</v>
      </c>
      <c r="D2903" t="s">
        <v>48</v>
      </c>
      <c r="E2903" s="48" t="str">
        <f>VLOOKUP(D2903,'Species List'!$A$2:$J$97,3,0)</f>
        <v>Scarus taeniopterus</v>
      </c>
      <c r="F2903">
        <v>23</v>
      </c>
      <c r="G2903" t="s">
        <v>43</v>
      </c>
      <c r="H2903" s="50">
        <f>VLOOKUP(D2903,'Species List'!$A$2:$J$97,6,0)</f>
        <v>-3.2256999999999998</v>
      </c>
      <c r="I2903" s="50">
        <f>VLOOKUP(D2903,'Species List'!$A$2:$J$97,7,0)</f>
        <v>2.3852000000000002</v>
      </c>
      <c r="J2903">
        <f t="shared" si="45"/>
        <v>255.56020890468707</v>
      </c>
      <c r="K2903" s="50" t="str">
        <f>VLOOKUP(D2903,'Species List'!$A$2:$J$97,4,0)</f>
        <v>Scaridae</v>
      </c>
    </row>
    <row r="2904" spans="1:11">
      <c r="A2904" s="49">
        <v>2013</v>
      </c>
      <c r="B2904" t="s">
        <v>62</v>
      </c>
      <c r="C2904">
        <v>9</v>
      </c>
      <c r="D2904" t="s">
        <v>48</v>
      </c>
      <c r="E2904" s="48" t="str">
        <f>VLOOKUP(D2904,'Species List'!$A$2:$J$97,3,0)</f>
        <v>Scarus taeniopterus</v>
      </c>
      <c r="F2904">
        <v>25</v>
      </c>
      <c r="G2904" t="s">
        <v>43</v>
      </c>
      <c r="H2904" s="50">
        <f>VLOOKUP(D2904,'Species List'!$A$2:$J$97,6,0)</f>
        <v>-3.2256999999999998</v>
      </c>
      <c r="I2904" s="50">
        <f>VLOOKUP(D2904,'Species List'!$A$2:$J$97,7,0)</f>
        <v>2.3852000000000002</v>
      </c>
      <c r="J2904">
        <f t="shared" si="45"/>
        <v>311.79310623759653</v>
      </c>
      <c r="K2904" s="50" t="str">
        <f>VLOOKUP(D2904,'Species List'!$A$2:$J$97,4,0)</f>
        <v>Scaridae</v>
      </c>
    </row>
    <row r="2905" spans="1:11">
      <c r="A2905" s="49">
        <v>2013</v>
      </c>
      <c r="B2905" t="s">
        <v>62</v>
      </c>
      <c r="C2905">
        <v>9</v>
      </c>
      <c r="D2905" s="48" t="s">
        <v>42</v>
      </c>
      <c r="E2905" s="48" t="str">
        <f>VLOOKUP(D2905,'Species List'!$A$2:$J$97,3,0)</f>
        <v>Scarus vetula</v>
      </c>
      <c r="F2905">
        <v>10</v>
      </c>
      <c r="G2905" t="s">
        <v>21</v>
      </c>
      <c r="H2905" s="50">
        <f>VLOOKUP(D2905,'Species List'!$A$2:$J$97,6,0)</f>
        <v>-5.0162000000000004</v>
      </c>
      <c r="I2905" s="50">
        <f>VLOOKUP(D2905,'Species List'!$A$2:$J$97,7,0)</f>
        <v>3.1109</v>
      </c>
      <c r="J2905">
        <f t="shared" si="45"/>
        <v>16.054618868009708</v>
      </c>
      <c r="K2905" s="50" t="str">
        <f>VLOOKUP(D2905,'Species List'!$A$2:$J$97,4,0)</f>
        <v>Scaridae</v>
      </c>
    </row>
    <row r="2906" spans="1:11">
      <c r="A2906" s="49">
        <v>2013</v>
      </c>
      <c r="B2906" t="s">
        <v>62</v>
      </c>
      <c r="C2906">
        <v>9</v>
      </c>
      <c r="D2906" s="48" t="s">
        <v>42</v>
      </c>
      <c r="E2906" s="48" t="str">
        <f>VLOOKUP(D2906,'Species List'!$A$2:$J$97,3,0)</f>
        <v>Scarus vetula</v>
      </c>
      <c r="F2906">
        <v>13</v>
      </c>
      <c r="G2906" t="s">
        <v>21</v>
      </c>
      <c r="H2906" s="50">
        <f>VLOOKUP(D2906,'Species List'!$A$2:$J$97,6,0)</f>
        <v>-5.0162000000000004</v>
      </c>
      <c r="I2906" s="50">
        <f>VLOOKUP(D2906,'Species List'!$A$2:$J$97,7,0)</f>
        <v>3.1109</v>
      </c>
      <c r="J2906">
        <f t="shared" si="45"/>
        <v>36.31335494551498</v>
      </c>
      <c r="K2906" s="50" t="str">
        <f>VLOOKUP(D2906,'Species List'!$A$2:$J$97,4,0)</f>
        <v>Scaridae</v>
      </c>
    </row>
    <row r="2907" spans="1:11">
      <c r="A2907" s="49">
        <v>2013</v>
      </c>
      <c r="B2907" t="s">
        <v>62</v>
      </c>
      <c r="C2907">
        <v>9</v>
      </c>
      <c r="D2907" s="48" t="s">
        <v>42</v>
      </c>
      <c r="E2907" s="48" t="str">
        <f>VLOOKUP(D2907,'Species List'!$A$2:$J$97,3,0)</f>
        <v>Scarus vetula</v>
      </c>
      <c r="F2907">
        <v>25</v>
      </c>
      <c r="G2907" t="s">
        <v>21</v>
      </c>
      <c r="H2907" s="50">
        <f>VLOOKUP(D2907,'Species List'!$A$2:$J$97,6,0)</f>
        <v>-5.0162000000000004</v>
      </c>
      <c r="I2907" s="50">
        <f>VLOOKUP(D2907,'Species List'!$A$2:$J$97,7,0)</f>
        <v>3.1109</v>
      </c>
      <c r="J2907">
        <f t="shared" si="45"/>
        <v>277.684458006971</v>
      </c>
      <c r="K2907" s="50" t="str">
        <f>VLOOKUP(D2907,'Species List'!$A$2:$J$97,4,0)</f>
        <v>Scaridae</v>
      </c>
    </row>
    <row r="2908" spans="1:11">
      <c r="A2908" s="49">
        <v>2013</v>
      </c>
      <c r="B2908" t="s">
        <v>62</v>
      </c>
      <c r="C2908">
        <v>9</v>
      </c>
      <c r="D2908" s="48" t="s">
        <v>42</v>
      </c>
      <c r="E2908" s="48" t="str">
        <f>VLOOKUP(D2908,'Species List'!$A$2:$J$97,3,0)</f>
        <v>Scarus vetula</v>
      </c>
      <c r="F2908">
        <v>30</v>
      </c>
      <c r="G2908" t="s">
        <v>43</v>
      </c>
      <c r="H2908" s="50">
        <f>VLOOKUP(D2908,'Species List'!$A$2:$J$97,6,0)</f>
        <v>-5.0162000000000004</v>
      </c>
      <c r="I2908" s="50">
        <f>VLOOKUP(D2908,'Species List'!$A$2:$J$97,7,0)</f>
        <v>3.1109</v>
      </c>
      <c r="J2908">
        <f t="shared" si="45"/>
        <v>489.6395738782121</v>
      </c>
      <c r="K2908" s="50" t="str">
        <f>VLOOKUP(D2908,'Species List'!$A$2:$J$97,4,0)</f>
        <v>Scaridae</v>
      </c>
    </row>
    <row r="2909" spans="1:11">
      <c r="A2909" s="49">
        <v>2013</v>
      </c>
      <c r="B2909" t="s">
        <v>62</v>
      </c>
      <c r="C2909">
        <v>9</v>
      </c>
      <c r="D2909" s="48" t="s">
        <v>42</v>
      </c>
      <c r="E2909" s="48" t="str">
        <f>VLOOKUP(D2909,'Species List'!$A$2:$J$97,3,0)</f>
        <v>Scarus vetula</v>
      </c>
      <c r="F2909">
        <v>33</v>
      </c>
      <c r="G2909" t="s">
        <v>43</v>
      </c>
      <c r="H2909" s="50">
        <f>VLOOKUP(D2909,'Species List'!$A$2:$J$97,6,0)</f>
        <v>-5.0162000000000004</v>
      </c>
      <c r="I2909" s="50">
        <f>VLOOKUP(D2909,'Species List'!$A$2:$J$97,7,0)</f>
        <v>3.1109</v>
      </c>
      <c r="J2909">
        <f t="shared" si="45"/>
        <v>658.63531859738646</v>
      </c>
      <c r="K2909" s="50" t="str">
        <f>VLOOKUP(D2909,'Species List'!$A$2:$J$97,4,0)</f>
        <v>Scaridae</v>
      </c>
    </row>
    <row r="2910" spans="1:11">
      <c r="A2910" s="49">
        <v>2013</v>
      </c>
      <c r="B2910" t="s">
        <v>62</v>
      </c>
      <c r="C2910">
        <v>9</v>
      </c>
      <c r="D2910" s="48" t="s">
        <v>47</v>
      </c>
      <c r="E2910" s="48" t="str">
        <f>VLOOKUP(D2910,'Species List'!$A$2:$J$97,3,0)</f>
        <v>Sparisoma aurofrenatum</v>
      </c>
      <c r="F2910">
        <v>15</v>
      </c>
      <c r="G2910" t="s">
        <v>21</v>
      </c>
      <c r="H2910" s="50">
        <f>VLOOKUP(D2910,'Species List'!$A$2:$J$97,6,0)</f>
        <v>-4.0781000000000001</v>
      </c>
      <c r="I2910" s="50">
        <f>VLOOKUP(D2910,'Species List'!$A$2:$J$97,7,0)</f>
        <v>2.7437999999999998</v>
      </c>
      <c r="J2910">
        <f t="shared" si="45"/>
        <v>78.101467931149301</v>
      </c>
      <c r="K2910" s="50" t="str">
        <f>VLOOKUP(D2910,'Species List'!$A$2:$J$97,4,0)</f>
        <v>Scaridae</v>
      </c>
    </row>
    <row r="2911" spans="1:11">
      <c r="A2911" s="49">
        <v>2013</v>
      </c>
      <c r="B2911" t="s">
        <v>62</v>
      </c>
      <c r="C2911">
        <v>9</v>
      </c>
      <c r="D2911" s="48" t="s">
        <v>47</v>
      </c>
      <c r="E2911" s="48" t="str">
        <f>VLOOKUP(D2911,'Species List'!$A$2:$J$97,3,0)</f>
        <v>Sparisoma aurofrenatum</v>
      </c>
      <c r="F2911">
        <v>20</v>
      </c>
      <c r="G2911" t="s">
        <v>21</v>
      </c>
      <c r="H2911" s="50">
        <f>VLOOKUP(D2911,'Species List'!$A$2:$J$97,6,0)</f>
        <v>-4.0781000000000001</v>
      </c>
      <c r="I2911" s="50">
        <f>VLOOKUP(D2911,'Species List'!$A$2:$J$97,7,0)</f>
        <v>2.7437999999999998</v>
      </c>
      <c r="J2911">
        <f t="shared" si="45"/>
        <v>171.97531044669645</v>
      </c>
      <c r="K2911" s="50" t="str">
        <f>VLOOKUP(D2911,'Species List'!$A$2:$J$97,4,0)</f>
        <v>Scaridae</v>
      </c>
    </row>
    <row r="2912" spans="1:11">
      <c r="A2912" s="49">
        <v>2013</v>
      </c>
      <c r="B2912" t="s">
        <v>62</v>
      </c>
      <c r="C2912">
        <v>9</v>
      </c>
      <c r="D2912" s="48" t="s">
        <v>47</v>
      </c>
      <c r="E2912" s="48" t="str">
        <f>VLOOKUP(D2912,'Species List'!$A$2:$J$97,3,0)</f>
        <v>Sparisoma aurofrenatum</v>
      </c>
      <c r="F2912">
        <v>20</v>
      </c>
      <c r="G2912" t="s">
        <v>43</v>
      </c>
      <c r="H2912" s="50">
        <f>VLOOKUP(D2912,'Species List'!$A$2:$J$97,6,0)</f>
        <v>-4.0781000000000001</v>
      </c>
      <c r="I2912" s="50">
        <f>VLOOKUP(D2912,'Species List'!$A$2:$J$97,7,0)</f>
        <v>2.7437999999999998</v>
      </c>
      <c r="J2912">
        <f t="shared" si="45"/>
        <v>171.97531044669645</v>
      </c>
      <c r="K2912" s="50" t="str">
        <f>VLOOKUP(D2912,'Species List'!$A$2:$J$97,4,0)</f>
        <v>Scaridae</v>
      </c>
    </row>
    <row r="2913" spans="1:11">
      <c r="A2913" s="49">
        <v>2013</v>
      </c>
      <c r="B2913" t="s">
        <v>62</v>
      </c>
      <c r="C2913">
        <v>9</v>
      </c>
      <c r="D2913" t="s">
        <v>45</v>
      </c>
      <c r="E2913" s="48" t="str">
        <f>VLOOKUP(D2913,'Species List'!$A$2:$J$97,3,0)</f>
        <v>Sparisoma viride</v>
      </c>
      <c r="F2913">
        <v>12</v>
      </c>
      <c r="G2913" t="s">
        <v>21</v>
      </c>
      <c r="H2913" s="50">
        <f>VLOOKUP(D2913,'Species List'!$A$2:$J$97,6,0)</f>
        <v>-4.4317000000000002</v>
      </c>
      <c r="I2913" s="50">
        <f>VLOOKUP(D2913,'Species List'!$A$2:$J$97,7,0)</f>
        <v>2.9051</v>
      </c>
      <c r="J2913">
        <f t="shared" si="45"/>
        <v>40.600318253552281</v>
      </c>
      <c r="K2913" s="50" t="str">
        <f>VLOOKUP(D2913,'Species List'!$A$2:$J$97,4,0)</f>
        <v>Scaridae</v>
      </c>
    </row>
    <row r="2914" spans="1:11">
      <c r="A2914" s="49">
        <v>2013</v>
      </c>
      <c r="B2914" t="s">
        <v>62</v>
      </c>
      <c r="C2914">
        <v>10</v>
      </c>
      <c r="D2914" s="48" t="s">
        <v>26</v>
      </c>
      <c r="E2914" s="48" t="str">
        <f>VLOOKUP(D2914,'Species List'!$A$2:$J$97,3,0)</f>
        <v>Acanthurus bahianus</v>
      </c>
      <c r="F2914">
        <v>20</v>
      </c>
      <c r="H2914" s="50">
        <f>VLOOKUP(D2914,'Species List'!$A$2:$J$97,6,0)</f>
        <v>-4.6005000000000003</v>
      </c>
      <c r="I2914" s="50">
        <f>VLOOKUP(D2914,'Species List'!$A$2:$J$97,7,0)</f>
        <v>2.9752000000000001</v>
      </c>
      <c r="J2914">
        <f t="shared" si="45"/>
        <v>176.00477205767049</v>
      </c>
      <c r="K2914" s="50" t="str">
        <f>VLOOKUP(D2914,'Species List'!$A$2:$J$97,4,0)</f>
        <v>Acanthuridae</v>
      </c>
    </row>
    <row r="2915" spans="1:11">
      <c r="A2915" s="49">
        <v>2013</v>
      </c>
      <c r="B2915" t="s">
        <v>62</v>
      </c>
      <c r="C2915">
        <v>10</v>
      </c>
      <c r="D2915" t="s">
        <v>54</v>
      </c>
      <c r="E2915" s="48" t="str">
        <f>VLOOKUP(D2915,'Species List'!$A$2:$J$97,3,0)</f>
        <v>Acanthurus coeruleus</v>
      </c>
      <c r="F2915">
        <v>20</v>
      </c>
      <c r="H2915" s="50">
        <f>VLOOKUP(D2915,'Species List'!$A$2:$J$97,6,0)</f>
        <v>-2.8241999999999998</v>
      </c>
      <c r="I2915" s="50">
        <f>VLOOKUP(D2915,'Species List'!$A$2:$J$97,7,0)</f>
        <v>2.2637999999999998</v>
      </c>
      <c r="J2915">
        <f t="shared" si="45"/>
        <v>242.58933511332035</v>
      </c>
      <c r="K2915" s="50" t="str">
        <f>VLOOKUP(D2915,'Species List'!$A$2:$J$97,4,0)</f>
        <v>Acanthuridae</v>
      </c>
    </row>
    <row r="2916" spans="1:11">
      <c r="A2916" s="49">
        <v>2013</v>
      </c>
      <c r="B2916" t="s">
        <v>62</v>
      </c>
      <c r="C2916">
        <v>10</v>
      </c>
      <c r="D2916" s="48" t="s">
        <v>49</v>
      </c>
      <c r="E2916" s="48" t="str">
        <f>VLOOKUP(D2916,'Species List'!$A$2:$J$97,3,0)</f>
        <v>Microspathodon chrysurus</v>
      </c>
      <c r="F2916">
        <v>12</v>
      </c>
      <c r="H2916" s="50">
        <f>VLOOKUP(D2916,'Species List'!$A$2:$J$97,6,0)</f>
        <v>-4.7032999999999996</v>
      </c>
      <c r="I2916" s="50">
        <f>VLOOKUP(D2916,'Species List'!$A$2:$J$97,7,0)</f>
        <v>3.0825</v>
      </c>
      <c r="J2916">
        <f t="shared" si="45"/>
        <v>50.789763544333439</v>
      </c>
      <c r="K2916" s="50" t="str">
        <f>VLOOKUP(D2916,'Species List'!$A$2:$J$97,4,0)</f>
        <v>Pomacentridae</v>
      </c>
    </row>
    <row r="2917" spans="1:11">
      <c r="A2917" s="49">
        <v>2013</v>
      </c>
      <c r="B2917" t="s">
        <v>62</v>
      </c>
      <c r="C2917">
        <v>10</v>
      </c>
      <c r="D2917" t="s">
        <v>44</v>
      </c>
      <c r="E2917" s="48" t="str">
        <f>VLOOKUP(D2917,'Species List'!$A$2:$J$97,3,0)</f>
        <v>Scarus iseri</v>
      </c>
      <c r="F2917">
        <v>10</v>
      </c>
      <c r="G2917" t="s">
        <v>53</v>
      </c>
      <c r="H2917" s="50">
        <f>VLOOKUP(D2917,'Species List'!$A$2:$J$97,6,0)</f>
        <v>-4.8887</v>
      </c>
      <c r="I2917" s="50">
        <f>VLOOKUP(D2917,'Species List'!$A$2:$J$97,7,0)</f>
        <v>3.0548000000000002</v>
      </c>
      <c r="J2917">
        <f t="shared" si="45"/>
        <v>16.630296795457848</v>
      </c>
      <c r="K2917" s="50" t="str">
        <f>VLOOKUP(D2917,'Species List'!$A$2:$J$97,4,0)</f>
        <v>Scaridae</v>
      </c>
    </row>
    <row r="2918" spans="1:11">
      <c r="A2918" s="49">
        <v>2013</v>
      </c>
      <c r="B2918" t="s">
        <v>62</v>
      </c>
      <c r="C2918">
        <v>10</v>
      </c>
      <c r="D2918" t="s">
        <v>48</v>
      </c>
      <c r="E2918" s="48" t="str">
        <f>VLOOKUP(D2918,'Species List'!$A$2:$J$97,3,0)</f>
        <v>Scarus taeniopterus</v>
      </c>
      <c r="F2918">
        <v>13</v>
      </c>
      <c r="G2918" t="s">
        <v>21</v>
      </c>
      <c r="H2918" s="50">
        <f>VLOOKUP(D2918,'Species List'!$A$2:$J$97,6,0)</f>
        <v>-3.2256999999999998</v>
      </c>
      <c r="I2918" s="50">
        <f>VLOOKUP(D2918,'Species List'!$A$2:$J$97,7,0)</f>
        <v>2.3852000000000002</v>
      </c>
      <c r="J2918">
        <f t="shared" si="45"/>
        <v>65.535660968650873</v>
      </c>
      <c r="K2918" s="50" t="str">
        <f>VLOOKUP(D2918,'Species List'!$A$2:$J$97,4,0)</f>
        <v>Scaridae</v>
      </c>
    </row>
    <row r="2919" spans="1:11">
      <c r="A2919" s="49">
        <v>2013</v>
      </c>
      <c r="B2919" t="s">
        <v>62</v>
      </c>
      <c r="C2919">
        <v>10</v>
      </c>
      <c r="D2919" t="s">
        <v>48</v>
      </c>
      <c r="E2919" s="48" t="str">
        <f>VLOOKUP(D2919,'Species List'!$A$2:$J$97,3,0)</f>
        <v>Scarus taeniopterus</v>
      </c>
      <c r="F2919">
        <v>15</v>
      </c>
      <c r="G2919" t="s">
        <v>21</v>
      </c>
      <c r="H2919" s="50">
        <f>VLOOKUP(D2919,'Species List'!$A$2:$J$97,6,0)</f>
        <v>-3.2256999999999998</v>
      </c>
      <c r="I2919" s="50">
        <f>VLOOKUP(D2919,'Species List'!$A$2:$J$97,7,0)</f>
        <v>2.3852000000000002</v>
      </c>
      <c r="J2919">
        <f t="shared" si="45"/>
        <v>92.19616810425471</v>
      </c>
      <c r="K2919" s="50" t="str">
        <f>VLOOKUP(D2919,'Species List'!$A$2:$J$97,4,0)</f>
        <v>Scaridae</v>
      </c>
    </row>
    <row r="2920" spans="1:11">
      <c r="A2920" s="49">
        <v>2013</v>
      </c>
      <c r="B2920" t="s">
        <v>62</v>
      </c>
      <c r="C2920">
        <v>10</v>
      </c>
      <c r="D2920" t="s">
        <v>48</v>
      </c>
      <c r="E2920" s="48" t="str">
        <f>VLOOKUP(D2920,'Species List'!$A$2:$J$97,3,0)</f>
        <v>Scarus taeniopterus</v>
      </c>
      <c r="F2920">
        <v>20</v>
      </c>
      <c r="G2920" t="s">
        <v>21</v>
      </c>
      <c r="H2920" s="50">
        <f>VLOOKUP(D2920,'Species List'!$A$2:$J$97,6,0)</f>
        <v>-3.2256999999999998</v>
      </c>
      <c r="I2920" s="50">
        <f>VLOOKUP(D2920,'Species List'!$A$2:$J$97,7,0)</f>
        <v>2.3852000000000002</v>
      </c>
      <c r="J2920">
        <f t="shared" si="45"/>
        <v>183.11197449783583</v>
      </c>
      <c r="K2920" s="50" t="str">
        <f>VLOOKUP(D2920,'Species List'!$A$2:$J$97,4,0)</f>
        <v>Scaridae</v>
      </c>
    </row>
    <row r="2921" spans="1:11">
      <c r="A2921" s="49">
        <v>2013</v>
      </c>
      <c r="B2921" t="s">
        <v>62</v>
      </c>
      <c r="C2921">
        <v>10</v>
      </c>
      <c r="D2921" t="s">
        <v>48</v>
      </c>
      <c r="E2921" s="48" t="str">
        <f>VLOOKUP(D2921,'Species List'!$A$2:$J$97,3,0)</f>
        <v>Scarus taeniopterus</v>
      </c>
      <c r="F2921">
        <v>20</v>
      </c>
      <c r="G2921" t="s">
        <v>21</v>
      </c>
      <c r="H2921" s="50">
        <f>VLOOKUP(D2921,'Species List'!$A$2:$J$97,6,0)</f>
        <v>-3.2256999999999998</v>
      </c>
      <c r="I2921" s="50">
        <f>VLOOKUP(D2921,'Species List'!$A$2:$J$97,7,0)</f>
        <v>2.3852000000000002</v>
      </c>
      <c r="J2921">
        <f t="shared" si="45"/>
        <v>183.11197449783583</v>
      </c>
      <c r="K2921" s="50" t="str">
        <f>VLOOKUP(D2921,'Species List'!$A$2:$J$97,4,0)</f>
        <v>Scaridae</v>
      </c>
    </row>
    <row r="2922" spans="1:11">
      <c r="A2922" s="49">
        <v>2013</v>
      </c>
      <c r="B2922" t="s">
        <v>62</v>
      </c>
      <c r="C2922">
        <v>10</v>
      </c>
      <c r="D2922" t="s">
        <v>48</v>
      </c>
      <c r="E2922" s="48" t="str">
        <f>VLOOKUP(D2922,'Species List'!$A$2:$J$97,3,0)</f>
        <v>Scarus taeniopterus</v>
      </c>
      <c r="F2922">
        <v>20</v>
      </c>
      <c r="G2922" t="s">
        <v>21</v>
      </c>
      <c r="H2922" s="50">
        <f>VLOOKUP(D2922,'Species List'!$A$2:$J$97,6,0)</f>
        <v>-3.2256999999999998</v>
      </c>
      <c r="I2922" s="50">
        <f>VLOOKUP(D2922,'Species List'!$A$2:$J$97,7,0)</f>
        <v>2.3852000000000002</v>
      </c>
      <c r="J2922">
        <f t="shared" si="45"/>
        <v>183.11197449783583</v>
      </c>
      <c r="K2922" s="50" t="str">
        <f>VLOOKUP(D2922,'Species List'!$A$2:$J$97,4,0)</f>
        <v>Scaridae</v>
      </c>
    </row>
    <row r="2923" spans="1:11">
      <c r="A2923" s="49">
        <v>2013</v>
      </c>
      <c r="B2923" t="s">
        <v>62</v>
      </c>
      <c r="C2923">
        <v>10</v>
      </c>
      <c r="D2923" t="s">
        <v>48</v>
      </c>
      <c r="E2923" s="48" t="str">
        <f>VLOOKUP(D2923,'Species List'!$A$2:$J$97,3,0)</f>
        <v>Scarus taeniopterus</v>
      </c>
      <c r="F2923">
        <v>10</v>
      </c>
      <c r="G2923" t="s">
        <v>53</v>
      </c>
      <c r="H2923" s="50">
        <f>VLOOKUP(D2923,'Species List'!$A$2:$J$97,6,0)</f>
        <v>-3.2256999999999998</v>
      </c>
      <c r="I2923" s="50">
        <f>VLOOKUP(D2923,'Species List'!$A$2:$J$97,7,0)</f>
        <v>2.3852000000000002</v>
      </c>
      <c r="J2923">
        <f t="shared" si="45"/>
        <v>35.050966680669347</v>
      </c>
      <c r="K2923" s="50" t="str">
        <f>VLOOKUP(D2923,'Species List'!$A$2:$J$97,4,0)</f>
        <v>Scaridae</v>
      </c>
    </row>
    <row r="2924" spans="1:11">
      <c r="A2924" s="49">
        <v>2013</v>
      </c>
      <c r="B2924" t="s">
        <v>62</v>
      </c>
      <c r="C2924">
        <v>10</v>
      </c>
      <c r="D2924" t="s">
        <v>48</v>
      </c>
      <c r="E2924" s="48" t="str">
        <f>VLOOKUP(D2924,'Species List'!$A$2:$J$97,3,0)</f>
        <v>Scarus taeniopterus</v>
      </c>
      <c r="F2924">
        <v>10</v>
      </c>
      <c r="G2924" t="s">
        <v>53</v>
      </c>
      <c r="H2924" s="50">
        <f>VLOOKUP(D2924,'Species List'!$A$2:$J$97,6,0)</f>
        <v>-3.2256999999999998</v>
      </c>
      <c r="I2924" s="50">
        <f>VLOOKUP(D2924,'Species List'!$A$2:$J$97,7,0)</f>
        <v>2.3852000000000002</v>
      </c>
      <c r="J2924">
        <f t="shared" si="45"/>
        <v>35.050966680669347</v>
      </c>
      <c r="K2924" s="50" t="str">
        <f>VLOOKUP(D2924,'Species List'!$A$2:$J$97,4,0)</f>
        <v>Scaridae</v>
      </c>
    </row>
    <row r="2925" spans="1:11">
      <c r="A2925" s="49">
        <v>2013</v>
      </c>
      <c r="B2925" t="s">
        <v>62</v>
      </c>
      <c r="C2925">
        <v>10</v>
      </c>
      <c r="D2925" t="s">
        <v>48</v>
      </c>
      <c r="E2925" s="48" t="str">
        <f>VLOOKUP(D2925,'Species List'!$A$2:$J$97,3,0)</f>
        <v>Scarus taeniopterus</v>
      </c>
      <c r="F2925">
        <v>23</v>
      </c>
      <c r="G2925" t="s">
        <v>43</v>
      </c>
      <c r="H2925" s="50">
        <f>VLOOKUP(D2925,'Species List'!$A$2:$J$97,6,0)</f>
        <v>-3.2256999999999998</v>
      </c>
      <c r="I2925" s="50">
        <f>VLOOKUP(D2925,'Species List'!$A$2:$J$97,7,0)</f>
        <v>2.3852000000000002</v>
      </c>
      <c r="J2925">
        <f t="shared" si="45"/>
        <v>255.56020890468707</v>
      </c>
      <c r="K2925" s="50" t="str">
        <f>VLOOKUP(D2925,'Species List'!$A$2:$J$97,4,0)</f>
        <v>Scaridae</v>
      </c>
    </row>
    <row r="2926" spans="1:11">
      <c r="A2926" s="49">
        <v>2013</v>
      </c>
      <c r="B2926" t="s">
        <v>62</v>
      </c>
      <c r="C2926">
        <v>10</v>
      </c>
      <c r="D2926" t="s">
        <v>48</v>
      </c>
      <c r="E2926" s="48" t="str">
        <f>VLOOKUP(D2926,'Species List'!$A$2:$J$97,3,0)</f>
        <v>Scarus taeniopterus</v>
      </c>
      <c r="F2926">
        <v>24</v>
      </c>
      <c r="G2926" t="s">
        <v>43</v>
      </c>
      <c r="H2926" s="50">
        <f>VLOOKUP(D2926,'Species List'!$A$2:$J$97,6,0)</f>
        <v>-3.2256999999999998</v>
      </c>
      <c r="I2926" s="50">
        <f>VLOOKUP(D2926,'Species List'!$A$2:$J$97,7,0)</f>
        <v>2.3852000000000002</v>
      </c>
      <c r="J2926">
        <f t="shared" si="45"/>
        <v>282.86541679033706</v>
      </c>
      <c r="K2926" s="50" t="str">
        <f>VLOOKUP(D2926,'Species List'!$A$2:$J$97,4,0)</f>
        <v>Scaridae</v>
      </c>
    </row>
    <row r="2927" spans="1:11">
      <c r="A2927" s="49">
        <v>2013</v>
      </c>
      <c r="B2927" t="s">
        <v>62</v>
      </c>
      <c r="C2927">
        <v>10</v>
      </c>
      <c r="D2927" s="48" t="s">
        <v>42</v>
      </c>
      <c r="E2927" s="48" t="str">
        <f>VLOOKUP(D2927,'Species List'!$A$2:$J$97,3,0)</f>
        <v>Scarus vetula</v>
      </c>
      <c r="F2927">
        <v>10</v>
      </c>
      <c r="G2927" t="s">
        <v>21</v>
      </c>
      <c r="H2927" s="50">
        <f>VLOOKUP(D2927,'Species List'!$A$2:$J$97,6,0)</f>
        <v>-5.0162000000000004</v>
      </c>
      <c r="I2927" s="50">
        <f>VLOOKUP(D2927,'Species List'!$A$2:$J$97,7,0)</f>
        <v>3.1109</v>
      </c>
      <c r="J2927">
        <f t="shared" si="45"/>
        <v>16.054618868009708</v>
      </c>
      <c r="K2927" s="50" t="str">
        <f>VLOOKUP(D2927,'Species List'!$A$2:$J$97,4,0)</f>
        <v>Scaridae</v>
      </c>
    </row>
    <row r="2928" spans="1:11">
      <c r="A2928" s="49">
        <v>2013</v>
      </c>
      <c r="B2928" t="s">
        <v>62</v>
      </c>
      <c r="C2928">
        <v>10</v>
      </c>
      <c r="D2928" s="48" t="s">
        <v>42</v>
      </c>
      <c r="E2928" s="48" t="str">
        <f>VLOOKUP(D2928,'Species List'!$A$2:$J$97,3,0)</f>
        <v>Scarus vetula</v>
      </c>
      <c r="F2928">
        <v>30</v>
      </c>
      <c r="G2928" t="s">
        <v>21</v>
      </c>
      <c r="H2928" s="50">
        <f>VLOOKUP(D2928,'Species List'!$A$2:$J$97,6,0)</f>
        <v>-5.0162000000000004</v>
      </c>
      <c r="I2928" s="50">
        <f>VLOOKUP(D2928,'Species List'!$A$2:$J$97,7,0)</f>
        <v>3.1109</v>
      </c>
      <c r="J2928">
        <f t="shared" si="45"/>
        <v>489.6395738782121</v>
      </c>
      <c r="K2928" s="50" t="str">
        <f>VLOOKUP(D2928,'Species List'!$A$2:$J$97,4,0)</f>
        <v>Scaridae</v>
      </c>
    </row>
    <row r="2929" spans="1:11">
      <c r="A2929" s="49">
        <v>2013</v>
      </c>
      <c r="B2929" t="s">
        <v>62</v>
      </c>
      <c r="C2929">
        <v>10</v>
      </c>
      <c r="D2929" s="48" t="s">
        <v>42</v>
      </c>
      <c r="E2929" s="48" t="str">
        <f>VLOOKUP(D2929,'Species List'!$A$2:$J$97,3,0)</f>
        <v>Scarus vetula</v>
      </c>
      <c r="F2929">
        <v>32</v>
      </c>
      <c r="G2929" t="s">
        <v>43</v>
      </c>
      <c r="H2929" s="50">
        <f>VLOOKUP(D2929,'Species List'!$A$2:$J$97,6,0)</f>
        <v>-5.0162000000000004</v>
      </c>
      <c r="I2929" s="50">
        <f>VLOOKUP(D2929,'Species List'!$A$2:$J$97,7,0)</f>
        <v>3.1109</v>
      </c>
      <c r="J2929">
        <f t="shared" si="45"/>
        <v>598.50952660385963</v>
      </c>
      <c r="K2929" s="50" t="str">
        <f>VLOOKUP(D2929,'Species List'!$A$2:$J$97,4,0)</f>
        <v>Scaridae</v>
      </c>
    </row>
    <row r="2930" spans="1:11">
      <c r="A2930" s="49">
        <v>2013</v>
      </c>
      <c r="B2930" t="s">
        <v>62</v>
      </c>
      <c r="C2930">
        <v>10</v>
      </c>
      <c r="D2930" s="48" t="s">
        <v>42</v>
      </c>
      <c r="E2930" s="48" t="str">
        <f>VLOOKUP(D2930,'Species List'!$A$2:$J$97,3,0)</f>
        <v>Scarus vetula</v>
      </c>
      <c r="F2930">
        <v>33</v>
      </c>
      <c r="G2930" t="s">
        <v>43</v>
      </c>
      <c r="H2930" s="50">
        <f>VLOOKUP(D2930,'Species List'!$A$2:$J$97,6,0)</f>
        <v>-5.0162000000000004</v>
      </c>
      <c r="I2930" s="50">
        <f>VLOOKUP(D2930,'Species List'!$A$2:$J$97,7,0)</f>
        <v>3.1109</v>
      </c>
      <c r="J2930">
        <f t="shared" si="45"/>
        <v>658.63531859738646</v>
      </c>
      <c r="K2930" s="50" t="str">
        <f>VLOOKUP(D2930,'Species List'!$A$2:$J$97,4,0)</f>
        <v>Scaridae</v>
      </c>
    </row>
    <row r="2931" spans="1:11">
      <c r="A2931" s="49">
        <v>2013</v>
      </c>
      <c r="B2931" t="s">
        <v>62</v>
      </c>
      <c r="C2931">
        <v>10</v>
      </c>
      <c r="D2931" s="48" t="s">
        <v>47</v>
      </c>
      <c r="E2931" s="48" t="str">
        <f>VLOOKUP(D2931,'Species List'!$A$2:$J$97,3,0)</f>
        <v>Sparisoma aurofrenatum</v>
      </c>
      <c r="F2931">
        <v>22</v>
      </c>
      <c r="G2931" t="s">
        <v>43</v>
      </c>
      <c r="H2931" s="50">
        <f>VLOOKUP(D2931,'Species List'!$A$2:$J$97,6,0)</f>
        <v>-4.0781000000000001</v>
      </c>
      <c r="I2931" s="50">
        <f>VLOOKUP(D2931,'Species List'!$A$2:$J$97,7,0)</f>
        <v>2.7437999999999998</v>
      </c>
      <c r="J2931">
        <f t="shared" si="45"/>
        <v>223.37746170948702</v>
      </c>
      <c r="K2931" s="50" t="str">
        <f>VLOOKUP(D2931,'Species List'!$A$2:$J$97,4,0)</f>
        <v>Scaridae</v>
      </c>
    </row>
    <row r="2932" spans="1:11">
      <c r="A2932" s="49">
        <v>2013</v>
      </c>
      <c r="B2932" t="s">
        <v>62</v>
      </c>
      <c r="C2932">
        <v>10</v>
      </c>
      <c r="D2932" t="s">
        <v>45</v>
      </c>
      <c r="E2932" s="48" t="str">
        <f>VLOOKUP(D2932,'Species List'!$A$2:$J$97,3,0)</f>
        <v>Sparisoma viride</v>
      </c>
      <c r="F2932">
        <v>10</v>
      </c>
      <c r="G2932" t="s">
        <v>21</v>
      </c>
      <c r="H2932" s="50">
        <f>VLOOKUP(D2932,'Species List'!$A$2:$J$97,6,0)</f>
        <v>-4.4317000000000002</v>
      </c>
      <c r="I2932" s="50">
        <f>VLOOKUP(D2932,'Species List'!$A$2:$J$97,7,0)</f>
        <v>2.9051</v>
      </c>
      <c r="J2932">
        <f t="shared" si="45"/>
        <v>23.905619353446316</v>
      </c>
      <c r="K2932" s="50" t="str">
        <f>VLOOKUP(D2932,'Species List'!$A$2:$J$97,4,0)</f>
        <v>Scaridae</v>
      </c>
    </row>
    <row r="2933" spans="1:11">
      <c r="A2933" s="49">
        <v>2013</v>
      </c>
      <c r="B2933" t="s">
        <v>62</v>
      </c>
      <c r="C2933">
        <v>10</v>
      </c>
      <c r="D2933" t="s">
        <v>45</v>
      </c>
      <c r="E2933" s="48" t="str">
        <f>VLOOKUP(D2933,'Species List'!$A$2:$J$97,3,0)</f>
        <v>Sparisoma viride</v>
      </c>
      <c r="F2933">
        <v>17</v>
      </c>
      <c r="G2933" t="s">
        <v>21</v>
      </c>
      <c r="H2933" s="50">
        <f>VLOOKUP(D2933,'Species List'!$A$2:$J$97,6,0)</f>
        <v>-4.4317000000000002</v>
      </c>
      <c r="I2933" s="50">
        <f>VLOOKUP(D2933,'Species List'!$A$2:$J$97,7,0)</f>
        <v>2.9051</v>
      </c>
      <c r="J2933">
        <f t="shared" si="45"/>
        <v>111.68045161684626</v>
      </c>
      <c r="K2933" s="50" t="str">
        <f>VLOOKUP(D2933,'Species List'!$A$2:$J$97,4,0)</f>
        <v>Scaridae</v>
      </c>
    </row>
    <row r="2934" spans="1:11">
      <c r="A2934" s="49">
        <v>2013</v>
      </c>
      <c r="B2934" t="s">
        <v>62</v>
      </c>
      <c r="C2934">
        <v>10</v>
      </c>
      <c r="D2934" t="s">
        <v>45</v>
      </c>
      <c r="E2934" s="48" t="str">
        <f>VLOOKUP(D2934,'Species List'!$A$2:$J$97,3,0)</f>
        <v>Sparisoma viride</v>
      </c>
      <c r="F2934">
        <v>18</v>
      </c>
      <c r="G2934" t="s">
        <v>21</v>
      </c>
      <c r="H2934" s="50">
        <f>VLOOKUP(D2934,'Species List'!$A$2:$J$97,6,0)</f>
        <v>-4.4317000000000002</v>
      </c>
      <c r="I2934" s="50">
        <f>VLOOKUP(D2934,'Species List'!$A$2:$J$97,7,0)</f>
        <v>2.9051</v>
      </c>
      <c r="J2934">
        <f t="shared" si="45"/>
        <v>131.85364940800787</v>
      </c>
      <c r="K2934" s="50" t="str">
        <f>VLOOKUP(D2934,'Species List'!$A$2:$J$97,4,0)</f>
        <v>Scaridae</v>
      </c>
    </row>
    <row r="2935" spans="1:11">
      <c r="A2935" s="49">
        <v>2013</v>
      </c>
      <c r="B2935" t="s">
        <v>62</v>
      </c>
      <c r="C2935">
        <v>10</v>
      </c>
      <c r="D2935" t="s">
        <v>45</v>
      </c>
      <c r="E2935" s="48" t="str">
        <f>VLOOKUP(D2935,'Species List'!$A$2:$J$97,3,0)</f>
        <v>Sparisoma viride</v>
      </c>
      <c r="F2935">
        <v>20</v>
      </c>
      <c r="G2935" t="s">
        <v>21</v>
      </c>
      <c r="H2935" s="50">
        <f>VLOOKUP(D2935,'Species List'!$A$2:$J$97,6,0)</f>
        <v>-4.4317000000000002</v>
      </c>
      <c r="I2935" s="50">
        <f>VLOOKUP(D2935,'Species List'!$A$2:$J$97,7,0)</f>
        <v>2.9051</v>
      </c>
      <c r="J2935">
        <f t="shared" si="45"/>
        <v>179.06975540636282</v>
      </c>
      <c r="K2935" s="50" t="str">
        <f>VLOOKUP(D2935,'Species List'!$A$2:$J$97,4,0)</f>
        <v>Scaridae</v>
      </c>
    </row>
    <row r="2936" spans="1:11">
      <c r="A2936" s="49">
        <v>2013</v>
      </c>
      <c r="B2936" t="s">
        <v>62</v>
      </c>
      <c r="C2936">
        <v>10</v>
      </c>
      <c r="D2936" t="s">
        <v>45</v>
      </c>
      <c r="E2936" s="48" t="str">
        <f>VLOOKUP(D2936,'Species List'!$A$2:$J$97,3,0)</f>
        <v>Sparisoma viride</v>
      </c>
      <c r="F2936">
        <v>23</v>
      </c>
      <c r="G2936" t="s">
        <v>21</v>
      </c>
      <c r="H2936" s="50">
        <f>VLOOKUP(D2936,'Species List'!$A$2:$J$97,6,0)</f>
        <v>-4.4317000000000002</v>
      </c>
      <c r="I2936" s="50">
        <f>VLOOKUP(D2936,'Species List'!$A$2:$J$97,7,0)</f>
        <v>2.9051</v>
      </c>
      <c r="J2936">
        <f t="shared" si="45"/>
        <v>268.75437106326598</v>
      </c>
      <c r="K2936" s="50" t="str">
        <f>VLOOKUP(D2936,'Species List'!$A$2:$J$97,4,0)</f>
        <v>Scaridae</v>
      </c>
    </row>
    <row r="2937" spans="1:11">
      <c r="A2937" s="49">
        <v>2013</v>
      </c>
      <c r="B2937" t="s">
        <v>62</v>
      </c>
      <c r="C2937">
        <v>10</v>
      </c>
      <c r="D2937" t="s">
        <v>45</v>
      </c>
      <c r="E2937" s="48" t="str">
        <f>VLOOKUP(D2937,'Species List'!$A$2:$J$97,3,0)</f>
        <v>Sparisoma viride</v>
      </c>
      <c r="F2937">
        <v>30</v>
      </c>
      <c r="G2937" t="s">
        <v>21</v>
      </c>
      <c r="H2937" s="50">
        <f>VLOOKUP(D2937,'Species List'!$A$2:$J$97,6,0)</f>
        <v>-4.4317000000000002</v>
      </c>
      <c r="I2937" s="50">
        <f>VLOOKUP(D2937,'Species List'!$A$2:$J$97,7,0)</f>
        <v>2.9051</v>
      </c>
      <c r="J2937">
        <f t="shared" si="45"/>
        <v>581.54718397712224</v>
      </c>
      <c r="K2937" s="50" t="str">
        <f>VLOOKUP(D2937,'Species List'!$A$2:$J$97,4,0)</f>
        <v>Scaridae</v>
      </c>
    </row>
    <row r="2938" spans="1:11">
      <c r="A2938" s="49">
        <v>2013</v>
      </c>
      <c r="B2938" t="s">
        <v>62</v>
      </c>
      <c r="C2938">
        <v>10</v>
      </c>
      <c r="D2938" t="s">
        <v>45</v>
      </c>
      <c r="E2938" s="48" t="str">
        <f>VLOOKUP(D2938,'Species List'!$A$2:$J$97,3,0)</f>
        <v>Sparisoma viride</v>
      </c>
      <c r="F2938">
        <v>32</v>
      </c>
      <c r="G2938" t="s">
        <v>43</v>
      </c>
      <c r="H2938" s="50">
        <f>VLOOKUP(D2938,'Species List'!$A$2:$J$97,6,0)</f>
        <v>-4.4317000000000002</v>
      </c>
      <c r="I2938" s="50">
        <f>VLOOKUP(D2938,'Species List'!$A$2:$J$97,7,0)</f>
        <v>2.9051</v>
      </c>
      <c r="J2938">
        <f t="shared" si="45"/>
        <v>701.47339170910243</v>
      </c>
      <c r="K2938" s="50" t="str">
        <f>VLOOKUP(D2938,'Species List'!$A$2:$J$97,4,0)</f>
        <v>Scaridae</v>
      </c>
    </row>
    <row r="2939" spans="1:11">
      <c r="A2939" s="49">
        <v>2013</v>
      </c>
      <c r="B2939" t="s">
        <v>62</v>
      </c>
      <c r="C2939">
        <v>10</v>
      </c>
      <c r="D2939" t="s">
        <v>45</v>
      </c>
      <c r="E2939" s="48" t="str">
        <f>VLOOKUP(D2939,'Species List'!$A$2:$J$97,3,0)</f>
        <v>Sparisoma viride</v>
      </c>
      <c r="F2939">
        <v>33</v>
      </c>
      <c r="G2939" t="s">
        <v>43</v>
      </c>
      <c r="H2939" s="50">
        <f>VLOOKUP(D2939,'Species List'!$A$2:$J$97,6,0)</f>
        <v>-4.4317000000000002</v>
      </c>
      <c r="I2939" s="50">
        <f>VLOOKUP(D2939,'Species List'!$A$2:$J$97,7,0)</f>
        <v>2.9051</v>
      </c>
      <c r="J2939">
        <f t="shared" si="45"/>
        <v>767.06973304521671</v>
      </c>
      <c r="K2939" s="50" t="str">
        <f>VLOOKUP(D2939,'Species List'!$A$2:$J$97,4,0)</f>
        <v>Scaridae</v>
      </c>
    </row>
    <row r="2940" spans="1:11">
      <c r="A2940" s="49">
        <v>2015</v>
      </c>
      <c r="B2940" t="s">
        <v>382</v>
      </c>
      <c r="C2940">
        <v>1</v>
      </c>
      <c r="D2940" t="s">
        <v>54</v>
      </c>
      <c r="E2940" s="48" t="str">
        <f>VLOOKUP(D2940,'Species List'!$A$2:$J$97,3,0)</f>
        <v>Acanthurus coeruleus</v>
      </c>
      <c r="F2940">
        <v>14</v>
      </c>
      <c r="H2940" s="50">
        <f>VLOOKUP(D2940,'Species List'!$A$2:$J$97,6,0)</f>
        <v>-2.8241999999999998</v>
      </c>
      <c r="I2940" s="50">
        <f>VLOOKUP(D2940,'Species List'!$A$2:$J$97,7,0)</f>
        <v>2.2637999999999998</v>
      </c>
      <c r="J2940">
        <f t="shared" si="45"/>
        <v>108.19436620046002</v>
      </c>
      <c r="K2940" s="50" t="str">
        <f>VLOOKUP(D2940,'Species List'!$A$2:$J$97,4,0)</f>
        <v>Acanthuridae</v>
      </c>
    </row>
    <row r="2941" spans="1:11">
      <c r="A2941" s="49">
        <v>2015</v>
      </c>
      <c r="B2941" t="s">
        <v>382</v>
      </c>
      <c r="C2941">
        <v>1</v>
      </c>
      <c r="D2941" t="s">
        <v>54</v>
      </c>
      <c r="E2941" s="48" t="str">
        <f>VLOOKUP(D2941,'Species List'!$A$2:$J$97,3,0)</f>
        <v>Acanthurus coeruleus</v>
      </c>
      <c r="F2941">
        <v>17</v>
      </c>
      <c r="H2941" s="50">
        <f>VLOOKUP(D2941,'Species List'!$A$2:$J$97,6,0)</f>
        <v>-2.8241999999999998</v>
      </c>
      <c r="I2941" s="50">
        <f>VLOOKUP(D2941,'Species List'!$A$2:$J$97,7,0)</f>
        <v>2.2637999999999998</v>
      </c>
      <c r="J2941">
        <f t="shared" si="45"/>
        <v>167.91529942216221</v>
      </c>
      <c r="K2941" s="50" t="str">
        <f>VLOOKUP(D2941,'Species List'!$A$2:$J$97,4,0)</f>
        <v>Acanthuridae</v>
      </c>
    </row>
    <row r="2942" spans="1:11">
      <c r="A2942" s="49">
        <v>2015</v>
      </c>
      <c r="B2942" t="s">
        <v>382</v>
      </c>
      <c r="C2942">
        <v>1</v>
      </c>
      <c r="D2942" s="48" t="s">
        <v>49</v>
      </c>
      <c r="E2942" s="48" t="str">
        <f>VLOOKUP(D2942,'Species List'!$A$2:$J$97,3,0)</f>
        <v>Microspathodon chrysurus</v>
      </c>
      <c r="F2942">
        <v>14</v>
      </c>
      <c r="H2942" s="50">
        <f>VLOOKUP(D2942,'Species List'!$A$2:$J$97,6,0)</f>
        <v>-4.7032999999999996</v>
      </c>
      <c r="I2942" s="50">
        <f>VLOOKUP(D2942,'Species List'!$A$2:$J$97,7,0)</f>
        <v>3.0825</v>
      </c>
      <c r="J2942">
        <f t="shared" si="45"/>
        <v>81.684502812349265</v>
      </c>
      <c r="K2942" s="50" t="str">
        <f>VLOOKUP(D2942,'Species List'!$A$2:$J$97,4,0)</f>
        <v>Pomacentridae</v>
      </c>
    </row>
    <row r="2943" spans="1:11">
      <c r="A2943" s="49">
        <v>2015</v>
      </c>
      <c r="B2943" t="s">
        <v>382</v>
      </c>
      <c r="C2943">
        <v>1</v>
      </c>
      <c r="D2943" t="s">
        <v>44</v>
      </c>
      <c r="E2943" s="48" t="str">
        <f>VLOOKUP(D2943,'Species List'!$A$2:$J$97,3,0)</f>
        <v>Scarus iseri</v>
      </c>
      <c r="F2943">
        <v>23</v>
      </c>
      <c r="G2943" t="s">
        <v>43</v>
      </c>
      <c r="H2943" s="50">
        <f>VLOOKUP(D2943,'Species List'!$A$2:$J$97,6,0)</f>
        <v>-4.8887</v>
      </c>
      <c r="I2943" s="50">
        <f>VLOOKUP(D2943,'Species List'!$A$2:$J$97,7,0)</f>
        <v>3.0548000000000002</v>
      </c>
      <c r="J2943">
        <f t="shared" si="45"/>
        <v>211.79036238974825</v>
      </c>
      <c r="K2943" s="50" t="str">
        <f>VLOOKUP(D2943,'Species List'!$A$2:$J$97,4,0)</f>
        <v>Scaridae</v>
      </c>
    </row>
    <row r="2944" spans="1:11">
      <c r="A2944" s="49">
        <v>2015</v>
      </c>
      <c r="B2944" t="s">
        <v>382</v>
      </c>
      <c r="C2944">
        <v>1</v>
      </c>
      <c r="D2944" t="s">
        <v>48</v>
      </c>
      <c r="E2944" s="48" t="str">
        <f>VLOOKUP(D2944,'Species List'!$A$2:$J$97,3,0)</f>
        <v>Scarus taeniopterus</v>
      </c>
      <c r="F2944">
        <v>19</v>
      </c>
      <c r="G2944" t="s">
        <v>21</v>
      </c>
      <c r="H2944" s="50">
        <f>VLOOKUP(D2944,'Species List'!$A$2:$J$97,6,0)</f>
        <v>-3.2256999999999998</v>
      </c>
      <c r="I2944" s="50">
        <f>VLOOKUP(D2944,'Species List'!$A$2:$J$97,7,0)</f>
        <v>2.3852000000000002</v>
      </c>
      <c r="J2944">
        <f t="shared" si="45"/>
        <v>162.02539503890316</v>
      </c>
      <c r="K2944" s="50" t="str">
        <f>VLOOKUP(D2944,'Species List'!$A$2:$J$97,4,0)</f>
        <v>Scaridae</v>
      </c>
    </row>
    <row r="2945" spans="1:11">
      <c r="A2945" s="49">
        <v>2015</v>
      </c>
      <c r="B2945" t="s">
        <v>382</v>
      </c>
      <c r="C2945">
        <v>1</v>
      </c>
      <c r="D2945" t="s">
        <v>48</v>
      </c>
      <c r="E2945" s="48" t="str">
        <f>VLOOKUP(D2945,'Species List'!$A$2:$J$97,3,0)</f>
        <v>Scarus taeniopterus</v>
      </c>
      <c r="F2945">
        <v>20</v>
      </c>
      <c r="G2945" t="s">
        <v>21</v>
      </c>
      <c r="H2945" s="50">
        <f>VLOOKUP(D2945,'Species List'!$A$2:$J$97,6,0)</f>
        <v>-3.2256999999999998</v>
      </c>
      <c r="I2945" s="50">
        <f>VLOOKUP(D2945,'Species List'!$A$2:$J$97,7,0)</f>
        <v>2.3852000000000002</v>
      </c>
      <c r="J2945">
        <f t="shared" si="45"/>
        <v>183.11197449783583</v>
      </c>
      <c r="K2945" s="50" t="str">
        <f>VLOOKUP(D2945,'Species List'!$A$2:$J$97,4,0)</f>
        <v>Scaridae</v>
      </c>
    </row>
    <row r="2946" spans="1:11">
      <c r="A2946" s="49">
        <v>2015</v>
      </c>
      <c r="B2946" t="s">
        <v>382</v>
      </c>
      <c r="C2946">
        <v>1</v>
      </c>
      <c r="D2946" t="s">
        <v>48</v>
      </c>
      <c r="E2946" s="48" t="str">
        <f>VLOOKUP(D2946,'Species List'!$A$2:$J$97,3,0)</f>
        <v>Scarus taeniopterus</v>
      </c>
      <c r="F2946">
        <v>7</v>
      </c>
      <c r="G2946" t="s">
        <v>53</v>
      </c>
      <c r="H2946" s="50">
        <f>VLOOKUP(D2946,'Species List'!$A$2:$J$97,6,0)</f>
        <v>-3.2256999999999998</v>
      </c>
      <c r="I2946" s="50">
        <f>VLOOKUP(D2946,'Species List'!$A$2:$J$97,7,0)</f>
        <v>2.3852000000000002</v>
      </c>
      <c r="J2946">
        <f t="shared" ref="J2946:J3009" si="46">10^(H2946+(I2946*LOG(F2946*10)/LOG(10)))</f>
        <v>14.970208360402568</v>
      </c>
      <c r="K2946" s="50" t="str">
        <f>VLOOKUP(D2946,'Species List'!$A$2:$J$97,4,0)</f>
        <v>Scaridae</v>
      </c>
    </row>
    <row r="2947" spans="1:11">
      <c r="A2947" s="49">
        <v>2015</v>
      </c>
      <c r="B2947" t="s">
        <v>382</v>
      </c>
      <c r="C2947">
        <v>1</v>
      </c>
      <c r="D2947" t="s">
        <v>48</v>
      </c>
      <c r="E2947" s="48" t="str">
        <f>VLOOKUP(D2947,'Species List'!$A$2:$J$97,3,0)</f>
        <v>Scarus taeniopterus</v>
      </c>
      <c r="F2947">
        <v>23</v>
      </c>
      <c r="G2947" t="s">
        <v>43</v>
      </c>
      <c r="H2947" s="50">
        <f>VLOOKUP(D2947,'Species List'!$A$2:$J$97,6,0)</f>
        <v>-3.2256999999999998</v>
      </c>
      <c r="I2947" s="50">
        <f>VLOOKUP(D2947,'Species List'!$A$2:$J$97,7,0)</f>
        <v>2.3852000000000002</v>
      </c>
      <c r="J2947">
        <f t="shared" si="46"/>
        <v>255.56020890468707</v>
      </c>
      <c r="K2947" s="50" t="str">
        <f>VLOOKUP(D2947,'Species List'!$A$2:$J$97,4,0)</f>
        <v>Scaridae</v>
      </c>
    </row>
    <row r="2948" spans="1:11">
      <c r="A2948" s="49">
        <v>2015</v>
      </c>
      <c r="B2948" t="s">
        <v>382</v>
      </c>
      <c r="C2948">
        <v>1</v>
      </c>
      <c r="D2948" t="s">
        <v>48</v>
      </c>
      <c r="E2948" s="48" t="str">
        <f>VLOOKUP(D2948,'Species List'!$A$2:$J$97,3,0)</f>
        <v>Scarus taeniopterus</v>
      </c>
      <c r="F2948">
        <v>23</v>
      </c>
      <c r="G2948" t="s">
        <v>43</v>
      </c>
      <c r="H2948" s="50">
        <f>VLOOKUP(D2948,'Species List'!$A$2:$J$97,6,0)</f>
        <v>-3.2256999999999998</v>
      </c>
      <c r="I2948" s="50">
        <f>VLOOKUP(D2948,'Species List'!$A$2:$J$97,7,0)</f>
        <v>2.3852000000000002</v>
      </c>
      <c r="J2948">
        <f t="shared" si="46"/>
        <v>255.56020890468707</v>
      </c>
      <c r="K2948" s="50" t="str">
        <f>VLOOKUP(D2948,'Species List'!$A$2:$J$97,4,0)</f>
        <v>Scaridae</v>
      </c>
    </row>
    <row r="2949" spans="1:11">
      <c r="A2949" s="49">
        <v>2015</v>
      </c>
      <c r="B2949" t="s">
        <v>382</v>
      </c>
      <c r="C2949">
        <v>1</v>
      </c>
      <c r="D2949" s="48" t="s">
        <v>42</v>
      </c>
      <c r="E2949" s="48" t="str">
        <f>VLOOKUP(D2949,'Species List'!$A$2:$J$97,3,0)</f>
        <v>Scarus vetula</v>
      </c>
      <c r="F2949">
        <v>19</v>
      </c>
      <c r="G2949" t="s">
        <v>21</v>
      </c>
      <c r="H2949" s="50">
        <f>VLOOKUP(D2949,'Species List'!$A$2:$J$97,6,0)</f>
        <v>-5.0162000000000004</v>
      </c>
      <c r="I2949" s="50">
        <f>VLOOKUP(D2949,'Species List'!$A$2:$J$97,7,0)</f>
        <v>3.1109</v>
      </c>
      <c r="J2949">
        <f t="shared" si="46"/>
        <v>118.24276512290622</v>
      </c>
      <c r="K2949" s="50" t="str">
        <f>VLOOKUP(D2949,'Species List'!$A$2:$J$97,4,0)</f>
        <v>Scaridae</v>
      </c>
    </row>
    <row r="2950" spans="1:11">
      <c r="A2950" s="49">
        <v>2015</v>
      </c>
      <c r="B2950" t="s">
        <v>382</v>
      </c>
      <c r="C2950">
        <v>1</v>
      </c>
      <c r="D2950" s="48" t="s">
        <v>42</v>
      </c>
      <c r="E2950" s="48" t="str">
        <f>VLOOKUP(D2950,'Species List'!$A$2:$J$97,3,0)</f>
        <v>Scarus vetula</v>
      </c>
      <c r="F2950">
        <v>20</v>
      </c>
      <c r="G2950" t="s">
        <v>21</v>
      </c>
      <c r="H2950" s="50">
        <f>VLOOKUP(D2950,'Species List'!$A$2:$J$97,6,0)</f>
        <v>-5.0162000000000004</v>
      </c>
      <c r="I2950" s="50">
        <f>VLOOKUP(D2950,'Species List'!$A$2:$J$97,7,0)</f>
        <v>3.1109</v>
      </c>
      <c r="J2950">
        <f t="shared" si="46"/>
        <v>138.69928220116935</v>
      </c>
      <c r="K2950" s="50" t="str">
        <f>VLOOKUP(D2950,'Species List'!$A$2:$J$97,4,0)</f>
        <v>Scaridae</v>
      </c>
    </row>
    <row r="2951" spans="1:11">
      <c r="A2951" s="49">
        <v>2015</v>
      </c>
      <c r="B2951" t="s">
        <v>382</v>
      </c>
      <c r="C2951">
        <v>1</v>
      </c>
      <c r="D2951" s="48" t="s">
        <v>42</v>
      </c>
      <c r="E2951" s="48" t="str">
        <f>VLOOKUP(D2951,'Species List'!$A$2:$J$97,3,0)</f>
        <v>Scarus vetula</v>
      </c>
      <c r="F2951">
        <v>22</v>
      </c>
      <c r="G2951" t="s">
        <v>21</v>
      </c>
      <c r="H2951" s="50">
        <f>VLOOKUP(D2951,'Species List'!$A$2:$J$97,6,0)</f>
        <v>-5.0162000000000004</v>
      </c>
      <c r="I2951" s="50">
        <f>VLOOKUP(D2951,'Species List'!$A$2:$J$97,7,0)</f>
        <v>3.1109</v>
      </c>
      <c r="J2951">
        <f t="shared" si="46"/>
        <v>186.5703893135852</v>
      </c>
      <c r="K2951" s="50" t="str">
        <f>VLOOKUP(D2951,'Species List'!$A$2:$J$97,4,0)</f>
        <v>Scaridae</v>
      </c>
    </row>
    <row r="2952" spans="1:11">
      <c r="A2952" s="49">
        <v>2015</v>
      </c>
      <c r="B2952" t="s">
        <v>382</v>
      </c>
      <c r="C2952">
        <v>1</v>
      </c>
      <c r="D2952" s="48" t="s">
        <v>42</v>
      </c>
      <c r="E2952" s="48" t="str">
        <f>VLOOKUP(D2952,'Species List'!$A$2:$J$97,3,0)</f>
        <v>Scarus vetula</v>
      </c>
      <c r="F2952">
        <v>27</v>
      </c>
      <c r="G2952" t="s">
        <v>21</v>
      </c>
      <c r="H2952" s="50">
        <f>VLOOKUP(D2952,'Species List'!$A$2:$J$97,6,0)</f>
        <v>-5.0162000000000004</v>
      </c>
      <c r="I2952" s="50">
        <f>VLOOKUP(D2952,'Species List'!$A$2:$J$97,7,0)</f>
        <v>3.1109</v>
      </c>
      <c r="J2952">
        <f t="shared" si="46"/>
        <v>352.80077779738235</v>
      </c>
      <c r="K2952" s="50" t="str">
        <f>VLOOKUP(D2952,'Species List'!$A$2:$J$97,4,0)</f>
        <v>Scaridae</v>
      </c>
    </row>
    <row r="2953" spans="1:11">
      <c r="A2953" s="49">
        <v>2015</v>
      </c>
      <c r="B2953" t="s">
        <v>382</v>
      </c>
      <c r="C2953">
        <v>1</v>
      </c>
      <c r="D2953" s="48" t="s">
        <v>42</v>
      </c>
      <c r="E2953" s="48" t="str">
        <f>VLOOKUP(D2953,'Species List'!$A$2:$J$97,3,0)</f>
        <v>Scarus vetula</v>
      </c>
      <c r="F2953">
        <v>32</v>
      </c>
      <c r="G2953" t="s">
        <v>43</v>
      </c>
      <c r="H2953" s="50">
        <f>VLOOKUP(D2953,'Species List'!$A$2:$J$97,6,0)</f>
        <v>-5.0162000000000004</v>
      </c>
      <c r="I2953" s="50">
        <f>VLOOKUP(D2953,'Species List'!$A$2:$J$97,7,0)</f>
        <v>3.1109</v>
      </c>
      <c r="J2953">
        <f t="shared" si="46"/>
        <v>598.50952660385963</v>
      </c>
      <c r="K2953" s="50" t="str">
        <f>VLOOKUP(D2953,'Species List'!$A$2:$J$97,4,0)</f>
        <v>Scaridae</v>
      </c>
    </row>
    <row r="2954" spans="1:11">
      <c r="A2954" s="49">
        <v>2015</v>
      </c>
      <c r="B2954" t="s">
        <v>382</v>
      </c>
      <c r="C2954">
        <v>1</v>
      </c>
      <c r="D2954" s="48" t="s">
        <v>42</v>
      </c>
      <c r="E2954" s="48" t="str">
        <f>VLOOKUP(D2954,'Species List'!$A$2:$J$97,3,0)</f>
        <v>Scarus vetula</v>
      </c>
      <c r="F2954">
        <v>34</v>
      </c>
      <c r="G2954" t="s">
        <v>43</v>
      </c>
      <c r="H2954" s="50">
        <f>VLOOKUP(D2954,'Species List'!$A$2:$J$97,6,0)</f>
        <v>-5.0162000000000004</v>
      </c>
      <c r="I2954" s="50">
        <f>VLOOKUP(D2954,'Species List'!$A$2:$J$97,7,0)</f>
        <v>3.1109</v>
      </c>
      <c r="J2954">
        <f t="shared" si="46"/>
        <v>722.73279691201913</v>
      </c>
      <c r="K2954" s="50" t="str">
        <f>VLOOKUP(D2954,'Species List'!$A$2:$J$97,4,0)</f>
        <v>Scaridae</v>
      </c>
    </row>
    <row r="2955" spans="1:11">
      <c r="A2955" s="49">
        <v>2015</v>
      </c>
      <c r="B2955" t="s">
        <v>382</v>
      </c>
      <c r="C2955">
        <v>1</v>
      </c>
      <c r="D2955" s="48" t="s">
        <v>47</v>
      </c>
      <c r="E2955" s="48" t="str">
        <f>VLOOKUP(D2955,'Species List'!$A$2:$J$97,3,0)</f>
        <v>Sparisoma aurofrenatum</v>
      </c>
      <c r="F2955">
        <v>20</v>
      </c>
      <c r="G2955" t="s">
        <v>43</v>
      </c>
      <c r="H2955" s="50">
        <f>VLOOKUP(D2955,'Species List'!$A$2:$J$97,6,0)</f>
        <v>-4.0781000000000001</v>
      </c>
      <c r="I2955" s="50">
        <f>VLOOKUP(D2955,'Species List'!$A$2:$J$97,7,0)</f>
        <v>2.7437999999999998</v>
      </c>
      <c r="J2955">
        <f t="shared" si="46"/>
        <v>171.97531044669645</v>
      </c>
      <c r="K2955" s="50" t="str">
        <f>VLOOKUP(D2955,'Species List'!$A$2:$J$97,4,0)</f>
        <v>Scaridae</v>
      </c>
    </row>
    <row r="2956" spans="1:11">
      <c r="A2956" s="49">
        <v>2015</v>
      </c>
      <c r="B2956" t="s">
        <v>382</v>
      </c>
      <c r="C2956">
        <v>1</v>
      </c>
      <c r="D2956" s="48" t="s">
        <v>47</v>
      </c>
      <c r="E2956" s="48" t="str">
        <f>VLOOKUP(D2956,'Species List'!$A$2:$J$97,3,0)</f>
        <v>Sparisoma aurofrenatum</v>
      </c>
      <c r="F2956">
        <v>23</v>
      </c>
      <c r="G2956" t="s">
        <v>43</v>
      </c>
      <c r="H2956" s="50">
        <f>VLOOKUP(D2956,'Species List'!$A$2:$J$97,6,0)</f>
        <v>-4.0781000000000001</v>
      </c>
      <c r="I2956" s="50">
        <f>VLOOKUP(D2956,'Species List'!$A$2:$J$97,7,0)</f>
        <v>2.7437999999999998</v>
      </c>
      <c r="J2956">
        <f t="shared" si="46"/>
        <v>252.35321175413256</v>
      </c>
      <c r="K2956" s="50" t="str">
        <f>VLOOKUP(D2956,'Species List'!$A$2:$J$97,4,0)</f>
        <v>Scaridae</v>
      </c>
    </row>
    <row r="2957" spans="1:11">
      <c r="A2957" s="49">
        <v>2015</v>
      </c>
      <c r="B2957" t="s">
        <v>382</v>
      </c>
      <c r="C2957">
        <v>1</v>
      </c>
      <c r="D2957" t="s">
        <v>45</v>
      </c>
      <c r="E2957" s="48" t="str">
        <f>VLOOKUP(D2957,'Species List'!$A$2:$J$97,3,0)</f>
        <v>Sparisoma viride</v>
      </c>
      <c r="F2957">
        <v>14</v>
      </c>
      <c r="G2957" t="s">
        <v>21</v>
      </c>
      <c r="H2957" s="50">
        <f>VLOOKUP(D2957,'Species List'!$A$2:$J$97,6,0)</f>
        <v>-4.4317000000000002</v>
      </c>
      <c r="I2957" s="50">
        <f>VLOOKUP(D2957,'Species List'!$A$2:$J$97,7,0)</f>
        <v>2.9051</v>
      </c>
      <c r="J2957">
        <f t="shared" si="46"/>
        <v>63.535515280093612</v>
      </c>
      <c r="K2957" s="50" t="str">
        <f>VLOOKUP(D2957,'Species List'!$A$2:$J$97,4,0)</f>
        <v>Scaridae</v>
      </c>
    </row>
    <row r="2958" spans="1:11">
      <c r="A2958" s="49">
        <v>2015</v>
      </c>
      <c r="B2958" t="s">
        <v>382</v>
      </c>
      <c r="C2958">
        <v>1</v>
      </c>
      <c r="D2958" t="s">
        <v>45</v>
      </c>
      <c r="E2958" s="48" t="str">
        <f>VLOOKUP(D2958,'Species List'!$A$2:$J$97,3,0)</f>
        <v>Sparisoma viride</v>
      </c>
      <c r="F2958">
        <v>25</v>
      </c>
      <c r="G2958" t="s">
        <v>21</v>
      </c>
      <c r="H2958" s="50">
        <f>VLOOKUP(D2958,'Species List'!$A$2:$J$97,6,0)</f>
        <v>-4.4317000000000002</v>
      </c>
      <c r="I2958" s="50">
        <f>VLOOKUP(D2958,'Species List'!$A$2:$J$97,7,0)</f>
        <v>2.9051</v>
      </c>
      <c r="J2958">
        <f t="shared" si="46"/>
        <v>342.41715863912742</v>
      </c>
      <c r="K2958" s="50" t="str">
        <f>VLOOKUP(D2958,'Species List'!$A$2:$J$97,4,0)</f>
        <v>Scaridae</v>
      </c>
    </row>
    <row r="2959" spans="1:11">
      <c r="A2959" s="49">
        <v>2015</v>
      </c>
      <c r="B2959" t="s">
        <v>382</v>
      </c>
      <c r="C2959">
        <v>1</v>
      </c>
      <c r="D2959" t="s">
        <v>45</v>
      </c>
      <c r="E2959" s="48" t="str">
        <f>VLOOKUP(D2959,'Species List'!$A$2:$J$97,3,0)</f>
        <v>Sparisoma viride</v>
      </c>
      <c r="F2959">
        <v>30</v>
      </c>
      <c r="G2959" t="s">
        <v>21</v>
      </c>
      <c r="H2959" s="50">
        <f>VLOOKUP(D2959,'Species List'!$A$2:$J$97,6,0)</f>
        <v>-4.4317000000000002</v>
      </c>
      <c r="I2959" s="50">
        <f>VLOOKUP(D2959,'Species List'!$A$2:$J$97,7,0)</f>
        <v>2.9051</v>
      </c>
      <c r="J2959">
        <f t="shared" si="46"/>
        <v>581.54718397712224</v>
      </c>
      <c r="K2959" s="50" t="str">
        <f>VLOOKUP(D2959,'Species List'!$A$2:$J$97,4,0)</f>
        <v>Scaridae</v>
      </c>
    </row>
    <row r="2960" spans="1:11">
      <c r="A2960" s="49">
        <v>2015</v>
      </c>
      <c r="B2960" t="s">
        <v>382</v>
      </c>
      <c r="C2960">
        <v>1</v>
      </c>
      <c r="D2960" t="s">
        <v>45</v>
      </c>
      <c r="E2960" s="48" t="str">
        <f>VLOOKUP(D2960,'Species List'!$A$2:$J$97,3,0)</f>
        <v>Sparisoma viride</v>
      </c>
      <c r="F2960">
        <v>32</v>
      </c>
      <c r="G2960" t="s">
        <v>43</v>
      </c>
      <c r="H2960" s="50">
        <f>VLOOKUP(D2960,'Species List'!$A$2:$J$97,6,0)</f>
        <v>-4.4317000000000002</v>
      </c>
      <c r="I2960" s="50">
        <f>VLOOKUP(D2960,'Species List'!$A$2:$J$97,7,0)</f>
        <v>2.9051</v>
      </c>
      <c r="J2960">
        <f t="shared" si="46"/>
        <v>701.47339170910243</v>
      </c>
      <c r="K2960" s="50" t="str">
        <f>VLOOKUP(D2960,'Species List'!$A$2:$J$97,4,0)</f>
        <v>Scaridae</v>
      </c>
    </row>
    <row r="2961" spans="1:11">
      <c r="A2961" s="49">
        <v>2015</v>
      </c>
      <c r="B2961" t="s">
        <v>382</v>
      </c>
      <c r="C2961">
        <v>2</v>
      </c>
      <c r="D2961" s="48" t="s">
        <v>26</v>
      </c>
      <c r="E2961" s="48" t="str">
        <f>VLOOKUP(D2961,'Species List'!$A$2:$J$97,3,0)</f>
        <v>Acanthurus bahianus</v>
      </c>
      <c r="F2961">
        <v>12</v>
      </c>
      <c r="H2961" s="50">
        <f>VLOOKUP(D2961,'Species List'!$A$2:$J$97,6,0)</f>
        <v>-4.6005000000000003</v>
      </c>
      <c r="I2961" s="50">
        <f>VLOOKUP(D2961,'Species List'!$A$2:$J$97,7,0)</f>
        <v>2.9752000000000001</v>
      </c>
      <c r="J2961">
        <f t="shared" si="46"/>
        <v>38.501712191295034</v>
      </c>
      <c r="K2961" s="50" t="str">
        <f>VLOOKUP(D2961,'Species List'!$A$2:$J$97,4,0)</f>
        <v>Acanthuridae</v>
      </c>
    </row>
    <row r="2962" spans="1:11">
      <c r="A2962" s="49">
        <v>2015</v>
      </c>
      <c r="B2962" t="s">
        <v>382</v>
      </c>
      <c r="C2962">
        <v>2</v>
      </c>
      <c r="D2962" s="48" t="s">
        <v>26</v>
      </c>
      <c r="E2962" s="48" t="str">
        <f>VLOOKUP(D2962,'Species List'!$A$2:$J$97,3,0)</f>
        <v>Acanthurus bahianus</v>
      </c>
      <c r="F2962">
        <v>13</v>
      </c>
      <c r="H2962" s="50">
        <f>VLOOKUP(D2962,'Species List'!$A$2:$J$97,6,0)</f>
        <v>-4.6005000000000003</v>
      </c>
      <c r="I2962" s="50">
        <f>VLOOKUP(D2962,'Species List'!$A$2:$J$97,7,0)</f>
        <v>2.9752000000000001</v>
      </c>
      <c r="J2962">
        <f t="shared" si="46"/>
        <v>48.854465005505439</v>
      </c>
      <c r="K2962" s="50" t="str">
        <f>VLOOKUP(D2962,'Species List'!$A$2:$J$97,4,0)</f>
        <v>Acanthuridae</v>
      </c>
    </row>
    <row r="2963" spans="1:11">
      <c r="A2963" s="49">
        <v>2015</v>
      </c>
      <c r="B2963" t="s">
        <v>382</v>
      </c>
      <c r="C2963">
        <v>2</v>
      </c>
      <c r="D2963" s="48" t="s">
        <v>26</v>
      </c>
      <c r="E2963" s="48" t="str">
        <f>VLOOKUP(D2963,'Species List'!$A$2:$J$97,3,0)</f>
        <v>Acanthurus bahianus</v>
      </c>
      <c r="F2963">
        <v>17</v>
      </c>
      <c r="H2963" s="50">
        <f>VLOOKUP(D2963,'Species List'!$A$2:$J$97,6,0)</f>
        <v>-4.6005000000000003</v>
      </c>
      <c r="I2963" s="50">
        <f>VLOOKUP(D2963,'Species List'!$A$2:$J$97,7,0)</f>
        <v>2.9752000000000001</v>
      </c>
      <c r="J2963">
        <f t="shared" si="46"/>
        <v>108.52545888885899</v>
      </c>
      <c r="K2963" s="50" t="str">
        <f>VLOOKUP(D2963,'Species List'!$A$2:$J$97,4,0)</f>
        <v>Acanthuridae</v>
      </c>
    </row>
    <row r="2964" spans="1:11">
      <c r="A2964" s="49">
        <v>2015</v>
      </c>
      <c r="B2964" t="s">
        <v>382</v>
      </c>
      <c r="C2964">
        <v>2</v>
      </c>
      <c r="D2964" s="48" t="s">
        <v>46</v>
      </c>
      <c r="E2964" s="48" t="str">
        <f>VLOOKUP(D2964,'Species List'!$A$2:$J$97,3,0)</f>
        <v>Acanthurus chirurgus</v>
      </c>
      <c r="F2964">
        <v>19</v>
      </c>
      <c r="H2964" s="50">
        <f>VLOOKUP(D2964,'Species List'!$A$2:$J$97,6,0)</f>
        <v>-2.4262000000000001</v>
      </c>
      <c r="I2964" s="50">
        <f>VLOOKUP(D2964,'Species List'!$A$2:$J$97,7,0)</f>
        <v>2.0768</v>
      </c>
      <c r="J2964">
        <f t="shared" si="46"/>
        <v>202.44892660536834</v>
      </c>
      <c r="K2964" s="50" t="str">
        <f>VLOOKUP(D2964,'Species List'!$A$2:$J$97,4,0)</f>
        <v>Acanthuridae</v>
      </c>
    </row>
    <row r="2965" spans="1:11">
      <c r="A2965" s="49">
        <v>2015</v>
      </c>
      <c r="B2965" t="s">
        <v>382</v>
      </c>
      <c r="C2965">
        <v>2</v>
      </c>
      <c r="D2965" t="s">
        <v>48</v>
      </c>
      <c r="E2965" s="48" t="str">
        <f>VLOOKUP(D2965,'Species List'!$A$2:$J$97,3,0)</f>
        <v>Scarus taeniopterus</v>
      </c>
      <c r="F2965">
        <v>17</v>
      </c>
      <c r="G2965" t="s">
        <v>21</v>
      </c>
      <c r="H2965" s="50">
        <f>VLOOKUP(D2965,'Species List'!$A$2:$J$97,6,0)</f>
        <v>-3.2256999999999998</v>
      </c>
      <c r="I2965" s="50">
        <f>VLOOKUP(D2965,'Species List'!$A$2:$J$97,7,0)</f>
        <v>2.3852000000000002</v>
      </c>
      <c r="J2965">
        <f t="shared" si="46"/>
        <v>124.27013418228138</v>
      </c>
      <c r="K2965" s="50" t="str">
        <f>VLOOKUP(D2965,'Species List'!$A$2:$J$97,4,0)</f>
        <v>Scaridae</v>
      </c>
    </row>
    <row r="2966" spans="1:11">
      <c r="A2966" s="49">
        <v>2015</v>
      </c>
      <c r="B2966" t="s">
        <v>382</v>
      </c>
      <c r="C2966">
        <v>2</v>
      </c>
      <c r="D2966" t="s">
        <v>48</v>
      </c>
      <c r="E2966" s="48" t="str">
        <f>VLOOKUP(D2966,'Species List'!$A$2:$J$97,3,0)</f>
        <v>Scarus taeniopterus</v>
      </c>
      <c r="F2966">
        <v>19</v>
      </c>
      <c r="G2966" t="s">
        <v>21</v>
      </c>
      <c r="H2966" s="50">
        <f>VLOOKUP(D2966,'Species List'!$A$2:$J$97,6,0)</f>
        <v>-3.2256999999999998</v>
      </c>
      <c r="I2966" s="50">
        <f>VLOOKUP(D2966,'Species List'!$A$2:$J$97,7,0)</f>
        <v>2.3852000000000002</v>
      </c>
      <c r="J2966">
        <f t="shared" si="46"/>
        <v>162.02539503890316</v>
      </c>
      <c r="K2966" s="50" t="str">
        <f>VLOOKUP(D2966,'Species List'!$A$2:$J$97,4,0)</f>
        <v>Scaridae</v>
      </c>
    </row>
    <row r="2967" spans="1:11">
      <c r="A2967" s="49">
        <v>2015</v>
      </c>
      <c r="B2967" t="s">
        <v>382</v>
      </c>
      <c r="C2967">
        <v>2</v>
      </c>
      <c r="D2967" t="s">
        <v>48</v>
      </c>
      <c r="E2967" s="48" t="str">
        <f>VLOOKUP(D2967,'Species List'!$A$2:$J$97,3,0)</f>
        <v>Scarus taeniopterus</v>
      </c>
      <c r="F2967">
        <v>20</v>
      </c>
      <c r="G2967" t="s">
        <v>43</v>
      </c>
      <c r="H2967" s="50">
        <f>VLOOKUP(D2967,'Species List'!$A$2:$J$97,6,0)</f>
        <v>-3.2256999999999998</v>
      </c>
      <c r="I2967" s="50">
        <f>VLOOKUP(D2967,'Species List'!$A$2:$J$97,7,0)</f>
        <v>2.3852000000000002</v>
      </c>
      <c r="J2967">
        <f t="shared" si="46"/>
        <v>183.11197449783583</v>
      </c>
      <c r="K2967" s="50" t="str">
        <f>VLOOKUP(D2967,'Species List'!$A$2:$J$97,4,0)</f>
        <v>Scaridae</v>
      </c>
    </row>
    <row r="2968" spans="1:11">
      <c r="A2968" s="49">
        <v>2015</v>
      </c>
      <c r="B2968" t="s">
        <v>382</v>
      </c>
      <c r="C2968">
        <v>2</v>
      </c>
      <c r="D2968" s="48" t="s">
        <v>42</v>
      </c>
      <c r="E2968" s="48" t="str">
        <f>VLOOKUP(D2968,'Species List'!$A$2:$J$97,3,0)</f>
        <v>Scarus vetula</v>
      </c>
      <c r="F2968">
        <v>24</v>
      </c>
      <c r="G2968" t="s">
        <v>21</v>
      </c>
      <c r="H2968" s="50">
        <f>VLOOKUP(D2968,'Species List'!$A$2:$J$97,6,0)</f>
        <v>-5.0162000000000004</v>
      </c>
      <c r="I2968" s="50">
        <f>VLOOKUP(D2968,'Species List'!$A$2:$J$97,7,0)</f>
        <v>3.1109</v>
      </c>
      <c r="J2968">
        <f t="shared" si="46"/>
        <v>244.56772957919503</v>
      </c>
      <c r="K2968" s="50" t="str">
        <f>VLOOKUP(D2968,'Species List'!$A$2:$J$97,4,0)</f>
        <v>Scaridae</v>
      </c>
    </row>
    <row r="2969" spans="1:11">
      <c r="A2969" s="49">
        <v>2015</v>
      </c>
      <c r="B2969" t="s">
        <v>382</v>
      </c>
      <c r="C2969">
        <v>2</v>
      </c>
      <c r="D2969" s="48" t="s">
        <v>42</v>
      </c>
      <c r="E2969" s="48" t="str">
        <f>VLOOKUP(D2969,'Species List'!$A$2:$J$97,3,0)</f>
        <v>Scarus vetula</v>
      </c>
      <c r="F2969">
        <v>33</v>
      </c>
      <c r="G2969" t="s">
        <v>43</v>
      </c>
      <c r="H2969" s="50">
        <f>VLOOKUP(D2969,'Species List'!$A$2:$J$97,6,0)</f>
        <v>-5.0162000000000004</v>
      </c>
      <c r="I2969" s="50">
        <f>VLOOKUP(D2969,'Species List'!$A$2:$J$97,7,0)</f>
        <v>3.1109</v>
      </c>
      <c r="J2969">
        <f t="shared" si="46"/>
        <v>658.63531859738646</v>
      </c>
      <c r="K2969" s="50" t="str">
        <f>VLOOKUP(D2969,'Species List'!$A$2:$J$97,4,0)</f>
        <v>Scaridae</v>
      </c>
    </row>
    <row r="2970" spans="1:11">
      <c r="A2970" s="49">
        <v>2015</v>
      </c>
      <c r="B2970" t="s">
        <v>382</v>
      </c>
      <c r="C2970">
        <v>2</v>
      </c>
      <c r="D2970" s="48" t="s">
        <v>47</v>
      </c>
      <c r="E2970" s="48" t="str">
        <f>VLOOKUP(D2970,'Species List'!$A$2:$J$97,3,0)</f>
        <v>Sparisoma aurofrenatum</v>
      </c>
      <c r="F2970">
        <v>19</v>
      </c>
      <c r="G2970" t="s">
        <v>21</v>
      </c>
      <c r="H2970" s="50">
        <f>VLOOKUP(D2970,'Species List'!$A$2:$J$97,6,0)</f>
        <v>-4.0781000000000001</v>
      </c>
      <c r="I2970" s="50">
        <f>VLOOKUP(D2970,'Species List'!$A$2:$J$97,7,0)</f>
        <v>2.7437999999999998</v>
      </c>
      <c r="J2970">
        <f t="shared" si="46"/>
        <v>149.3977752647418</v>
      </c>
      <c r="K2970" s="50" t="str">
        <f>VLOOKUP(D2970,'Species List'!$A$2:$J$97,4,0)</f>
        <v>Scaridae</v>
      </c>
    </row>
    <row r="2971" spans="1:11">
      <c r="A2971" s="49">
        <v>2015</v>
      </c>
      <c r="B2971" t="s">
        <v>382</v>
      </c>
      <c r="C2971">
        <v>2</v>
      </c>
      <c r="D2971" s="48" t="s">
        <v>47</v>
      </c>
      <c r="E2971" s="48" t="str">
        <f>VLOOKUP(D2971,'Species List'!$A$2:$J$97,3,0)</f>
        <v>Sparisoma aurofrenatum</v>
      </c>
      <c r="F2971">
        <v>22</v>
      </c>
      <c r="G2971" t="s">
        <v>43</v>
      </c>
      <c r="H2971" s="50">
        <f>VLOOKUP(D2971,'Species List'!$A$2:$J$97,6,0)</f>
        <v>-4.0781000000000001</v>
      </c>
      <c r="I2971" s="50">
        <f>VLOOKUP(D2971,'Species List'!$A$2:$J$97,7,0)</f>
        <v>2.7437999999999998</v>
      </c>
      <c r="J2971">
        <f t="shared" si="46"/>
        <v>223.37746170948702</v>
      </c>
      <c r="K2971" s="50" t="str">
        <f>VLOOKUP(D2971,'Species List'!$A$2:$J$97,4,0)</f>
        <v>Scaridae</v>
      </c>
    </row>
    <row r="2972" spans="1:11">
      <c r="A2972" s="49">
        <v>2015</v>
      </c>
      <c r="B2972" t="s">
        <v>382</v>
      </c>
      <c r="C2972">
        <v>2</v>
      </c>
      <c r="D2972" s="48" t="s">
        <v>47</v>
      </c>
      <c r="E2972" s="48" t="str">
        <f>VLOOKUP(D2972,'Species List'!$A$2:$J$97,3,0)</f>
        <v>Sparisoma aurofrenatum</v>
      </c>
      <c r="F2972">
        <v>23</v>
      </c>
      <c r="G2972" t="s">
        <v>43</v>
      </c>
      <c r="H2972" s="50">
        <f>VLOOKUP(D2972,'Species List'!$A$2:$J$97,6,0)</f>
        <v>-4.0781000000000001</v>
      </c>
      <c r="I2972" s="50">
        <f>VLOOKUP(D2972,'Species List'!$A$2:$J$97,7,0)</f>
        <v>2.7437999999999998</v>
      </c>
      <c r="J2972">
        <f t="shared" si="46"/>
        <v>252.35321175413256</v>
      </c>
      <c r="K2972" s="50" t="str">
        <f>VLOOKUP(D2972,'Species List'!$A$2:$J$97,4,0)</f>
        <v>Scaridae</v>
      </c>
    </row>
    <row r="2973" spans="1:11">
      <c r="A2973" s="49">
        <v>2015</v>
      </c>
      <c r="B2973" t="s">
        <v>382</v>
      </c>
      <c r="C2973">
        <v>2</v>
      </c>
      <c r="D2973" t="s">
        <v>45</v>
      </c>
      <c r="E2973" s="48" t="str">
        <f>VLOOKUP(D2973,'Species List'!$A$2:$J$97,3,0)</f>
        <v>Sparisoma viride</v>
      </c>
      <c r="F2973">
        <v>19</v>
      </c>
      <c r="G2973" t="s">
        <v>21</v>
      </c>
      <c r="H2973" s="50">
        <f>VLOOKUP(D2973,'Species List'!$A$2:$J$97,6,0)</f>
        <v>-4.4317000000000002</v>
      </c>
      <c r="I2973" s="50">
        <f>VLOOKUP(D2973,'Species List'!$A$2:$J$97,7,0)</f>
        <v>2.9051</v>
      </c>
      <c r="J2973">
        <f t="shared" si="46"/>
        <v>154.2790962414671</v>
      </c>
      <c r="K2973" s="50" t="str">
        <f>VLOOKUP(D2973,'Species List'!$A$2:$J$97,4,0)</f>
        <v>Scaridae</v>
      </c>
    </row>
    <row r="2974" spans="1:11">
      <c r="A2974" s="49">
        <v>2015</v>
      </c>
      <c r="B2974" t="s">
        <v>382</v>
      </c>
      <c r="C2974">
        <v>2</v>
      </c>
      <c r="D2974" t="s">
        <v>45</v>
      </c>
      <c r="E2974" s="48" t="str">
        <f>VLOOKUP(D2974,'Species List'!$A$2:$J$97,3,0)</f>
        <v>Sparisoma viride</v>
      </c>
      <c r="F2974">
        <v>23</v>
      </c>
      <c r="G2974" t="s">
        <v>21</v>
      </c>
      <c r="H2974" s="50">
        <f>VLOOKUP(D2974,'Species List'!$A$2:$J$97,6,0)</f>
        <v>-4.4317000000000002</v>
      </c>
      <c r="I2974" s="50">
        <f>VLOOKUP(D2974,'Species List'!$A$2:$J$97,7,0)</f>
        <v>2.9051</v>
      </c>
      <c r="J2974">
        <f t="shared" si="46"/>
        <v>268.75437106326598</v>
      </c>
      <c r="K2974" s="50" t="str">
        <f>VLOOKUP(D2974,'Species List'!$A$2:$J$97,4,0)</f>
        <v>Scaridae</v>
      </c>
    </row>
    <row r="2975" spans="1:11">
      <c r="A2975" s="49">
        <v>2015</v>
      </c>
      <c r="B2975" t="s">
        <v>382</v>
      </c>
      <c r="C2975">
        <v>2</v>
      </c>
      <c r="D2975" t="s">
        <v>45</v>
      </c>
      <c r="E2975" s="48" t="str">
        <f>VLOOKUP(D2975,'Species List'!$A$2:$J$97,3,0)</f>
        <v>Sparisoma viride</v>
      </c>
      <c r="F2975">
        <v>30</v>
      </c>
      <c r="G2975" t="s">
        <v>21</v>
      </c>
      <c r="H2975" s="50">
        <f>VLOOKUP(D2975,'Species List'!$A$2:$J$97,6,0)</f>
        <v>-4.4317000000000002</v>
      </c>
      <c r="I2975" s="50">
        <f>VLOOKUP(D2975,'Species List'!$A$2:$J$97,7,0)</f>
        <v>2.9051</v>
      </c>
      <c r="J2975">
        <f t="shared" si="46"/>
        <v>581.54718397712224</v>
      </c>
      <c r="K2975" s="50" t="str">
        <f>VLOOKUP(D2975,'Species List'!$A$2:$J$97,4,0)</f>
        <v>Scaridae</v>
      </c>
    </row>
    <row r="2976" spans="1:11">
      <c r="A2976" s="49">
        <v>2015</v>
      </c>
      <c r="B2976" t="s">
        <v>382</v>
      </c>
      <c r="C2976">
        <v>3</v>
      </c>
      <c r="D2976" t="s">
        <v>54</v>
      </c>
      <c r="E2976" s="48" t="str">
        <f>VLOOKUP(D2976,'Species List'!$A$2:$J$97,3,0)</f>
        <v>Acanthurus coeruleus</v>
      </c>
      <c r="F2976">
        <v>18</v>
      </c>
      <c r="H2976" s="50">
        <f>VLOOKUP(D2976,'Species List'!$A$2:$J$97,6,0)</f>
        <v>-2.8241999999999998</v>
      </c>
      <c r="I2976" s="50">
        <f>VLOOKUP(D2976,'Species List'!$A$2:$J$97,7,0)</f>
        <v>2.2637999999999998</v>
      </c>
      <c r="J2976">
        <f t="shared" si="46"/>
        <v>191.11109332634919</v>
      </c>
      <c r="K2976" s="50" t="str">
        <f>VLOOKUP(D2976,'Species List'!$A$2:$J$97,4,0)</f>
        <v>Acanthuridae</v>
      </c>
    </row>
    <row r="2977" spans="1:11">
      <c r="A2977" s="49">
        <v>2015</v>
      </c>
      <c r="B2977" t="s">
        <v>382</v>
      </c>
      <c r="C2977">
        <v>3</v>
      </c>
      <c r="D2977" t="s">
        <v>54</v>
      </c>
      <c r="E2977" s="48" t="str">
        <f>VLOOKUP(D2977,'Species List'!$A$2:$J$97,3,0)</f>
        <v>Acanthurus coeruleus</v>
      </c>
      <c r="F2977">
        <v>19</v>
      </c>
      <c r="H2977" s="50">
        <f>VLOOKUP(D2977,'Species List'!$A$2:$J$97,6,0)</f>
        <v>-2.8241999999999998</v>
      </c>
      <c r="I2977" s="50">
        <f>VLOOKUP(D2977,'Species List'!$A$2:$J$97,7,0)</f>
        <v>2.2637999999999998</v>
      </c>
      <c r="J2977">
        <f t="shared" si="46"/>
        <v>215.99435539737019</v>
      </c>
      <c r="K2977" s="50" t="str">
        <f>VLOOKUP(D2977,'Species List'!$A$2:$J$97,4,0)</f>
        <v>Acanthuridae</v>
      </c>
    </row>
    <row r="2978" spans="1:11">
      <c r="A2978" s="49">
        <v>2015</v>
      </c>
      <c r="B2978" t="s">
        <v>382</v>
      </c>
      <c r="C2978">
        <v>3</v>
      </c>
      <c r="D2978" t="s">
        <v>44</v>
      </c>
      <c r="E2978" s="48" t="str">
        <f>VLOOKUP(D2978,'Species List'!$A$2:$J$97,3,0)</f>
        <v>Scarus iseri</v>
      </c>
      <c r="F2978">
        <v>23</v>
      </c>
      <c r="G2978" t="s">
        <v>43</v>
      </c>
      <c r="H2978" s="50">
        <f>VLOOKUP(D2978,'Species List'!$A$2:$J$97,6,0)</f>
        <v>-4.8887</v>
      </c>
      <c r="I2978" s="50">
        <f>VLOOKUP(D2978,'Species List'!$A$2:$J$97,7,0)</f>
        <v>3.0548000000000002</v>
      </c>
      <c r="J2978">
        <f t="shared" si="46"/>
        <v>211.79036238974825</v>
      </c>
      <c r="K2978" s="50" t="str">
        <f>VLOOKUP(D2978,'Species List'!$A$2:$J$97,4,0)</f>
        <v>Scaridae</v>
      </c>
    </row>
    <row r="2979" spans="1:11">
      <c r="A2979" s="49">
        <v>2015</v>
      </c>
      <c r="B2979" t="s">
        <v>382</v>
      </c>
      <c r="C2979">
        <v>3</v>
      </c>
      <c r="D2979" t="s">
        <v>48</v>
      </c>
      <c r="E2979" s="48" t="str">
        <f>VLOOKUP(D2979,'Species List'!$A$2:$J$97,3,0)</f>
        <v>Scarus taeniopterus</v>
      </c>
      <c r="F2979">
        <v>23</v>
      </c>
      <c r="G2979" t="s">
        <v>43</v>
      </c>
      <c r="H2979" s="50">
        <f>VLOOKUP(D2979,'Species List'!$A$2:$J$97,6,0)</f>
        <v>-3.2256999999999998</v>
      </c>
      <c r="I2979" s="50">
        <f>VLOOKUP(D2979,'Species List'!$A$2:$J$97,7,0)</f>
        <v>2.3852000000000002</v>
      </c>
      <c r="J2979">
        <f t="shared" si="46"/>
        <v>255.56020890468707</v>
      </c>
      <c r="K2979" s="50" t="str">
        <f>VLOOKUP(D2979,'Species List'!$A$2:$J$97,4,0)</f>
        <v>Scaridae</v>
      </c>
    </row>
    <row r="2980" spans="1:11">
      <c r="A2980" s="49">
        <v>2015</v>
      </c>
      <c r="B2980" t="s">
        <v>382</v>
      </c>
      <c r="C2980">
        <v>3</v>
      </c>
      <c r="D2980" s="48" t="s">
        <v>42</v>
      </c>
      <c r="E2980" s="48" t="str">
        <f>VLOOKUP(D2980,'Species List'!$A$2:$J$97,3,0)</f>
        <v>Scarus vetula</v>
      </c>
      <c r="F2980">
        <v>31</v>
      </c>
      <c r="G2980" t="s">
        <v>21</v>
      </c>
      <c r="H2980" s="50">
        <f>VLOOKUP(D2980,'Species List'!$A$2:$J$97,6,0)</f>
        <v>-5.0162000000000004</v>
      </c>
      <c r="I2980" s="50">
        <f>VLOOKUP(D2980,'Species List'!$A$2:$J$97,7,0)</f>
        <v>3.1109</v>
      </c>
      <c r="J2980">
        <f t="shared" si="46"/>
        <v>542.22194853037195</v>
      </c>
      <c r="K2980" s="50" t="str">
        <f>VLOOKUP(D2980,'Species List'!$A$2:$J$97,4,0)</f>
        <v>Scaridae</v>
      </c>
    </row>
    <row r="2981" spans="1:11">
      <c r="A2981" s="49">
        <v>2015</v>
      </c>
      <c r="B2981" t="s">
        <v>382</v>
      </c>
      <c r="C2981">
        <v>3</v>
      </c>
      <c r="D2981" s="48" t="s">
        <v>42</v>
      </c>
      <c r="E2981" s="48" t="str">
        <f>VLOOKUP(D2981,'Species List'!$A$2:$J$97,3,0)</f>
        <v>Scarus vetula</v>
      </c>
      <c r="F2981">
        <v>31</v>
      </c>
      <c r="G2981" t="s">
        <v>21</v>
      </c>
      <c r="H2981" s="50">
        <f>VLOOKUP(D2981,'Species List'!$A$2:$J$97,6,0)</f>
        <v>-5.0162000000000004</v>
      </c>
      <c r="I2981" s="50">
        <f>VLOOKUP(D2981,'Species List'!$A$2:$J$97,7,0)</f>
        <v>3.1109</v>
      </c>
      <c r="J2981">
        <f t="shared" si="46"/>
        <v>542.22194853037195</v>
      </c>
      <c r="K2981" s="50" t="str">
        <f>VLOOKUP(D2981,'Species List'!$A$2:$J$97,4,0)</f>
        <v>Scaridae</v>
      </c>
    </row>
    <row r="2982" spans="1:11">
      <c r="A2982" s="49">
        <v>2015</v>
      </c>
      <c r="B2982" t="s">
        <v>382</v>
      </c>
      <c r="C2982">
        <v>3</v>
      </c>
      <c r="D2982" t="s">
        <v>45</v>
      </c>
      <c r="E2982" s="48" t="str">
        <f>VLOOKUP(D2982,'Species List'!$A$2:$J$97,3,0)</f>
        <v>Sparisoma viride</v>
      </c>
      <c r="F2982">
        <v>27</v>
      </c>
      <c r="G2982" t="s">
        <v>21</v>
      </c>
      <c r="H2982" s="50">
        <f>VLOOKUP(D2982,'Species List'!$A$2:$J$97,6,0)</f>
        <v>-4.4317000000000002</v>
      </c>
      <c r="I2982" s="50">
        <f>VLOOKUP(D2982,'Species List'!$A$2:$J$97,7,0)</f>
        <v>2.9051</v>
      </c>
      <c r="J2982">
        <f t="shared" si="46"/>
        <v>428.20809318874581</v>
      </c>
      <c r="K2982" s="50" t="str">
        <f>VLOOKUP(D2982,'Species List'!$A$2:$J$97,4,0)</f>
        <v>Scaridae</v>
      </c>
    </row>
    <row r="2983" spans="1:11">
      <c r="A2983" s="49">
        <v>2015</v>
      </c>
      <c r="B2983" t="s">
        <v>382</v>
      </c>
      <c r="C2983">
        <v>3</v>
      </c>
      <c r="D2983" t="s">
        <v>45</v>
      </c>
      <c r="E2983" s="48" t="str">
        <f>VLOOKUP(D2983,'Species List'!$A$2:$J$97,3,0)</f>
        <v>Sparisoma viride</v>
      </c>
      <c r="F2983">
        <v>32</v>
      </c>
      <c r="G2983" t="s">
        <v>43</v>
      </c>
      <c r="H2983" s="50">
        <f>VLOOKUP(D2983,'Species List'!$A$2:$J$97,6,0)</f>
        <v>-4.4317000000000002</v>
      </c>
      <c r="I2983" s="50">
        <f>VLOOKUP(D2983,'Species List'!$A$2:$J$97,7,0)</f>
        <v>2.9051</v>
      </c>
      <c r="J2983">
        <f t="shared" si="46"/>
        <v>701.47339170910243</v>
      </c>
      <c r="K2983" s="50" t="str">
        <f>VLOOKUP(D2983,'Species List'!$A$2:$J$97,4,0)</f>
        <v>Scaridae</v>
      </c>
    </row>
    <row r="2984" spans="1:11">
      <c r="A2984" s="49">
        <v>2015</v>
      </c>
      <c r="B2984" t="s">
        <v>382</v>
      </c>
      <c r="C2984">
        <v>3</v>
      </c>
      <c r="D2984" t="s">
        <v>45</v>
      </c>
      <c r="E2984" s="48" t="str">
        <f>VLOOKUP(D2984,'Species List'!$A$2:$J$97,3,0)</f>
        <v>Sparisoma viride</v>
      </c>
      <c r="F2984">
        <v>32</v>
      </c>
      <c r="G2984" t="s">
        <v>43</v>
      </c>
      <c r="H2984" s="50">
        <f>VLOOKUP(D2984,'Species List'!$A$2:$J$97,6,0)</f>
        <v>-4.4317000000000002</v>
      </c>
      <c r="I2984" s="50">
        <f>VLOOKUP(D2984,'Species List'!$A$2:$J$97,7,0)</f>
        <v>2.9051</v>
      </c>
      <c r="J2984">
        <f t="shared" si="46"/>
        <v>701.47339170910243</v>
      </c>
      <c r="K2984" s="50" t="str">
        <f>VLOOKUP(D2984,'Species List'!$A$2:$J$97,4,0)</f>
        <v>Scaridae</v>
      </c>
    </row>
    <row r="2985" spans="1:11">
      <c r="A2985" s="49">
        <v>2015</v>
      </c>
      <c r="B2985" t="s">
        <v>382</v>
      </c>
      <c r="C2985">
        <v>3</v>
      </c>
      <c r="D2985" t="s">
        <v>45</v>
      </c>
      <c r="E2985" s="48" t="str">
        <f>VLOOKUP(D2985,'Species List'!$A$2:$J$97,3,0)</f>
        <v>Sparisoma viride</v>
      </c>
      <c r="F2985">
        <v>32</v>
      </c>
      <c r="G2985" t="s">
        <v>43</v>
      </c>
      <c r="H2985" s="50">
        <f>VLOOKUP(D2985,'Species List'!$A$2:$J$97,6,0)</f>
        <v>-4.4317000000000002</v>
      </c>
      <c r="I2985" s="50">
        <f>VLOOKUP(D2985,'Species List'!$A$2:$J$97,7,0)</f>
        <v>2.9051</v>
      </c>
      <c r="J2985">
        <f t="shared" si="46"/>
        <v>701.47339170910243</v>
      </c>
      <c r="K2985" s="50" t="str">
        <f>VLOOKUP(D2985,'Species List'!$A$2:$J$97,4,0)</f>
        <v>Scaridae</v>
      </c>
    </row>
    <row r="2986" spans="1:11">
      <c r="A2986" s="49">
        <v>2015</v>
      </c>
      <c r="B2986" t="s">
        <v>382</v>
      </c>
      <c r="C2986">
        <v>3</v>
      </c>
      <c r="D2986" t="s">
        <v>45</v>
      </c>
      <c r="E2986" s="48" t="str">
        <f>VLOOKUP(D2986,'Species List'!$A$2:$J$97,3,0)</f>
        <v>Sparisoma viride</v>
      </c>
      <c r="F2986">
        <v>33</v>
      </c>
      <c r="G2986" t="s">
        <v>43</v>
      </c>
      <c r="H2986" s="50">
        <f>VLOOKUP(D2986,'Species List'!$A$2:$J$97,6,0)</f>
        <v>-4.4317000000000002</v>
      </c>
      <c r="I2986" s="50">
        <f>VLOOKUP(D2986,'Species List'!$A$2:$J$97,7,0)</f>
        <v>2.9051</v>
      </c>
      <c r="J2986">
        <f t="shared" si="46"/>
        <v>767.06973304521671</v>
      </c>
      <c r="K2986" s="50" t="str">
        <f>VLOOKUP(D2986,'Species List'!$A$2:$J$97,4,0)</f>
        <v>Scaridae</v>
      </c>
    </row>
    <row r="2987" spans="1:11">
      <c r="A2987" s="49">
        <v>2015</v>
      </c>
      <c r="B2987" t="s">
        <v>382</v>
      </c>
      <c r="C2987">
        <v>3</v>
      </c>
      <c r="D2987" t="s">
        <v>45</v>
      </c>
      <c r="E2987" s="48" t="str">
        <f>VLOOKUP(D2987,'Species List'!$A$2:$J$97,3,0)</f>
        <v>Sparisoma viride</v>
      </c>
      <c r="F2987">
        <v>33</v>
      </c>
      <c r="G2987" t="s">
        <v>43</v>
      </c>
      <c r="H2987" s="50">
        <f>VLOOKUP(D2987,'Species List'!$A$2:$J$97,6,0)</f>
        <v>-4.4317000000000002</v>
      </c>
      <c r="I2987" s="50">
        <f>VLOOKUP(D2987,'Species List'!$A$2:$J$97,7,0)</f>
        <v>2.9051</v>
      </c>
      <c r="J2987">
        <f t="shared" si="46"/>
        <v>767.06973304521671</v>
      </c>
      <c r="K2987" s="50" t="str">
        <f>VLOOKUP(D2987,'Species List'!$A$2:$J$97,4,0)</f>
        <v>Scaridae</v>
      </c>
    </row>
    <row r="2988" spans="1:11">
      <c r="A2988" s="49">
        <v>2015</v>
      </c>
      <c r="B2988" t="s">
        <v>382</v>
      </c>
      <c r="C2988">
        <v>4</v>
      </c>
      <c r="D2988" s="48" t="s">
        <v>26</v>
      </c>
      <c r="E2988" s="48" t="str">
        <f>VLOOKUP(D2988,'Species List'!$A$2:$J$97,3,0)</f>
        <v>Acanthurus bahianus</v>
      </c>
      <c r="F2988">
        <v>14</v>
      </c>
      <c r="H2988" s="50">
        <f>VLOOKUP(D2988,'Species List'!$A$2:$J$97,6,0)</f>
        <v>-4.6005000000000003</v>
      </c>
      <c r="I2988" s="50">
        <f>VLOOKUP(D2988,'Species List'!$A$2:$J$97,7,0)</f>
        <v>2.9752000000000001</v>
      </c>
      <c r="J2988">
        <f t="shared" si="46"/>
        <v>60.906007515663681</v>
      </c>
      <c r="K2988" s="50" t="str">
        <f>VLOOKUP(D2988,'Species List'!$A$2:$J$97,4,0)</f>
        <v>Acanthuridae</v>
      </c>
    </row>
    <row r="2989" spans="1:11">
      <c r="A2989" s="49">
        <v>2015</v>
      </c>
      <c r="B2989" t="s">
        <v>382</v>
      </c>
      <c r="C2989">
        <v>4</v>
      </c>
      <c r="D2989" s="48" t="s">
        <v>26</v>
      </c>
      <c r="E2989" s="48" t="str">
        <f>VLOOKUP(D2989,'Species List'!$A$2:$J$97,3,0)</f>
        <v>Acanthurus bahianus</v>
      </c>
      <c r="F2989">
        <v>16</v>
      </c>
      <c r="H2989" s="50">
        <f>VLOOKUP(D2989,'Species List'!$A$2:$J$97,6,0)</f>
        <v>-4.6005000000000003</v>
      </c>
      <c r="I2989" s="50">
        <f>VLOOKUP(D2989,'Species List'!$A$2:$J$97,7,0)</f>
        <v>2.9752000000000001</v>
      </c>
      <c r="J2989">
        <f t="shared" si="46"/>
        <v>90.614515438104903</v>
      </c>
      <c r="K2989" s="50" t="str">
        <f>VLOOKUP(D2989,'Species List'!$A$2:$J$97,4,0)</f>
        <v>Acanthuridae</v>
      </c>
    </row>
    <row r="2990" spans="1:11">
      <c r="A2990" s="49">
        <v>2015</v>
      </c>
      <c r="B2990" t="s">
        <v>382</v>
      </c>
      <c r="C2990">
        <v>4</v>
      </c>
      <c r="D2990" t="s">
        <v>54</v>
      </c>
      <c r="E2990" s="48" t="str">
        <f>VLOOKUP(D2990,'Species List'!$A$2:$J$97,3,0)</f>
        <v>Acanthurus coeruleus</v>
      </c>
      <c r="F2990">
        <v>14</v>
      </c>
      <c r="H2990" s="50">
        <f>VLOOKUP(D2990,'Species List'!$A$2:$J$97,6,0)</f>
        <v>-2.8241999999999998</v>
      </c>
      <c r="I2990" s="50">
        <f>VLOOKUP(D2990,'Species List'!$A$2:$J$97,7,0)</f>
        <v>2.2637999999999998</v>
      </c>
      <c r="J2990">
        <f t="shared" si="46"/>
        <v>108.19436620046002</v>
      </c>
      <c r="K2990" s="50" t="str">
        <f>VLOOKUP(D2990,'Species List'!$A$2:$J$97,4,0)</f>
        <v>Acanthuridae</v>
      </c>
    </row>
    <row r="2991" spans="1:11">
      <c r="A2991" s="49">
        <v>2015</v>
      </c>
      <c r="B2991" t="s">
        <v>382</v>
      </c>
      <c r="C2991">
        <v>4</v>
      </c>
      <c r="D2991" t="s">
        <v>54</v>
      </c>
      <c r="E2991" s="48" t="str">
        <f>VLOOKUP(D2991,'Species List'!$A$2:$J$97,3,0)</f>
        <v>Acanthurus coeruleus</v>
      </c>
      <c r="F2991">
        <v>16</v>
      </c>
      <c r="H2991" s="50">
        <f>VLOOKUP(D2991,'Species List'!$A$2:$J$97,6,0)</f>
        <v>-2.8241999999999998</v>
      </c>
      <c r="I2991" s="50">
        <f>VLOOKUP(D2991,'Species List'!$A$2:$J$97,7,0)</f>
        <v>2.2637999999999998</v>
      </c>
      <c r="J2991">
        <f t="shared" si="46"/>
        <v>146.38171018501848</v>
      </c>
      <c r="K2991" s="50" t="str">
        <f>VLOOKUP(D2991,'Species List'!$A$2:$J$97,4,0)</f>
        <v>Acanthuridae</v>
      </c>
    </row>
    <row r="2992" spans="1:11">
      <c r="A2992" s="49">
        <v>2015</v>
      </c>
      <c r="B2992" t="s">
        <v>382</v>
      </c>
      <c r="C2992">
        <v>4</v>
      </c>
      <c r="D2992" t="s">
        <v>54</v>
      </c>
      <c r="E2992" s="48" t="str">
        <f>VLOOKUP(D2992,'Species List'!$A$2:$J$97,3,0)</f>
        <v>Acanthurus coeruleus</v>
      </c>
      <c r="F2992">
        <v>16</v>
      </c>
      <c r="H2992" s="50">
        <f>VLOOKUP(D2992,'Species List'!$A$2:$J$97,6,0)</f>
        <v>-2.8241999999999998</v>
      </c>
      <c r="I2992" s="50">
        <f>VLOOKUP(D2992,'Species List'!$A$2:$J$97,7,0)</f>
        <v>2.2637999999999998</v>
      </c>
      <c r="J2992">
        <f t="shared" si="46"/>
        <v>146.38171018501848</v>
      </c>
      <c r="K2992" s="50" t="str">
        <f>VLOOKUP(D2992,'Species List'!$A$2:$J$97,4,0)</f>
        <v>Acanthuridae</v>
      </c>
    </row>
    <row r="2993" spans="1:11">
      <c r="A2993" s="49">
        <v>2015</v>
      </c>
      <c r="B2993" t="s">
        <v>382</v>
      </c>
      <c r="C2993">
        <v>4</v>
      </c>
      <c r="D2993" t="s">
        <v>54</v>
      </c>
      <c r="E2993" s="48" t="str">
        <f>VLOOKUP(D2993,'Species List'!$A$2:$J$97,3,0)</f>
        <v>Acanthurus coeruleus</v>
      </c>
      <c r="F2993">
        <v>17</v>
      </c>
      <c r="H2993" s="50">
        <f>VLOOKUP(D2993,'Species List'!$A$2:$J$97,6,0)</f>
        <v>-2.8241999999999998</v>
      </c>
      <c r="I2993" s="50">
        <f>VLOOKUP(D2993,'Species List'!$A$2:$J$97,7,0)</f>
        <v>2.2637999999999998</v>
      </c>
      <c r="J2993">
        <f t="shared" si="46"/>
        <v>167.91529942216221</v>
      </c>
      <c r="K2993" s="50" t="str">
        <f>VLOOKUP(D2993,'Species List'!$A$2:$J$97,4,0)</f>
        <v>Acanthuridae</v>
      </c>
    </row>
    <row r="2994" spans="1:11">
      <c r="A2994" s="49">
        <v>2015</v>
      </c>
      <c r="B2994" t="s">
        <v>382</v>
      </c>
      <c r="C2994">
        <v>4</v>
      </c>
      <c r="D2994" t="s">
        <v>44</v>
      </c>
      <c r="E2994" s="48" t="str">
        <f>VLOOKUP(D2994,'Species List'!$A$2:$J$97,3,0)</f>
        <v>Scarus iseri</v>
      </c>
      <c r="F2994">
        <v>23</v>
      </c>
      <c r="G2994" t="s">
        <v>43</v>
      </c>
      <c r="H2994" s="50">
        <f>VLOOKUP(D2994,'Species List'!$A$2:$J$97,6,0)</f>
        <v>-4.8887</v>
      </c>
      <c r="I2994" s="50">
        <f>VLOOKUP(D2994,'Species List'!$A$2:$J$97,7,0)</f>
        <v>3.0548000000000002</v>
      </c>
      <c r="J2994">
        <f t="shared" si="46"/>
        <v>211.79036238974825</v>
      </c>
      <c r="K2994" s="50" t="str">
        <f>VLOOKUP(D2994,'Species List'!$A$2:$J$97,4,0)</f>
        <v>Scaridae</v>
      </c>
    </row>
    <row r="2995" spans="1:11">
      <c r="A2995" s="49">
        <v>2015</v>
      </c>
      <c r="B2995" t="s">
        <v>382</v>
      </c>
      <c r="C2995">
        <v>4</v>
      </c>
      <c r="D2995" t="s">
        <v>48</v>
      </c>
      <c r="E2995" s="48" t="str">
        <f>VLOOKUP(D2995,'Species List'!$A$2:$J$97,3,0)</f>
        <v>Scarus taeniopterus</v>
      </c>
      <c r="F2995">
        <v>20</v>
      </c>
      <c r="G2995" t="s">
        <v>43</v>
      </c>
      <c r="H2995" s="50">
        <f>VLOOKUP(D2995,'Species List'!$A$2:$J$97,6,0)</f>
        <v>-3.2256999999999998</v>
      </c>
      <c r="I2995" s="50">
        <f>VLOOKUP(D2995,'Species List'!$A$2:$J$97,7,0)</f>
        <v>2.3852000000000002</v>
      </c>
      <c r="J2995">
        <f t="shared" si="46"/>
        <v>183.11197449783583</v>
      </c>
      <c r="K2995" s="50" t="str">
        <f>VLOOKUP(D2995,'Species List'!$A$2:$J$97,4,0)</f>
        <v>Scaridae</v>
      </c>
    </row>
    <row r="2996" spans="1:11">
      <c r="A2996" s="49">
        <v>2015</v>
      </c>
      <c r="B2996" t="s">
        <v>382</v>
      </c>
      <c r="C2996">
        <v>4</v>
      </c>
      <c r="D2996" s="48" t="s">
        <v>42</v>
      </c>
      <c r="E2996" s="48" t="str">
        <f>VLOOKUP(D2996,'Species List'!$A$2:$J$97,3,0)</f>
        <v>Scarus vetula</v>
      </c>
      <c r="F2996">
        <v>24</v>
      </c>
      <c r="G2996" t="s">
        <v>21</v>
      </c>
      <c r="H2996" s="50">
        <f>VLOOKUP(D2996,'Species List'!$A$2:$J$97,6,0)</f>
        <v>-5.0162000000000004</v>
      </c>
      <c r="I2996" s="50">
        <f>VLOOKUP(D2996,'Species List'!$A$2:$J$97,7,0)</f>
        <v>3.1109</v>
      </c>
      <c r="J2996">
        <f t="shared" si="46"/>
        <v>244.56772957919503</v>
      </c>
      <c r="K2996" s="50" t="str">
        <f>VLOOKUP(D2996,'Species List'!$A$2:$J$97,4,0)</f>
        <v>Scaridae</v>
      </c>
    </row>
    <row r="2997" spans="1:11">
      <c r="A2997" s="49">
        <v>2015</v>
      </c>
      <c r="B2997" t="s">
        <v>382</v>
      </c>
      <c r="C2997">
        <v>4</v>
      </c>
      <c r="D2997" s="48" t="s">
        <v>42</v>
      </c>
      <c r="E2997" s="48" t="str">
        <f>VLOOKUP(D2997,'Species List'!$A$2:$J$97,3,0)</f>
        <v>Scarus vetula</v>
      </c>
      <c r="F2997">
        <v>28</v>
      </c>
      <c r="G2997" t="s">
        <v>21</v>
      </c>
      <c r="H2997" s="50">
        <f>VLOOKUP(D2997,'Species List'!$A$2:$J$97,6,0)</f>
        <v>-5.0162000000000004</v>
      </c>
      <c r="I2997" s="50">
        <f>VLOOKUP(D2997,'Species List'!$A$2:$J$97,7,0)</f>
        <v>3.1109</v>
      </c>
      <c r="J2997">
        <f t="shared" si="46"/>
        <v>395.06078258407069</v>
      </c>
      <c r="K2997" s="50" t="str">
        <f>VLOOKUP(D2997,'Species List'!$A$2:$J$97,4,0)</f>
        <v>Scaridae</v>
      </c>
    </row>
    <row r="2998" spans="1:11">
      <c r="A2998" s="49">
        <v>2015</v>
      </c>
      <c r="B2998" t="s">
        <v>382</v>
      </c>
      <c r="C2998">
        <v>4</v>
      </c>
      <c r="D2998" s="48" t="s">
        <v>42</v>
      </c>
      <c r="E2998" s="48" t="str">
        <f>VLOOKUP(D2998,'Species List'!$A$2:$J$97,3,0)</f>
        <v>Scarus vetula</v>
      </c>
      <c r="F2998">
        <v>34</v>
      </c>
      <c r="G2998" t="s">
        <v>43</v>
      </c>
      <c r="H2998" s="50">
        <f>VLOOKUP(D2998,'Species List'!$A$2:$J$97,6,0)</f>
        <v>-5.0162000000000004</v>
      </c>
      <c r="I2998" s="50">
        <f>VLOOKUP(D2998,'Species List'!$A$2:$J$97,7,0)</f>
        <v>3.1109</v>
      </c>
      <c r="J2998">
        <f t="shared" si="46"/>
        <v>722.73279691201913</v>
      </c>
      <c r="K2998" s="50" t="str">
        <f>VLOOKUP(D2998,'Species List'!$A$2:$J$97,4,0)</f>
        <v>Scaridae</v>
      </c>
    </row>
    <row r="2999" spans="1:11">
      <c r="A2999" s="49">
        <v>2015</v>
      </c>
      <c r="B2999" t="s">
        <v>382</v>
      </c>
      <c r="C2999">
        <v>4</v>
      </c>
      <c r="D2999" s="48" t="s">
        <v>47</v>
      </c>
      <c r="E2999" s="48" t="str">
        <f>VLOOKUP(D2999,'Species List'!$A$2:$J$97,3,0)</f>
        <v>Sparisoma aurofrenatum</v>
      </c>
      <c r="F2999">
        <v>20</v>
      </c>
      <c r="G2999" t="s">
        <v>43</v>
      </c>
      <c r="H2999" s="50">
        <f>VLOOKUP(D2999,'Species List'!$A$2:$J$97,6,0)</f>
        <v>-4.0781000000000001</v>
      </c>
      <c r="I2999" s="50">
        <f>VLOOKUP(D2999,'Species List'!$A$2:$J$97,7,0)</f>
        <v>2.7437999999999998</v>
      </c>
      <c r="J2999">
        <f t="shared" si="46"/>
        <v>171.97531044669645</v>
      </c>
      <c r="K2999" s="50" t="str">
        <f>VLOOKUP(D2999,'Species List'!$A$2:$J$97,4,0)</f>
        <v>Scaridae</v>
      </c>
    </row>
    <row r="3000" spans="1:11">
      <c r="A3000" s="49">
        <v>2015</v>
      </c>
      <c r="B3000" t="s">
        <v>382</v>
      </c>
      <c r="C3000">
        <v>4</v>
      </c>
      <c r="D3000" s="48" t="s">
        <v>47</v>
      </c>
      <c r="E3000" s="48" t="str">
        <f>VLOOKUP(D3000,'Species List'!$A$2:$J$97,3,0)</f>
        <v>Sparisoma aurofrenatum</v>
      </c>
      <c r="F3000">
        <v>23</v>
      </c>
      <c r="G3000" t="s">
        <v>43</v>
      </c>
      <c r="H3000" s="50">
        <f>VLOOKUP(D3000,'Species List'!$A$2:$J$97,6,0)</f>
        <v>-4.0781000000000001</v>
      </c>
      <c r="I3000" s="50">
        <f>VLOOKUP(D3000,'Species List'!$A$2:$J$97,7,0)</f>
        <v>2.7437999999999998</v>
      </c>
      <c r="J3000">
        <f t="shared" si="46"/>
        <v>252.35321175413256</v>
      </c>
      <c r="K3000" s="50" t="str">
        <f>VLOOKUP(D3000,'Species List'!$A$2:$J$97,4,0)</f>
        <v>Scaridae</v>
      </c>
    </row>
    <row r="3001" spans="1:11">
      <c r="A3001" s="49">
        <v>2015</v>
      </c>
      <c r="B3001" t="s">
        <v>382</v>
      </c>
      <c r="C3001">
        <v>5</v>
      </c>
      <c r="D3001" s="48" t="s">
        <v>26</v>
      </c>
      <c r="E3001" s="48" t="str">
        <f>VLOOKUP(D3001,'Species List'!$A$2:$J$97,3,0)</f>
        <v>Acanthurus bahianus</v>
      </c>
      <c r="F3001">
        <v>17</v>
      </c>
      <c r="H3001" s="50">
        <f>VLOOKUP(D3001,'Species List'!$A$2:$J$97,6,0)</f>
        <v>-4.6005000000000003</v>
      </c>
      <c r="I3001" s="50">
        <f>VLOOKUP(D3001,'Species List'!$A$2:$J$97,7,0)</f>
        <v>2.9752000000000001</v>
      </c>
      <c r="J3001">
        <f t="shared" si="46"/>
        <v>108.52545888885899</v>
      </c>
      <c r="K3001" s="50" t="str">
        <f>VLOOKUP(D3001,'Species List'!$A$2:$J$97,4,0)</f>
        <v>Acanthuridae</v>
      </c>
    </row>
    <row r="3002" spans="1:11">
      <c r="A3002" s="49">
        <v>2015</v>
      </c>
      <c r="B3002" t="s">
        <v>382</v>
      </c>
      <c r="C3002">
        <v>5</v>
      </c>
      <c r="D3002" t="s">
        <v>54</v>
      </c>
      <c r="E3002" s="48" t="str">
        <f>VLOOKUP(D3002,'Species List'!$A$2:$J$97,3,0)</f>
        <v>Acanthurus coeruleus</v>
      </c>
      <c r="F3002">
        <v>15</v>
      </c>
      <c r="H3002" s="50">
        <f>VLOOKUP(D3002,'Species List'!$A$2:$J$97,6,0)</f>
        <v>-2.8241999999999998</v>
      </c>
      <c r="I3002" s="50">
        <f>VLOOKUP(D3002,'Species List'!$A$2:$J$97,7,0)</f>
        <v>2.2637999999999998</v>
      </c>
      <c r="J3002">
        <f t="shared" si="46"/>
        <v>126.48394196747614</v>
      </c>
      <c r="K3002" s="50" t="str">
        <f>VLOOKUP(D3002,'Species List'!$A$2:$J$97,4,0)</f>
        <v>Acanthuridae</v>
      </c>
    </row>
    <row r="3003" spans="1:11">
      <c r="A3003" s="49">
        <v>2015</v>
      </c>
      <c r="B3003" t="s">
        <v>382</v>
      </c>
      <c r="C3003">
        <v>5</v>
      </c>
      <c r="D3003" t="s">
        <v>54</v>
      </c>
      <c r="E3003" s="48" t="str">
        <f>VLOOKUP(D3003,'Species List'!$A$2:$J$97,3,0)</f>
        <v>Acanthurus coeruleus</v>
      </c>
      <c r="F3003">
        <v>19</v>
      </c>
      <c r="H3003" s="50">
        <f>VLOOKUP(D3003,'Species List'!$A$2:$J$97,6,0)</f>
        <v>-2.8241999999999998</v>
      </c>
      <c r="I3003" s="50">
        <f>VLOOKUP(D3003,'Species List'!$A$2:$J$97,7,0)</f>
        <v>2.2637999999999998</v>
      </c>
      <c r="J3003">
        <f t="shared" si="46"/>
        <v>215.99435539737019</v>
      </c>
      <c r="K3003" s="50" t="str">
        <f>VLOOKUP(D3003,'Species List'!$A$2:$J$97,4,0)</f>
        <v>Acanthuridae</v>
      </c>
    </row>
    <row r="3004" spans="1:11">
      <c r="A3004" s="49">
        <v>2015</v>
      </c>
      <c r="B3004" t="s">
        <v>382</v>
      </c>
      <c r="C3004">
        <v>5</v>
      </c>
      <c r="D3004" s="48" t="s">
        <v>49</v>
      </c>
      <c r="E3004" s="48" t="str">
        <f>VLOOKUP(D3004,'Species List'!$A$2:$J$97,3,0)</f>
        <v>Microspathodon chrysurus</v>
      </c>
      <c r="F3004">
        <v>15</v>
      </c>
      <c r="H3004" s="50">
        <f>VLOOKUP(D3004,'Species List'!$A$2:$J$97,6,0)</f>
        <v>-4.7032999999999996</v>
      </c>
      <c r="I3004" s="50">
        <f>VLOOKUP(D3004,'Species List'!$A$2:$J$97,7,0)</f>
        <v>3.0825</v>
      </c>
      <c r="J3004">
        <f t="shared" si="46"/>
        <v>101.04185391212167</v>
      </c>
      <c r="K3004" s="50" t="str">
        <f>VLOOKUP(D3004,'Species List'!$A$2:$J$97,4,0)</f>
        <v>Pomacentridae</v>
      </c>
    </row>
    <row r="3005" spans="1:11">
      <c r="A3005" s="49">
        <v>2015</v>
      </c>
      <c r="B3005" t="s">
        <v>382</v>
      </c>
      <c r="C3005">
        <v>5</v>
      </c>
      <c r="D3005" s="48" t="s">
        <v>49</v>
      </c>
      <c r="E3005" s="48" t="str">
        <f>VLOOKUP(D3005,'Species List'!$A$2:$J$97,3,0)</f>
        <v>Microspathodon chrysurus</v>
      </c>
      <c r="F3005">
        <v>17</v>
      </c>
      <c r="H3005" s="50">
        <f>VLOOKUP(D3005,'Species List'!$A$2:$J$97,6,0)</f>
        <v>-4.7032999999999996</v>
      </c>
      <c r="I3005" s="50">
        <f>VLOOKUP(D3005,'Species List'!$A$2:$J$97,7,0)</f>
        <v>3.0825</v>
      </c>
      <c r="J3005">
        <f t="shared" si="46"/>
        <v>148.61368402188594</v>
      </c>
      <c r="K3005" s="50" t="str">
        <f>VLOOKUP(D3005,'Species List'!$A$2:$J$97,4,0)</f>
        <v>Pomacentridae</v>
      </c>
    </row>
    <row r="3006" spans="1:11">
      <c r="A3006" s="49">
        <v>2015</v>
      </c>
      <c r="B3006" t="s">
        <v>382</v>
      </c>
      <c r="C3006">
        <v>5</v>
      </c>
      <c r="D3006" t="s">
        <v>48</v>
      </c>
      <c r="E3006" s="48" t="str">
        <f>VLOOKUP(D3006,'Species List'!$A$2:$J$97,3,0)</f>
        <v>Scarus taeniopterus</v>
      </c>
      <c r="F3006">
        <v>20</v>
      </c>
      <c r="G3006" t="s">
        <v>21</v>
      </c>
      <c r="H3006" s="50">
        <f>VLOOKUP(D3006,'Species List'!$A$2:$J$97,6,0)</f>
        <v>-3.2256999999999998</v>
      </c>
      <c r="I3006" s="50">
        <f>VLOOKUP(D3006,'Species List'!$A$2:$J$97,7,0)</f>
        <v>2.3852000000000002</v>
      </c>
      <c r="J3006">
        <f t="shared" si="46"/>
        <v>183.11197449783583</v>
      </c>
      <c r="K3006" s="50" t="str">
        <f>VLOOKUP(D3006,'Species List'!$A$2:$J$97,4,0)</f>
        <v>Scaridae</v>
      </c>
    </row>
    <row r="3007" spans="1:11">
      <c r="A3007" s="49">
        <v>2015</v>
      </c>
      <c r="B3007" t="s">
        <v>382</v>
      </c>
      <c r="C3007">
        <v>5</v>
      </c>
      <c r="D3007" s="48" t="s">
        <v>42</v>
      </c>
      <c r="E3007" s="48" t="str">
        <f>VLOOKUP(D3007,'Species List'!$A$2:$J$97,3,0)</f>
        <v>Scarus vetula</v>
      </c>
      <c r="F3007">
        <v>30</v>
      </c>
      <c r="G3007" t="s">
        <v>21</v>
      </c>
      <c r="H3007" s="50">
        <f>VLOOKUP(D3007,'Species List'!$A$2:$J$97,6,0)</f>
        <v>-5.0162000000000004</v>
      </c>
      <c r="I3007" s="50">
        <f>VLOOKUP(D3007,'Species List'!$A$2:$J$97,7,0)</f>
        <v>3.1109</v>
      </c>
      <c r="J3007">
        <f t="shared" si="46"/>
        <v>489.6395738782121</v>
      </c>
      <c r="K3007" s="50" t="str">
        <f>VLOOKUP(D3007,'Species List'!$A$2:$J$97,4,0)</f>
        <v>Scaridae</v>
      </c>
    </row>
    <row r="3008" spans="1:11">
      <c r="A3008" s="49">
        <v>2015</v>
      </c>
      <c r="B3008" t="s">
        <v>382</v>
      </c>
      <c r="C3008">
        <v>5</v>
      </c>
      <c r="D3008" s="48" t="s">
        <v>42</v>
      </c>
      <c r="E3008" s="48" t="str">
        <f>VLOOKUP(D3008,'Species List'!$A$2:$J$97,3,0)</f>
        <v>Scarus vetula</v>
      </c>
      <c r="F3008">
        <v>32</v>
      </c>
      <c r="G3008" t="s">
        <v>43</v>
      </c>
      <c r="H3008" s="50">
        <f>VLOOKUP(D3008,'Species List'!$A$2:$J$97,6,0)</f>
        <v>-5.0162000000000004</v>
      </c>
      <c r="I3008" s="50">
        <f>VLOOKUP(D3008,'Species List'!$A$2:$J$97,7,0)</f>
        <v>3.1109</v>
      </c>
      <c r="J3008">
        <f t="shared" si="46"/>
        <v>598.50952660385963</v>
      </c>
      <c r="K3008" s="50" t="str">
        <f>VLOOKUP(D3008,'Species List'!$A$2:$J$97,4,0)</f>
        <v>Scaridae</v>
      </c>
    </row>
    <row r="3009" spans="1:11">
      <c r="A3009" s="49">
        <v>2015</v>
      </c>
      <c r="B3009" t="s">
        <v>382</v>
      </c>
      <c r="C3009">
        <v>5</v>
      </c>
      <c r="D3009" s="48" t="s">
        <v>42</v>
      </c>
      <c r="E3009" s="48" t="str">
        <f>VLOOKUP(D3009,'Species List'!$A$2:$J$97,3,0)</f>
        <v>Scarus vetula</v>
      </c>
      <c r="F3009">
        <v>32</v>
      </c>
      <c r="G3009" t="s">
        <v>43</v>
      </c>
      <c r="H3009" s="50">
        <f>VLOOKUP(D3009,'Species List'!$A$2:$J$97,6,0)</f>
        <v>-5.0162000000000004</v>
      </c>
      <c r="I3009" s="50">
        <f>VLOOKUP(D3009,'Species List'!$A$2:$J$97,7,0)</f>
        <v>3.1109</v>
      </c>
      <c r="J3009">
        <f t="shared" si="46"/>
        <v>598.50952660385963</v>
      </c>
      <c r="K3009" s="50" t="str">
        <f>VLOOKUP(D3009,'Species List'!$A$2:$J$97,4,0)</f>
        <v>Scaridae</v>
      </c>
    </row>
    <row r="3010" spans="1:11">
      <c r="A3010" s="49">
        <v>2015</v>
      </c>
      <c r="B3010" t="s">
        <v>382</v>
      </c>
      <c r="C3010">
        <v>5</v>
      </c>
      <c r="D3010" s="48" t="s">
        <v>47</v>
      </c>
      <c r="E3010" s="48" t="str">
        <f>VLOOKUP(D3010,'Species List'!$A$2:$J$97,3,0)</f>
        <v>Sparisoma aurofrenatum</v>
      </c>
      <c r="F3010">
        <v>23</v>
      </c>
      <c r="G3010" t="s">
        <v>43</v>
      </c>
      <c r="H3010" s="50">
        <f>VLOOKUP(D3010,'Species List'!$A$2:$J$97,6,0)</f>
        <v>-4.0781000000000001</v>
      </c>
      <c r="I3010" s="50">
        <f>VLOOKUP(D3010,'Species List'!$A$2:$J$97,7,0)</f>
        <v>2.7437999999999998</v>
      </c>
      <c r="J3010">
        <f t="shared" ref="J3010:J3073" si="47">10^(H3010+(I3010*LOG(F3010*10)/LOG(10)))</f>
        <v>252.35321175413256</v>
      </c>
      <c r="K3010" s="50" t="str">
        <f>VLOOKUP(D3010,'Species List'!$A$2:$J$97,4,0)</f>
        <v>Scaridae</v>
      </c>
    </row>
    <row r="3011" spans="1:11">
      <c r="A3011" s="49">
        <v>2015</v>
      </c>
      <c r="B3011" t="s">
        <v>382</v>
      </c>
      <c r="C3011">
        <v>5</v>
      </c>
      <c r="D3011" s="48" t="s">
        <v>47</v>
      </c>
      <c r="E3011" s="48" t="str">
        <f>VLOOKUP(D3011,'Species List'!$A$2:$J$97,3,0)</f>
        <v>Sparisoma aurofrenatum</v>
      </c>
      <c r="F3011">
        <v>23</v>
      </c>
      <c r="G3011" t="s">
        <v>43</v>
      </c>
      <c r="H3011" s="50">
        <f>VLOOKUP(D3011,'Species List'!$A$2:$J$97,6,0)</f>
        <v>-4.0781000000000001</v>
      </c>
      <c r="I3011" s="50">
        <f>VLOOKUP(D3011,'Species List'!$A$2:$J$97,7,0)</f>
        <v>2.7437999999999998</v>
      </c>
      <c r="J3011">
        <f t="shared" si="47"/>
        <v>252.35321175413256</v>
      </c>
      <c r="K3011" s="50" t="str">
        <f>VLOOKUP(D3011,'Species List'!$A$2:$J$97,4,0)</f>
        <v>Scaridae</v>
      </c>
    </row>
    <row r="3012" spans="1:11">
      <c r="A3012" s="49">
        <v>2015</v>
      </c>
      <c r="B3012" t="s">
        <v>382</v>
      </c>
      <c r="C3012">
        <v>5</v>
      </c>
      <c r="D3012" s="48" t="s">
        <v>36</v>
      </c>
      <c r="E3012" s="48" t="str">
        <f>VLOOKUP(D3012,'Species List'!$A$2:$J$97,3,0)</f>
        <v>Sparisoma chrysopterum</v>
      </c>
      <c r="F3012">
        <v>32</v>
      </c>
      <c r="G3012" t="s">
        <v>43</v>
      </c>
      <c r="H3012" s="50">
        <f>VLOOKUP(D3012,'Species List'!$A$2:$J$97,6,0)</f>
        <v>-3.0508999999999999</v>
      </c>
      <c r="I3012" s="50">
        <f>VLOOKUP(D3012,'Species List'!$A$2:$J$97,7,0)</f>
        <v>2.3191999999999999</v>
      </c>
      <c r="J3012">
        <f t="shared" si="47"/>
        <v>574.17440591688262</v>
      </c>
      <c r="K3012" s="50" t="str">
        <f>VLOOKUP(D3012,'Species List'!$A$2:$J$97,4,0)</f>
        <v>Scaridae</v>
      </c>
    </row>
    <row r="3013" spans="1:11">
      <c r="A3013" s="49">
        <v>2015</v>
      </c>
      <c r="B3013" t="s">
        <v>382</v>
      </c>
      <c r="C3013">
        <v>5</v>
      </c>
      <c r="D3013" t="s">
        <v>45</v>
      </c>
      <c r="E3013" s="48" t="str">
        <f>VLOOKUP(D3013,'Species List'!$A$2:$J$97,3,0)</f>
        <v>Sparisoma viride</v>
      </c>
      <c r="F3013">
        <v>32</v>
      </c>
      <c r="G3013" t="s">
        <v>43</v>
      </c>
      <c r="H3013" s="50">
        <f>VLOOKUP(D3013,'Species List'!$A$2:$J$97,6,0)</f>
        <v>-4.4317000000000002</v>
      </c>
      <c r="I3013" s="50">
        <f>VLOOKUP(D3013,'Species List'!$A$2:$J$97,7,0)</f>
        <v>2.9051</v>
      </c>
      <c r="J3013">
        <f t="shared" si="47"/>
        <v>701.47339170910243</v>
      </c>
      <c r="K3013" s="50" t="str">
        <f>VLOOKUP(D3013,'Species List'!$A$2:$J$97,4,0)</f>
        <v>Scaridae</v>
      </c>
    </row>
    <row r="3014" spans="1:11">
      <c r="A3014" s="49">
        <v>2015</v>
      </c>
      <c r="B3014" t="s">
        <v>382</v>
      </c>
      <c r="C3014">
        <v>5</v>
      </c>
      <c r="D3014" t="s">
        <v>45</v>
      </c>
      <c r="E3014" s="48" t="str">
        <f>VLOOKUP(D3014,'Species List'!$A$2:$J$97,3,0)</f>
        <v>Sparisoma viride</v>
      </c>
      <c r="F3014">
        <v>32</v>
      </c>
      <c r="G3014" t="s">
        <v>43</v>
      </c>
      <c r="H3014" s="50">
        <f>VLOOKUP(D3014,'Species List'!$A$2:$J$97,6,0)</f>
        <v>-4.4317000000000002</v>
      </c>
      <c r="I3014" s="50">
        <f>VLOOKUP(D3014,'Species List'!$A$2:$J$97,7,0)</f>
        <v>2.9051</v>
      </c>
      <c r="J3014">
        <f t="shared" si="47"/>
        <v>701.47339170910243</v>
      </c>
      <c r="K3014" s="50" t="str">
        <f>VLOOKUP(D3014,'Species List'!$A$2:$J$97,4,0)</f>
        <v>Scaridae</v>
      </c>
    </row>
    <row r="3015" spans="1:11">
      <c r="A3015" s="49">
        <v>2015</v>
      </c>
      <c r="B3015" t="s">
        <v>382</v>
      </c>
      <c r="C3015">
        <v>6</v>
      </c>
      <c r="D3015" s="48" t="s">
        <v>46</v>
      </c>
      <c r="E3015" s="48" t="str">
        <f>VLOOKUP(D3015,'Species List'!$A$2:$J$97,3,0)</f>
        <v>Acanthurus chirurgus</v>
      </c>
      <c r="F3015">
        <v>19</v>
      </c>
      <c r="H3015" s="50">
        <f>VLOOKUP(D3015,'Species List'!$A$2:$J$97,6,0)</f>
        <v>-2.4262000000000001</v>
      </c>
      <c r="I3015" s="50">
        <f>VLOOKUP(D3015,'Species List'!$A$2:$J$97,7,0)</f>
        <v>2.0768</v>
      </c>
      <c r="J3015">
        <f t="shared" si="47"/>
        <v>202.44892660536834</v>
      </c>
      <c r="K3015" s="50" t="str">
        <f>VLOOKUP(D3015,'Species List'!$A$2:$J$97,4,0)</f>
        <v>Acanthuridae</v>
      </c>
    </row>
    <row r="3016" spans="1:11">
      <c r="A3016" s="49">
        <v>2015</v>
      </c>
      <c r="B3016" t="s">
        <v>382</v>
      </c>
      <c r="C3016">
        <v>6</v>
      </c>
      <c r="D3016" t="s">
        <v>54</v>
      </c>
      <c r="E3016" s="48" t="str">
        <f>VLOOKUP(D3016,'Species List'!$A$2:$J$97,3,0)</f>
        <v>Acanthurus coeruleus</v>
      </c>
      <c r="F3016">
        <v>14</v>
      </c>
      <c r="H3016" s="50">
        <f>VLOOKUP(D3016,'Species List'!$A$2:$J$97,6,0)</f>
        <v>-2.8241999999999998</v>
      </c>
      <c r="I3016" s="50">
        <f>VLOOKUP(D3016,'Species List'!$A$2:$J$97,7,0)</f>
        <v>2.2637999999999998</v>
      </c>
      <c r="J3016">
        <f t="shared" si="47"/>
        <v>108.19436620046002</v>
      </c>
      <c r="K3016" s="50" t="str">
        <f>VLOOKUP(D3016,'Species List'!$A$2:$J$97,4,0)</f>
        <v>Acanthuridae</v>
      </c>
    </row>
    <row r="3017" spans="1:11">
      <c r="A3017" s="49">
        <v>2015</v>
      </c>
      <c r="B3017" t="s">
        <v>382</v>
      </c>
      <c r="C3017">
        <v>6</v>
      </c>
      <c r="D3017" t="s">
        <v>54</v>
      </c>
      <c r="E3017" s="48" t="str">
        <f>VLOOKUP(D3017,'Species List'!$A$2:$J$97,3,0)</f>
        <v>Acanthurus coeruleus</v>
      </c>
      <c r="F3017">
        <v>15</v>
      </c>
      <c r="H3017" s="50">
        <f>VLOOKUP(D3017,'Species List'!$A$2:$J$97,6,0)</f>
        <v>-2.8241999999999998</v>
      </c>
      <c r="I3017" s="50">
        <f>VLOOKUP(D3017,'Species List'!$A$2:$J$97,7,0)</f>
        <v>2.2637999999999998</v>
      </c>
      <c r="J3017">
        <f t="shared" si="47"/>
        <v>126.48394196747614</v>
      </c>
      <c r="K3017" s="50" t="str">
        <f>VLOOKUP(D3017,'Species List'!$A$2:$J$97,4,0)</f>
        <v>Acanthuridae</v>
      </c>
    </row>
    <row r="3018" spans="1:11">
      <c r="A3018" s="49">
        <v>2015</v>
      </c>
      <c r="B3018" t="s">
        <v>382</v>
      </c>
      <c r="C3018">
        <v>6</v>
      </c>
      <c r="D3018" t="s">
        <v>54</v>
      </c>
      <c r="E3018" s="48" t="str">
        <f>VLOOKUP(D3018,'Species List'!$A$2:$J$97,3,0)</f>
        <v>Acanthurus coeruleus</v>
      </c>
      <c r="F3018">
        <v>17</v>
      </c>
      <c r="H3018" s="50">
        <f>VLOOKUP(D3018,'Species List'!$A$2:$J$97,6,0)</f>
        <v>-2.8241999999999998</v>
      </c>
      <c r="I3018" s="50">
        <f>VLOOKUP(D3018,'Species List'!$A$2:$J$97,7,0)</f>
        <v>2.2637999999999998</v>
      </c>
      <c r="J3018">
        <f t="shared" si="47"/>
        <v>167.91529942216221</v>
      </c>
      <c r="K3018" s="50" t="str">
        <f>VLOOKUP(D3018,'Species List'!$A$2:$J$97,4,0)</f>
        <v>Acanthuridae</v>
      </c>
    </row>
    <row r="3019" spans="1:11">
      <c r="A3019" s="49">
        <v>2015</v>
      </c>
      <c r="B3019" t="s">
        <v>382</v>
      </c>
      <c r="C3019">
        <v>6</v>
      </c>
      <c r="D3019" s="48" t="s">
        <v>49</v>
      </c>
      <c r="E3019" s="48" t="str">
        <f>VLOOKUP(D3019,'Species List'!$A$2:$J$97,3,0)</f>
        <v>Microspathodon chrysurus</v>
      </c>
      <c r="F3019">
        <v>15</v>
      </c>
      <c r="H3019" s="50">
        <f>VLOOKUP(D3019,'Species List'!$A$2:$J$97,6,0)</f>
        <v>-4.7032999999999996</v>
      </c>
      <c r="I3019" s="50">
        <f>VLOOKUP(D3019,'Species List'!$A$2:$J$97,7,0)</f>
        <v>3.0825</v>
      </c>
      <c r="J3019">
        <f t="shared" si="47"/>
        <v>101.04185391212167</v>
      </c>
      <c r="K3019" s="50" t="str">
        <f>VLOOKUP(D3019,'Species List'!$A$2:$J$97,4,0)</f>
        <v>Pomacentridae</v>
      </c>
    </row>
    <row r="3020" spans="1:11">
      <c r="A3020" s="49">
        <v>2015</v>
      </c>
      <c r="B3020" t="s">
        <v>382</v>
      </c>
      <c r="C3020">
        <v>6</v>
      </c>
      <c r="D3020" t="s">
        <v>48</v>
      </c>
      <c r="E3020" s="48" t="str">
        <f>VLOOKUP(D3020,'Species List'!$A$2:$J$97,3,0)</f>
        <v>Scarus taeniopterus</v>
      </c>
      <c r="F3020">
        <v>13</v>
      </c>
      <c r="G3020" t="s">
        <v>21</v>
      </c>
      <c r="H3020" s="50">
        <f>VLOOKUP(D3020,'Species List'!$A$2:$J$97,6,0)</f>
        <v>-3.2256999999999998</v>
      </c>
      <c r="I3020" s="50">
        <f>VLOOKUP(D3020,'Species List'!$A$2:$J$97,7,0)</f>
        <v>2.3852000000000002</v>
      </c>
      <c r="J3020">
        <f t="shared" si="47"/>
        <v>65.535660968650873</v>
      </c>
      <c r="K3020" s="50" t="str">
        <f>VLOOKUP(D3020,'Species List'!$A$2:$J$97,4,0)</f>
        <v>Scaridae</v>
      </c>
    </row>
    <row r="3021" spans="1:11">
      <c r="A3021" s="49">
        <v>2015</v>
      </c>
      <c r="B3021" t="s">
        <v>382</v>
      </c>
      <c r="C3021">
        <v>6</v>
      </c>
      <c r="D3021" t="s">
        <v>48</v>
      </c>
      <c r="E3021" s="48" t="str">
        <f>VLOOKUP(D3021,'Species List'!$A$2:$J$97,3,0)</f>
        <v>Scarus taeniopterus</v>
      </c>
      <c r="F3021">
        <v>14</v>
      </c>
      <c r="G3021" t="s">
        <v>21</v>
      </c>
      <c r="H3021" s="50">
        <f>VLOOKUP(D3021,'Species List'!$A$2:$J$97,6,0)</f>
        <v>-3.2256999999999998</v>
      </c>
      <c r="I3021" s="50">
        <f>VLOOKUP(D3021,'Species List'!$A$2:$J$97,7,0)</f>
        <v>2.3852000000000002</v>
      </c>
      <c r="J3021">
        <f t="shared" si="47"/>
        <v>78.206813423753971</v>
      </c>
      <c r="K3021" s="50" t="str">
        <f>VLOOKUP(D3021,'Species List'!$A$2:$J$97,4,0)</f>
        <v>Scaridae</v>
      </c>
    </row>
    <row r="3022" spans="1:11">
      <c r="A3022" s="49">
        <v>2015</v>
      </c>
      <c r="B3022" t="s">
        <v>382</v>
      </c>
      <c r="C3022">
        <v>6</v>
      </c>
      <c r="D3022" t="s">
        <v>48</v>
      </c>
      <c r="E3022" s="48" t="str">
        <f>VLOOKUP(D3022,'Species List'!$A$2:$J$97,3,0)</f>
        <v>Scarus taeniopterus</v>
      </c>
      <c r="F3022">
        <v>15</v>
      </c>
      <c r="G3022" t="s">
        <v>21</v>
      </c>
      <c r="H3022" s="50">
        <f>VLOOKUP(D3022,'Species List'!$A$2:$J$97,6,0)</f>
        <v>-3.2256999999999998</v>
      </c>
      <c r="I3022" s="50">
        <f>VLOOKUP(D3022,'Species List'!$A$2:$J$97,7,0)</f>
        <v>2.3852000000000002</v>
      </c>
      <c r="J3022">
        <f t="shared" si="47"/>
        <v>92.19616810425471</v>
      </c>
      <c r="K3022" s="50" t="str">
        <f>VLOOKUP(D3022,'Species List'!$A$2:$J$97,4,0)</f>
        <v>Scaridae</v>
      </c>
    </row>
    <row r="3023" spans="1:11">
      <c r="A3023" s="49">
        <v>2015</v>
      </c>
      <c r="B3023" t="s">
        <v>382</v>
      </c>
      <c r="C3023">
        <v>6</v>
      </c>
      <c r="D3023" t="s">
        <v>48</v>
      </c>
      <c r="E3023" s="48" t="str">
        <f>VLOOKUP(D3023,'Species List'!$A$2:$J$97,3,0)</f>
        <v>Scarus taeniopterus</v>
      </c>
      <c r="F3023">
        <v>17</v>
      </c>
      <c r="G3023" t="s">
        <v>21</v>
      </c>
      <c r="H3023" s="50">
        <f>VLOOKUP(D3023,'Species List'!$A$2:$J$97,6,0)</f>
        <v>-3.2256999999999998</v>
      </c>
      <c r="I3023" s="50">
        <f>VLOOKUP(D3023,'Species List'!$A$2:$J$97,7,0)</f>
        <v>2.3852000000000002</v>
      </c>
      <c r="J3023">
        <f t="shared" si="47"/>
        <v>124.27013418228138</v>
      </c>
      <c r="K3023" s="50" t="str">
        <f>VLOOKUP(D3023,'Species List'!$A$2:$J$97,4,0)</f>
        <v>Scaridae</v>
      </c>
    </row>
    <row r="3024" spans="1:11">
      <c r="A3024" s="49">
        <v>2015</v>
      </c>
      <c r="B3024" t="s">
        <v>382</v>
      </c>
      <c r="C3024">
        <v>6</v>
      </c>
      <c r="D3024" t="s">
        <v>48</v>
      </c>
      <c r="E3024" s="48" t="str">
        <f>VLOOKUP(D3024,'Species List'!$A$2:$J$97,3,0)</f>
        <v>Scarus taeniopterus</v>
      </c>
      <c r="F3024">
        <v>19</v>
      </c>
      <c r="G3024" t="s">
        <v>21</v>
      </c>
      <c r="H3024" s="50">
        <f>VLOOKUP(D3024,'Species List'!$A$2:$J$97,6,0)</f>
        <v>-3.2256999999999998</v>
      </c>
      <c r="I3024" s="50">
        <f>VLOOKUP(D3024,'Species List'!$A$2:$J$97,7,0)</f>
        <v>2.3852000000000002</v>
      </c>
      <c r="J3024">
        <f t="shared" si="47"/>
        <v>162.02539503890316</v>
      </c>
      <c r="K3024" s="50" t="str">
        <f>VLOOKUP(D3024,'Species List'!$A$2:$J$97,4,0)</f>
        <v>Scaridae</v>
      </c>
    </row>
    <row r="3025" spans="1:11">
      <c r="A3025" s="49">
        <v>2015</v>
      </c>
      <c r="B3025" t="s">
        <v>382</v>
      </c>
      <c r="C3025">
        <v>6</v>
      </c>
      <c r="D3025" t="s">
        <v>48</v>
      </c>
      <c r="E3025" s="48" t="str">
        <f>VLOOKUP(D3025,'Species List'!$A$2:$J$97,3,0)</f>
        <v>Scarus taeniopterus</v>
      </c>
      <c r="F3025">
        <v>20</v>
      </c>
      <c r="G3025" t="s">
        <v>21</v>
      </c>
      <c r="H3025" s="50">
        <f>VLOOKUP(D3025,'Species List'!$A$2:$J$97,6,0)</f>
        <v>-3.2256999999999998</v>
      </c>
      <c r="I3025" s="50">
        <f>VLOOKUP(D3025,'Species List'!$A$2:$J$97,7,0)</f>
        <v>2.3852000000000002</v>
      </c>
      <c r="J3025">
        <f t="shared" si="47"/>
        <v>183.11197449783583</v>
      </c>
      <c r="K3025" s="50" t="str">
        <f>VLOOKUP(D3025,'Species List'!$A$2:$J$97,4,0)</f>
        <v>Scaridae</v>
      </c>
    </row>
    <row r="3026" spans="1:11">
      <c r="A3026" s="49">
        <v>2015</v>
      </c>
      <c r="B3026" t="s">
        <v>382</v>
      </c>
      <c r="C3026">
        <v>6</v>
      </c>
      <c r="D3026" t="s">
        <v>48</v>
      </c>
      <c r="E3026" s="48" t="str">
        <f>VLOOKUP(D3026,'Species List'!$A$2:$J$97,3,0)</f>
        <v>Scarus taeniopterus</v>
      </c>
      <c r="F3026">
        <v>20</v>
      </c>
      <c r="G3026" t="s">
        <v>21</v>
      </c>
      <c r="H3026" s="50">
        <f>VLOOKUP(D3026,'Species List'!$A$2:$J$97,6,0)</f>
        <v>-3.2256999999999998</v>
      </c>
      <c r="I3026" s="50">
        <f>VLOOKUP(D3026,'Species List'!$A$2:$J$97,7,0)</f>
        <v>2.3852000000000002</v>
      </c>
      <c r="J3026">
        <f t="shared" si="47"/>
        <v>183.11197449783583</v>
      </c>
      <c r="K3026" s="50" t="str">
        <f>VLOOKUP(D3026,'Species List'!$A$2:$J$97,4,0)</f>
        <v>Scaridae</v>
      </c>
    </row>
    <row r="3027" spans="1:11">
      <c r="A3027" s="49">
        <v>2015</v>
      </c>
      <c r="B3027" t="s">
        <v>382</v>
      </c>
      <c r="C3027">
        <v>6</v>
      </c>
      <c r="D3027" t="s">
        <v>48</v>
      </c>
      <c r="E3027" s="48" t="str">
        <f>VLOOKUP(D3027,'Species List'!$A$2:$J$97,3,0)</f>
        <v>Scarus taeniopterus</v>
      </c>
      <c r="F3027">
        <v>22</v>
      </c>
      <c r="G3027" t="s">
        <v>21</v>
      </c>
      <c r="H3027" s="50">
        <f>VLOOKUP(D3027,'Species List'!$A$2:$J$97,6,0)</f>
        <v>-3.2256999999999998</v>
      </c>
      <c r="I3027" s="50">
        <f>VLOOKUP(D3027,'Species List'!$A$2:$J$97,7,0)</f>
        <v>2.3852000000000002</v>
      </c>
      <c r="J3027">
        <f t="shared" si="47"/>
        <v>229.85109565998633</v>
      </c>
      <c r="K3027" s="50" t="str">
        <f>VLOOKUP(D3027,'Species List'!$A$2:$J$97,4,0)</f>
        <v>Scaridae</v>
      </c>
    </row>
    <row r="3028" spans="1:11">
      <c r="A3028" s="49">
        <v>2015</v>
      </c>
      <c r="B3028" t="s">
        <v>382</v>
      </c>
      <c r="C3028">
        <v>6</v>
      </c>
      <c r="D3028" t="s">
        <v>48</v>
      </c>
      <c r="E3028" s="48" t="str">
        <f>VLOOKUP(D3028,'Species List'!$A$2:$J$97,3,0)</f>
        <v>Scarus taeniopterus</v>
      </c>
      <c r="F3028">
        <v>22</v>
      </c>
      <c r="G3028" t="s">
        <v>21</v>
      </c>
      <c r="H3028" s="50">
        <f>VLOOKUP(D3028,'Species List'!$A$2:$J$97,6,0)</f>
        <v>-3.2256999999999998</v>
      </c>
      <c r="I3028" s="50">
        <f>VLOOKUP(D3028,'Species List'!$A$2:$J$97,7,0)</f>
        <v>2.3852000000000002</v>
      </c>
      <c r="J3028">
        <f t="shared" si="47"/>
        <v>229.85109565998633</v>
      </c>
      <c r="K3028" s="50" t="str">
        <f>VLOOKUP(D3028,'Species List'!$A$2:$J$97,4,0)</f>
        <v>Scaridae</v>
      </c>
    </row>
    <row r="3029" spans="1:11">
      <c r="A3029" s="49">
        <v>2015</v>
      </c>
      <c r="B3029" t="s">
        <v>382</v>
      </c>
      <c r="C3029">
        <v>6</v>
      </c>
      <c r="D3029" t="s">
        <v>48</v>
      </c>
      <c r="E3029" s="48" t="str">
        <f>VLOOKUP(D3029,'Species List'!$A$2:$J$97,3,0)</f>
        <v>Scarus taeniopterus</v>
      </c>
      <c r="F3029">
        <v>5</v>
      </c>
      <c r="G3029" t="s">
        <v>53</v>
      </c>
      <c r="H3029" s="50">
        <f>VLOOKUP(D3029,'Species List'!$A$2:$J$97,6,0)</f>
        <v>-3.2256999999999998</v>
      </c>
      <c r="I3029" s="50">
        <f>VLOOKUP(D3029,'Species List'!$A$2:$J$97,7,0)</f>
        <v>2.3852000000000002</v>
      </c>
      <c r="J3029">
        <f t="shared" si="47"/>
        <v>6.7093933568168316</v>
      </c>
      <c r="K3029" s="50" t="str">
        <f>VLOOKUP(D3029,'Species List'!$A$2:$J$97,4,0)</f>
        <v>Scaridae</v>
      </c>
    </row>
    <row r="3030" spans="1:11">
      <c r="A3030" s="49">
        <v>2015</v>
      </c>
      <c r="B3030" t="s">
        <v>382</v>
      </c>
      <c r="C3030">
        <v>6</v>
      </c>
      <c r="D3030" t="s">
        <v>48</v>
      </c>
      <c r="E3030" s="48" t="str">
        <f>VLOOKUP(D3030,'Species List'!$A$2:$J$97,3,0)</f>
        <v>Scarus taeniopterus</v>
      </c>
      <c r="F3030">
        <v>5</v>
      </c>
      <c r="G3030" t="s">
        <v>53</v>
      </c>
      <c r="H3030" s="50">
        <f>VLOOKUP(D3030,'Species List'!$A$2:$J$97,6,0)</f>
        <v>-3.2256999999999998</v>
      </c>
      <c r="I3030" s="50">
        <f>VLOOKUP(D3030,'Species List'!$A$2:$J$97,7,0)</f>
        <v>2.3852000000000002</v>
      </c>
      <c r="J3030">
        <f t="shared" si="47"/>
        <v>6.7093933568168316</v>
      </c>
      <c r="K3030" s="50" t="str">
        <f>VLOOKUP(D3030,'Species List'!$A$2:$J$97,4,0)</f>
        <v>Scaridae</v>
      </c>
    </row>
    <row r="3031" spans="1:11">
      <c r="A3031" s="49">
        <v>2015</v>
      </c>
      <c r="B3031" t="s">
        <v>382</v>
      </c>
      <c r="C3031">
        <v>6</v>
      </c>
      <c r="D3031" t="s">
        <v>48</v>
      </c>
      <c r="E3031" s="48" t="str">
        <f>VLOOKUP(D3031,'Species List'!$A$2:$J$97,3,0)</f>
        <v>Scarus taeniopterus</v>
      </c>
      <c r="F3031">
        <v>7</v>
      </c>
      <c r="G3031" t="s">
        <v>53</v>
      </c>
      <c r="H3031" s="50">
        <f>VLOOKUP(D3031,'Species List'!$A$2:$J$97,6,0)</f>
        <v>-3.2256999999999998</v>
      </c>
      <c r="I3031" s="50">
        <f>VLOOKUP(D3031,'Species List'!$A$2:$J$97,7,0)</f>
        <v>2.3852000000000002</v>
      </c>
      <c r="J3031">
        <f t="shared" si="47"/>
        <v>14.970208360402568</v>
      </c>
      <c r="K3031" s="50" t="str">
        <f>VLOOKUP(D3031,'Species List'!$A$2:$J$97,4,0)</f>
        <v>Scaridae</v>
      </c>
    </row>
    <row r="3032" spans="1:11">
      <c r="A3032" s="49">
        <v>2015</v>
      </c>
      <c r="B3032" t="s">
        <v>382</v>
      </c>
      <c r="C3032">
        <v>6</v>
      </c>
      <c r="D3032" t="s">
        <v>48</v>
      </c>
      <c r="E3032" s="48" t="str">
        <f>VLOOKUP(D3032,'Species List'!$A$2:$J$97,3,0)</f>
        <v>Scarus taeniopterus</v>
      </c>
      <c r="F3032">
        <v>7</v>
      </c>
      <c r="G3032" t="s">
        <v>53</v>
      </c>
      <c r="H3032" s="50">
        <f>VLOOKUP(D3032,'Species List'!$A$2:$J$97,6,0)</f>
        <v>-3.2256999999999998</v>
      </c>
      <c r="I3032" s="50">
        <f>VLOOKUP(D3032,'Species List'!$A$2:$J$97,7,0)</f>
        <v>2.3852000000000002</v>
      </c>
      <c r="J3032">
        <f t="shared" si="47"/>
        <v>14.970208360402568</v>
      </c>
      <c r="K3032" s="50" t="str">
        <f>VLOOKUP(D3032,'Species List'!$A$2:$J$97,4,0)</f>
        <v>Scaridae</v>
      </c>
    </row>
    <row r="3033" spans="1:11">
      <c r="A3033" s="49">
        <v>2015</v>
      </c>
      <c r="B3033" t="s">
        <v>382</v>
      </c>
      <c r="C3033">
        <v>6</v>
      </c>
      <c r="D3033" t="s">
        <v>48</v>
      </c>
      <c r="E3033" s="48" t="str">
        <f>VLOOKUP(D3033,'Species List'!$A$2:$J$97,3,0)</f>
        <v>Scarus taeniopterus</v>
      </c>
      <c r="F3033">
        <v>23</v>
      </c>
      <c r="G3033" t="s">
        <v>43</v>
      </c>
      <c r="H3033" s="50">
        <f>VLOOKUP(D3033,'Species List'!$A$2:$J$97,6,0)</f>
        <v>-3.2256999999999998</v>
      </c>
      <c r="I3033" s="50">
        <f>VLOOKUP(D3033,'Species List'!$A$2:$J$97,7,0)</f>
        <v>2.3852000000000002</v>
      </c>
      <c r="J3033">
        <f t="shared" si="47"/>
        <v>255.56020890468707</v>
      </c>
      <c r="K3033" s="50" t="str">
        <f>VLOOKUP(D3033,'Species List'!$A$2:$J$97,4,0)</f>
        <v>Scaridae</v>
      </c>
    </row>
    <row r="3034" spans="1:11">
      <c r="A3034" s="49">
        <v>2015</v>
      </c>
      <c r="B3034" t="s">
        <v>382</v>
      </c>
      <c r="C3034">
        <v>6</v>
      </c>
      <c r="D3034" s="48" t="s">
        <v>42</v>
      </c>
      <c r="E3034" s="48" t="str">
        <f>VLOOKUP(D3034,'Species List'!$A$2:$J$97,3,0)</f>
        <v>Scarus vetula</v>
      </c>
      <c r="F3034">
        <v>32</v>
      </c>
      <c r="G3034" t="s">
        <v>43</v>
      </c>
      <c r="H3034" s="50">
        <f>VLOOKUP(D3034,'Species List'!$A$2:$J$97,6,0)</f>
        <v>-5.0162000000000004</v>
      </c>
      <c r="I3034" s="50">
        <f>VLOOKUP(D3034,'Species List'!$A$2:$J$97,7,0)</f>
        <v>3.1109</v>
      </c>
      <c r="J3034">
        <f t="shared" si="47"/>
        <v>598.50952660385963</v>
      </c>
      <c r="K3034" s="50" t="str">
        <f>VLOOKUP(D3034,'Species List'!$A$2:$J$97,4,0)</f>
        <v>Scaridae</v>
      </c>
    </row>
    <row r="3035" spans="1:11">
      <c r="A3035" s="49">
        <v>2015</v>
      </c>
      <c r="B3035" t="s">
        <v>382</v>
      </c>
      <c r="C3035">
        <v>6</v>
      </c>
      <c r="D3035" s="48" t="s">
        <v>47</v>
      </c>
      <c r="E3035" s="48" t="str">
        <f>VLOOKUP(D3035,'Species List'!$A$2:$J$97,3,0)</f>
        <v>Sparisoma aurofrenatum</v>
      </c>
      <c r="F3035">
        <v>23</v>
      </c>
      <c r="G3035" t="s">
        <v>43</v>
      </c>
      <c r="H3035" s="50">
        <f>VLOOKUP(D3035,'Species List'!$A$2:$J$97,6,0)</f>
        <v>-4.0781000000000001</v>
      </c>
      <c r="I3035" s="50">
        <f>VLOOKUP(D3035,'Species List'!$A$2:$J$97,7,0)</f>
        <v>2.7437999999999998</v>
      </c>
      <c r="J3035">
        <f t="shared" si="47"/>
        <v>252.35321175413256</v>
      </c>
      <c r="K3035" s="50" t="str">
        <f>VLOOKUP(D3035,'Species List'!$A$2:$J$97,4,0)</f>
        <v>Scaridae</v>
      </c>
    </row>
    <row r="3036" spans="1:11">
      <c r="A3036" s="49">
        <v>2015</v>
      </c>
      <c r="B3036" t="s">
        <v>382</v>
      </c>
      <c r="C3036">
        <v>7</v>
      </c>
      <c r="D3036" t="s">
        <v>54</v>
      </c>
      <c r="E3036" s="48" t="str">
        <f>VLOOKUP(D3036,'Species List'!$A$2:$J$97,3,0)</f>
        <v>Acanthurus coeruleus</v>
      </c>
      <c r="F3036">
        <v>17</v>
      </c>
      <c r="G3036" t="s">
        <v>53</v>
      </c>
      <c r="H3036" s="50">
        <f>VLOOKUP(D3036,'Species List'!$A$2:$J$97,6,0)</f>
        <v>-2.8241999999999998</v>
      </c>
      <c r="I3036" s="50">
        <f>VLOOKUP(D3036,'Species List'!$A$2:$J$97,7,0)</f>
        <v>2.2637999999999998</v>
      </c>
      <c r="J3036">
        <f t="shared" si="47"/>
        <v>167.91529942216221</v>
      </c>
      <c r="K3036" s="50" t="str">
        <f>VLOOKUP(D3036,'Species List'!$A$2:$J$97,4,0)</f>
        <v>Acanthuridae</v>
      </c>
    </row>
    <row r="3037" spans="1:11">
      <c r="A3037" s="49">
        <v>2015</v>
      </c>
      <c r="B3037" t="s">
        <v>382</v>
      </c>
      <c r="C3037">
        <v>7</v>
      </c>
      <c r="D3037" t="s">
        <v>54</v>
      </c>
      <c r="E3037" s="48" t="str">
        <f>VLOOKUP(D3037,'Species List'!$A$2:$J$97,3,0)</f>
        <v>Acanthurus coeruleus</v>
      </c>
      <c r="F3037">
        <v>13</v>
      </c>
      <c r="H3037" s="50">
        <f>VLOOKUP(D3037,'Species List'!$A$2:$J$97,6,0)</f>
        <v>-2.8241999999999998</v>
      </c>
      <c r="I3037" s="50">
        <f>VLOOKUP(D3037,'Species List'!$A$2:$J$97,7,0)</f>
        <v>2.2637999999999998</v>
      </c>
      <c r="J3037">
        <f t="shared" si="47"/>
        <v>91.483961183754317</v>
      </c>
      <c r="K3037" s="50" t="str">
        <f>VLOOKUP(D3037,'Species List'!$A$2:$J$97,4,0)</f>
        <v>Acanthuridae</v>
      </c>
    </row>
    <row r="3038" spans="1:11">
      <c r="A3038" s="49">
        <v>2015</v>
      </c>
      <c r="B3038" t="s">
        <v>382</v>
      </c>
      <c r="C3038">
        <v>7</v>
      </c>
      <c r="D3038" t="s">
        <v>54</v>
      </c>
      <c r="E3038" s="48" t="str">
        <f>VLOOKUP(D3038,'Species List'!$A$2:$J$97,3,0)</f>
        <v>Acanthurus coeruleus</v>
      </c>
      <c r="F3038">
        <v>15</v>
      </c>
      <c r="H3038" s="50">
        <f>VLOOKUP(D3038,'Species List'!$A$2:$J$97,6,0)</f>
        <v>-2.8241999999999998</v>
      </c>
      <c r="I3038" s="50">
        <f>VLOOKUP(D3038,'Species List'!$A$2:$J$97,7,0)</f>
        <v>2.2637999999999998</v>
      </c>
      <c r="J3038">
        <f t="shared" si="47"/>
        <v>126.48394196747614</v>
      </c>
      <c r="K3038" s="50" t="str">
        <f>VLOOKUP(D3038,'Species List'!$A$2:$J$97,4,0)</f>
        <v>Acanthuridae</v>
      </c>
    </row>
    <row r="3039" spans="1:11">
      <c r="A3039" s="49">
        <v>2015</v>
      </c>
      <c r="B3039" t="s">
        <v>382</v>
      </c>
      <c r="C3039">
        <v>7</v>
      </c>
      <c r="D3039" t="s">
        <v>48</v>
      </c>
      <c r="E3039" s="48" t="str">
        <f>VLOOKUP(D3039,'Species List'!$A$2:$J$97,3,0)</f>
        <v>Scarus taeniopterus</v>
      </c>
      <c r="F3039">
        <v>15</v>
      </c>
      <c r="G3039" t="s">
        <v>21</v>
      </c>
      <c r="H3039" s="50">
        <f>VLOOKUP(D3039,'Species List'!$A$2:$J$97,6,0)</f>
        <v>-3.2256999999999998</v>
      </c>
      <c r="I3039" s="50">
        <f>VLOOKUP(D3039,'Species List'!$A$2:$J$97,7,0)</f>
        <v>2.3852000000000002</v>
      </c>
      <c r="J3039">
        <f t="shared" si="47"/>
        <v>92.19616810425471</v>
      </c>
      <c r="K3039" s="50" t="str">
        <f>VLOOKUP(D3039,'Species List'!$A$2:$J$97,4,0)</f>
        <v>Scaridae</v>
      </c>
    </row>
    <row r="3040" spans="1:11">
      <c r="A3040" s="49">
        <v>2015</v>
      </c>
      <c r="B3040" t="s">
        <v>382</v>
      </c>
      <c r="C3040">
        <v>7</v>
      </c>
      <c r="D3040" t="s">
        <v>48</v>
      </c>
      <c r="E3040" s="48" t="str">
        <f>VLOOKUP(D3040,'Species List'!$A$2:$J$97,3,0)</f>
        <v>Scarus taeniopterus</v>
      </c>
      <c r="F3040">
        <v>17</v>
      </c>
      <c r="G3040" t="s">
        <v>21</v>
      </c>
      <c r="H3040" s="50">
        <f>VLOOKUP(D3040,'Species List'!$A$2:$J$97,6,0)</f>
        <v>-3.2256999999999998</v>
      </c>
      <c r="I3040" s="50">
        <f>VLOOKUP(D3040,'Species List'!$A$2:$J$97,7,0)</f>
        <v>2.3852000000000002</v>
      </c>
      <c r="J3040">
        <f t="shared" si="47"/>
        <v>124.27013418228138</v>
      </c>
      <c r="K3040" s="50" t="str">
        <f>VLOOKUP(D3040,'Species List'!$A$2:$J$97,4,0)</f>
        <v>Scaridae</v>
      </c>
    </row>
    <row r="3041" spans="1:11">
      <c r="A3041" s="49">
        <v>2015</v>
      </c>
      <c r="B3041" t="s">
        <v>382</v>
      </c>
      <c r="C3041">
        <v>7</v>
      </c>
      <c r="D3041" t="s">
        <v>48</v>
      </c>
      <c r="E3041" s="48" t="str">
        <f>VLOOKUP(D3041,'Species List'!$A$2:$J$97,3,0)</f>
        <v>Scarus taeniopterus</v>
      </c>
      <c r="F3041">
        <v>17</v>
      </c>
      <c r="G3041" t="s">
        <v>21</v>
      </c>
      <c r="H3041" s="50">
        <f>VLOOKUP(D3041,'Species List'!$A$2:$J$97,6,0)</f>
        <v>-3.2256999999999998</v>
      </c>
      <c r="I3041" s="50">
        <f>VLOOKUP(D3041,'Species List'!$A$2:$J$97,7,0)</f>
        <v>2.3852000000000002</v>
      </c>
      <c r="J3041">
        <f t="shared" si="47"/>
        <v>124.27013418228138</v>
      </c>
      <c r="K3041" s="50" t="str">
        <f>VLOOKUP(D3041,'Species List'!$A$2:$J$97,4,0)</f>
        <v>Scaridae</v>
      </c>
    </row>
    <row r="3042" spans="1:11">
      <c r="A3042" s="49">
        <v>2015</v>
      </c>
      <c r="B3042" t="s">
        <v>382</v>
      </c>
      <c r="C3042">
        <v>7</v>
      </c>
      <c r="D3042" t="s">
        <v>48</v>
      </c>
      <c r="E3042" s="48" t="str">
        <f>VLOOKUP(D3042,'Species List'!$A$2:$J$97,3,0)</f>
        <v>Scarus taeniopterus</v>
      </c>
      <c r="F3042">
        <v>20</v>
      </c>
      <c r="G3042" t="s">
        <v>21</v>
      </c>
      <c r="H3042" s="50">
        <f>VLOOKUP(D3042,'Species List'!$A$2:$J$97,6,0)</f>
        <v>-3.2256999999999998</v>
      </c>
      <c r="I3042" s="50">
        <f>VLOOKUP(D3042,'Species List'!$A$2:$J$97,7,0)</f>
        <v>2.3852000000000002</v>
      </c>
      <c r="J3042">
        <f t="shared" si="47"/>
        <v>183.11197449783583</v>
      </c>
      <c r="K3042" s="50" t="str">
        <f>VLOOKUP(D3042,'Species List'!$A$2:$J$97,4,0)</f>
        <v>Scaridae</v>
      </c>
    </row>
    <row r="3043" spans="1:11">
      <c r="A3043" s="49">
        <v>2015</v>
      </c>
      <c r="B3043" t="s">
        <v>382</v>
      </c>
      <c r="C3043">
        <v>7</v>
      </c>
      <c r="D3043" t="s">
        <v>48</v>
      </c>
      <c r="E3043" s="48" t="str">
        <f>VLOOKUP(D3043,'Species List'!$A$2:$J$97,3,0)</f>
        <v>Scarus taeniopterus</v>
      </c>
      <c r="F3043">
        <v>5</v>
      </c>
      <c r="G3043" t="s">
        <v>53</v>
      </c>
      <c r="H3043" s="50">
        <f>VLOOKUP(D3043,'Species List'!$A$2:$J$97,6,0)</f>
        <v>-3.2256999999999998</v>
      </c>
      <c r="I3043" s="50">
        <f>VLOOKUP(D3043,'Species List'!$A$2:$J$97,7,0)</f>
        <v>2.3852000000000002</v>
      </c>
      <c r="J3043">
        <f t="shared" si="47"/>
        <v>6.7093933568168316</v>
      </c>
      <c r="K3043" s="50" t="str">
        <f>VLOOKUP(D3043,'Species List'!$A$2:$J$97,4,0)</f>
        <v>Scaridae</v>
      </c>
    </row>
    <row r="3044" spans="1:11">
      <c r="A3044" s="49">
        <v>2015</v>
      </c>
      <c r="B3044" t="s">
        <v>382</v>
      </c>
      <c r="C3044">
        <v>7</v>
      </c>
      <c r="D3044" t="s">
        <v>48</v>
      </c>
      <c r="E3044" s="48" t="str">
        <f>VLOOKUP(D3044,'Species List'!$A$2:$J$97,3,0)</f>
        <v>Scarus taeniopterus</v>
      </c>
      <c r="F3044">
        <v>6</v>
      </c>
      <c r="G3044" t="s">
        <v>53</v>
      </c>
      <c r="H3044" s="50">
        <f>VLOOKUP(D3044,'Species List'!$A$2:$J$97,6,0)</f>
        <v>-3.2256999999999998</v>
      </c>
      <c r="I3044" s="50">
        <f>VLOOKUP(D3044,'Species List'!$A$2:$J$97,7,0)</f>
        <v>2.3852000000000002</v>
      </c>
      <c r="J3044">
        <f t="shared" si="47"/>
        <v>10.364452425850182</v>
      </c>
      <c r="K3044" s="50" t="str">
        <f>VLOOKUP(D3044,'Species List'!$A$2:$J$97,4,0)</f>
        <v>Scaridae</v>
      </c>
    </row>
    <row r="3045" spans="1:11">
      <c r="A3045" s="49">
        <v>2015</v>
      </c>
      <c r="B3045" t="s">
        <v>382</v>
      </c>
      <c r="C3045">
        <v>7</v>
      </c>
      <c r="D3045" t="s">
        <v>48</v>
      </c>
      <c r="E3045" s="48" t="str">
        <f>VLOOKUP(D3045,'Species List'!$A$2:$J$97,3,0)</f>
        <v>Scarus taeniopterus</v>
      </c>
      <c r="F3045">
        <v>7</v>
      </c>
      <c r="G3045" t="s">
        <v>53</v>
      </c>
      <c r="H3045" s="50">
        <f>VLOOKUP(D3045,'Species List'!$A$2:$J$97,6,0)</f>
        <v>-3.2256999999999998</v>
      </c>
      <c r="I3045" s="50">
        <f>VLOOKUP(D3045,'Species List'!$A$2:$J$97,7,0)</f>
        <v>2.3852000000000002</v>
      </c>
      <c r="J3045">
        <f t="shared" si="47"/>
        <v>14.970208360402568</v>
      </c>
      <c r="K3045" s="50" t="str">
        <f>VLOOKUP(D3045,'Species List'!$A$2:$J$97,4,0)</f>
        <v>Scaridae</v>
      </c>
    </row>
    <row r="3046" spans="1:11">
      <c r="A3046" s="49">
        <v>2015</v>
      </c>
      <c r="B3046" t="s">
        <v>382</v>
      </c>
      <c r="C3046">
        <v>7</v>
      </c>
      <c r="D3046" t="s">
        <v>48</v>
      </c>
      <c r="E3046" s="48" t="str">
        <f>VLOOKUP(D3046,'Species List'!$A$2:$J$97,3,0)</f>
        <v>Scarus taeniopterus</v>
      </c>
      <c r="F3046">
        <v>7</v>
      </c>
      <c r="G3046" t="s">
        <v>53</v>
      </c>
      <c r="H3046" s="50">
        <f>VLOOKUP(D3046,'Species List'!$A$2:$J$97,6,0)</f>
        <v>-3.2256999999999998</v>
      </c>
      <c r="I3046" s="50">
        <f>VLOOKUP(D3046,'Species List'!$A$2:$J$97,7,0)</f>
        <v>2.3852000000000002</v>
      </c>
      <c r="J3046">
        <f t="shared" si="47"/>
        <v>14.970208360402568</v>
      </c>
      <c r="K3046" s="50" t="str">
        <f>VLOOKUP(D3046,'Species List'!$A$2:$J$97,4,0)</f>
        <v>Scaridae</v>
      </c>
    </row>
    <row r="3047" spans="1:11">
      <c r="A3047" s="49">
        <v>2015</v>
      </c>
      <c r="B3047" t="s">
        <v>382</v>
      </c>
      <c r="C3047">
        <v>7</v>
      </c>
      <c r="D3047" t="s">
        <v>48</v>
      </c>
      <c r="E3047" s="48" t="str">
        <f>VLOOKUP(D3047,'Species List'!$A$2:$J$97,3,0)</f>
        <v>Scarus taeniopterus</v>
      </c>
      <c r="F3047">
        <v>23</v>
      </c>
      <c r="G3047" t="s">
        <v>43</v>
      </c>
      <c r="H3047" s="50">
        <f>VLOOKUP(D3047,'Species List'!$A$2:$J$97,6,0)</f>
        <v>-3.2256999999999998</v>
      </c>
      <c r="I3047" s="50">
        <f>VLOOKUP(D3047,'Species List'!$A$2:$J$97,7,0)</f>
        <v>2.3852000000000002</v>
      </c>
      <c r="J3047">
        <f t="shared" si="47"/>
        <v>255.56020890468707</v>
      </c>
      <c r="K3047" s="50" t="str">
        <f>VLOOKUP(D3047,'Species List'!$A$2:$J$97,4,0)</f>
        <v>Scaridae</v>
      </c>
    </row>
    <row r="3048" spans="1:11">
      <c r="A3048" s="49">
        <v>2015</v>
      </c>
      <c r="B3048" t="s">
        <v>382</v>
      </c>
      <c r="C3048">
        <v>7</v>
      </c>
      <c r="D3048" t="s">
        <v>48</v>
      </c>
      <c r="E3048" s="48" t="str">
        <f>VLOOKUP(D3048,'Species List'!$A$2:$J$97,3,0)</f>
        <v>Scarus taeniopterus</v>
      </c>
      <c r="F3048">
        <v>23</v>
      </c>
      <c r="G3048" t="s">
        <v>43</v>
      </c>
      <c r="H3048" s="50">
        <f>VLOOKUP(D3048,'Species List'!$A$2:$J$97,6,0)</f>
        <v>-3.2256999999999998</v>
      </c>
      <c r="I3048" s="50">
        <f>VLOOKUP(D3048,'Species List'!$A$2:$J$97,7,0)</f>
        <v>2.3852000000000002</v>
      </c>
      <c r="J3048">
        <f t="shared" si="47"/>
        <v>255.56020890468707</v>
      </c>
      <c r="K3048" s="50" t="str">
        <f>VLOOKUP(D3048,'Species List'!$A$2:$J$97,4,0)</f>
        <v>Scaridae</v>
      </c>
    </row>
    <row r="3049" spans="1:11">
      <c r="A3049" s="49">
        <v>2015</v>
      </c>
      <c r="B3049" t="s">
        <v>382</v>
      </c>
      <c r="C3049">
        <v>7</v>
      </c>
      <c r="D3049" s="48" t="s">
        <v>42</v>
      </c>
      <c r="E3049" s="48" t="str">
        <f>VLOOKUP(D3049,'Species List'!$A$2:$J$97,3,0)</f>
        <v>Scarus vetula</v>
      </c>
      <c r="F3049">
        <v>22</v>
      </c>
      <c r="G3049" t="s">
        <v>21</v>
      </c>
      <c r="H3049" s="50">
        <f>VLOOKUP(D3049,'Species List'!$A$2:$J$97,6,0)</f>
        <v>-5.0162000000000004</v>
      </c>
      <c r="I3049" s="50">
        <f>VLOOKUP(D3049,'Species List'!$A$2:$J$97,7,0)</f>
        <v>3.1109</v>
      </c>
      <c r="J3049">
        <f t="shared" si="47"/>
        <v>186.5703893135852</v>
      </c>
      <c r="K3049" s="50" t="str">
        <f>VLOOKUP(D3049,'Species List'!$A$2:$J$97,4,0)</f>
        <v>Scaridae</v>
      </c>
    </row>
    <row r="3050" spans="1:11">
      <c r="A3050" s="49">
        <v>2015</v>
      </c>
      <c r="B3050" t="s">
        <v>382</v>
      </c>
      <c r="C3050">
        <v>7</v>
      </c>
      <c r="D3050" s="48" t="s">
        <v>42</v>
      </c>
      <c r="E3050" s="48" t="str">
        <f>VLOOKUP(D3050,'Species List'!$A$2:$J$97,3,0)</f>
        <v>Scarus vetula</v>
      </c>
      <c r="F3050">
        <v>10</v>
      </c>
      <c r="G3050" t="s">
        <v>53</v>
      </c>
      <c r="H3050" s="50">
        <f>VLOOKUP(D3050,'Species List'!$A$2:$J$97,6,0)</f>
        <v>-5.0162000000000004</v>
      </c>
      <c r="I3050" s="50">
        <f>VLOOKUP(D3050,'Species List'!$A$2:$J$97,7,0)</f>
        <v>3.1109</v>
      </c>
      <c r="J3050">
        <f t="shared" si="47"/>
        <v>16.054618868009708</v>
      </c>
      <c r="K3050" s="50" t="str">
        <f>VLOOKUP(D3050,'Species List'!$A$2:$J$97,4,0)</f>
        <v>Scaridae</v>
      </c>
    </row>
    <row r="3051" spans="1:11">
      <c r="A3051" s="49">
        <v>2015</v>
      </c>
      <c r="B3051" t="s">
        <v>382</v>
      </c>
      <c r="C3051">
        <v>7</v>
      </c>
      <c r="D3051" s="48" t="s">
        <v>42</v>
      </c>
      <c r="E3051" s="48" t="str">
        <f>VLOOKUP(D3051,'Species List'!$A$2:$J$97,3,0)</f>
        <v>Scarus vetula</v>
      </c>
      <c r="F3051">
        <v>34</v>
      </c>
      <c r="G3051" t="s">
        <v>43</v>
      </c>
      <c r="H3051" s="50">
        <f>VLOOKUP(D3051,'Species List'!$A$2:$J$97,6,0)</f>
        <v>-5.0162000000000004</v>
      </c>
      <c r="I3051" s="50">
        <f>VLOOKUP(D3051,'Species List'!$A$2:$J$97,7,0)</f>
        <v>3.1109</v>
      </c>
      <c r="J3051">
        <f t="shared" si="47"/>
        <v>722.73279691201913</v>
      </c>
      <c r="K3051" s="50" t="str">
        <f>VLOOKUP(D3051,'Species List'!$A$2:$J$97,4,0)</f>
        <v>Scaridae</v>
      </c>
    </row>
    <row r="3052" spans="1:11">
      <c r="A3052" s="49">
        <v>2015</v>
      </c>
      <c r="B3052" t="s">
        <v>382</v>
      </c>
      <c r="C3052">
        <v>7</v>
      </c>
      <c r="D3052" t="s">
        <v>45</v>
      </c>
      <c r="E3052" s="48" t="str">
        <f>VLOOKUP(D3052,'Species List'!$A$2:$J$97,3,0)</f>
        <v>Sparisoma viride</v>
      </c>
      <c r="F3052">
        <v>30</v>
      </c>
      <c r="G3052" t="s">
        <v>21</v>
      </c>
      <c r="H3052" s="50">
        <f>VLOOKUP(D3052,'Species List'!$A$2:$J$97,6,0)</f>
        <v>-4.4317000000000002</v>
      </c>
      <c r="I3052" s="50">
        <f>VLOOKUP(D3052,'Species List'!$A$2:$J$97,7,0)</f>
        <v>2.9051</v>
      </c>
      <c r="J3052">
        <f t="shared" si="47"/>
        <v>581.54718397712224</v>
      </c>
      <c r="K3052" s="50" t="str">
        <f>VLOOKUP(D3052,'Species List'!$A$2:$J$97,4,0)</f>
        <v>Scaridae</v>
      </c>
    </row>
    <row r="3053" spans="1:11">
      <c r="A3053" s="49">
        <v>2015</v>
      </c>
      <c r="B3053" t="s">
        <v>382</v>
      </c>
      <c r="C3053">
        <v>8</v>
      </c>
      <c r="D3053" t="s">
        <v>54</v>
      </c>
      <c r="E3053" s="48" t="str">
        <f>VLOOKUP(D3053,'Species List'!$A$2:$J$97,3,0)</f>
        <v>Acanthurus coeruleus</v>
      </c>
      <c r="F3053">
        <v>15</v>
      </c>
      <c r="H3053" s="50">
        <f>VLOOKUP(D3053,'Species List'!$A$2:$J$97,6,0)</f>
        <v>-2.8241999999999998</v>
      </c>
      <c r="I3053" s="50">
        <f>VLOOKUP(D3053,'Species List'!$A$2:$J$97,7,0)</f>
        <v>2.2637999999999998</v>
      </c>
      <c r="J3053">
        <f t="shared" si="47"/>
        <v>126.48394196747614</v>
      </c>
      <c r="K3053" s="50" t="str">
        <f>VLOOKUP(D3053,'Species List'!$A$2:$J$97,4,0)</f>
        <v>Acanthuridae</v>
      </c>
    </row>
    <row r="3054" spans="1:11">
      <c r="A3054" s="49">
        <v>2015</v>
      </c>
      <c r="B3054" t="s">
        <v>382</v>
      </c>
      <c r="C3054">
        <v>8</v>
      </c>
      <c r="D3054" t="s">
        <v>54</v>
      </c>
      <c r="E3054" s="48" t="str">
        <f>VLOOKUP(D3054,'Species List'!$A$2:$J$97,3,0)</f>
        <v>Acanthurus coeruleus</v>
      </c>
      <c r="F3054">
        <v>15</v>
      </c>
      <c r="H3054" s="50">
        <f>VLOOKUP(D3054,'Species List'!$A$2:$J$97,6,0)</f>
        <v>-2.8241999999999998</v>
      </c>
      <c r="I3054" s="50">
        <f>VLOOKUP(D3054,'Species List'!$A$2:$J$97,7,0)</f>
        <v>2.2637999999999998</v>
      </c>
      <c r="J3054">
        <f t="shared" si="47"/>
        <v>126.48394196747614</v>
      </c>
      <c r="K3054" s="50" t="str">
        <f>VLOOKUP(D3054,'Species List'!$A$2:$J$97,4,0)</f>
        <v>Acanthuridae</v>
      </c>
    </row>
    <row r="3055" spans="1:11">
      <c r="A3055" s="49">
        <v>2015</v>
      </c>
      <c r="B3055" t="s">
        <v>382</v>
      </c>
      <c r="C3055">
        <v>8</v>
      </c>
      <c r="D3055" t="s">
        <v>54</v>
      </c>
      <c r="E3055" s="48" t="str">
        <f>VLOOKUP(D3055,'Species List'!$A$2:$J$97,3,0)</f>
        <v>Acanthurus coeruleus</v>
      </c>
      <c r="F3055">
        <v>15</v>
      </c>
      <c r="H3055" s="50">
        <f>VLOOKUP(D3055,'Species List'!$A$2:$J$97,6,0)</f>
        <v>-2.8241999999999998</v>
      </c>
      <c r="I3055" s="50">
        <f>VLOOKUP(D3055,'Species List'!$A$2:$J$97,7,0)</f>
        <v>2.2637999999999998</v>
      </c>
      <c r="J3055">
        <f t="shared" si="47"/>
        <v>126.48394196747614</v>
      </c>
      <c r="K3055" s="50" t="str">
        <f>VLOOKUP(D3055,'Species List'!$A$2:$J$97,4,0)</f>
        <v>Acanthuridae</v>
      </c>
    </row>
    <row r="3056" spans="1:11">
      <c r="A3056" s="49">
        <v>2015</v>
      </c>
      <c r="B3056" t="s">
        <v>382</v>
      </c>
      <c r="C3056">
        <v>8</v>
      </c>
      <c r="D3056" t="s">
        <v>48</v>
      </c>
      <c r="E3056" s="48" t="str">
        <f>VLOOKUP(D3056,'Species List'!$A$2:$J$97,3,0)</f>
        <v>Scarus taeniopterus</v>
      </c>
      <c r="F3056">
        <v>20</v>
      </c>
      <c r="G3056" t="s">
        <v>21</v>
      </c>
      <c r="H3056" s="50">
        <f>VLOOKUP(D3056,'Species List'!$A$2:$J$97,6,0)</f>
        <v>-3.2256999999999998</v>
      </c>
      <c r="I3056" s="50">
        <f>VLOOKUP(D3056,'Species List'!$A$2:$J$97,7,0)</f>
        <v>2.3852000000000002</v>
      </c>
      <c r="J3056">
        <f t="shared" si="47"/>
        <v>183.11197449783583</v>
      </c>
      <c r="K3056" s="50" t="str">
        <f>VLOOKUP(D3056,'Species List'!$A$2:$J$97,4,0)</f>
        <v>Scaridae</v>
      </c>
    </row>
    <row r="3057" spans="1:11">
      <c r="A3057" s="49">
        <v>2015</v>
      </c>
      <c r="B3057" t="s">
        <v>382</v>
      </c>
      <c r="C3057">
        <v>8</v>
      </c>
      <c r="D3057" t="s">
        <v>48</v>
      </c>
      <c r="E3057" s="48" t="str">
        <f>VLOOKUP(D3057,'Species List'!$A$2:$J$97,3,0)</f>
        <v>Scarus taeniopterus</v>
      </c>
      <c r="F3057">
        <v>7</v>
      </c>
      <c r="G3057" t="s">
        <v>53</v>
      </c>
      <c r="H3057" s="50">
        <f>VLOOKUP(D3057,'Species List'!$A$2:$J$97,6,0)</f>
        <v>-3.2256999999999998</v>
      </c>
      <c r="I3057" s="50">
        <f>VLOOKUP(D3057,'Species List'!$A$2:$J$97,7,0)</f>
        <v>2.3852000000000002</v>
      </c>
      <c r="J3057">
        <f t="shared" si="47"/>
        <v>14.970208360402568</v>
      </c>
      <c r="K3057" s="50" t="str">
        <f>VLOOKUP(D3057,'Species List'!$A$2:$J$97,4,0)</f>
        <v>Scaridae</v>
      </c>
    </row>
    <row r="3058" spans="1:11">
      <c r="A3058" s="49">
        <v>2015</v>
      </c>
      <c r="B3058" t="s">
        <v>382</v>
      </c>
      <c r="C3058">
        <v>8</v>
      </c>
      <c r="D3058" t="s">
        <v>48</v>
      </c>
      <c r="E3058" s="48" t="str">
        <f>VLOOKUP(D3058,'Species List'!$A$2:$J$97,3,0)</f>
        <v>Scarus taeniopterus</v>
      </c>
      <c r="F3058">
        <v>7</v>
      </c>
      <c r="G3058" t="s">
        <v>53</v>
      </c>
      <c r="H3058" s="50">
        <f>VLOOKUP(D3058,'Species List'!$A$2:$J$97,6,0)</f>
        <v>-3.2256999999999998</v>
      </c>
      <c r="I3058" s="50">
        <f>VLOOKUP(D3058,'Species List'!$A$2:$J$97,7,0)</f>
        <v>2.3852000000000002</v>
      </c>
      <c r="J3058">
        <f t="shared" si="47"/>
        <v>14.970208360402568</v>
      </c>
      <c r="K3058" s="50" t="str">
        <f>VLOOKUP(D3058,'Species List'!$A$2:$J$97,4,0)</f>
        <v>Scaridae</v>
      </c>
    </row>
    <row r="3059" spans="1:11">
      <c r="A3059" s="49">
        <v>2015</v>
      </c>
      <c r="B3059" t="s">
        <v>382</v>
      </c>
      <c r="C3059">
        <v>8</v>
      </c>
      <c r="D3059" t="s">
        <v>48</v>
      </c>
      <c r="E3059" s="48" t="str">
        <f>VLOOKUP(D3059,'Species List'!$A$2:$J$97,3,0)</f>
        <v>Scarus taeniopterus</v>
      </c>
      <c r="F3059">
        <v>8</v>
      </c>
      <c r="G3059" t="s">
        <v>53</v>
      </c>
      <c r="H3059" s="50">
        <f>VLOOKUP(D3059,'Species List'!$A$2:$J$97,6,0)</f>
        <v>-3.2256999999999998</v>
      </c>
      <c r="I3059" s="50">
        <f>VLOOKUP(D3059,'Species List'!$A$2:$J$97,7,0)</f>
        <v>2.3852000000000002</v>
      </c>
      <c r="J3059">
        <f t="shared" si="47"/>
        <v>20.584969932158472</v>
      </c>
      <c r="K3059" s="50" t="str">
        <f>VLOOKUP(D3059,'Species List'!$A$2:$J$97,4,0)</f>
        <v>Scaridae</v>
      </c>
    </row>
    <row r="3060" spans="1:11">
      <c r="A3060" s="49">
        <v>2015</v>
      </c>
      <c r="B3060" t="s">
        <v>382</v>
      </c>
      <c r="C3060">
        <v>8</v>
      </c>
      <c r="D3060" t="s">
        <v>48</v>
      </c>
      <c r="E3060" s="48" t="str">
        <f>VLOOKUP(D3060,'Species List'!$A$2:$J$97,3,0)</f>
        <v>Scarus taeniopterus</v>
      </c>
      <c r="F3060">
        <v>23</v>
      </c>
      <c r="G3060" t="s">
        <v>43</v>
      </c>
      <c r="H3060" s="50">
        <f>VLOOKUP(D3060,'Species List'!$A$2:$J$97,6,0)</f>
        <v>-3.2256999999999998</v>
      </c>
      <c r="I3060" s="50">
        <f>VLOOKUP(D3060,'Species List'!$A$2:$J$97,7,0)</f>
        <v>2.3852000000000002</v>
      </c>
      <c r="J3060">
        <f t="shared" si="47"/>
        <v>255.56020890468707</v>
      </c>
      <c r="K3060" s="50" t="str">
        <f>VLOOKUP(D3060,'Species List'!$A$2:$J$97,4,0)</f>
        <v>Scaridae</v>
      </c>
    </row>
    <row r="3061" spans="1:11">
      <c r="A3061" s="49">
        <v>2015</v>
      </c>
      <c r="B3061" t="s">
        <v>382</v>
      </c>
      <c r="C3061">
        <v>8</v>
      </c>
      <c r="D3061" t="s">
        <v>48</v>
      </c>
      <c r="E3061" s="48" t="str">
        <f>VLOOKUP(D3061,'Species List'!$A$2:$J$97,3,0)</f>
        <v>Scarus taeniopterus</v>
      </c>
      <c r="F3061">
        <v>23</v>
      </c>
      <c r="G3061" t="s">
        <v>43</v>
      </c>
      <c r="H3061" s="50">
        <f>VLOOKUP(D3061,'Species List'!$A$2:$J$97,6,0)</f>
        <v>-3.2256999999999998</v>
      </c>
      <c r="I3061" s="50">
        <f>VLOOKUP(D3061,'Species List'!$A$2:$J$97,7,0)</f>
        <v>2.3852000000000002</v>
      </c>
      <c r="J3061">
        <f t="shared" si="47"/>
        <v>255.56020890468707</v>
      </c>
      <c r="K3061" s="50" t="str">
        <f>VLOOKUP(D3061,'Species List'!$A$2:$J$97,4,0)</f>
        <v>Scaridae</v>
      </c>
    </row>
    <row r="3062" spans="1:11">
      <c r="A3062" s="49">
        <v>2015</v>
      </c>
      <c r="B3062" t="s">
        <v>382</v>
      </c>
      <c r="C3062">
        <v>8</v>
      </c>
      <c r="D3062" s="48" t="s">
        <v>42</v>
      </c>
      <c r="E3062" s="48" t="str">
        <f>VLOOKUP(D3062,'Species List'!$A$2:$J$97,3,0)</f>
        <v>Scarus vetula</v>
      </c>
      <c r="F3062">
        <v>8</v>
      </c>
      <c r="G3062" t="s">
        <v>21</v>
      </c>
      <c r="H3062" s="50">
        <f>VLOOKUP(D3062,'Species List'!$A$2:$J$97,6,0)</f>
        <v>-5.0162000000000004</v>
      </c>
      <c r="I3062" s="50">
        <f>VLOOKUP(D3062,'Species List'!$A$2:$J$97,7,0)</f>
        <v>3.1109</v>
      </c>
      <c r="J3062">
        <f t="shared" si="47"/>
        <v>8.0190448143496464</v>
      </c>
      <c r="K3062" s="50" t="str">
        <f>VLOOKUP(D3062,'Species List'!$A$2:$J$97,4,0)</f>
        <v>Scaridae</v>
      </c>
    </row>
    <row r="3063" spans="1:11">
      <c r="A3063" s="49">
        <v>2015</v>
      </c>
      <c r="B3063" t="s">
        <v>382</v>
      </c>
      <c r="C3063">
        <v>8</v>
      </c>
      <c r="D3063" s="48" t="s">
        <v>42</v>
      </c>
      <c r="E3063" s="48" t="str">
        <f>VLOOKUP(D3063,'Species List'!$A$2:$J$97,3,0)</f>
        <v>Scarus vetula</v>
      </c>
      <c r="F3063">
        <v>30</v>
      </c>
      <c r="G3063" t="s">
        <v>21</v>
      </c>
      <c r="H3063" s="50">
        <f>VLOOKUP(D3063,'Species List'!$A$2:$J$97,6,0)</f>
        <v>-5.0162000000000004</v>
      </c>
      <c r="I3063" s="50">
        <f>VLOOKUP(D3063,'Species List'!$A$2:$J$97,7,0)</f>
        <v>3.1109</v>
      </c>
      <c r="J3063">
        <f t="shared" si="47"/>
        <v>489.6395738782121</v>
      </c>
      <c r="K3063" s="50" t="str">
        <f>VLOOKUP(D3063,'Species List'!$A$2:$J$97,4,0)</f>
        <v>Scaridae</v>
      </c>
    </row>
    <row r="3064" spans="1:11">
      <c r="A3064" s="49">
        <v>2015</v>
      </c>
      <c r="B3064" t="s">
        <v>382</v>
      </c>
      <c r="C3064">
        <v>8</v>
      </c>
      <c r="D3064" s="48" t="s">
        <v>42</v>
      </c>
      <c r="E3064" s="48" t="str">
        <f>VLOOKUP(D3064,'Species List'!$A$2:$J$97,3,0)</f>
        <v>Scarus vetula</v>
      </c>
      <c r="F3064">
        <v>33</v>
      </c>
      <c r="G3064" t="s">
        <v>43</v>
      </c>
      <c r="H3064" s="50">
        <f>VLOOKUP(D3064,'Species List'!$A$2:$J$97,6,0)</f>
        <v>-5.0162000000000004</v>
      </c>
      <c r="I3064" s="50">
        <f>VLOOKUP(D3064,'Species List'!$A$2:$J$97,7,0)</f>
        <v>3.1109</v>
      </c>
      <c r="J3064">
        <f t="shared" si="47"/>
        <v>658.63531859738646</v>
      </c>
      <c r="K3064" s="50" t="str">
        <f>VLOOKUP(D3064,'Species List'!$A$2:$J$97,4,0)</f>
        <v>Scaridae</v>
      </c>
    </row>
    <row r="3065" spans="1:11">
      <c r="A3065" s="49">
        <v>2015</v>
      </c>
      <c r="B3065" t="s">
        <v>382</v>
      </c>
      <c r="C3065">
        <v>8</v>
      </c>
      <c r="D3065" s="48" t="s">
        <v>42</v>
      </c>
      <c r="E3065" s="48" t="str">
        <f>VLOOKUP(D3065,'Species List'!$A$2:$J$97,3,0)</f>
        <v>Scarus vetula</v>
      </c>
      <c r="F3065">
        <v>35</v>
      </c>
      <c r="G3065" t="s">
        <v>43</v>
      </c>
      <c r="H3065" s="50">
        <f>VLOOKUP(D3065,'Species List'!$A$2:$J$97,6,0)</f>
        <v>-5.0162000000000004</v>
      </c>
      <c r="I3065" s="50">
        <f>VLOOKUP(D3065,'Species List'!$A$2:$J$97,7,0)</f>
        <v>3.1109</v>
      </c>
      <c r="J3065">
        <f t="shared" si="47"/>
        <v>790.93588337793562</v>
      </c>
      <c r="K3065" s="50" t="str">
        <f>VLOOKUP(D3065,'Species List'!$A$2:$J$97,4,0)</f>
        <v>Scaridae</v>
      </c>
    </row>
    <row r="3066" spans="1:11">
      <c r="A3066" s="49">
        <v>2015</v>
      </c>
      <c r="B3066" t="s">
        <v>382</v>
      </c>
      <c r="C3066">
        <v>8</v>
      </c>
      <c r="D3066" s="48" t="s">
        <v>47</v>
      </c>
      <c r="E3066" s="48" t="str">
        <f>VLOOKUP(D3066,'Species List'!$A$2:$J$97,3,0)</f>
        <v>Sparisoma aurofrenatum</v>
      </c>
      <c r="F3066">
        <v>17</v>
      </c>
      <c r="G3066" t="s">
        <v>21</v>
      </c>
      <c r="H3066" s="50">
        <f>VLOOKUP(D3066,'Species List'!$A$2:$J$97,6,0)</f>
        <v>-4.0781000000000001</v>
      </c>
      <c r="I3066" s="50">
        <f>VLOOKUP(D3066,'Species List'!$A$2:$J$97,7,0)</f>
        <v>2.7437999999999998</v>
      </c>
      <c r="J3066">
        <f t="shared" si="47"/>
        <v>110.10467275536061</v>
      </c>
      <c r="K3066" s="50" t="str">
        <f>VLOOKUP(D3066,'Species List'!$A$2:$J$97,4,0)</f>
        <v>Scaridae</v>
      </c>
    </row>
    <row r="3067" spans="1:11">
      <c r="A3067" s="49">
        <v>2015</v>
      </c>
      <c r="B3067" t="s">
        <v>382</v>
      </c>
      <c r="C3067">
        <v>8</v>
      </c>
      <c r="D3067" s="48" t="s">
        <v>47</v>
      </c>
      <c r="E3067" s="48" t="str">
        <f>VLOOKUP(D3067,'Species List'!$A$2:$J$97,3,0)</f>
        <v>Sparisoma aurofrenatum</v>
      </c>
      <c r="F3067">
        <v>23</v>
      </c>
      <c r="G3067" t="s">
        <v>43</v>
      </c>
      <c r="H3067" s="50">
        <f>VLOOKUP(D3067,'Species List'!$A$2:$J$97,6,0)</f>
        <v>-4.0781000000000001</v>
      </c>
      <c r="I3067" s="50">
        <f>VLOOKUP(D3067,'Species List'!$A$2:$J$97,7,0)</f>
        <v>2.7437999999999998</v>
      </c>
      <c r="J3067">
        <f t="shared" si="47"/>
        <v>252.35321175413256</v>
      </c>
      <c r="K3067" s="50" t="str">
        <f>VLOOKUP(D3067,'Species List'!$A$2:$J$97,4,0)</f>
        <v>Scaridae</v>
      </c>
    </row>
    <row r="3068" spans="1:11">
      <c r="A3068" s="49">
        <v>2015</v>
      </c>
      <c r="B3068" t="s">
        <v>382</v>
      </c>
      <c r="C3068">
        <v>8</v>
      </c>
      <c r="D3068" s="48" t="s">
        <v>47</v>
      </c>
      <c r="E3068" s="48" t="str">
        <f>VLOOKUP(D3068,'Species List'!$A$2:$J$97,3,0)</f>
        <v>Sparisoma aurofrenatum</v>
      </c>
      <c r="F3068">
        <v>23</v>
      </c>
      <c r="G3068" t="s">
        <v>43</v>
      </c>
      <c r="H3068" s="50">
        <f>VLOOKUP(D3068,'Species List'!$A$2:$J$97,6,0)</f>
        <v>-4.0781000000000001</v>
      </c>
      <c r="I3068" s="50">
        <f>VLOOKUP(D3068,'Species List'!$A$2:$J$97,7,0)</f>
        <v>2.7437999999999998</v>
      </c>
      <c r="J3068">
        <f t="shared" si="47"/>
        <v>252.35321175413256</v>
      </c>
      <c r="K3068" s="50" t="str">
        <f>VLOOKUP(D3068,'Species List'!$A$2:$J$97,4,0)</f>
        <v>Scaridae</v>
      </c>
    </row>
    <row r="3069" spans="1:11">
      <c r="A3069" s="49">
        <v>2015</v>
      </c>
      <c r="B3069" t="s">
        <v>382</v>
      </c>
      <c r="C3069">
        <v>8</v>
      </c>
      <c r="D3069" t="s">
        <v>45</v>
      </c>
      <c r="E3069" s="48" t="str">
        <f>VLOOKUP(D3069,'Species List'!$A$2:$J$97,3,0)</f>
        <v>Sparisoma viride</v>
      </c>
      <c r="F3069">
        <v>32</v>
      </c>
      <c r="G3069" t="s">
        <v>43</v>
      </c>
      <c r="H3069" s="50">
        <f>VLOOKUP(D3069,'Species List'!$A$2:$J$97,6,0)</f>
        <v>-4.4317000000000002</v>
      </c>
      <c r="I3069" s="50">
        <f>VLOOKUP(D3069,'Species List'!$A$2:$J$97,7,0)</f>
        <v>2.9051</v>
      </c>
      <c r="J3069">
        <f t="shared" si="47"/>
        <v>701.47339170910243</v>
      </c>
      <c r="K3069" s="50" t="str">
        <f>VLOOKUP(D3069,'Species List'!$A$2:$J$97,4,0)</f>
        <v>Scaridae</v>
      </c>
    </row>
    <row r="3070" spans="1:11">
      <c r="A3070" s="49">
        <v>2015</v>
      </c>
      <c r="B3070" t="s">
        <v>382</v>
      </c>
      <c r="C3070">
        <v>8</v>
      </c>
      <c r="D3070" t="s">
        <v>45</v>
      </c>
      <c r="E3070" s="48" t="str">
        <f>VLOOKUP(D3070,'Species List'!$A$2:$J$97,3,0)</f>
        <v>Sparisoma viride</v>
      </c>
      <c r="F3070">
        <v>32</v>
      </c>
      <c r="G3070" t="s">
        <v>43</v>
      </c>
      <c r="H3070" s="50">
        <f>VLOOKUP(D3070,'Species List'!$A$2:$J$97,6,0)</f>
        <v>-4.4317000000000002</v>
      </c>
      <c r="I3070" s="50">
        <f>VLOOKUP(D3070,'Species List'!$A$2:$J$97,7,0)</f>
        <v>2.9051</v>
      </c>
      <c r="J3070">
        <f t="shared" si="47"/>
        <v>701.47339170910243</v>
      </c>
      <c r="K3070" s="50" t="str">
        <f>VLOOKUP(D3070,'Species List'!$A$2:$J$97,4,0)</f>
        <v>Scaridae</v>
      </c>
    </row>
    <row r="3071" spans="1:11">
      <c r="A3071" s="49">
        <v>2015</v>
      </c>
      <c r="B3071" t="s">
        <v>382</v>
      </c>
      <c r="C3071">
        <v>9</v>
      </c>
      <c r="D3071" s="48" t="s">
        <v>26</v>
      </c>
      <c r="E3071" s="48" t="str">
        <f>VLOOKUP(D3071,'Species List'!$A$2:$J$97,3,0)</f>
        <v>Acanthurus bahianus</v>
      </c>
      <c r="F3071">
        <v>15</v>
      </c>
      <c r="H3071" s="50">
        <f>VLOOKUP(D3071,'Species List'!$A$2:$J$97,6,0)</f>
        <v>-4.6005000000000003</v>
      </c>
      <c r="I3071" s="50">
        <f>VLOOKUP(D3071,'Species List'!$A$2:$J$97,7,0)</f>
        <v>2.9752000000000001</v>
      </c>
      <c r="J3071">
        <f t="shared" si="47"/>
        <v>74.783659607909669</v>
      </c>
      <c r="K3071" s="50" t="str">
        <f>VLOOKUP(D3071,'Species List'!$A$2:$J$97,4,0)</f>
        <v>Acanthuridae</v>
      </c>
    </row>
    <row r="3072" spans="1:11">
      <c r="A3072" s="49">
        <v>2015</v>
      </c>
      <c r="B3072" t="s">
        <v>382</v>
      </c>
      <c r="C3072">
        <v>9</v>
      </c>
      <c r="D3072" s="48" t="s">
        <v>26</v>
      </c>
      <c r="E3072" s="48" t="str">
        <f>VLOOKUP(D3072,'Species List'!$A$2:$J$97,3,0)</f>
        <v>Acanthurus bahianus</v>
      </c>
      <c r="F3072">
        <v>15</v>
      </c>
      <c r="H3072" s="50">
        <f>VLOOKUP(D3072,'Species List'!$A$2:$J$97,6,0)</f>
        <v>-4.6005000000000003</v>
      </c>
      <c r="I3072" s="50">
        <f>VLOOKUP(D3072,'Species List'!$A$2:$J$97,7,0)</f>
        <v>2.9752000000000001</v>
      </c>
      <c r="J3072">
        <f t="shared" si="47"/>
        <v>74.783659607909669</v>
      </c>
      <c r="K3072" s="50" t="str">
        <f>VLOOKUP(D3072,'Species List'!$A$2:$J$97,4,0)</f>
        <v>Acanthuridae</v>
      </c>
    </row>
    <row r="3073" spans="1:11">
      <c r="A3073" s="49">
        <v>2015</v>
      </c>
      <c r="B3073" t="s">
        <v>382</v>
      </c>
      <c r="C3073">
        <v>9</v>
      </c>
      <c r="D3073" t="s">
        <v>54</v>
      </c>
      <c r="E3073" s="48" t="str">
        <f>VLOOKUP(D3073,'Species List'!$A$2:$J$97,3,0)</f>
        <v>Acanthurus coeruleus</v>
      </c>
      <c r="F3073">
        <v>15</v>
      </c>
      <c r="H3073" s="50">
        <f>VLOOKUP(D3073,'Species List'!$A$2:$J$97,6,0)</f>
        <v>-2.8241999999999998</v>
      </c>
      <c r="I3073" s="50">
        <f>VLOOKUP(D3073,'Species List'!$A$2:$J$97,7,0)</f>
        <v>2.2637999999999998</v>
      </c>
      <c r="J3073">
        <f t="shared" si="47"/>
        <v>126.48394196747614</v>
      </c>
      <c r="K3073" s="50" t="str">
        <f>VLOOKUP(D3073,'Species List'!$A$2:$J$97,4,0)</f>
        <v>Acanthuridae</v>
      </c>
    </row>
    <row r="3074" spans="1:11">
      <c r="A3074" s="49">
        <v>2015</v>
      </c>
      <c r="B3074" t="s">
        <v>382</v>
      </c>
      <c r="C3074">
        <v>9</v>
      </c>
      <c r="D3074" t="s">
        <v>48</v>
      </c>
      <c r="E3074" s="48" t="str">
        <f>VLOOKUP(D3074,'Species List'!$A$2:$J$97,3,0)</f>
        <v>Scarus taeniopterus</v>
      </c>
      <c r="F3074">
        <v>6</v>
      </c>
      <c r="G3074" t="s">
        <v>21</v>
      </c>
      <c r="H3074" s="50">
        <f>VLOOKUP(D3074,'Species List'!$A$2:$J$97,6,0)</f>
        <v>-3.2256999999999998</v>
      </c>
      <c r="I3074" s="50">
        <f>VLOOKUP(D3074,'Species List'!$A$2:$J$97,7,0)</f>
        <v>2.3852000000000002</v>
      </c>
      <c r="J3074">
        <f t="shared" ref="J3074:J3137" si="48">10^(H3074+(I3074*LOG(F3074*10)/LOG(10)))</f>
        <v>10.364452425850182</v>
      </c>
      <c r="K3074" s="50" t="str">
        <f>VLOOKUP(D3074,'Species List'!$A$2:$J$97,4,0)</f>
        <v>Scaridae</v>
      </c>
    </row>
    <row r="3075" spans="1:11">
      <c r="A3075" s="49">
        <v>2015</v>
      </c>
      <c r="B3075" t="s">
        <v>382</v>
      </c>
      <c r="C3075">
        <v>9</v>
      </c>
      <c r="D3075" t="s">
        <v>48</v>
      </c>
      <c r="E3075" s="48" t="str">
        <f>VLOOKUP(D3075,'Species List'!$A$2:$J$97,3,0)</f>
        <v>Scarus taeniopterus</v>
      </c>
      <c r="F3075">
        <v>7</v>
      </c>
      <c r="G3075" t="s">
        <v>21</v>
      </c>
      <c r="H3075" s="50">
        <f>VLOOKUP(D3075,'Species List'!$A$2:$J$97,6,0)</f>
        <v>-3.2256999999999998</v>
      </c>
      <c r="I3075" s="50">
        <f>VLOOKUP(D3075,'Species List'!$A$2:$J$97,7,0)</f>
        <v>2.3852000000000002</v>
      </c>
      <c r="J3075">
        <f t="shared" si="48"/>
        <v>14.970208360402568</v>
      </c>
      <c r="K3075" s="50" t="str">
        <f>VLOOKUP(D3075,'Species List'!$A$2:$J$97,4,0)</f>
        <v>Scaridae</v>
      </c>
    </row>
    <row r="3076" spans="1:11">
      <c r="A3076" s="49">
        <v>2015</v>
      </c>
      <c r="B3076" t="s">
        <v>382</v>
      </c>
      <c r="C3076">
        <v>9</v>
      </c>
      <c r="D3076" t="s">
        <v>48</v>
      </c>
      <c r="E3076" s="48" t="str">
        <f>VLOOKUP(D3076,'Species List'!$A$2:$J$97,3,0)</f>
        <v>Scarus taeniopterus</v>
      </c>
      <c r="F3076">
        <v>7</v>
      </c>
      <c r="G3076" t="s">
        <v>21</v>
      </c>
      <c r="H3076" s="50">
        <f>VLOOKUP(D3076,'Species List'!$A$2:$J$97,6,0)</f>
        <v>-3.2256999999999998</v>
      </c>
      <c r="I3076" s="50">
        <f>VLOOKUP(D3076,'Species List'!$A$2:$J$97,7,0)</f>
        <v>2.3852000000000002</v>
      </c>
      <c r="J3076">
        <f t="shared" si="48"/>
        <v>14.970208360402568</v>
      </c>
      <c r="K3076" s="50" t="str">
        <f>VLOOKUP(D3076,'Species List'!$A$2:$J$97,4,0)</f>
        <v>Scaridae</v>
      </c>
    </row>
    <row r="3077" spans="1:11">
      <c r="A3077" s="49">
        <v>2015</v>
      </c>
      <c r="B3077" t="s">
        <v>382</v>
      </c>
      <c r="C3077">
        <v>9</v>
      </c>
      <c r="D3077" t="s">
        <v>48</v>
      </c>
      <c r="E3077" s="48" t="str">
        <f>VLOOKUP(D3077,'Species List'!$A$2:$J$97,3,0)</f>
        <v>Scarus taeniopterus</v>
      </c>
      <c r="F3077">
        <v>10</v>
      </c>
      <c r="G3077" t="s">
        <v>21</v>
      </c>
      <c r="H3077" s="50">
        <f>VLOOKUP(D3077,'Species List'!$A$2:$J$97,6,0)</f>
        <v>-3.2256999999999998</v>
      </c>
      <c r="I3077" s="50">
        <f>VLOOKUP(D3077,'Species List'!$A$2:$J$97,7,0)</f>
        <v>2.3852000000000002</v>
      </c>
      <c r="J3077">
        <f t="shared" si="48"/>
        <v>35.050966680669347</v>
      </c>
      <c r="K3077" s="50" t="str">
        <f>VLOOKUP(D3077,'Species List'!$A$2:$J$97,4,0)</f>
        <v>Scaridae</v>
      </c>
    </row>
    <row r="3078" spans="1:11">
      <c r="A3078" s="49">
        <v>2015</v>
      </c>
      <c r="B3078" t="s">
        <v>382</v>
      </c>
      <c r="C3078">
        <v>9</v>
      </c>
      <c r="D3078" t="s">
        <v>48</v>
      </c>
      <c r="E3078" s="48" t="str">
        <f>VLOOKUP(D3078,'Species List'!$A$2:$J$97,3,0)</f>
        <v>Scarus taeniopterus</v>
      </c>
      <c r="F3078">
        <v>12</v>
      </c>
      <c r="G3078" t="s">
        <v>21</v>
      </c>
      <c r="H3078" s="50">
        <f>VLOOKUP(D3078,'Species List'!$A$2:$J$97,6,0)</f>
        <v>-3.2256999999999998</v>
      </c>
      <c r="I3078" s="50">
        <f>VLOOKUP(D3078,'Species List'!$A$2:$J$97,7,0)</f>
        <v>2.3852000000000002</v>
      </c>
      <c r="J3078">
        <f t="shared" si="48"/>
        <v>54.145592205106873</v>
      </c>
      <c r="K3078" s="50" t="str">
        <f>VLOOKUP(D3078,'Species List'!$A$2:$J$97,4,0)</f>
        <v>Scaridae</v>
      </c>
    </row>
    <row r="3079" spans="1:11">
      <c r="A3079" s="49">
        <v>2015</v>
      </c>
      <c r="B3079" t="s">
        <v>382</v>
      </c>
      <c r="C3079">
        <v>9</v>
      </c>
      <c r="D3079" t="s">
        <v>48</v>
      </c>
      <c r="E3079" s="48" t="str">
        <f>VLOOKUP(D3079,'Species List'!$A$2:$J$97,3,0)</f>
        <v>Scarus taeniopterus</v>
      </c>
      <c r="F3079">
        <v>14</v>
      </c>
      <c r="G3079" t="s">
        <v>21</v>
      </c>
      <c r="H3079" s="50">
        <f>VLOOKUP(D3079,'Species List'!$A$2:$J$97,6,0)</f>
        <v>-3.2256999999999998</v>
      </c>
      <c r="I3079" s="50">
        <f>VLOOKUP(D3079,'Species List'!$A$2:$J$97,7,0)</f>
        <v>2.3852000000000002</v>
      </c>
      <c r="J3079">
        <f t="shared" si="48"/>
        <v>78.206813423753971</v>
      </c>
      <c r="K3079" s="50" t="str">
        <f>VLOOKUP(D3079,'Species List'!$A$2:$J$97,4,0)</f>
        <v>Scaridae</v>
      </c>
    </row>
    <row r="3080" spans="1:11">
      <c r="A3080" s="49">
        <v>2015</v>
      </c>
      <c r="B3080" t="s">
        <v>382</v>
      </c>
      <c r="C3080">
        <v>9</v>
      </c>
      <c r="D3080" t="s">
        <v>48</v>
      </c>
      <c r="E3080" s="48" t="str">
        <f>VLOOKUP(D3080,'Species List'!$A$2:$J$97,3,0)</f>
        <v>Scarus taeniopterus</v>
      </c>
      <c r="F3080">
        <v>15</v>
      </c>
      <c r="G3080" t="s">
        <v>21</v>
      </c>
      <c r="H3080" s="50">
        <f>VLOOKUP(D3080,'Species List'!$A$2:$J$97,6,0)</f>
        <v>-3.2256999999999998</v>
      </c>
      <c r="I3080" s="50">
        <f>VLOOKUP(D3080,'Species List'!$A$2:$J$97,7,0)</f>
        <v>2.3852000000000002</v>
      </c>
      <c r="J3080">
        <f t="shared" si="48"/>
        <v>92.19616810425471</v>
      </c>
      <c r="K3080" s="50" t="str">
        <f>VLOOKUP(D3080,'Species List'!$A$2:$J$97,4,0)</f>
        <v>Scaridae</v>
      </c>
    </row>
    <row r="3081" spans="1:11">
      <c r="A3081" s="49">
        <v>2015</v>
      </c>
      <c r="B3081" t="s">
        <v>382</v>
      </c>
      <c r="C3081">
        <v>9</v>
      </c>
      <c r="D3081" t="s">
        <v>48</v>
      </c>
      <c r="E3081" s="48" t="str">
        <f>VLOOKUP(D3081,'Species List'!$A$2:$J$97,3,0)</f>
        <v>Scarus taeniopterus</v>
      </c>
      <c r="F3081">
        <v>17</v>
      </c>
      <c r="G3081" t="s">
        <v>21</v>
      </c>
      <c r="H3081" s="50">
        <f>VLOOKUP(D3081,'Species List'!$A$2:$J$97,6,0)</f>
        <v>-3.2256999999999998</v>
      </c>
      <c r="I3081" s="50">
        <f>VLOOKUP(D3081,'Species List'!$A$2:$J$97,7,0)</f>
        <v>2.3852000000000002</v>
      </c>
      <c r="J3081">
        <f t="shared" si="48"/>
        <v>124.27013418228138</v>
      </c>
      <c r="K3081" s="50" t="str">
        <f>VLOOKUP(D3081,'Species List'!$A$2:$J$97,4,0)</f>
        <v>Scaridae</v>
      </c>
    </row>
    <row r="3082" spans="1:11">
      <c r="A3082" s="49">
        <v>2015</v>
      </c>
      <c r="B3082" t="s">
        <v>382</v>
      </c>
      <c r="C3082">
        <v>9</v>
      </c>
      <c r="D3082" t="s">
        <v>48</v>
      </c>
      <c r="E3082" s="48" t="str">
        <f>VLOOKUP(D3082,'Species List'!$A$2:$J$97,3,0)</f>
        <v>Scarus taeniopterus</v>
      </c>
      <c r="F3082">
        <v>17</v>
      </c>
      <c r="G3082" t="s">
        <v>21</v>
      </c>
      <c r="H3082" s="50">
        <f>VLOOKUP(D3082,'Species List'!$A$2:$J$97,6,0)</f>
        <v>-3.2256999999999998</v>
      </c>
      <c r="I3082" s="50">
        <f>VLOOKUP(D3082,'Species List'!$A$2:$J$97,7,0)</f>
        <v>2.3852000000000002</v>
      </c>
      <c r="J3082">
        <f t="shared" si="48"/>
        <v>124.27013418228138</v>
      </c>
      <c r="K3082" s="50" t="str">
        <f>VLOOKUP(D3082,'Species List'!$A$2:$J$97,4,0)</f>
        <v>Scaridae</v>
      </c>
    </row>
    <row r="3083" spans="1:11">
      <c r="A3083" s="49">
        <v>2015</v>
      </c>
      <c r="B3083" t="s">
        <v>382</v>
      </c>
      <c r="C3083">
        <v>9</v>
      </c>
      <c r="D3083" t="s">
        <v>48</v>
      </c>
      <c r="E3083" s="48" t="str">
        <f>VLOOKUP(D3083,'Species List'!$A$2:$J$97,3,0)</f>
        <v>Scarus taeniopterus</v>
      </c>
      <c r="F3083">
        <v>23</v>
      </c>
      <c r="G3083" t="s">
        <v>43</v>
      </c>
      <c r="H3083" s="50">
        <f>VLOOKUP(D3083,'Species List'!$A$2:$J$97,6,0)</f>
        <v>-3.2256999999999998</v>
      </c>
      <c r="I3083" s="50">
        <f>VLOOKUP(D3083,'Species List'!$A$2:$J$97,7,0)</f>
        <v>2.3852000000000002</v>
      </c>
      <c r="J3083">
        <f t="shared" si="48"/>
        <v>255.56020890468707</v>
      </c>
      <c r="K3083" s="50" t="str">
        <f>VLOOKUP(D3083,'Species List'!$A$2:$J$97,4,0)</f>
        <v>Scaridae</v>
      </c>
    </row>
    <row r="3084" spans="1:11">
      <c r="A3084" s="49">
        <v>2015</v>
      </c>
      <c r="B3084" t="s">
        <v>382</v>
      </c>
      <c r="C3084">
        <v>9</v>
      </c>
      <c r="D3084" s="48" t="s">
        <v>42</v>
      </c>
      <c r="E3084" s="48" t="str">
        <f>VLOOKUP(D3084,'Species List'!$A$2:$J$97,3,0)</f>
        <v>Scarus vetula</v>
      </c>
      <c r="F3084">
        <v>20</v>
      </c>
      <c r="G3084" t="s">
        <v>21</v>
      </c>
      <c r="H3084" s="50">
        <f>VLOOKUP(D3084,'Species List'!$A$2:$J$97,6,0)</f>
        <v>-5.0162000000000004</v>
      </c>
      <c r="I3084" s="50">
        <f>VLOOKUP(D3084,'Species List'!$A$2:$J$97,7,0)</f>
        <v>3.1109</v>
      </c>
      <c r="J3084">
        <f t="shared" si="48"/>
        <v>138.69928220116935</v>
      </c>
      <c r="K3084" s="50" t="str">
        <f>VLOOKUP(D3084,'Species List'!$A$2:$J$97,4,0)</f>
        <v>Scaridae</v>
      </c>
    </row>
    <row r="3085" spans="1:11">
      <c r="A3085" s="49">
        <v>2015</v>
      </c>
      <c r="B3085" t="s">
        <v>382</v>
      </c>
      <c r="C3085">
        <v>9</v>
      </c>
      <c r="D3085" s="48" t="s">
        <v>42</v>
      </c>
      <c r="E3085" s="48" t="str">
        <f>VLOOKUP(D3085,'Species List'!$A$2:$J$97,3,0)</f>
        <v>Scarus vetula</v>
      </c>
      <c r="F3085">
        <v>20</v>
      </c>
      <c r="G3085" t="s">
        <v>21</v>
      </c>
      <c r="H3085" s="50">
        <f>VLOOKUP(D3085,'Species List'!$A$2:$J$97,6,0)</f>
        <v>-5.0162000000000004</v>
      </c>
      <c r="I3085" s="50">
        <f>VLOOKUP(D3085,'Species List'!$A$2:$J$97,7,0)</f>
        <v>3.1109</v>
      </c>
      <c r="J3085">
        <f t="shared" si="48"/>
        <v>138.69928220116935</v>
      </c>
      <c r="K3085" s="50" t="str">
        <f>VLOOKUP(D3085,'Species List'!$A$2:$J$97,4,0)</f>
        <v>Scaridae</v>
      </c>
    </row>
    <row r="3086" spans="1:11">
      <c r="A3086" s="49">
        <v>2015</v>
      </c>
      <c r="B3086" t="s">
        <v>382</v>
      </c>
      <c r="C3086">
        <v>9</v>
      </c>
      <c r="D3086" s="48" t="s">
        <v>42</v>
      </c>
      <c r="E3086" s="48" t="str">
        <f>VLOOKUP(D3086,'Species List'!$A$2:$J$97,3,0)</f>
        <v>Scarus vetula</v>
      </c>
      <c r="F3086">
        <v>30</v>
      </c>
      <c r="G3086" t="s">
        <v>21</v>
      </c>
      <c r="H3086" s="50">
        <f>VLOOKUP(D3086,'Species List'!$A$2:$J$97,6,0)</f>
        <v>-5.0162000000000004</v>
      </c>
      <c r="I3086" s="50">
        <f>VLOOKUP(D3086,'Species List'!$A$2:$J$97,7,0)</f>
        <v>3.1109</v>
      </c>
      <c r="J3086">
        <f t="shared" si="48"/>
        <v>489.6395738782121</v>
      </c>
      <c r="K3086" s="50" t="str">
        <f>VLOOKUP(D3086,'Species List'!$A$2:$J$97,4,0)</f>
        <v>Scaridae</v>
      </c>
    </row>
    <row r="3087" spans="1:11">
      <c r="A3087" s="49">
        <v>2015</v>
      </c>
      <c r="B3087" t="s">
        <v>382</v>
      </c>
      <c r="C3087">
        <v>9</v>
      </c>
      <c r="D3087" s="48" t="s">
        <v>47</v>
      </c>
      <c r="E3087" s="48" t="str">
        <f>VLOOKUP(D3087,'Species List'!$A$2:$J$97,3,0)</f>
        <v>Sparisoma aurofrenatum</v>
      </c>
      <c r="F3087">
        <v>20</v>
      </c>
      <c r="G3087" t="s">
        <v>21</v>
      </c>
      <c r="H3087" s="50">
        <f>VLOOKUP(D3087,'Species List'!$A$2:$J$97,6,0)</f>
        <v>-4.0781000000000001</v>
      </c>
      <c r="I3087" s="50">
        <f>VLOOKUP(D3087,'Species List'!$A$2:$J$97,7,0)</f>
        <v>2.7437999999999998</v>
      </c>
      <c r="J3087">
        <f t="shared" si="48"/>
        <v>171.97531044669645</v>
      </c>
      <c r="K3087" s="50" t="str">
        <f>VLOOKUP(D3087,'Species List'!$A$2:$J$97,4,0)</f>
        <v>Scaridae</v>
      </c>
    </row>
    <row r="3088" spans="1:11">
      <c r="A3088" s="49">
        <v>2015</v>
      </c>
      <c r="B3088" t="s">
        <v>382</v>
      </c>
      <c r="C3088">
        <v>9</v>
      </c>
      <c r="D3088" t="s">
        <v>45</v>
      </c>
      <c r="E3088" s="48" t="str">
        <f>VLOOKUP(D3088,'Species List'!$A$2:$J$97,3,0)</f>
        <v>Sparisoma viride</v>
      </c>
      <c r="F3088">
        <v>20</v>
      </c>
      <c r="G3088" t="s">
        <v>21</v>
      </c>
      <c r="H3088" s="50">
        <f>VLOOKUP(D3088,'Species List'!$A$2:$J$97,6,0)</f>
        <v>-4.4317000000000002</v>
      </c>
      <c r="I3088" s="50">
        <f>VLOOKUP(D3088,'Species List'!$A$2:$J$97,7,0)</f>
        <v>2.9051</v>
      </c>
      <c r="J3088">
        <f t="shared" si="48"/>
        <v>179.06975540636282</v>
      </c>
      <c r="K3088" s="50" t="str">
        <f>VLOOKUP(D3088,'Species List'!$A$2:$J$97,4,0)</f>
        <v>Scaridae</v>
      </c>
    </row>
    <row r="3089" spans="1:11">
      <c r="A3089" s="49">
        <v>2015</v>
      </c>
      <c r="B3089" t="s">
        <v>382</v>
      </c>
      <c r="C3089">
        <v>9</v>
      </c>
      <c r="D3089" t="s">
        <v>45</v>
      </c>
      <c r="E3089" s="48" t="str">
        <f>VLOOKUP(D3089,'Species List'!$A$2:$J$97,3,0)</f>
        <v>Sparisoma viride</v>
      </c>
      <c r="F3089">
        <v>22</v>
      </c>
      <c r="G3089" t="s">
        <v>21</v>
      </c>
      <c r="H3089" s="50">
        <f>VLOOKUP(D3089,'Species List'!$A$2:$J$97,6,0)</f>
        <v>-4.4317000000000002</v>
      </c>
      <c r="I3089" s="50">
        <f>VLOOKUP(D3089,'Species List'!$A$2:$J$97,7,0)</f>
        <v>2.9051</v>
      </c>
      <c r="J3089">
        <f t="shared" si="48"/>
        <v>236.19577785013334</v>
      </c>
      <c r="K3089" s="50" t="str">
        <f>VLOOKUP(D3089,'Species List'!$A$2:$J$97,4,0)</f>
        <v>Scaridae</v>
      </c>
    </row>
    <row r="3090" spans="1:11">
      <c r="A3090" s="49">
        <v>2015</v>
      </c>
      <c r="B3090" t="s">
        <v>382</v>
      </c>
      <c r="C3090">
        <v>9</v>
      </c>
      <c r="D3090" t="s">
        <v>45</v>
      </c>
      <c r="E3090" s="48" t="str">
        <f>VLOOKUP(D3090,'Species List'!$A$2:$J$97,3,0)</f>
        <v>Sparisoma viride</v>
      </c>
      <c r="F3090">
        <v>28</v>
      </c>
      <c r="G3090" t="s">
        <v>21</v>
      </c>
      <c r="H3090" s="50">
        <f>VLOOKUP(D3090,'Species List'!$A$2:$J$97,6,0)</f>
        <v>-4.4317000000000002</v>
      </c>
      <c r="I3090" s="50">
        <f>VLOOKUP(D3090,'Species List'!$A$2:$J$97,7,0)</f>
        <v>2.9051</v>
      </c>
      <c r="J3090">
        <f t="shared" si="48"/>
        <v>475.92530495067058</v>
      </c>
      <c r="K3090" s="50" t="str">
        <f>VLOOKUP(D3090,'Species List'!$A$2:$J$97,4,0)</f>
        <v>Scaridae</v>
      </c>
    </row>
    <row r="3091" spans="1:11">
      <c r="A3091" s="49">
        <v>2015</v>
      </c>
      <c r="B3091" t="s">
        <v>382</v>
      </c>
      <c r="C3091">
        <v>10</v>
      </c>
      <c r="D3091" s="48" t="s">
        <v>26</v>
      </c>
      <c r="E3091" s="48" t="str">
        <f>VLOOKUP(D3091,'Species List'!$A$2:$J$97,3,0)</f>
        <v>Acanthurus bahianus</v>
      </c>
      <c r="F3091">
        <v>15</v>
      </c>
      <c r="H3091" s="50">
        <f>VLOOKUP(D3091,'Species List'!$A$2:$J$97,6,0)</f>
        <v>-4.6005000000000003</v>
      </c>
      <c r="I3091" s="50">
        <f>VLOOKUP(D3091,'Species List'!$A$2:$J$97,7,0)</f>
        <v>2.9752000000000001</v>
      </c>
      <c r="J3091">
        <f t="shared" si="48"/>
        <v>74.783659607909669</v>
      </c>
      <c r="K3091" s="50" t="str">
        <f>VLOOKUP(D3091,'Species List'!$A$2:$J$97,4,0)</f>
        <v>Acanthuridae</v>
      </c>
    </row>
    <row r="3092" spans="1:11">
      <c r="A3092" s="49">
        <v>2015</v>
      </c>
      <c r="B3092" t="s">
        <v>382</v>
      </c>
      <c r="C3092">
        <v>10</v>
      </c>
      <c r="D3092" s="48" t="s">
        <v>26</v>
      </c>
      <c r="E3092" s="48" t="str">
        <f>VLOOKUP(D3092,'Species List'!$A$2:$J$97,3,0)</f>
        <v>Acanthurus bahianus</v>
      </c>
      <c r="F3092">
        <v>16</v>
      </c>
      <c r="H3092" s="50">
        <f>VLOOKUP(D3092,'Species List'!$A$2:$J$97,6,0)</f>
        <v>-4.6005000000000003</v>
      </c>
      <c r="I3092" s="50">
        <f>VLOOKUP(D3092,'Species List'!$A$2:$J$97,7,0)</f>
        <v>2.9752000000000001</v>
      </c>
      <c r="J3092">
        <f t="shared" si="48"/>
        <v>90.614515438104903</v>
      </c>
      <c r="K3092" s="50" t="str">
        <f>VLOOKUP(D3092,'Species List'!$A$2:$J$97,4,0)</f>
        <v>Acanthuridae</v>
      </c>
    </row>
    <row r="3093" spans="1:11">
      <c r="A3093" s="49">
        <v>2015</v>
      </c>
      <c r="B3093" t="s">
        <v>382</v>
      </c>
      <c r="C3093">
        <v>10</v>
      </c>
      <c r="D3093" s="48" t="s">
        <v>46</v>
      </c>
      <c r="E3093" s="48" t="str">
        <f>VLOOKUP(D3093,'Species List'!$A$2:$J$97,3,0)</f>
        <v>Acanthurus chirurgus</v>
      </c>
      <c r="F3093">
        <v>15</v>
      </c>
      <c r="H3093" s="50">
        <f>VLOOKUP(D3093,'Species List'!$A$2:$J$97,6,0)</f>
        <v>-2.4262000000000001</v>
      </c>
      <c r="I3093" s="50">
        <f>VLOOKUP(D3093,'Species List'!$A$2:$J$97,7,0)</f>
        <v>2.0768</v>
      </c>
      <c r="J3093">
        <f t="shared" si="48"/>
        <v>123.90999139179274</v>
      </c>
      <c r="K3093" s="50" t="str">
        <f>VLOOKUP(D3093,'Species List'!$A$2:$J$97,4,0)</f>
        <v>Acanthuridae</v>
      </c>
    </row>
    <row r="3094" spans="1:11">
      <c r="A3094" s="49">
        <v>2015</v>
      </c>
      <c r="B3094" t="s">
        <v>382</v>
      </c>
      <c r="C3094">
        <v>10</v>
      </c>
      <c r="D3094" t="s">
        <v>54</v>
      </c>
      <c r="E3094" s="48" t="str">
        <f>VLOOKUP(D3094,'Species List'!$A$2:$J$97,3,0)</f>
        <v>Acanthurus coeruleus</v>
      </c>
      <c r="F3094">
        <v>13</v>
      </c>
      <c r="H3094" s="50">
        <f>VLOOKUP(D3094,'Species List'!$A$2:$J$97,6,0)</f>
        <v>-2.8241999999999998</v>
      </c>
      <c r="I3094" s="50">
        <f>VLOOKUP(D3094,'Species List'!$A$2:$J$97,7,0)</f>
        <v>2.2637999999999998</v>
      </c>
      <c r="J3094">
        <f t="shared" si="48"/>
        <v>91.483961183754317</v>
      </c>
      <c r="K3094" s="50" t="str">
        <f>VLOOKUP(D3094,'Species List'!$A$2:$J$97,4,0)</f>
        <v>Acanthuridae</v>
      </c>
    </row>
    <row r="3095" spans="1:11">
      <c r="A3095" s="49">
        <v>2015</v>
      </c>
      <c r="B3095" t="s">
        <v>382</v>
      </c>
      <c r="C3095">
        <v>10</v>
      </c>
      <c r="D3095" t="s">
        <v>54</v>
      </c>
      <c r="E3095" s="48" t="str">
        <f>VLOOKUP(D3095,'Species List'!$A$2:$J$97,3,0)</f>
        <v>Acanthurus coeruleus</v>
      </c>
      <c r="F3095">
        <v>14</v>
      </c>
      <c r="H3095" s="50">
        <f>VLOOKUP(D3095,'Species List'!$A$2:$J$97,6,0)</f>
        <v>-2.8241999999999998</v>
      </c>
      <c r="I3095" s="50">
        <f>VLOOKUP(D3095,'Species List'!$A$2:$J$97,7,0)</f>
        <v>2.2637999999999998</v>
      </c>
      <c r="J3095">
        <f t="shared" si="48"/>
        <v>108.19436620046002</v>
      </c>
      <c r="K3095" s="50" t="str">
        <f>VLOOKUP(D3095,'Species List'!$A$2:$J$97,4,0)</f>
        <v>Acanthuridae</v>
      </c>
    </row>
    <row r="3096" spans="1:11">
      <c r="A3096" s="49">
        <v>2015</v>
      </c>
      <c r="B3096" t="s">
        <v>382</v>
      </c>
      <c r="C3096">
        <v>10</v>
      </c>
      <c r="D3096" t="s">
        <v>44</v>
      </c>
      <c r="E3096" s="48" t="str">
        <f>VLOOKUP(D3096,'Species List'!$A$2:$J$97,3,0)</f>
        <v>Scarus iseri</v>
      </c>
      <c r="F3096">
        <v>24</v>
      </c>
      <c r="G3096" t="s">
        <v>43</v>
      </c>
      <c r="H3096" s="50">
        <f>VLOOKUP(D3096,'Species List'!$A$2:$J$97,6,0)</f>
        <v>-4.8887</v>
      </c>
      <c r="I3096" s="50">
        <f>VLOOKUP(D3096,'Species List'!$A$2:$J$97,7,0)</f>
        <v>3.0548000000000002</v>
      </c>
      <c r="J3096">
        <f t="shared" si="48"/>
        <v>241.19555570231063</v>
      </c>
      <c r="K3096" s="50" t="str">
        <f>VLOOKUP(D3096,'Species List'!$A$2:$J$97,4,0)</f>
        <v>Scaridae</v>
      </c>
    </row>
    <row r="3097" spans="1:11">
      <c r="A3097" s="49">
        <v>2015</v>
      </c>
      <c r="B3097" t="s">
        <v>382</v>
      </c>
      <c r="C3097">
        <v>10</v>
      </c>
      <c r="D3097" t="s">
        <v>48</v>
      </c>
      <c r="E3097" s="48" t="str">
        <f>VLOOKUP(D3097,'Species List'!$A$2:$J$97,3,0)</f>
        <v>Scarus taeniopterus</v>
      </c>
      <c r="F3097">
        <v>15</v>
      </c>
      <c r="G3097" t="s">
        <v>21</v>
      </c>
      <c r="H3097" s="50">
        <f>VLOOKUP(D3097,'Species List'!$A$2:$J$97,6,0)</f>
        <v>-3.2256999999999998</v>
      </c>
      <c r="I3097" s="50">
        <f>VLOOKUP(D3097,'Species List'!$A$2:$J$97,7,0)</f>
        <v>2.3852000000000002</v>
      </c>
      <c r="J3097">
        <f t="shared" si="48"/>
        <v>92.19616810425471</v>
      </c>
      <c r="K3097" s="50" t="str">
        <f>VLOOKUP(D3097,'Species List'!$A$2:$J$97,4,0)</f>
        <v>Scaridae</v>
      </c>
    </row>
    <row r="3098" spans="1:11">
      <c r="A3098" s="49">
        <v>2015</v>
      </c>
      <c r="B3098" t="s">
        <v>382</v>
      </c>
      <c r="C3098">
        <v>10</v>
      </c>
      <c r="D3098" t="s">
        <v>48</v>
      </c>
      <c r="E3098" s="48" t="str">
        <f>VLOOKUP(D3098,'Species List'!$A$2:$J$97,3,0)</f>
        <v>Scarus taeniopterus</v>
      </c>
      <c r="F3098">
        <v>17</v>
      </c>
      <c r="G3098" t="s">
        <v>21</v>
      </c>
      <c r="H3098" s="50">
        <f>VLOOKUP(D3098,'Species List'!$A$2:$J$97,6,0)</f>
        <v>-3.2256999999999998</v>
      </c>
      <c r="I3098" s="50">
        <f>VLOOKUP(D3098,'Species List'!$A$2:$J$97,7,0)</f>
        <v>2.3852000000000002</v>
      </c>
      <c r="J3098">
        <f t="shared" si="48"/>
        <v>124.27013418228138</v>
      </c>
      <c r="K3098" s="50" t="str">
        <f>VLOOKUP(D3098,'Species List'!$A$2:$J$97,4,0)</f>
        <v>Scaridae</v>
      </c>
    </row>
    <row r="3099" spans="1:11">
      <c r="A3099" s="49">
        <v>2015</v>
      </c>
      <c r="B3099" t="s">
        <v>382</v>
      </c>
      <c r="C3099">
        <v>10</v>
      </c>
      <c r="D3099" t="s">
        <v>48</v>
      </c>
      <c r="E3099" s="48" t="str">
        <f>VLOOKUP(D3099,'Species List'!$A$2:$J$97,3,0)</f>
        <v>Scarus taeniopterus</v>
      </c>
      <c r="F3099">
        <v>20</v>
      </c>
      <c r="G3099" t="s">
        <v>21</v>
      </c>
      <c r="H3099" s="50">
        <f>VLOOKUP(D3099,'Species List'!$A$2:$J$97,6,0)</f>
        <v>-3.2256999999999998</v>
      </c>
      <c r="I3099" s="50">
        <f>VLOOKUP(D3099,'Species List'!$A$2:$J$97,7,0)</f>
        <v>2.3852000000000002</v>
      </c>
      <c r="J3099">
        <f t="shared" si="48"/>
        <v>183.11197449783583</v>
      </c>
      <c r="K3099" s="50" t="str">
        <f>VLOOKUP(D3099,'Species List'!$A$2:$J$97,4,0)</f>
        <v>Scaridae</v>
      </c>
    </row>
    <row r="3100" spans="1:11">
      <c r="A3100" s="49">
        <v>2015</v>
      </c>
      <c r="B3100" t="s">
        <v>382</v>
      </c>
      <c r="C3100">
        <v>10</v>
      </c>
      <c r="D3100" t="s">
        <v>48</v>
      </c>
      <c r="E3100" s="48" t="str">
        <f>VLOOKUP(D3100,'Species List'!$A$2:$J$97,3,0)</f>
        <v>Scarus taeniopterus</v>
      </c>
      <c r="F3100">
        <v>7</v>
      </c>
      <c r="G3100" t="s">
        <v>53</v>
      </c>
      <c r="H3100" s="50">
        <f>VLOOKUP(D3100,'Species List'!$A$2:$J$97,6,0)</f>
        <v>-3.2256999999999998</v>
      </c>
      <c r="I3100" s="50">
        <f>VLOOKUP(D3100,'Species List'!$A$2:$J$97,7,0)</f>
        <v>2.3852000000000002</v>
      </c>
      <c r="J3100">
        <f t="shared" si="48"/>
        <v>14.970208360402568</v>
      </c>
      <c r="K3100" s="50" t="str">
        <f>VLOOKUP(D3100,'Species List'!$A$2:$J$97,4,0)</f>
        <v>Scaridae</v>
      </c>
    </row>
    <row r="3101" spans="1:11">
      <c r="A3101" s="49">
        <v>2015</v>
      </c>
      <c r="B3101" t="s">
        <v>382</v>
      </c>
      <c r="C3101">
        <v>10</v>
      </c>
      <c r="D3101" s="48" t="s">
        <v>42</v>
      </c>
      <c r="E3101" s="48" t="str">
        <f>VLOOKUP(D3101,'Species List'!$A$2:$J$97,3,0)</f>
        <v>Scarus vetula</v>
      </c>
      <c r="F3101">
        <v>25</v>
      </c>
      <c r="G3101" t="s">
        <v>21</v>
      </c>
      <c r="H3101" s="50">
        <f>VLOOKUP(D3101,'Species List'!$A$2:$J$97,6,0)</f>
        <v>-5.0162000000000004</v>
      </c>
      <c r="I3101" s="50">
        <f>VLOOKUP(D3101,'Species List'!$A$2:$J$97,7,0)</f>
        <v>3.1109</v>
      </c>
      <c r="J3101">
        <f t="shared" si="48"/>
        <v>277.684458006971</v>
      </c>
      <c r="K3101" s="50" t="str">
        <f>VLOOKUP(D3101,'Species List'!$A$2:$J$97,4,0)</f>
        <v>Scaridae</v>
      </c>
    </row>
    <row r="3102" spans="1:11">
      <c r="A3102" s="49">
        <v>2015</v>
      </c>
      <c r="B3102" t="s">
        <v>382</v>
      </c>
      <c r="C3102">
        <v>10</v>
      </c>
      <c r="D3102" s="48" t="s">
        <v>42</v>
      </c>
      <c r="E3102" s="48" t="str">
        <f>VLOOKUP(D3102,'Species List'!$A$2:$J$97,3,0)</f>
        <v>Scarus vetula</v>
      </c>
      <c r="F3102">
        <v>30</v>
      </c>
      <c r="G3102" t="s">
        <v>21</v>
      </c>
      <c r="H3102" s="50">
        <f>VLOOKUP(D3102,'Species List'!$A$2:$J$97,6,0)</f>
        <v>-5.0162000000000004</v>
      </c>
      <c r="I3102" s="50">
        <f>VLOOKUP(D3102,'Species List'!$A$2:$J$97,7,0)</f>
        <v>3.1109</v>
      </c>
      <c r="J3102">
        <f t="shared" si="48"/>
        <v>489.6395738782121</v>
      </c>
      <c r="K3102" s="50" t="str">
        <f>VLOOKUP(D3102,'Species List'!$A$2:$J$97,4,0)</f>
        <v>Scaridae</v>
      </c>
    </row>
    <row r="3103" spans="1:11">
      <c r="A3103" s="49">
        <v>2015</v>
      </c>
      <c r="B3103" t="s">
        <v>382</v>
      </c>
      <c r="C3103">
        <v>10</v>
      </c>
      <c r="D3103" s="48" t="s">
        <v>42</v>
      </c>
      <c r="E3103" s="48" t="str">
        <f>VLOOKUP(D3103,'Species List'!$A$2:$J$97,3,0)</f>
        <v>Scarus vetula</v>
      </c>
      <c r="F3103">
        <v>30</v>
      </c>
      <c r="G3103" t="s">
        <v>21</v>
      </c>
      <c r="H3103" s="50">
        <f>VLOOKUP(D3103,'Species List'!$A$2:$J$97,6,0)</f>
        <v>-5.0162000000000004</v>
      </c>
      <c r="I3103" s="50">
        <f>VLOOKUP(D3103,'Species List'!$A$2:$J$97,7,0)</f>
        <v>3.1109</v>
      </c>
      <c r="J3103">
        <f t="shared" si="48"/>
        <v>489.6395738782121</v>
      </c>
      <c r="K3103" s="50" t="str">
        <f>VLOOKUP(D3103,'Species List'!$A$2:$J$97,4,0)</f>
        <v>Scaridae</v>
      </c>
    </row>
    <row r="3104" spans="1:11">
      <c r="A3104" s="49">
        <v>2015</v>
      </c>
      <c r="B3104" t="s">
        <v>382</v>
      </c>
      <c r="C3104">
        <v>10</v>
      </c>
      <c r="D3104" s="48" t="s">
        <v>42</v>
      </c>
      <c r="E3104" s="48" t="str">
        <f>VLOOKUP(D3104,'Species List'!$A$2:$J$97,3,0)</f>
        <v>Scarus vetula</v>
      </c>
      <c r="F3104">
        <v>34</v>
      </c>
      <c r="G3104" t="s">
        <v>43</v>
      </c>
      <c r="H3104" s="50">
        <f>VLOOKUP(D3104,'Species List'!$A$2:$J$97,6,0)</f>
        <v>-5.0162000000000004</v>
      </c>
      <c r="I3104" s="50">
        <f>VLOOKUP(D3104,'Species List'!$A$2:$J$97,7,0)</f>
        <v>3.1109</v>
      </c>
      <c r="J3104">
        <f t="shared" si="48"/>
        <v>722.73279691201913</v>
      </c>
      <c r="K3104" s="50" t="str">
        <f>VLOOKUP(D3104,'Species List'!$A$2:$J$97,4,0)</f>
        <v>Scaridae</v>
      </c>
    </row>
    <row r="3105" spans="1:11">
      <c r="A3105" s="49">
        <v>2015</v>
      </c>
      <c r="B3105" t="s">
        <v>382</v>
      </c>
      <c r="C3105">
        <v>10</v>
      </c>
      <c r="D3105" s="48" t="s">
        <v>36</v>
      </c>
      <c r="E3105" s="48" t="str">
        <f>VLOOKUP(D3105,'Species List'!$A$2:$J$97,3,0)</f>
        <v>Sparisoma chrysopterum</v>
      </c>
      <c r="F3105">
        <v>30</v>
      </c>
      <c r="G3105" t="s">
        <v>43</v>
      </c>
      <c r="H3105" s="50">
        <f>VLOOKUP(D3105,'Species List'!$A$2:$J$97,6,0)</f>
        <v>-3.0508999999999999</v>
      </c>
      <c r="I3105" s="50">
        <f>VLOOKUP(D3105,'Species List'!$A$2:$J$97,7,0)</f>
        <v>2.3191999999999999</v>
      </c>
      <c r="J3105">
        <f t="shared" si="48"/>
        <v>494.35577733610052</v>
      </c>
      <c r="K3105" s="50" t="str">
        <f>VLOOKUP(D3105,'Species List'!$A$2:$J$97,4,0)</f>
        <v>Scaridae</v>
      </c>
    </row>
    <row r="3106" spans="1:11">
      <c r="A3106" s="49">
        <v>2015</v>
      </c>
      <c r="B3106" t="s">
        <v>382</v>
      </c>
      <c r="C3106">
        <v>10</v>
      </c>
      <c r="D3106" t="s">
        <v>45</v>
      </c>
      <c r="E3106" s="48" t="str">
        <f>VLOOKUP(D3106,'Species List'!$A$2:$J$97,3,0)</f>
        <v>Sparisoma viride</v>
      </c>
      <c r="F3106">
        <v>22</v>
      </c>
      <c r="G3106" t="s">
        <v>21</v>
      </c>
      <c r="H3106" s="50">
        <f>VLOOKUP(D3106,'Species List'!$A$2:$J$97,6,0)</f>
        <v>-4.4317000000000002</v>
      </c>
      <c r="I3106" s="50">
        <f>VLOOKUP(D3106,'Species List'!$A$2:$J$97,7,0)</f>
        <v>2.9051</v>
      </c>
      <c r="J3106">
        <f t="shared" si="48"/>
        <v>236.19577785013334</v>
      </c>
      <c r="K3106" s="50" t="str">
        <f>VLOOKUP(D3106,'Species List'!$A$2:$J$97,4,0)</f>
        <v>Scaridae</v>
      </c>
    </row>
    <row r="3107" spans="1:11">
      <c r="A3107" s="49">
        <v>2015</v>
      </c>
      <c r="B3107" t="s">
        <v>63</v>
      </c>
      <c r="C3107">
        <v>1</v>
      </c>
      <c r="D3107" t="s">
        <v>54</v>
      </c>
      <c r="E3107" s="48" t="str">
        <f>VLOOKUP(D3107,'Species List'!$A$2:$J$97,3,0)</f>
        <v>Acanthurus coeruleus</v>
      </c>
      <c r="F3107">
        <v>14</v>
      </c>
      <c r="H3107" s="50">
        <f>VLOOKUP(D3107,'Species List'!$A$2:$J$97,6,0)</f>
        <v>-2.8241999999999998</v>
      </c>
      <c r="I3107" s="50">
        <f>VLOOKUP(D3107,'Species List'!$A$2:$J$97,7,0)</f>
        <v>2.2637999999999998</v>
      </c>
      <c r="J3107">
        <f t="shared" si="48"/>
        <v>108.19436620046002</v>
      </c>
      <c r="K3107" s="50" t="str">
        <f>VLOOKUP(D3107,'Species List'!$A$2:$J$97,4,0)</f>
        <v>Acanthuridae</v>
      </c>
    </row>
    <row r="3108" spans="1:11">
      <c r="A3108" s="49">
        <v>2015</v>
      </c>
      <c r="B3108" t="s">
        <v>63</v>
      </c>
      <c r="C3108">
        <v>1</v>
      </c>
      <c r="D3108" t="s">
        <v>54</v>
      </c>
      <c r="E3108" s="48" t="str">
        <f>VLOOKUP(D3108,'Species List'!$A$2:$J$97,3,0)</f>
        <v>Acanthurus coeruleus</v>
      </c>
      <c r="F3108">
        <v>15</v>
      </c>
      <c r="H3108" s="50">
        <f>VLOOKUP(D3108,'Species List'!$A$2:$J$97,6,0)</f>
        <v>-2.8241999999999998</v>
      </c>
      <c r="I3108" s="50">
        <f>VLOOKUP(D3108,'Species List'!$A$2:$J$97,7,0)</f>
        <v>2.2637999999999998</v>
      </c>
      <c r="J3108">
        <f t="shared" si="48"/>
        <v>126.48394196747614</v>
      </c>
      <c r="K3108" s="50" t="str">
        <f>VLOOKUP(D3108,'Species List'!$A$2:$J$97,4,0)</f>
        <v>Acanthuridae</v>
      </c>
    </row>
    <row r="3109" spans="1:11">
      <c r="A3109" s="49">
        <v>2015</v>
      </c>
      <c r="B3109" t="s">
        <v>63</v>
      </c>
      <c r="C3109">
        <v>1</v>
      </c>
      <c r="D3109" t="s">
        <v>44</v>
      </c>
      <c r="E3109" s="48" t="str">
        <f>VLOOKUP(D3109,'Species List'!$A$2:$J$97,3,0)</f>
        <v>Scarus iseri</v>
      </c>
      <c r="F3109">
        <v>13</v>
      </c>
      <c r="G3109" t="s">
        <v>21</v>
      </c>
      <c r="H3109" s="50">
        <f>VLOOKUP(D3109,'Species List'!$A$2:$J$97,6,0)</f>
        <v>-4.8887</v>
      </c>
      <c r="I3109" s="50">
        <f>VLOOKUP(D3109,'Species List'!$A$2:$J$97,7,0)</f>
        <v>3.0548000000000002</v>
      </c>
      <c r="J3109">
        <f t="shared" si="48"/>
        <v>37.065866108828203</v>
      </c>
      <c r="K3109" s="50" t="str">
        <f>VLOOKUP(D3109,'Species List'!$A$2:$J$97,4,0)</f>
        <v>Scaridae</v>
      </c>
    </row>
    <row r="3110" spans="1:11">
      <c r="A3110" s="49">
        <v>2015</v>
      </c>
      <c r="B3110" t="s">
        <v>63</v>
      </c>
      <c r="C3110">
        <v>1</v>
      </c>
      <c r="D3110" t="s">
        <v>44</v>
      </c>
      <c r="E3110" s="48" t="str">
        <f>VLOOKUP(D3110,'Species List'!$A$2:$J$97,3,0)</f>
        <v>Scarus iseri</v>
      </c>
      <c r="F3110">
        <v>14</v>
      </c>
      <c r="G3110" t="s">
        <v>21</v>
      </c>
      <c r="H3110" s="50">
        <f>VLOOKUP(D3110,'Species List'!$A$2:$J$97,6,0)</f>
        <v>-4.8887</v>
      </c>
      <c r="I3110" s="50">
        <f>VLOOKUP(D3110,'Species List'!$A$2:$J$97,7,0)</f>
        <v>3.0548000000000002</v>
      </c>
      <c r="J3110">
        <f t="shared" si="48"/>
        <v>46.48276173415772</v>
      </c>
      <c r="K3110" s="50" t="str">
        <f>VLOOKUP(D3110,'Species List'!$A$2:$J$97,4,0)</f>
        <v>Scaridae</v>
      </c>
    </row>
    <row r="3111" spans="1:11">
      <c r="A3111" s="49">
        <v>2015</v>
      </c>
      <c r="B3111" t="s">
        <v>63</v>
      </c>
      <c r="C3111">
        <v>1</v>
      </c>
      <c r="D3111" t="s">
        <v>44</v>
      </c>
      <c r="E3111" s="48" t="str">
        <f>VLOOKUP(D3111,'Species List'!$A$2:$J$97,3,0)</f>
        <v>Scarus iseri</v>
      </c>
      <c r="F3111">
        <v>14</v>
      </c>
      <c r="G3111" t="s">
        <v>21</v>
      </c>
      <c r="H3111" s="50">
        <f>VLOOKUP(D3111,'Species List'!$A$2:$J$97,6,0)</f>
        <v>-4.8887</v>
      </c>
      <c r="I3111" s="50">
        <f>VLOOKUP(D3111,'Species List'!$A$2:$J$97,7,0)</f>
        <v>3.0548000000000002</v>
      </c>
      <c r="J3111">
        <f t="shared" si="48"/>
        <v>46.48276173415772</v>
      </c>
      <c r="K3111" s="50" t="str">
        <f>VLOOKUP(D3111,'Species List'!$A$2:$J$97,4,0)</f>
        <v>Scaridae</v>
      </c>
    </row>
    <row r="3112" spans="1:11">
      <c r="A3112" s="49">
        <v>2015</v>
      </c>
      <c r="B3112" t="s">
        <v>63</v>
      </c>
      <c r="C3112">
        <v>1</v>
      </c>
      <c r="D3112" t="s">
        <v>44</v>
      </c>
      <c r="E3112" s="48" t="str">
        <f>VLOOKUP(D3112,'Species List'!$A$2:$J$97,3,0)</f>
        <v>Scarus iseri</v>
      </c>
      <c r="F3112">
        <v>15</v>
      </c>
      <c r="G3112" t="s">
        <v>21</v>
      </c>
      <c r="H3112" s="50">
        <f>VLOOKUP(D3112,'Species List'!$A$2:$J$97,6,0)</f>
        <v>-4.8887</v>
      </c>
      <c r="I3112" s="50">
        <f>VLOOKUP(D3112,'Species List'!$A$2:$J$97,7,0)</f>
        <v>3.0548000000000002</v>
      </c>
      <c r="J3112">
        <f t="shared" si="48"/>
        <v>57.388328837000365</v>
      </c>
      <c r="K3112" s="50" t="str">
        <f>VLOOKUP(D3112,'Species List'!$A$2:$J$97,4,0)</f>
        <v>Scaridae</v>
      </c>
    </row>
    <row r="3113" spans="1:11">
      <c r="A3113" s="49">
        <v>2015</v>
      </c>
      <c r="B3113" t="s">
        <v>63</v>
      </c>
      <c r="C3113">
        <v>1</v>
      </c>
      <c r="D3113" t="s">
        <v>44</v>
      </c>
      <c r="E3113" s="48" t="str">
        <f>VLOOKUP(D3113,'Species List'!$A$2:$J$97,3,0)</f>
        <v>Scarus iseri</v>
      </c>
      <c r="F3113">
        <v>15</v>
      </c>
      <c r="G3113" t="s">
        <v>21</v>
      </c>
      <c r="H3113" s="50">
        <f>VLOOKUP(D3113,'Species List'!$A$2:$J$97,6,0)</f>
        <v>-4.8887</v>
      </c>
      <c r="I3113" s="50">
        <f>VLOOKUP(D3113,'Species List'!$A$2:$J$97,7,0)</f>
        <v>3.0548000000000002</v>
      </c>
      <c r="J3113">
        <f t="shared" si="48"/>
        <v>57.388328837000365</v>
      </c>
      <c r="K3113" s="50" t="str">
        <f>VLOOKUP(D3113,'Species List'!$A$2:$J$97,4,0)</f>
        <v>Scaridae</v>
      </c>
    </row>
    <row r="3114" spans="1:11">
      <c r="A3114" s="49">
        <v>2015</v>
      </c>
      <c r="B3114" t="s">
        <v>63</v>
      </c>
      <c r="C3114">
        <v>1</v>
      </c>
      <c r="D3114" t="s">
        <v>44</v>
      </c>
      <c r="E3114" s="48" t="str">
        <f>VLOOKUP(D3114,'Species List'!$A$2:$J$97,3,0)</f>
        <v>Scarus iseri</v>
      </c>
      <c r="F3114">
        <v>23</v>
      </c>
      <c r="G3114" t="s">
        <v>43</v>
      </c>
      <c r="H3114" s="50">
        <f>VLOOKUP(D3114,'Species List'!$A$2:$J$97,6,0)</f>
        <v>-4.8887</v>
      </c>
      <c r="I3114" s="50">
        <f>VLOOKUP(D3114,'Species List'!$A$2:$J$97,7,0)</f>
        <v>3.0548000000000002</v>
      </c>
      <c r="J3114">
        <f t="shared" si="48"/>
        <v>211.79036238974825</v>
      </c>
      <c r="K3114" s="50" t="str">
        <f>VLOOKUP(D3114,'Species List'!$A$2:$J$97,4,0)</f>
        <v>Scaridae</v>
      </c>
    </row>
    <row r="3115" spans="1:11">
      <c r="A3115" s="49">
        <v>2015</v>
      </c>
      <c r="B3115" t="s">
        <v>63</v>
      </c>
      <c r="C3115">
        <v>1</v>
      </c>
      <c r="D3115" t="s">
        <v>48</v>
      </c>
      <c r="E3115" s="48" t="str">
        <f>VLOOKUP(D3115,'Species List'!$A$2:$J$97,3,0)</f>
        <v>Scarus taeniopterus</v>
      </c>
      <c r="F3115">
        <v>23</v>
      </c>
      <c r="G3115" t="s">
        <v>43</v>
      </c>
      <c r="H3115" s="50">
        <f>VLOOKUP(D3115,'Species List'!$A$2:$J$97,6,0)</f>
        <v>-3.2256999999999998</v>
      </c>
      <c r="I3115" s="50">
        <f>VLOOKUP(D3115,'Species List'!$A$2:$J$97,7,0)</f>
        <v>2.3852000000000002</v>
      </c>
      <c r="J3115">
        <f t="shared" si="48"/>
        <v>255.56020890468707</v>
      </c>
      <c r="K3115" s="50" t="str">
        <f>VLOOKUP(D3115,'Species List'!$A$2:$J$97,4,0)</f>
        <v>Scaridae</v>
      </c>
    </row>
    <row r="3116" spans="1:11">
      <c r="A3116" s="49">
        <v>2015</v>
      </c>
      <c r="B3116" t="s">
        <v>63</v>
      </c>
      <c r="C3116">
        <v>1</v>
      </c>
      <c r="D3116" s="48" t="s">
        <v>42</v>
      </c>
      <c r="E3116" s="48" t="str">
        <f>VLOOKUP(D3116,'Species List'!$A$2:$J$97,3,0)</f>
        <v>Scarus vetula</v>
      </c>
      <c r="F3116">
        <v>34</v>
      </c>
      <c r="G3116" t="s">
        <v>43</v>
      </c>
      <c r="H3116" s="50">
        <f>VLOOKUP(D3116,'Species List'!$A$2:$J$97,6,0)</f>
        <v>-5.0162000000000004</v>
      </c>
      <c r="I3116" s="50">
        <f>VLOOKUP(D3116,'Species List'!$A$2:$J$97,7,0)</f>
        <v>3.1109</v>
      </c>
      <c r="J3116">
        <f t="shared" si="48"/>
        <v>722.73279691201913</v>
      </c>
      <c r="K3116" s="50" t="str">
        <f>VLOOKUP(D3116,'Species List'!$A$2:$J$97,4,0)</f>
        <v>Scaridae</v>
      </c>
    </row>
    <row r="3117" spans="1:11">
      <c r="A3117" s="49">
        <v>2015</v>
      </c>
      <c r="B3117" t="s">
        <v>63</v>
      </c>
      <c r="C3117">
        <v>1</v>
      </c>
      <c r="D3117" s="48" t="s">
        <v>42</v>
      </c>
      <c r="E3117" s="48" t="str">
        <f>VLOOKUP(D3117,'Species List'!$A$2:$J$97,3,0)</f>
        <v>Scarus vetula</v>
      </c>
      <c r="F3117">
        <v>34</v>
      </c>
      <c r="G3117" t="s">
        <v>43</v>
      </c>
      <c r="H3117" s="50">
        <f>VLOOKUP(D3117,'Species List'!$A$2:$J$97,6,0)</f>
        <v>-5.0162000000000004</v>
      </c>
      <c r="I3117" s="50">
        <f>VLOOKUP(D3117,'Species List'!$A$2:$J$97,7,0)</f>
        <v>3.1109</v>
      </c>
      <c r="J3117">
        <f t="shared" si="48"/>
        <v>722.73279691201913</v>
      </c>
      <c r="K3117" s="50" t="str">
        <f>VLOOKUP(D3117,'Species List'!$A$2:$J$97,4,0)</f>
        <v>Scaridae</v>
      </c>
    </row>
    <row r="3118" spans="1:11">
      <c r="A3118" s="49">
        <v>2015</v>
      </c>
      <c r="B3118" t="s">
        <v>63</v>
      </c>
      <c r="C3118">
        <v>1</v>
      </c>
      <c r="D3118" t="s">
        <v>45</v>
      </c>
      <c r="E3118" s="48" t="str">
        <f>VLOOKUP(D3118,'Species List'!$A$2:$J$97,3,0)</f>
        <v>Sparisoma viride</v>
      </c>
      <c r="F3118">
        <v>29</v>
      </c>
      <c r="G3118" t="s">
        <v>21</v>
      </c>
      <c r="H3118" s="50">
        <f>VLOOKUP(D3118,'Species List'!$A$2:$J$97,6,0)</f>
        <v>-4.4317000000000002</v>
      </c>
      <c r="I3118" s="50">
        <f>VLOOKUP(D3118,'Species List'!$A$2:$J$97,7,0)</f>
        <v>2.9051</v>
      </c>
      <c r="J3118">
        <f t="shared" si="48"/>
        <v>527.00219453145235</v>
      </c>
      <c r="K3118" s="50" t="str">
        <f>VLOOKUP(D3118,'Species List'!$A$2:$J$97,4,0)</f>
        <v>Scaridae</v>
      </c>
    </row>
    <row r="3119" spans="1:11">
      <c r="A3119" s="49">
        <v>2015</v>
      </c>
      <c r="B3119" t="s">
        <v>63</v>
      </c>
      <c r="C3119">
        <v>1</v>
      </c>
      <c r="D3119" t="s">
        <v>45</v>
      </c>
      <c r="E3119" s="48" t="str">
        <f>VLOOKUP(D3119,'Species List'!$A$2:$J$97,3,0)</f>
        <v>Sparisoma viride</v>
      </c>
      <c r="F3119">
        <v>29</v>
      </c>
      <c r="G3119" t="s">
        <v>21</v>
      </c>
      <c r="H3119" s="50">
        <f>VLOOKUP(D3119,'Species List'!$A$2:$J$97,6,0)</f>
        <v>-4.4317000000000002</v>
      </c>
      <c r="I3119" s="50">
        <f>VLOOKUP(D3119,'Species List'!$A$2:$J$97,7,0)</f>
        <v>2.9051</v>
      </c>
      <c r="J3119">
        <f t="shared" si="48"/>
        <v>527.00219453145235</v>
      </c>
      <c r="K3119" s="50" t="str">
        <f>VLOOKUP(D3119,'Species List'!$A$2:$J$97,4,0)</f>
        <v>Scaridae</v>
      </c>
    </row>
    <row r="3120" spans="1:11">
      <c r="A3120" s="49">
        <v>2015</v>
      </c>
      <c r="B3120" t="s">
        <v>63</v>
      </c>
      <c r="C3120">
        <v>1</v>
      </c>
      <c r="D3120" t="s">
        <v>45</v>
      </c>
      <c r="E3120" s="48" t="str">
        <f>VLOOKUP(D3120,'Species List'!$A$2:$J$97,3,0)</f>
        <v>Sparisoma viride</v>
      </c>
      <c r="F3120">
        <v>32</v>
      </c>
      <c r="G3120" t="s">
        <v>43</v>
      </c>
      <c r="H3120" s="50">
        <f>VLOOKUP(D3120,'Species List'!$A$2:$J$97,6,0)</f>
        <v>-4.4317000000000002</v>
      </c>
      <c r="I3120" s="50">
        <f>VLOOKUP(D3120,'Species List'!$A$2:$J$97,7,0)</f>
        <v>2.9051</v>
      </c>
      <c r="J3120">
        <f t="shared" si="48"/>
        <v>701.47339170910243</v>
      </c>
      <c r="K3120" s="50" t="str">
        <f>VLOOKUP(D3120,'Species List'!$A$2:$J$97,4,0)</f>
        <v>Scaridae</v>
      </c>
    </row>
    <row r="3121" spans="1:11">
      <c r="A3121" s="49">
        <v>2015</v>
      </c>
      <c r="B3121" t="s">
        <v>63</v>
      </c>
      <c r="C3121">
        <v>1</v>
      </c>
      <c r="D3121" t="s">
        <v>45</v>
      </c>
      <c r="E3121" s="48" t="str">
        <f>VLOOKUP(D3121,'Species List'!$A$2:$J$97,3,0)</f>
        <v>Sparisoma viride</v>
      </c>
      <c r="F3121">
        <v>32</v>
      </c>
      <c r="G3121" t="s">
        <v>43</v>
      </c>
      <c r="H3121" s="50">
        <f>VLOOKUP(D3121,'Species List'!$A$2:$J$97,6,0)</f>
        <v>-4.4317000000000002</v>
      </c>
      <c r="I3121" s="50">
        <f>VLOOKUP(D3121,'Species List'!$A$2:$J$97,7,0)</f>
        <v>2.9051</v>
      </c>
      <c r="J3121">
        <f t="shared" si="48"/>
        <v>701.47339170910243</v>
      </c>
      <c r="K3121" s="50" t="str">
        <f>VLOOKUP(D3121,'Species List'!$A$2:$J$97,4,0)</f>
        <v>Scaridae</v>
      </c>
    </row>
    <row r="3122" spans="1:11">
      <c r="A3122" s="49">
        <v>2015</v>
      </c>
      <c r="B3122" t="s">
        <v>63</v>
      </c>
      <c r="C3122">
        <v>1</v>
      </c>
      <c r="D3122" t="s">
        <v>45</v>
      </c>
      <c r="E3122" s="48" t="str">
        <f>VLOOKUP(D3122,'Species List'!$A$2:$J$97,3,0)</f>
        <v>Sparisoma viride</v>
      </c>
      <c r="F3122">
        <v>34</v>
      </c>
      <c r="G3122" t="s">
        <v>43</v>
      </c>
      <c r="H3122" s="50">
        <f>VLOOKUP(D3122,'Species List'!$A$2:$J$97,6,0)</f>
        <v>-4.4317000000000002</v>
      </c>
      <c r="I3122" s="50">
        <f>VLOOKUP(D3122,'Species List'!$A$2:$J$97,7,0)</f>
        <v>2.9051</v>
      </c>
      <c r="J3122">
        <f t="shared" si="48"/>
        <v>836.56444365737127</v>
      </c>
      <c r="K3122" s="50" t="str">
        <f>VLOOKUP(D3122,'Species List'!$A$2:$J$97,4,0)</f>
        <v>Scaridae</v>
      </c>
    </row>
    <row r="3123" spans="1:11">
      <c r="A3123" s="49">
        <v>2015</v>
      </c>
      <c r="B3123" t="s">
        <v>63</v>
      </c>
      <c r="C3123">
        <v>2</v>
      </c>
      <c r="D3123" t="s">
        <v>54</v>
      </c>
      <c r="E3123" s="48" t="str">
        <f>VLOOKUP(D3123,'Species List'!$A$2:$J$97,3,0)</f>
        <v>Acanthurus coeruleus</v>
      </c>
      <c r="F3123">
        <v>16</v>
      </c>
      <c r="H3123" s="50">
        <f>VLOOKUP(D3123,'Species List'!$A$2:$J$97,6,0)</f>
        <v>-2.8241999999999998</v>
      </c>
      <c r="I3123" s="50">
        <f>VLOOKUP(D3123,'Species List'!$A$2:$J$97,7,0)</f>
        <v>2.2637999999999998</v>
      </c>
      <c r="J3123">
        <f t="shared" si="48"/>
        <v>146.38171018501848</v>
      </c>
      <c r="K3123" s="50" t="str">
        <f>VLOOKUP(D3123,'Species List'!$A$2:$J$97,4,0)</f>
        <v>Acanthuridae</v>
      </c>
    </row>
    <row r="3124" spans="1:11">
      <c r="A3124" s="49">
        <v>2015</v>
      </c>
      <c r="B3124" t="s">
        <v>63</v>
      </c>
      <c r="C3124">
        <v>2</v>
      </c>
      <c r="D3124" t="s">
        <v>54</v>
      </c>
      <c r="E3124" s="48" t="str">
        <f>VLOOKUP(D3124,'Species List'!$A$2:$J$97,3,0)</f>
        <v>Acanthurus coeruleus</v>
      </c>
      <c r="F3124">
        <v>17</v>
      </c>
      <c r="H3124" s="50">
        <f>VLOOKUP(D3124,'Species List'!$A$2:$J$97,6,0)</f>
        <v>-2.8241999999999998</v>
      </c>
      <c r="I3124" s="50">
        <f>VLOOKUP(D3124,'Species List'!$A$2:$J$97,7,0)</f>
        <v>2.2637999999999998</v>
      </c>
      <c r="J3124">
        <f t="shared" si="48"/>
        <v>167.91529942216221</v>
      </c>
      <c r="K3124" s="50" t="str">
        <f>VLOOKUP(D3124,'Species List'!$A$2:$J$97,4,0)</f>
        <v>Acanthuridae</v>
      </c>
    </row>
    <row r="3125" spans="1:11">
      <c r="A3125" s="49">
        <v>2015</v>
      </c>
      <c r="B3125" t="s">
        <v>63</v>
      </c>
      <c r="C3125">
        <v>2</v>
      </c>
      <c r="D3125" t="s">
        <v>44</v>
      </c>
      <c r="E3125" s="48" t="str">
        <f>VLOOKUP(D3125,'Species List'!$A$2:$J$97,3,0)</f>
        <v>Scarus iseri</v>
      </c>
      <c r="F3125">
        <v>24</v>
      </c>
      <c r="G3125" t="s">
        <v>43</v>
      </c>
      <c r="H3125" s="50">
        <f>VLOOKUP(D3125,'Species List'!$A$2:$J$97,6,0)</f>
        <v>-4.8887</v>
      </c>
      <c r="I3125" s="50">
        <f>VLOOKUP(D3125,'Species List'!$A$2:$J$97,7,0)</f>
        <v>3.0548000000000002</v>
      </c>
      <c r="J3125">
        <f t="shared" si="48"/>
        <v>241.19555570231063</v>
      </c>
      <c r="K3125" s="50" t="str">
        <f>VLOOKUP(D3125,'Species List'!$A$2:$J$97,4,0)</f>
        <v>Scaridae</v>
      </c>
    </row>
    <row r="3126" spans="1:11">
      <c r="A3126" s="49">
        <v>2015</v>
      </c>
      <c r="B3126" t="s">
        <v>63</v>
      </c>
      <c r="C3126">
        <v>2</v>
      </c>
      <c r="D3126" t="s">
        <v>48</v>
      </c>
      <c r="E3126" s="48" t="str">
        <f>VLOOKUP(D3126,'Species List'!$A$2:$J$97,3,0)</f>
        <v>Scarus taeniopterus</v>
      </c>
      <c r="F3126">
        <v>23</v>
      </c>
      <c r="G3126" t="s">
        <v>43</v>
      </c>
      <c r="H3126" s="50">
        <f>VLOOKUP(D3126,'Species List'!$A$2:$J$97,6,0)</f>
        <v>-3.2256999999999998</v>
      </c>
      <c r="I3126" s="50">
        <f>VLOOKUP(D3126,'Species List'!$A$2:$J$97,7,0)</f>
        <v>2.3852000000000002</v>
      </c>
      <c r="J3126">
        <f t="shared" si="48"/>
        <v>255.56020890468707</v>
      </c>
      <c r="K3126" s="50" t="str">
        <f>VLOOKUP(D3126,'Species List'!$A$2:$J$97,4,0)</f>
        <v>Scaridae</v>
      </c>
    </row>
    <row r="3127" spans="1:11">
      <c r="A3127" s="49">
        <v>2015</v>
      </c>
      <c r="B3127" t="s">
        <v>63</v>
      </c>
      <c r="C3127">
        <v>2</v>
      </c>
      <c r="D3127" s="48" t="s">
        <v>42</v>
      </c>
      <c r="E3127" s="48" t="str">
        <f>VLOOKUP(D3127,'Species List'!$A$2:$J$97,3,0)</f>
        <v>Scarus vetula</v>
      </c>
      <c r="F3127">
        <v>28</v>
      </c>
      <c r="G3127" t="s">
        <v>21</v>
      </c>
      <c r="H3127" s="50">
        <f>VLOOKUP(D3127,'Species List'!$A$2:$J$97,6,0)</f>
        <v>-5.0162000000000004</v>
      </c>
      <c r="I3127" s="50">
        <f>VLOOKUP(D3127,'Species List'!$A$2:$J$97,7,0)</f>
        <v>3.1109</v>
      </c>
      <c r="J3127">
        <f t="shared" si="48"/>
        <v>395.06078258407069</v>
      </c>
      <c r="K3127" s="50" t="str">
        <f>VLOOKUP(D3127,'Species List'!$A$2:$J$97,4,0)</f>
        <v>Scaridae</v>
      </c>
    </row>
    <row r="3128" spans="1:11">
      <c r="A3128" s="49">
        <v>2015</v>
      </c>
      <c r="B3128" t="s">
        <v>63</v>
      </c>
      <c r="C3128">
        <v>2</v>
      </c>
      <c r="D3128" s="48" t="s">
        <v>42</v>
      </c>
      <c r="E3128" s="48" t="str">
        <f>VLOOKUP(D3128,'Species List'!$A$2:$J$97,3,0)</f>
        <v>Scarus vetula</v>
      </c>
      <c r="F3128">
        <v>30</v>
      </c>
      <c r="G3128" t="s">
        <v>21</v>
      </c>
      <c r="H3128" s="50">
        <f>VLOOKUP(D3128,'Species List'!$A$2:$J$97,6,0)</f>
        <v>-5.0162000000000004</v>
      </c>
      <c r="I3128" s="50">
        <f>VLOOKUP(D3128,'Species List'!$A$2:$J$97,7,0)</f>
        <v>3.1109</v>
      </c>
      <c r="J3128">
        <f t="shared" si="48"/>
        <v>489.6395738782121</v>
      </c>
      <c r="K3128" s="50" t="str">
        <f>VLOOKUP(D3128,'Species List'!$A$2:$J$97,4,0)</f>
        <v>Scaridae</v>
      </c>
    </row>
    <row r="3129" spans="1:11">
      <c r="A3129" s="49">
        <v>2015</v>
      </c>
      <c r="B3129" t="s">
        <v>63</v>
      </c>
      <c r="C3129">
        <v>2</v>
      </c>
      <c r="D3129" s="48" t="s">
        <v>42</v>
      </c>
      <c r="E3129" s="48" t="str">
        <f>VLOOKUP(D3129,'Species List'!$A$2:$J$97,3,0)</f>
        <v>Scarus vetula</v>
      </c>
      <c r="F3129">
        <v>32</v>
      </c>
      <c r="G3129" t="s">
        <v>43</v>
      </c>
      <c r="H3129" s="50">
        <f>VLOOKUP(D3129,'Species List'!$A$2:$J$97,6,0)</f>
        <v>-5.0162000000000004</v>
      </c>
      <c r="I3129" s="50">
        <f>VLOOKUP(D3129,'Species List'!$A$2:$J$97,7,0)</f>
        <v>3.1109</v>
      </c>
      <c r="J3129">
        <f t="shared" si="48"/>
        <v>598.50952660385963</v>
      </c>
      <c r="K3129" s="50" t="str">
        <f>VLOOKUP(D3129,'Species List'!$A$2:$J$97,4,0)</f>
        <v>Scaridae</v>
      </c>
    </row>
    <row r="3130" spans="1:11">
      <c r="A3130" s="49">
        <v>2015</v>
      </c>
      <c r="B3130" t="s">
        <v>63</v>
      </c>
      <c r="C3130">
        <v>2</v>
      </c>
      <c r="D3130" s="48" t="s">
        <v>42</v>
      </c>
      <c r="E3130" s="48" t="str">
        <f>VLOOKUP(D3130,'Species List'!$A$2:$J$97,3,0)</f>
        <v>Scarus vetula</v>
      </c>
      <c r="F3130">
        <v>35</v>
      </c>
      <c r="G3130" t="s">
        <v>43</v>
      </c>
      <c r="H3130" s="50">
        <f>VLOOKUP(D3130,'Species List'!$A$2:$J$97,6,0)</f>
        <v>-5.0162000000000004</v>
      </c>
      <c r="I3130" s="50">
        <f>VLOOKUP(D3130,'Species List'!$A$2:$J$97,7,0)</f>
        <v>3.1109</v>
      </c>
      <c r="J3130">
        <f t="shared" si="48"/>
        <v>790.93588337793562</v>
      </c>
      <c r="K3130" s="50" t="str">
        <f>VLOOKUP(D3130,'Species List'!$A$2:$J$97,4,0)</f>
        <v>Scaridae</v>
      </c>
    </row>
    <row r="3131" spans="1:11">
      <c r="A3131" s="49">
        <v>2015</v>
      </c>
      <c r="B3131" t="s">
        <v>63</v>
      </c>
      <c r="C3131">
        <v>2</v>
      </c>
      <c r="D3131" s="48" t="s">
        <v>47</v>
      </c>
      <c r="E3131" s="48" t="str">
        <f>VLOOKUP(D3131,'Species List'!$A$2:$J$97,3,0)</f>
        <v>Sparisoma aurofrenatum</v>
      </c>
      <c r="F3131">
        <v>23</v>
      </c>
      <c r="G3131" t="s">
        <v>43</v>
      </c>
      <c r="H3131" s="50">
        <f>VLOOKUP(D3131,'Species List'!$A$2:$J$97,6,0)</f>
        <v>-4.0781000000000001</v>
      </c>
      <c r="I3131" s="50">
        <f>VLOOKUP(D3131,'Species List'!$A$2:$J$97,7,0)</f>
        <v>2.7437999999999998</v>
      </c>
      <c r="J3131">
        <f t="shared" si="48"/>
        <v>252.35321175413256</v>
      </c>
      <c r="K3131" s="50" t="str">
        <f>VLOOKUP(D3131,'Species List'!$A$2:$J$97,4,0)</f>
        <v>Scaridae</v>
      </c>
    </row>
    <row r="3132" spans="1:11">
      <c r="A3132" s="49">
        <v>2015</v>
      </c>
      <c r="B3132" t="s">
        <v>63</v>
      </c>
      <c r="C3132">
        <v>2</v>
      </c>
      <c r="D3132" t="s">
        <v>45</v>
      </c>
      <c r="E3132" s="48" t="str">
        <f>VLOOKUP(D3132,'Species List'!$A$2:$J$97,3,0)</f>
        <v>Sparisoma viride</v>
      </c>
      <c r="F3132">
        <v>30</v>
      </c>
      <c r="G3132" t="s">
        <v>21</v>
      </c>
      <c r="H3132" s="50">
        <f>VLOOKUP(D3132,'Species List'!$A$2:$J$97,6,0)</f>
        <v>-4.4317000000000002</v>
      </c>
      <c r="I3132" s="50">
        <f>VLOOKUP(D3132,'Species List'!$A$2:$J$97,7,0)</f>
        <v>2.9051</v>
      </c>
      <c r="J3132">
        <f t="shared" si="48"/>
        <v>581.54718397712224</v>
      </c>
      <c r="K3132" s="50" t="str">
        <f>VLOOKUP(D3132,'Species List'!$A$2:$J$97,4,0)</f>
        <v>Scaridae</v>
      </c>
    </row>
    <row r="3133" spans="1:11">
      <c r="A3133" s="49">
        <v>2015</v>
      </c>
      <c r="B3133" t="s">
        <v>63</v>
      </c>
      <c r="C3133">
        <v>2</v>
      </c>
      <c r="D3133" t="s">
        <v>45</v>
      </c>
      <c r="E3133" s="48" t="str">
        <f>VLOOKUP(D3133,'Species List'!$A$2:$J$97,3,0)</f>
        <v>Sparisoma viride</v>
      </c>
      <c r="F3133">
        <v>31</v>
      </c>
      <c r="G3133" t="s">
        <v>21</v>
      </c>
      <c r="H3133" s="50">
        <f>VLOOKUP(D3133,'Species List'!$A$2:$J$97,6,0)</f>
        <v>-4.4317000000000002</v>
      </c>
      <c r="I3133" s="50">
        <f>VLOOKUP(D3133,'Species List'!$A$2:$J$97,7,0)</f>
        <v>2.9051</v>
      </c>
      <c r="J3133">
        <f t="shared" si="48"/>
        <v>639.66834096149489</v>
      </c>
      <c r="K3133" s="50" t="str">
        <f>VLOOKUP(D3133,'Species List'!$A$2:$J$97,4,0)</f>
        <v>Scaridae</v>
      </c>
    </row>
    <row r="3134" spans="1:11">
      <c r="A3134" s="49">
        <v>2015</v>
      </c>
      <c r="B3134" t="s">
        <v>63</v>
      </c>
      <c r="C3134">
        <v>3</v>
      </c>
      <c r="D3134" s="48" t="s">
        <v>49</v>
      </c>
      <c r="E3134" s="48" t="str">
        <f>VLOOKUP(D3134,'Species List'!$A$2:$J$97,3,0)</f>
        <v>Microspathodon chrysurus</v>
      </c>
      <c r="F3134">
        <v>14</v>
      </c>
      <c r="H3134" s="50">
        <f>VLOOKUP(D3134,'Species List'!$A$2:$J$97,6,0)</f>
        <v>-4.7032999999999996</v>
      </c>
      <c r="I3134" s="50">
        <f>VLOOKUP(D3134,'Species List'!$A$2:$J$97,7,0)</f>
        <v>3.0825</v>
      </c>
      <c r="J3134">
        <f t="shared" si="48"/>
        <v>81.684502812349265</v>
      </c>
      <c r="K3134" s="50" t="str">
        <f>VLOOKUP(D3134,'Species List'!$A$2:$J$97,4,0)</f>
        <v>Pomacentridae</v>
      </c>
    </row>
    <row r="3135" spans="1:11">
      <c r="A3135" s="49">
        <v>2015</v>
      </c>
      <c r="B3135" t="s">
        <v>63</v>
      </c>
      <c r="C3135">
        <v>3</v>
      </c>
      <c r="D3135" t="s">
        <v>44</v>
      </c>
      <c r="E3135" s="48" t="str">
        <f>VLOOKUP(D3135,'Species List'!$A$2:$J$97,3,0)</f>
        <v>Scarus iseri</v>
      </c>
      <c r="F3135">
        <v>25</v>
      </c>
      <c r="G3135" t="s">
        <v>43</v>
      </c>
      <c r="H3135" s="50">
        <f>VLOOKUP(D3135,'Species List'!$A$2:$J$97,6,0)</f>
        <v>-4.8887</v>
      </c>
      <c r="I3135" s="50">
        <f>VLOOKUP(D3135,'Species List'!$A$2:$J$97,7,0)</f>
        <v>3.0548000000000002</v>
      </c>
      <c r="J3135">
        <f t="shared" si="48"/>
        <v>273.22921758907904</v>
      </c>
      <c r="K3135" s="50" t="str">
        <f>VLOOKUP(D3135,'Species List'!$A$2:$J$97,4,0)</f>
        <v>Scaridae</v>
      </c>
    </row>
    <row r="3136" spans="1:11">
      <c r="A3136" s="49">
        <v>2015</v>
      </c>
      <c r="B3136" t="s">
        <v>63</v>
      </c>
      <c r="C3136">
        <v>3</v>
      </c>
      <c r="D3136" t="s">
        <v>48</v>
      </c>
      <c r="E3136" s="48" t="str">
        <f>VLOOKUP(D3136,'Species List'!$A$2:$J$97,3,0)</f>
        <v>Scarus taeniopterus</v>
      </c>
      <c r="F3136">
        <v>11</v>
      </c>
      <c r="G3136" t="s">
        <v>21</v>
      </c>
      <c r="H3136" s="50">
        <f>VLOOKUP(D3136,'Species List'!$A$2:$J$97,6,0)</f>
        <v>-3.2256999999999998</v>
      </c>
      <c r="I3136" s="50">
        <f>VLOOKUP(D3136,'Species List'!$A$2:$J$97,7,0)</f>
        <v>2.3852000000000002</v>
      </c>
      <c r="J3136">
        <f t="shared" si="48"/>
        <v>43.997685665219798</v>
      </c>
      <c r="K3136" s="50" t="str">
        <f>VLOOKUP(D3136,'Species List'!$A$2:$J$97,4,0)</f>
        <v>Scaridae</v>
      </c>
    </row>
    <row r="3137" spans="1:11">
      <c r="A3137" s="49">
        <v>2015</v>
      </c>
      <c r="B3137" t="s">
        <v>63</v>
      </c>
      <c r="C3137">
        <v>3</v>
      </c>
      <c r="D3137" t="s">
        <v>48</v>
      </c>
      <c r="E3137" s="48" t="str">
        <f>VLOOKUP(D3137,'Species List'!$A$2:$J$97,3,0)</f>
        <v>Scarus taeniopterus</v>
      </c>
      <c r="F3137">
        <v>12</v>
      </c>
      <c r="G3137" t="s">
        <v>21</v>
      </c>
      <c r="H3137" s="50">
        <f>VLOOKUP(D3137,'Species List'!$A$2:$J$97,6,0)</f>
        <v>-3.2256999999999998</v>
      </c>
      <c r="I3137" s="50">
        <f>VLOOKUP(D3137,'Species List'!$A$2:$J$97,7,0)</f>
        <v>2.3852000000000002</v>
      </c>
      <c r="J3137">
        <f t="shared" si="48"/>
        <v>54.145592205106873</v>
      </c>
      <c r="K3137" s="50" t="str">
        <f>VLOOKUP(D3137,'Species List'!$A$2:$J$97,4,0)</f>
        <v>Scaridae</v>
      </c>
    </row>
    <row r="3138" spans="1:11">
      <c r="A3138" s="49">
        <v>2015</v>
      </c>
      <c r="B3138" t="s">
        <v>63</v>
      </c>
      <c r="C3138">
        <v>3</v>
      </c>
      <c r="D3138" t="s">
        <v>48</v>
      </c>
      <c r="E3138" s="48" t="str">
        <f>VLOOKUP(D3138,'Species List'!$A$2:$J$97,3,0)</f>
        <v>Scarus taeniopterus</v>
      </c>
      <c r="F3138">
        <v>20</v>
      </c>
      <c r="G3138" t="s">
        <v>21</v>
      </c>
      <c r="H3138" s="50">
        <f>VLOOKUP(D3138,'Species List'!$A$2:$J$97,6,0)</f>
        <v>-3.2256999999999998</v>
      </c>
      <c r="I3138" s="50">
        <f>VLOOKUP(D3138,'Species List'!$A$2:$J$97,7,0)</f>
        <v>2.3852000000000002</v>
      </c>
      <c r="J3138">
        <f t="shared" ref="J3138:J3201" si="49">10^(H3138+(I3138*LOG(F3138*10)/LOG(10)))</f>
        <v>183.11197449783583</v>
      </c>
      <c r="K3138" s="50" t="str">
        <f>VLOOKUP(D3138,'Species List'!$A$2:$J$97,4,0)</f>
        <v>Scaridae</v>
      </c>
    </row>
    <row r="3139" spans="1:11">
      <c r="A3139" s="49">
        <v>2015</v>
      </c>
      <c r="B3139" t="s">
        <v>63</v>
      </c>
      <c r="C3139">
        <v>3</v>
      </c>
      <c r="D3139" t="s">
        <v>48</v>
      </c>
      <c r="E3139" s="48" t="str">
        <f>VLOOKUP(D3139,'Species List'!$A$2:$J$97,3,0)</f>
        <v>Scarus taeniopterus</v>
      </c>
      <c r="F3139">
        <v>23</v>
      </c>
      <c r="G3139" t="s">
        <v>43</v>
      </c>
      <c r="H3139" s="50">
        <f>VLOOKUP(D3139,'Species List'!$A$2:$J$97,6,0)</f>
        <v>-3.2256999999999998</v>
      </c>
      <c r="I3139" s="50">
        <f>VLOOKUP(D3139,'Species List'!$A$2:$J$97,7,0)</f>
        <v>2.3852000000000002</v>
      </c>
      <c r="J3139">
        <f t="shared" si="49"/>
        <v>255.56020890468707</v>
      </c>
      <c r="K3139" s="50" t="str">
        <f>VLOOKUP(D3139,'Species List'!$A$2:$J$97,4,0)</f>
        <v>Scaridae</v>
      </c>
    </row>
    <row r="3140" spans="1:11">
      <c r="A3140" s="49">
        <v>2015</v>
      </c>
      <c r="B3140" t="s">
        <v>63</v>
      </c>
      <c r="C3140">
        <v>3</v>
      </c>
      <c r="D3140" s="48" t="s">
        <v>42</v>
      </c>
      <c r="E3140" s="48" t="str">
        <f>VLOOKUP(D3140,'Species List'!$A$2:$J$97,3,0)</f>
        <v>Scarus vetula</v>
      </c>
      <c r="F3140">
        <v>28</v>
      </c>
      <c r="G3140" t="s">
        <v>21</v>
      </c>
      <c r="H3140" s="50">
        <f>VLOOKUP(D3140,'Species List'!$A$2:$J$97,6,0)</f>
        <v>-5.0162000000000004</v>
      </c>
      <c r="I3140" s="50">
        <f>VLOOKUP(D3140,'Species List'!$A$2:$J$97,7,0)</f>
        <v>3.1109</v>
      </c>
      <c r="J3140">
        <f t="shared" si="49"/>
        <v>395.06078258407069</v>
      </c>
      <c r="K3140" s="50" t="str">
        <f>VLOOKUP(D3140,'Species List'!$A$2:$J$97,4,0)</f>
        <v>Scaridae</v>
      </c>
    </row>
    <row r="3141" spans="1:11">
      <c r="A3141" s="49">
        <v>2015</v>
      </c>
      <c r="B3141" t="s">
        <v>63</v>
      </c>
      <c r="C3141">
        <v>3</v>
      </c>
      <c r="D3141" s="48" t="s">
        <v>42</v>
      </c>
      <c r="E3141" s="48" t="str">
        <f>VLOOKUP(D3141,'Species List'!$A$2:$J$97,3,0)</f>
        <v>Scarus vetula</v>
      </c>
      <c r="F3141">
        <v>29</v>
      </c>
      <c r="G3141" t="s">
        <v>21</v>
      </c>
      <c r="H3141" s="50">
        <f>VLOOKUP(D3141,'Species List'!$A$2:$J$97,6,0)</f>
        <v>-5.0162000000000004</v>
      </c>
      <c r="I3141" s="50">
        <f>VLOOKUP(D3141,'Species List'!$A$2:$J$97,7,0)</f>
        <v>3.1109</v>
      </c>
      <c r="J3141">
        <f t="shared" si="49"/>
        <v>440.62986728379997</v>
      </c>
      <c r="K3141" s="50" t="str">
        <f>VLOOKUP(D3141,'Species List'!$A$2:$J$97,4,0)</f>
        <v>Scaridae</v>
      </c>
    </row>
    <row r="3142" spans="1:11">
      <c r="A3142" s="49">
        <v>2015</v>
      </c>
      <c r="B3142" t="s">
        <v>63</v>
      </c>
      <c r="C3142">
        <v>3</v>
      </c>
      <c r="D3142" s="48" t="s">
        <v>42</v>
      </c>
      <c r="E3142" s="48" t="str">
        <f>VLOOKUP(D3142,'Species List'!$A$2:$J$97,3,0)</f>
        <v>Scarus vetula</v>
      </c>
      <c r="F3142">
        <v>32</v>
      </c>
      <c r="G3142" t="s">
        <v>43</v>
      </c>
      <c r="H3142" s="50">
        <f>VLOOKUP(D3142,'Species List'!$A$2:$J$97,6,0)</f>
        <v>-5.0162000000000004</v>
      </c>
      <c r="I3142" s="50">
        <f>VLOOKUP(D3142,'Species List'!$A$2:$J$97,7,0)</f>
        <v>3.1109</v>
      </c>
      <c r="J3142">
        <f t="shared" si="49"/>
        <v>598.50952660385963</v>
      </c>
      <c r="K3142" s="50" t="str">
        <f>VLOOKUP(D3142,'Species List'!$A$2:$J$97,4,0)</f>
        <v>Scaridae</v>
      </c>
    </row>
    <row r="3143" spans="1:11">
      <c r="A3143" s="49">
        <v>2015</v>
      </c>
      <c r="B3143" t="s">
        <v>63</v>
      </c>
      <c r="C3143">
        <v>3</v>
      </c>
      <c r="D3143" t="s">
        <v>45</v>
      </c>
      <c r="E3143" s="48" t="str">
        <f>VLOOKUP(D3143,'Species List'!$A$2:$J$97,3,0)</f>
        <v>Sparisoma viride</v>
      </c>
      <c r="F3143">
        <v>28</v>
      </c>
      <c r="G3143" t="s">
        <v>43</v>
      </c>
      <c r="H3143" s="50">
        <f>VLOOKUP(D3143,'Species List'!$A$2:$J$97,6,0)</f>
        <v>-4.4317000000000002</v>
      </c>
      <c r="I3143" s="50">
        <f>VLOOKUP(D3143,'Species List'!$A$2:$J$97,7,0)</f>
        <v>2.9051</v>
      </c>
      <c r="J3143">
        <f t="shared" si="49"/>
        <v>475.92530495067058</v>
      </c>
      <c r="K3143" s="50" t="str">
        <f>VLOOKUP(D3143,'Species List'!$A$2:$J$97,4,0)</f>
        <v>Scaridae</v>
      </c>
    </row>
    <row r="3144" spans="1:11">
      <c r="A3144" s="49">
        <v>2015</v>
      </c>
      <c r="B3144" t="s">
        <v>63</v>
      </c>
      <c r="C3144">
        <v>4</v>
      </c>
      <c r="D3144" t="s">
        <v>44</v>
      </c>
      <c r="E3144" s="48" t="str">
        <f>VLOOKUP(D3144,'Species List'!$A$2:$J$97,3,0)</f>
        <v>Scarus iseri</v>
      </c>
      <c r="F3144">
        <v>13</v>
      </c>
      <c r="G3144" t="s">
        <v>21</v>
      </c>
      <c r="H3144" s="50">
        <f>VLOOKUP(D3144,'Species List'!$A$2:$J$97,6,0)</f>
        <v>-4.8887</v>
      </c>
      <c r="I3144" s="50">
        <f>VLOOKUP(D3144,'Species List'!$A$2:$J$97,7,0)</f>
        <v>3.0548000000000002</v>
      </c>
      <c r="J3144">
        <f t="shared" si="49"/>
        <v>37.065866108828203</v>
      </c>
      <c r="K3144" s="50" t="str">
        <f>VLOOKUP(D3144,'Species List'!$A$2:$J$97,4,0)</f>
        <v>Scaridae</v>
      </c>
    </row>
    <row r="3145" spans="1:11">
      <c r="A3145" s="49">
        <v>2015</v>
      </c>
      <c r="B3145" t="s">
        <v>63</v>
      </c>
      <c r="C3145">
        <v>4</v>
      </c>
      <c r="D3145" t="s">
        <v>48</v>
      </c>
      <c r="E3145" s="48" t="str">
        <f>VLOOKUP(D3145,'Species List'!$A$2:$J$97,3,0)</f>
        <v>Scarus taeniopterus</v>
      </c>
      <c r="F3145">
        <v>12</v>
      </c>
      <c r="G3145" t="s">
        <v>21</v>
      </c>
      <c r="H3145" s="50">
        <f>VLOOKUP(D3145,'Species List'!$A$2:$J$97,6,0)</f>
        <v>-3.2256999999999998</v>
      </c>
      <c r="I3145" s="50">
        <f>VLOOKUP(D3145,'Species List'!$A$2:$J$97,7,0)</f>
        <v>2.3852000000000002</v>
      </c>
      <c r="J3145">
        <f t="shared" si="49"/>
        <v>54.145592205106873</v>
      </c>
      <c r="K3145" s="50" t="str">
        <f>VLOOKUP(D3145,'Species List'!$A$2:$J$97,4,0)</f>
        <v>Scaridae</v>
      </c>
    </row>
    <row r="3146" spans="1:11">
      <c r="A3146" s="49">
        <v>2015</v>
      </c>
      <c r="B3146" t="s">
        <v>63</v>
      </c>
      <c r="C3146">
        <v>4</v>
      </c>
      <c r="D3146" t="s">
        <v>48</v>
      </c>
      <c r="E3146" s="48" t="str">
        <f>VLOOKUP(D3146,'Species List'!$A$2:$J$97,3,0)</f>
        <v>Scarus taeniopterus</v>
      </c>
      <c r="F3146">
        <v>13</v>
      </c>
      <c r="G3146" t="s">
        <v>21</v>
      </c>
      <c r="H3146" s="50">
        <f>VLOOKUP(D3146,'Species List'!$A$2:$J$97,6,0)</f>
        <v>-3.2256999999999998</v>
      </c>
      <c r="I3146" s="50">
        <f>VLOOKUP(D3146,'Species List'!$A$2:$J$97,7,0)</f>
        <v>2.3852000000000002</v>
      </c>
      <c r="J3146">
        <f t="shared" si="49"/>
        <v>65.535660968650873</v>
      </c>
      <c r="K3146" s="50" t="str">
        <f>VLOOKUP(D3146,'Species List'!$A$2:$J$97,4,0)</f>
        <v>Scaridae</v>
      </c>
    </row>
    <row r="3147" spans="1:11">
      <c r="A3147" s="49">
        <v>2015</v>
      </c>
      <c r="B3147" t="s">
        <v>63</v>
      </c>
      <c r="C3147">
        <v>4</v>
      </c>
      <c r="D3147" t="s">
        <v>48</v>
      </c>
      <c r="E3147" s="48" t="str">
        <f>VLOOKUP(D3147,'Species List'!$A$2:$J$97,3,0)</f>
        <v>Scarus taeniopterus</v>
      </c>
      <c r="F3147">
        <v>23</v>
      </c>
      <c r="G3147" t="s">
        <v>43</v>
      </c>
      <c r="H3147" s="50">
        <f>VLOOKUP(D3147,'Species List'!$A$2:$J$97,6,0)</f>
        <v>-3.2256999999999998</v>
      </c>
      <c r="I3147" s="50">
        <f>VLOOKUP(D3147,'Species List'!$A$2:$J$97,7,0)</f>
        <v>2.3852000000000002</v>
      </c>
      <c r="J3147">
        <f t="shared" si="49"/>
        <v>255.56020890468707</v>
      </c>
      <c r="K3147" s="50" t="str">
        <f>VLOOKUP(D3147,'Species List'!$A$2:$J$97,4,0)</f>
        <v>Scaridae</v>
      </c>
    </row>
    <row r="3148" spans="1:11">
      <c r="A3148" s="49">
        <v>2015</v>
      </c>
      <c r="B3148" t="s">
        <v>63</v>
      </c>
      <c r="C3148">
        <v>4</v>
      </c>
      <c r="D3148" s="48" t="s">
        <v>42</v>
      </c>
      <c r="E3148" s="48" t="str">
        <f>VLOOKUP(D3148,'Species List'!$A$2:$J$97,3,0)</f>
        <v>Scarus vetula</v>
      </c>
      <c r="F3148">
        <v>29</v>
      </c>
      <c r="G3148" t="s">
        <v>21</v>
      </c>
      <c r="H3148" s="50">
        <f>VLOOKUP(D3148,'Species List'!$A$2:$J$97,6,0)</f>
        <v>-5.0162000000000004</v>
      </c>
      <c r="I3148" s="50">
        <f>VLOOKUP(D3148,'Species List'!$A$2:$J$97,7,0)</f>
        <v>3.1109</v>
      </c>
      <c r="J3148">
        <f t="shared" si="49"/>
        <v>440.62986728379997</v>
      </c>
      <c r="K3148" s="50" t="str">
        <f>VLOOKUP(D3148,'Species List'!$A$2:$J$97,4,0)</f>
        <v>Scaridae</v>
      </c>
    </row>
    <row r="3149" spans="1:11">
      <c r="A3149" s="49">
        <v>2015</v>
      </c>
      <c r="B3149" t="s">
        <v>63</v>
      </c>
      <c r="C3149">
        <v>4</v>
      </c>
      <c r="D3149" s="48" t="s">
        <v>42</v>
      </c>
      <c r="E3149" s="48" t="str">
        <f>VLOOKUP(D3149,'Species List'!$A$2:$J$97,3,0)</f>
        <v>Scarus vetula</v>
      </c>
      <c r="F3149">
        <v>32</v>
      </c>
      <c r="G3149" t="s">
        <v>43</v>
      </c>
      <c r="H3149" s="50">
        <f>VLOOKUP(D3149,'Species List'!$A$2:$J$97,6,0)</f>
        <v>-5.0162000000000004</v>
      </c>
      <c r="I3149" s="50">
        <f>VLOOKUP(D3149,'Species List'!$A$2:$J$97,7,0)</f>
        <v>3.1109</v>
      </c>
      <c r="J3149">
        <f t="shared" si="49"/>
        <v>598.50952660385963</v>
      </c>
      <c r="K3149" s="50" t="str">
        <f>VLOOKUP(D3149,'Species List'!$A$2:$J$97,4,0)</f>
        <v>Scaridae</v>
      </c>
    </row>
    <row r="3150" spans="1:11">
      <c r="A3150" s="49">
        <v>2015</v>
      </c>
      <c r="B3150" t="s">
        <v>63</v>
      </c>
      <c r="C3150">
        <v>4</v>
      </c>
      <c r="D3150" s="48" t="s">
        <v>42</v>
      </c>
      <c r="E3150" s="48" t="str">
        <f>VLOOKUP(D3150,'Species List'!$A$2:$J$97,3,0)</f>
        <v>Scarus vetula</v>
      </c>
      <c r="F3150">
        <v>33</v>
      </c>
      <c r="G3150" t="s">
        <v>43</v>
      </c>
      <c r="H3150" s="50">
        <f>VLOOKUP(D3150,'Species List'!$A$2:$J$97,6,0)</f>
        <v>-5.0162000000000004</v>
      </c>
      <c r="I3150" s="50">
        <f>VLOOKUP(D3150,'Species List'!$A$2:$J$97,7,0)</f>
        <v>3.1109</v>
      </c>
      <c r="J3150">
        <f t="shared" si="49"/>
        <v>658.63531859738646</v>
      </c>
      <c r="K3150" s="50" t="str">
        <f>VLOOKUP(D3150,'Species List'!$A$2:$J$97,4,0)</f>
        <v>Scaridae</v>
      </c>
    </row>
    <row r="3151" spans="1:11">
      <c r="A3151" s="49">
        <v>2015</v>
      </c>
      <c r="B3151" t="s">
        <v>63</v>
      </c>
      <c r="C3151">
        <v>4</v>
      </c>
      <c r="D3151" t="s">
        <v>45</v>
      </c>
      <c r="E3151" s="48" t="str">
        <f>VLOOKUP(D3151,'Species List'!$A$2:$J$97,3,0)</f>
        <v>Sparisoma viride</v>
      </c>
      <c r="F3151">
        <v>25</v>
      </c>
      <c r="G3151" t="s">
        <v>21</v>
      </c>
      <c r="H3151" s="50">
        <f>VLOOKUP(D3151,'Species List'!$A$2:$J$97,6,0)</f>
        <v>-4.4317000000000002</v>
      </c>
      <c r="I3151" s="50">
        <f>VLOOKUP(D3151,'Species List'!$A$2:$J$97,7,0)</f>
        <v>2.9051</v>
      </c>
      <c r="J3151">
        <f t="shared" si="49"/>
        <v>342.41715863912742</v>
      </c>
      <c r="K3151" s="50" t="str">
        <f>VLOOKUP(D3151,'Species List'!$A$2:$J$97,4,0)</f>
        <v>Scaridae</v>
      </c>
    </row>
    <row r="3152" spans="1:11">
      <c r="A3152" s="49">
        <v>2015</v>
      </c>
      <c r="B3152" t="s">
        <v>63</v>
      </c>
      <c r="C3152">
        <v>4</v>
      </c>
      <c r="D3152" t="s">
        <v>45</v>
      </c>
      <c r="E3152" s="48" t="str">
        <f>VLOOKUP(D3152,'Species List'!$A$2:$J$97,3,0)</f>
        <v>Sparisoma viride</v>
      </c>
      <c r="F3152">
        <v>30</v>
      </c>
      <c r="G3152" t="s">
        <v>21</v>
      </c>
      <c r="H3152" s="50">
        <f>VLOOKUP(D3152,'Species List'!$A$2:$J$97,6,0)</f>
        <v>-4.4317000000000002</v>
      </c>
      <c r="I3152" s="50">
        <f>VLOOKUP(D3152,'Species List'!$A$2:$J$97,7,0)</f>
        <v>2.9051</v>
      </c>
      <c r="J3152">
        <f t="shared" si="49"/>
        <v>581.54718397712224</v>
      </c>
      <c r="K3152" s="50" t="str">
        <f>VLOOKUP(D3152,'Species List'!$A$2:$J$97,4,0)</f>
        <v>Scaridae</v>
      </c>
    </row>
    <row r="3153" spans="1:11">
      <c r="A3153" s="49">
        <v>2015</v>
      </c>
      <c r="B3153" t="s">
        <v>63</v>
      </c>
      <c r="C3153">
        <v>4</v>
      </c>
      <c r="D3153" t="s">
        <v>45</v>
      </c>
      <c r="E3153" s="48" t="str">
        <f>VLOOKUP(D3153,'Species List'!$A$2:$J$97,3,0)</f>
        <v>Sparisoma viride</v>
      </c>
      <c r="F3153">
        <v>32</v>
      </c>
      <c r="G3153" t="s">
        <v>21</v>
      </c>
      <c r="H3153" s="50">
        <f>VLOOKUP(D3153,'Species List'!$A$2:$J$97,6,0)</f>
        <v>-4.4317000000000002</v>
      </c>
      <c r="I3153" s="50">
        <f>VLOOKUP(D3153,'Species List'!$A$2:$J$97,7,0)</f>
        <v>2.9051</v>
      </c>
      <c r="J3153">
        <f t="shared" si="49"/>
        <v>701.47339170910243</v>
      </c>
      <c r="K3153" s="50" t="str">
        <f>VLOOKUP(D3153,'Species List'!$A$2:$J$97,4,0)</f>
        <v>Scaridae</v>
      </c>
    </row>
    <row r="3154" spans="1:11">
      <c r="A3154" s="49">
        <v>2015</v>
      </c>
      <c r="B3154" t="s">
        <v>63</v>
      </c>
      <c r="C3154">
        <v>4</v>
      </c>
      <c r="D3154" t="s">
        <v>45</v>
      </c>
      <c r="E3154" s="48" t="str">
        <f>VLOOKUP(D3154,'Species List'!$A$2:$J$97,3,0)</f>
        <v>Sparisoma viride</v>
      </c>
      <c r="F3154">
        <v>33</v>
      </c>
      <c r="G3154" t="s">
        <v>21</v>
      </c>
      <c r="H3154" s="50">
        <f>VLOOKUP(D3154,'Species List'!$A$2:$J$97,6,0)</f>
        <v>-4.4317000000000002</v>
      </c>
      <c r="I3154" s="50">
        <f>VLOOKUP(D3154,'Species List'!$A$2:$J$97,7,0)</f>
        <v>2.9051</v>
      </c>
      <c r="J3154">
        <f t="shared" si="49"/>
        <v>767.06973304521671</v>
      </c>
      <c r="K3154" s="50" t="str">
        <f>VLOOKUP(D3154,'Species List'!$A$2:$J$97,4,0)</f>
        <v>Scaridae</v>
      </c>
    </row>
    <row r="3155" spans="1:11">
      <c r="A3155" s="49">
        <v>2015</v>
      </c>
      <c r="B3155" t="s">
        <v>63</v>
      </c>
      <c r="C3155">
        <v>4</v>
      </c>
      <c r="D3155" t="s">
        <v>45</v>
      </c>
      <c r="E3155" s="48" t="str">
        <f>VLOOKUP(D3155,'Species List'!$A$2:$J$97,3,0)</f>
        <v>Sparisoma viride</v>
      </c>
      <c r="F3155">
        <v>32</v>
      </c>
      <c r="G3155" t="s">
        <v>43</v>
      </c>
      <c r="H3155" s="50">
        <f>VLOOKUP(D3155,'Species List'!$A$2:$J$97,6,0)</f>
        <v>-4.4317000000000002</v>
      </c>
      <c r="I3155" s="50">
        <f>VLOOKUP(D3155,'Species List'!$A$2:$J$97,7,0)</f>
        <v>2.9051</v>
      </c>
      <c r="J3155">
        <f t="shared" si="49"/>
        <v>701.47339170910243</v>
      </c>
      <c r="K3155" s="50" t="str">
        <f>VLOOKUP(D3155,'Species List'!$A$2:$J$97,4,0)</f>
        <v>Scaridae</v>
      </c>
    </row>
    <row r="3156" spans="1:11">
      <c r="A3156" s="49">
        <v>2015</v>
      </c>
      <c r="B3156" t="s">
        <v>63</v>
      </c>
      <c r="C3156">
        <v>5</v>
      </c>
      <c r="D3156" s="48" t="s">
        <v>26</v>
      </c>
      <c r="E3156" s="48" t="str">
        <f>VLOOKUP(D3156,'Species List'!$A$2:$J$97,3,0)</f>
        <v>Acanthurus bahianus</v>
      </c>
      <c r="F3156">
        <v>15</v>
      </c>
      <c r="H3156" s="50">
        <f>VLOOKUP(D3156,'Species List'!$A$2:$J$97,6,0)</f>
        <v>-4.6005000000000003</v>
      </c>
      <c r="I3156" s="50">
        <f>VLOOKUP(D3156,'Species List'!$A$2:$J$97,7,0)</f>
        <v>2.9752000000000001</v>
      </c>
      <c r="J3156">
        <f t="shared" si="49"/>
        <v>74.783659607909669</v>
      </c>
      <c r="K3156" s="50" t="str">
        <f>VLOOKUP(D3156,'Species List'!$A$2:$J$97,4,0)</f>
        <v>Acanthuridae</v>
      </c>
    </row>
    <row r="3157" spans="1:11">
      <c r="A3157" s="49">
        <v>2015</v>
      </c>
      <c r="B3157" t="s">
        <v>63</v>
      </c>
      <c r="C3157">
        <v>5</v>
      </c>
      <c r="D3157" s="48" t="s">
        <v>26</v>
      </c>
      <c r="E3157" s="48" t="str">
        <f>VLOOKUP(D3157,'Species List'!$A$2:$J$97,3,0)</f>
        <v>Acanthurus bahianus</v>
      </c>
      <c r="F3157">
        <v>15</v>
      </c>
      <c r="H3157" s="50">
        <f>VLOOKUP(D3157,'Species List'!$A$2:$J$97,6,0)</f>
        <v>-4.6005000000000003</v>
      </c>
      <c r="I3157" s="50">
        <f>VLOOKUP(D3157,'Species List'!$A$2:$J$97,7,0)</f>
        <v>2.9752000000000001</v>
      </c>
      <c r="J3157">
        <f t="shared" si="49"/>
        <v>74.783659607909669</v>
      </c>
      <c r="K3157" s="50" t="str">
        <f>VLOOKUP(D3157,'Species List'!$A$2:$J$97,4,0)</f>
        <v>Acanthuridae</v>
      </c>
    </row>
    <row r="3158" spans="1:11">
      <c r="A3158" s="49">
        <v>2015</v>
      </c>
      <c r="B3158" t="s">
        <v>63</v>
      </c>
      <c r="C3158">
        <v>5</v>
      </c>
      <c r="D3158" s="48" t="s">
        <v>26</v>
      </c>
      <c r="E3158" s="48" t="str">
        <f>VLOOKUP(D3158,'Species List'!$A$2:$J$97,3,0)</f>
        <v>Acanthurus bahianus</v>
      </c>
      <c r="F3158">
        <v>15</v>
      </c>
      <c r="H3158" s="50">
        <f>VLOOKUP(D3158,'Species List'!$A$2:$J$97,6,0)</f>
        <v>-4.6005000000000003</v>
      </c>
      <c r="I3158" s="50">
        <f>VLOOKUP(D3158,'Species List'!$A$2:$J$97,7,0)</f>
        <v>2.9752000000000001</v>
      </c>
      <c r="J3158">
        <f t="shared" si="49"/>
        <v>74.783659607909669</v>
      </c>
      <c r="K3158" s="50" t="str">
        <f>VLOOKUP(D3158,'Species List'!$A$2:$J$97,4,0)</f>
        <v>Acanthuridae</v>
      </c>
    </row>
    <row r="3159" spans="1:11">
      <c r="A3159" s="49">
        <v>2015</v>
      </c>
      <c r="B3159" t="s">
        <v>63</v>
      </c>
      <c r="C3159">
        <v>5</v>
      </c>
      <c r="D3159" s="48" t="s">
        <v>26</v>
      </c>
      <c r="E3159" s="48" t="str">
        <f>VLOOKUP(D3159,'Species List'!$A$2:$J$97,3,0)</f>
        <v>Acanthurus bahianus</v>
      </c>
      <c r="F3159">
        <v>15</v>
      </c>
      <c r="H3159" s="50">
        <f>VLOOKUP(D3159,'Species List'!$A$2:$J$97,6,0)</f>
        <v>-4.6005000000000003</v>
      </c>
      <c r="I3159" s="50">
        <f>VLOOKUP(D3159,'Species List'!$A$2:$J$97,7,0)</f>
        <v>2.9752000000000001</v>
      </c>
      <c r="J3159">
        <f t="shared" si="49"/>
        <v>74.783659607909669</v>
      </c>
      <c r="K3159" s="50" t="str">
        <f>VLOOKUP(D3159,'Species List'!$A$2:$J$97,4,0)</f>
        <v>Acanthuridae</v>
      </c>
    </row>
    <row r="3160" spans="1:11">
      <c r="A3160" s="49">
        <v>2015</v>
      </c>
      <c r="B3160" t="s">
        <v>63</v>
      </c>
      <c r="C3160">
        <v>5</v>
      </c>
      <c r="D3160" s="48" t="s">
        <v>26</v>
      </c>
      <c r="E3160" s="48" t="str">
        <f>VLOOKUP(D3160,'Species List'!$A$2:$J$97,3,0)</f>
        <v>Acanthurus bahianus</v>
      </c>
      <c r="F3160">
        <v>15</v>
      </c>
      <c r="H3160" s="50">
        <f>VLOOKUP(D3160,'Species List'!$A$2:$J$97,6,0)</f>
        <v>-4.6005000000000003</v>
      </c>
      <c r="I3160" s="50">
        <f>VLOOKUP(D3160,'Species List'!$A$2:$J$97,7,0)</f>
        <v>2.9752000000000001</v>
      </c>
      <c r="J3160">
        <f t="shared" si="49"/>
        <v>74.783659607909669</v>
      </c>
      <c r="K3160" s="50" t="str">
        <f>VLOOKUP(D3160,'Species List'!$A$2:$J$97,4,0)</f>
        <v>Acanthuridae</v>
      </c>
    </row>
    <row r="3161" spans="1:11">
      <c r="A3161" s="49">
        <v>2015</v>
      </c>
      <c r="B3161" t="s">
        <v>63</v>
      </c>
      <c r="C3161">
        <v>5</v>
      </c>
      <c r="D3161" s="48" t="s">
        <v>26</v>
      </c>
      <c r="E3161" s="48" t="str">
        <f>VLOOKUP(D3161,'Species List'!$A$2:$J$97,3,0)</f>
        <v>Acanthurus bahianus</v>
      </c>
      <c r="F3161">
        <v>15</v>
      </c>
      <c r="H3161" s="50">
        <f>VLOOKUP(D3161,'Species List'!$A$2:$J$97,6,0)</f>
        <v>-4.6005000000000003</v>
      </c>
      <c r="I3161" s="50">
        <f>VLOOKUP(D3161,'Species List'!$A$2:$J$97,7,0)</f>
        <v>2.9752000000000001</v>
      </c>
      <c r="J3161">
        <f t="shared" si="49"/>
        <v>74.783659607909669</v>
      </c>
      <c r="K3161" s="50" t="str">
        <f>VLOOKUP(D3161,'Species List'!$A$2:$J$97,4,0)</f>
        <v>Acanthuridae</v>
      </c>
    </row>
    <row r="3162" spans="1:11">
      <c r="A3162" s="49">
        <v>2015</v>
      </c>
      <c r="B3162" t="s">
        <v>63</v>
      </c>
      <c r="C3162">
        <v>5</v>
      </c>
      <c r="D3162" s="48" t="s">
        <v>26</v>
      </c>
      <c r="E3162" s="48" t="str">
        <f>VLOOKUP(D3162,'Species List'!$A$2:$J$97,3,0)</f>
        <v>Acanthurus bahianus</v>
      </c>
      <c r="F3162">
        <v>15</v>
      </c>
      <c r="H3162" s="50">
        <f>VLOOKUP(D3162,'Species List'!$A$2:$J$97,6,0)</f>
        <v>-4.6005000000000003</v>
      </c>
      <c r="I3162" s="50">
        <f>VLOOKUP(D3162,'Species List'!$A$2:$J$97,7,0)</f>
        <v>2.9752000000000001</v>
      </c>
      <c r="J3162">
        <f t="shared" si="49"/>
        <v>74.783659607909669</v>
      </c>
      <c r="K3162" s="50" t="str">
        <f>VLOOKUP(D3162,'Species List'!$A$2:$J$97,4,0)</f>
        <v>Acanthuridae</v>
      </c>
    </row>
    <row r="3163" spans="1:11">
      <c r="A3163" s="49">
        <v>2015</v>
      </c>
      <c r="B3163" t="s">
        <v>63</v>
      </c>
      <c r="C3163">
        <v>5</v>
      </c>
      <c r="D3163" s="48" t="s">
        <v>26</v>
      </c>
      <c r="E3163" s="48" t="str">
        <f>VLOOKUP(D3163,'Species List'!$A$2:$J$97,3,0)</f>
        <v>Acanthurus bahianus</v>
      </c>
      <c r="F3163">
        <v>15</v>
      </c>
      <c r="H3163" s="50">
        <f>VLOOKUP(D3163,'Species List'!$A$2:$J$97,6,0)</f>
        <v>-4.6005000000000003</v>
      </c>
      <c r="I3163" s="50">
        <f>VLOOKUP(D3163,'Species List'!$A$2:$J$97,7,0)</f>
        <v>2.9752000000000001</v>
      </c>
      <c r="J3163">
        <f t="shared" si="49"/>
        <v>74.783659607909669</v>
      </c>
      <c r="K3163" s="50" t="str">
        <f>VLOOKUP(D3163,'Species List'!$A$2:$J$97,4,0)</f>
        <v>Acanthuridae</v>
      </c>
    </row>
    <row r="3164" spans="1:11">
      <c r="A3164" s="49">
        <v>2015</v>
      </c>
      <c r="B3164" t="s">
        <v>63</v>
      </c>
      <c r="C3164">
        <v>5</v>
      </c>
      <c r="D3164" s="48" t="s">
        <v>26</v>
      </c>
      <c r="E3164" s="48" t="str">
        <f>VLOOKUP(D3164,'Species List'!$A$2:$J$97,3,0)</f>
        <v>Acanthurus bahianus</v>
      </c>
      <c r="F3164">
        <v>15</v>
      </c>
      <c r="H3164" s="50">
        <f>VLOOKUP(D3164,'Species List'!$A$2:$J$97,6,0)</f>
        <v>-4.6005000000000003</v>
      </c>
      <c r="I3164" s="50">
        <f>VLOOKUP(D3164,'Species List'!$A$2:$J$97,7,0)</f>
        <v>2.9752000000000001</v>
      </c>
      <c r="J3164">
        <f t="shared" si="49"/>
        <v>74.783659607909669</v>
      </c>
      <c r="K3164" s="50" t="str">
        <f>VLOOKUP(D3164,'Species List'!$A$2:$J$97,4,0)</f>
        <v>Acanthuridae</v>
      </c>
    </row>
    <row r="3165" spans="1:11">
      <c r="A3165" s="49">
        <v>2015</v>
      </c>
      <c r="B3165" t="s">
        <v>63</v>
      </c>
      <c r="C3165">
        <v>5</v>
      </c>
      <c r="D3165" s="48" t="s">
        <v>26</v>
      </c>
      <c r="E3165" s="48" t="str">
        <f>VLOOKUP(D3165,'Species List'!$A$2:$J$97,3,0)</f>
        <v>Acanthurus bahianus</v>
      </c>
      <c r="F3165">
        <v>15</v>
      </c>
      <c r="H3165" s="50">
        <f>VLOOKUP(D3165,'Species List'!$A$2:$J$97,6,0)</f>
        <v>-4.6005000000000003</v>
      </c>
      <c r="I3165" s="50">
        <f>VLOOKUP(D3165,'Species List'!$A$2:$J$97,7,0)</f>
        <v>2.9752000000000001</v>
      </c>
      <c r="J3165">
        <f t="shared" si="49"/>
        <v>74.783659607909669</v>
      </c>
      <c r="K3165" s="50" t="str">
        <f>VLOOKUP(D3165,'Species List'!$A$2:$J$97,4,0)</f>
        <v>Acanthuridae</v>
      </c>
    </row>
    <row r="3166" spans="1:11">
      <c r="A3166" s="49">
        <v>2015</v>
      </c>
      <c r="B3166" t="s">
        <v>63</v>
      </c>
      <c r="C3166">
        <v>5</v>
      </c>
      <c r="D3166" s="48" t="s">
        <v>26</v>
      </c>
      <c r="E3166" s="48" t="str">
        <f>VLOOKUP(D3166,'Species List'!$A$2:$J$97,3,0)</f>
        <v>Acanthurus bahianus</v>
      </c>
      <c r="F3166">
        <v>15</v>
      </c>
      <c r="H3166" s="50">
        <f>VLOOKUP(D3166,'Species List'!$A$2:$J$97,6,0)</f>
        <v>-4.6005000000000003</v>
      </c>
      <c r="I3166" s="50">
        <f>VLOOKUP(D3166,'Species List'!$A$2:$J$97,7,0)</f>
        <v>2.9752000000000001</v>
      </c>
      <c r="J3166">
        <f t="shared" si="49"/>
        <v>74.783659607909669</v>
      </c>
      <c r="K3166" s="50" t="str">
        <f>VLOOKUP(D3166,'Species List'!$A$2:$J$97,4,0)</f>
        <v>Acanthuridae</v>
      </c>
    </row>
    <row r="3167" spans="1:11">
      <c r="A3167" s="49">
        <v>2015</v>
      </c>
      <c r="B3167" t="s">
        <v>63</v>
      </c>
      <c r="C3167">
        <v>5</v>
      </c>
      <c r="D3167" s="48" t="s">
        <v>26</v>
      </c>
      <c r="E3167" s="48" t="str">
        <f>VLOOKUP(D3167,'Species List'!$A$2:$J$97,3,0)</f>
        <v>Acanthurus bahianus</v>
      </c>
      <c r="F3167">
        <v>15</v>
      </c>
      <c r="H3167" s="50">
        <f>VLOOKUP(D3167,'Species List'!$A$2:$J$97,6,0)</f>
        <v>-4.6005000000000003</v>
      </c>
      <c r="I3167" s="50">
        <f>VLOOKUP(D3167,'Species List'!$A$2:$J$97,7,0)</f>
        <v>2.9752000000000001</v>
      </c>
      <c r="J3167">
        <f t="shared" si="49"/>
        <v>74.783659607909669</v>
      </c>
      <c r="K3167" s="50" t="str">
        <f>VLOOKUP(D3167,'Species List'!$A$2:$J$97,4,0)</f>
        <v>Acanthuridae</v>
      </c>
    </row>
    <row r="3168" spans="1:11">
      <c r="A3168" s="49">
        <v>2015</v>
      </c>
      <c r="B3168" t="s">
        <v>63</v>
      </c>
      <c r="C3168">
        <v>5</v>
      </c>
      <c r="D3168" s="48" t="s">
        <v>26</v>
      </c>
      <c r="E3168" s="48" t="str">
        <f>VLOOKUP(D3168,'Species List'!$A$2:$J$97,3,0)</f>
        <v>Acanthurus bahianus</v>
      </c>
      <c r="F3168">
        <v>15</v>
      </c>
      <c r="H3168" s="50">
        <f>VLOOKUP(D3168,'Species List'!$A$2:$J$97,6,0)</f>
        <v>-4.6005000000000003</v>
      </c>
      <c r="I3168" s="50">
        <f>VLOOKUP(D3168,'Species List'!$A$2:$J$97,7,0)</f>
        <v>2.9752000000000001</v>
      </c>
      <c r="J3168">
        <f t="shared" si="49"/>
        <v>74.783659607909669</v>
      </c>
      <c r="K3168" s="50" t="str">
        <f>VLOOKUP(D3168,'Species List'!$A$2:$J$97,4,0)</f>
        <v>Acanthuridae</v>
      </c>
    </row>
    <row r="3169" spans="1:11">
      <c r="A3169" s="49">
        <v>2015</v>
      </c>
      <c r="B3169" t="s">
        <v>63</v>
      </c>
      <c r="C3169">
        <v>5</v>
      </c>
      <c r="D3169" s="48" t="s">
        <v>26</v>
      </c>
      <c r="E3169" s="48" t="str">
        <f>VLOOKUP(D3169,'Species List'!$A$2:$J$97,3,0)</f>
        <v>Acanthurus bahianus</v>
      </c>
      <c r="F3169">
        <v>15</v>
      </c>
      <c r="H3169" s="50">
        <f>VLOOKUP(D3169,'Species List'!$A$2:$J$97,6,0)</f>
        <v>-4.6005000000000003</v>
      </c>
      <c r="I3169" s="50">
        <f>VLOOKUP(D3169,'Species List'!$A$2:$J$97,7,0)</f>
        <v>2.9752000000000001</v>
      </c>
      <c r="J3169">
        <f t="shared" si="49"/>
        <v>74.783659607909669</v>
      </c>
      <c r="K3169" s="50" t="str">
        <f>VLOOKUP(D3169,'Species List'!$A$2:$J$97,4,0)</f>
        <v>Acanthuridae</v>
      </c>
    </row>
    <row r="3170" spans="1:11">
      <c r="A3170" s="49">
        <v>2015</v>
      </c>
      <c r="B3170" t="s">
        <v>63</v>
      </c>
      <c r="C3170">
        <v>5</v>
      </c>
      <c r="D3170" s="48" t="s">
        <v>26</v>
      </c>
      <c r="E3170" s="48" t="str">
        <f>VLOOKUP(D3170,'Species List'!$A$2:$J$97,3,0)</f>
        <v>Acanthurus bahianus</v>
      </c>
      <c r="F3170">
        <v>15</v>
      </c>
      <c r="H3170" s="50">
        <f>VLOOKUP(D3170,'Species List'!$A$2:$J$97,6,0)</f>
        <v>-4.6005000000000003</v>
      </c>
      <c r="I3170" s="50">
        <f>VLOOKUP(D3170,'Species List'!$A$2:$J$97,7,0)</f>
        <v>2.9752000000000001</v>
      </c>
      <c r="J3170">
        <f t="shared" si="49"/>
        <v>74.783659607909669</v>
      </c>
      <c r="K3170" s="50" t="str">
        <f>VLOOKUP(D3170,'Species List'!$A$2:$J$97,4,0)</f>
        <v>Acanthuridae</v>
      </c>
    </row>
    <row r="3171" spans="1:11">
      <c r="A3171" s="49">
        <v>2015</v>
      </c>
      <c r="B3171" t="s">
        <v>63</v>
      </c>
      <c r="C3171">
        <v>5</v>
      </c>
      <c r="D3171" s="48" t="s">
        <v>26</v>
      </c>
      <c r="E3171" s="48" t="str">
        <f>VLOOKUP(D3171,'Species List'!$A$2:$J$97,3,0)</f>
        <v>Acanthurus bahianus</v>
      </c>
      <c r="F3171">
        <v>15</v>
      </c>
      <c r="H3171" s="50">
        <f>VLOOKUP(D3171,'Species List'!$A$2:$J$97,6,0)</f>
        <v>-4.6005000000000003</v>
      </c>
      <c r="I3171" s="50">
        <f>VLOOKUP(D3171,'Species List'!$A$2:$J$97,7,0)</f>
        <v>2.9752000000000001</v>
      </c>
      <c r="J3171">
        <f t="shared" si="49"/>
        <v>74.783659607909669</v>
      </c>
      <c r="K3171" s="50" t="str">
        <f>VLOOKUP(D3171,'Species List'!$A$2:$J$97,4,0)</f>
        <v>Acanthuridae</v>
      </c>
    </row>
    <row r="3172" spans="1:11">
      <c r="A3172" s="49">
        <v>2015</v>
      </c>
      <c r="B3172" t="s">
        <v>63</v>
      </c>
      <c r="C3172">
        <v>5</v>
      </c>
      <c r="D3172" s="48" t="s">
        <v>26</v>
      </c>
      <c r="E3172" s="48" t="str">
        <f>VLOOKUP(D3172,'Species List'!$A$2:$J$97,3,0)</f>
        <v>Acanthurus bahianus</v>
      </c>
      <c r="F3172">
        <v>15</v>
      </c>
      <c r="H3172" s="50">
        <f>VLOOKUP(D3172,'Species List'!$A$2:$J$97,6,0)</f>
        <v>-4.6005000000000003</v>
      </c>
      <c r="I3172" s="50">
        <f>VLOOKUP(D3172,'Species List'!$A$2:$J$97,7,0)</f>
        <v>2.9752000000000001</v>
      </c>
      <c r="J3172">
        <f t="shared" si="49"/>
        <v>74.783659607909669</v>
      </c>
      <c r="K3172" s="50" t="str">
        <f>VLOOKUP(D3172,'Species List'!$A$2:$J$97,4,0)</f>
        <v>Acanthuridae</v>
      </c>
    </row>
    <row r="3173" spans="1:11">
      <c r="A3173" s="49">
        <v>2015</v>
      </c>
      <c r="B3173" t="s">
        <v>63</v>
      </c>
      <c r="C3173">
        <v>5</v>
      </c>
      <c r="D3173" s="48" t="s">
        <v>26</v>
      </c>
      <c r="E3173" s="48" t="str">
        <f>VLOOKUP(D3173,'Species List'!$A$2:$J$97,3,0)</f>
        <v>Acanthurus bahianus</v>
      </c>
      <c r="F3173">
        <v>15</v>
      </c>
      <c r="H3173" s="50">
        <f>VLOOKUP(D3173,'Species List'!$A$2:$J$97,6,0)</f>
        <v>-4.6005000000000003</v>
      </c>
      <c r="I3173" s="50">
        <f>VLOOKUP(D3173,'Species List'!$A$2:$J$97,7,0)</f>
        <v>2.9752000000000001</v>
      </c>
      <c r="J3173">
        <f t="shared" si="49"/>
        <v>74.783659607909669</v>
      </c>
      <c r="K3173" s="50" t="str">
        <f>VLOOKUP(D3173,'Species List'!$A$2:$J$97,4,0)</f>
        <v>Acanthuridae</v>
      </c>
    </row>
    <row r="3174" spans="1:11">
      <c r="A3174" s="49">
        <v>2015</v>
      </c>
      <c r="B3174" t="s">
        <v>63</v>
      </c>
      <c r="C3174">
        <v>5</v>
      </c>
      <c r="D3174" s="48" t="s">
        <v>26</v>
      </c>
      <c r="E3174" s="48" t="str">
        <f>VLOOKUP(D3174,'Species List'!$A$2:$J$97,3,0)</f>
        <v>Acanthurus bahianus</v>
      </c>
      <c r="F3174">
        <v>15</v>
      </c>
      <c r="H3174" s="50">
        <f>VLOOKUP(D3174,'Species List'!$A$2:$J$97,6,0)</f>
        <v>-4.6005000000000003</v>
      </c>
      <c r="I3174" s="50">
        <f>VLOOKUP(D3174,'Species List'!$A$2:$J$97,7,0)</f>
        <v>2.9752000000000001</v>
      </c>
      <c r="J3174">
        <f t="shared" si="49"/>
        <v>74.783659607909669</v>
      </c>
      <c r="K3174" s="50" t="str">
        <f>VLOOKUP(D3174,'Species List'!$A$2:$J$97,4,0)</f>
        <v>Acanthuridae</v>
      </c>
    </row>
    <row r="3175" spans="1:11">
      <c r="A3175" s="49">
        <v>2015</v>
      </c>
      <c r="B3175" t="s">
        <v>63</v>
      </c>
      <c r="C3175">
        <v>5</v>
      </c>
      <c r="D3175" s="48" t="s">
        <v>26</v>
      </c>
      <c r="E3175" s="48" t="str">
        <f>VLOOKUP(D3175,'Species List'!$A$2:$J$97,3,0)</f>
        <v>Acanthurus bahianus</v>
      </c>
      <c r="F3175">
        <v>15</v>
      </c>
      <c r="H3175" s="50">
        <f>VLOOKUP(D3175,'Species List'!$A$2:$J$97,6,0)</f>
        <v>-4.6005000000000003</v>
      </c>
      <c r="I3175" s="50">
        <f>VLOOKUP(D3175,'Species List'!$A$2:$J$97,7,0)</f>
        <v>2.9752000000000001</v>
      </c>
      <c r="J3175">
        <f t="shared" si="49"/>
        <v>74.783659607909669</v>
      </c>
      <c r="K3175" s="50" t="str">
        <f>VLOOKUP(D3175,'Species List'!$A$2:$J$97,4,0)</f>
        <v>Acanthuridae</v>
      </c>
    </row>
    <row r="3176" spans="1:11">
      <c r="A3176" s="49">
        <v>2015</v>
      </c>
      <c r="B3176" t="s">
        <v>63</v>
      </c>
      <c r="C3176">
        <v>5</v>
      </c>
      <c r="D3176" s="48" t="s">
        <v>26</v>
      </c>
      <c r="E3176" s="48" t="str">
        <f>VLOOKUP(D3176,'Species List'!$A$2:$J$97,3,0)</f>
        <v>Acanthurus bahianus</v>
      </c>
      <c r="F3176">
        <v>15</v>
      </c>
      <c r="H3176" s="50">
        <f>VLOOKUP(D3176,'Species List'!$A$2:$J$97,6,0)</f>
        <v>-4.6005000000000003</v>
      </c>
      <c r="I3176" s="50">
        <f>VLOOKUP(D3176,'Species List'!$A$2:$J$97,7,0)</f>
        <v>2.9752000000000001</v>
      </c>
      <c r="J3176">
        <f t="shared" si="49"/>
        <v>74.783659607909669</v>
      </c>
      <c r="K3176" s="50" t="str">
        <f>VLOOKUP(D3176,'Species List'!$A$2:$J$97,4,0)</f>
        <v>Acanthuridae</v>
      </c>
    </row>
    <row r="3177" spans="1:11">
      <c r="A3177" s="49">
        <v>2015</v>
      </c>
      <c r="B3177" t="s">
        <v>63</v>
      </c>
      <c r="C3177">
        <v>5</v>
      </c>
      <c r="D3177" s="48" t="s">
        <v>26</v>
      </c>
      <c r="E3177" s="48" t="str">
        <f>VLOOKUP(D3177,'Species List'!$A$2:$J$97,3,0)</f>
        <v>Acanthurus bahianus</v>
      </c>
      <c r="F3177">
        <v>15</v>
      </c>
      <c r="H3177" s="50">
        <f>VLOOKUP(D3177,'Species List'!$A$2:$J$97,6,0)</f>
        <v>-4.6005000000000003</v>
      </c>
      <c r="I3177" s="50">
        <f>VLOOKUP(D3177,'Species List'!$A$2:$J$97,7,0)</f>
        <v>2.9752000000000001</v>
      </c>
      <c r="J3177">
        <f t="shared" si="49"/>
        <v>74.783659607909669</v>
      </c>
      <c r="K3177" s="50" t="str">
        <f>VLOOKUP(D3177,'Species List'!$A$2:$J$97,4,0)</f>
        <v>Acanthuridae</v>
      </c>
    </row>
    <row r="3178" spans="1:11">
      <c r="A3178" s="49">
        <v>2015</v>
      </c>
      <c r="B3178" t="s">
        <v>63</v>
      </c>
      <c r="C3178">
        <v>5</v>
      </c>
      <c r="D3178" s="48" t="s">
        <v>26</v>
      </c>
      <c r="E3178" s="48" t="str">
        <f>VLOOKUP(D3178,'Species List'!$A$2:$J$97,3,0)</f>
        <v>Acanthurus bahianus</v>
      </c>
      <c r="F3178">
        <v>15</v>
      </c>
      <c r="H3178" s="50">
        <f>VLOOKUP(D3178,'Species List'!$A$2:$J$97,6,0)</f>
        <v>-4.6005000000000003</v>
      </c>
      <c r="I3178" s="50">
        <f>VLOOKUP(D3178,'Species List'!$A$2:$J$97,7,0)</f>
        <v>2.9752000000000001</v>
      </c>
      <c r="J3178">
        <f t="shared" si="49"/>
        <v>74.783659607909669</v>
      </c>
      <c r="K3178" s="50" t="str">
        <f>VLOOKUP(D3178,'Species List'!$A$2:$J$97,4,0)</f>
        <v>Acanthuridae</v>
      </c>
    </row>
    <row r="3179" spans="1:11">
      <c r="A3179" s="49">
        <v>2015</v>
      </c>
      <c r="B3179" t="s">
        <v>63</v>
      </c>
      <c r="C3179">
        <v>5</v>
      </c>
      <c r="D3179" s="48" t="s">
        <v>26</v>
      </c>
      <c r="E3179" s="48" t="str">
        <f>VLOOKUP(D3179,'Species List'!$A$2:$J$97,3,0)</f>
        <v>Acanthurus bahianus</v>
      </c>
      <c r="F3179">
        <v>15</v>
      </c>
      <c r="H3179" s="50">
        <f>VLOOKUP(D3179,'Species List'!$A$2:$J$97,6,0)</f>
        <v>-4.6005000000000003</v>
      </c>
      <c r="I3179" s="50">
        <f>VLOOKUP(D3179,'Species List'!$A$2:$J$97,7,0)</f>
        <v>2.9752000000000001</v>
      </c>
      <c r="J3179">
        <f t="shared" si="49"/>
        <v>74.783659607909669</v>
      </c>
      <c r="K3179" s="50" t="str">
        <f>VLOOKUP(D3179,'Species List'!$A$2:$J$97,4,0)</f>
        <v>Acanthuridae</v>
      </c>
    </row>
    <row r="3180" spans="1:11">
      <c r="A3180" s="49">
        <v>2015</v>
      </c>
      <c r="B3180" t="s">
        <v>63</v>
      </c>
      <c r="C3180">
        <v>5</v>
      </c>
      <c r="D3180" s="48" t="s">
        <v>26</v>
      </c>
      <c r="E3180" s="48" t="str">
        <f>VLOOKUP(D3180,'Species List'!$A$2:$J$97,3,0)</f>
        <v>Acanthurus bahianus</v>
      </c>
      <c r="F3180">
        <v>15</v>
      </c>
      <c r="H3180" s="50">
        <f>VLOOKUP(D3180,'Species List'!$A$2:$J$97,6,0)</f>
        <v>-4.6005000000000003</v>
      </c>
      <c r="I3180" s="50">
        <f>VLOOKUP(D3180,'Species List'!$A$2:$J$97,7,0)</f>
        <v>2.9752000000000001</v>
      </c>
      <c r="J3180">
        <f t="shared" si="49"/>
        <v>74.783659607909669</v>
      </c>
      <c r="K3180" s="50" t="str">
        <f>VLOOKUP(D3180,'Species List'!$A$2:$J$97,4,0)</f>
        <v>Acanthuridae</v>
      </c>
    </row>
    <row r="3181" spans="1:11">
      <c r="A3181" s="49">
        <v>2015</v>
      </c>
      <c r="B3181" t="s">
        <v>63</v>
      </c>
      <c r="C3181">
        <v>5</v>
      </c>
      <c r="D3181" s="48" t="s">
        <v>26</v>
      </c>
      <c r="E3181" s="48" t="str">
        <f>VLOOKUP(D3181,'Species List'!$A$2:$J$97,3,0)</f>
        <v>Acanthurus bahianus</v>
      </c>
      <c r="F3181">
        <v>15</v>
      </c>
      <c r="H3181" s="50">
        <f>VLOOKUP(D3181,'Species List'!$A$2:$J$97,6,0)</f>
        <v>-4.6005000000000003</v>
      </c>
      <c r="I3181" s="50">
        <f>VLOOKUP(D3181,'Species List'!$A$2:$J$97,7,0)</f>
        <v>2.9752000000000001</v>
      </c>
      <c r="J3181">
        <f t="shared" si="49"/>
        <v>74.783659607909669</v>
      </c>
      <c r="K3181" s="50" t="str">
        <f>VLOOKUP(D3181,'Species List'!$A$2:$J$97,4,0)</f>
        <v>Acanthuridae</v>
      </c>
    </row>
    <row r="3182" spans="1:11">
      <c r="A3182" s="49">
        <v>2015</v>
      </c>
      <c r="B3182" t="s">
        <v>63</v>
      </c>
      <c r="C3182">
        <v>5</v>
      </c>
      <c r="D3182" s="48" t="s">
        <v>26</v>
      </c>
      <c r="E3182" s="48" t="str">
        <f>VLOOKUP(D3182,'Species List'!$A$2:$J$97,3,0)</f>
        <v>Acanthurus bahianus</v>
      </c>
      <c r="F3182">
        <v>15</v>
      </c>
      <c r="H3182" s="50">
        <f>VLOOKUP(D3182,'Species List'!$A$2:$J$97,6,0)</f>
        <v>-4.6005000000000003</v>
      </c>
      <c r="I3182" s="50">
        <f>VLOOKUP(D3182,'Species List'!$A$2:$J$97,7,0)</f>
        <v>2.9752000000000001</v>
      </c>
      <c r="J3182">
        <f t="shared" si="49"/>
        <v>74.783659607909669</v>
      </c>
      <c r="K3182" s="50" t="str">
        <f>VLOOKUP(D3182,'Species List'!$A$2:$J$97,4,0)</f>
        <v>Acanthuridae</v>
      </c>
    </row>
    <row r="3183" spans="1:11">
      <c r="A3183" s="49">
        <v>2015</v>
      </c>
      <c r="B3183" t="s">
        <v>63</v>
      </c>
      <c r="C3183">
        <v>5</v>
      </c>
      <c r="D3183" s="48" t="s">
        <v>26</v>
      </c>
      <c r="E3183" s="48" t="str">
        <f>VLOOKUP(D3183,'Species List'!$A$2:$J$97,3,0)</f>
        <v>Acanthurus bahianus</v>
      </c>
      <c r="F3183">
        <v>15</v>
      </c>
      <c r="H3183" s="50">
        <f>VLOOKUP(D3183,'Species List'!$A$2:$J$97,6,0)</f>
        <v>-4.6005000000000003</v>
      </c>
      <c r="I3183" s="50">
        <f>VLOOKUP(D3183,'Species List'!$A$2:$J$97,7,0)</f>
        <v>2.9752000000000001</v>
      </c>
      <c r="J3183">
        <f t="shared" si="49"/>
        <v>74.783659607909669</v>
      </c>
      <c r="K3183" s="50" t="str">
        <f>VLOOKUP(D3183,'Species List'!$A$2:$J$97,4,0)</f>
        <v>Acanthuridae</v>
      </c>
    </row>
    <row r="3184" spans="1:11">
      <c r="A3184" s="49">
        <v>2015</v>
      </c>
      <c r="B3184" t="s">
        <v>63</v>
      </c>
      <c r="C3184">
        <v>5</v>
      </c>
      <c r="D3184" s="48" t="s">
        <v>26</v>
      </c>
      <c r="E3184" s="48" t="str">
        <f>VLOOKUP(D3184,'Species List'!$A$2:$J$97,3,0)</f>
        <v>Acanthurus bahianus</v>
      </c>
      <c r="F3184">
        <v>15</v>
      </c>
      <c r="H3184" s="50">
        <f>VLOOKUP(D3184,'Species List'!$A$2:$J$97,6,0)</f>
        <v>-4.6005000000000003</v>
      </c>
      <c r="I3184" s="50">
        <f>VLOOKUP(D3184,'Species List'!$A$2:$J$97,7,0)</f>
        <v>2.9752000000000001</v>
      </c>
      <c r="J3184">
        <f t="shared" si="49"/>
        <v>74.783659607909669</v>
      </c>
      <c r="K3184" s="50" t="str">
        <f>VLOOKUP(D3184,'Species List'!$A$2:$J$97,4,0)</f>
        <v>Acanthuridae</v>
      </c>
    </row>
    <row r="3185" spans="1:11">
      <c r="A3185" s="49">
        <v>2015</v>
      </c>
      <c r="B3185" t="s">
        <v>63</v>
      </c>
      <c r="C3185">
        <v>5</v>
      </c>
      <c r="D3185" s="48" t="s">
        <v>26</v>
      </c>
      <c r="E3185" s="48" t="str">
        <f>VLOOKUP(D3185,'Species List'!$A$2:$J$97,3,0)</f>
        <v>Acanthurus bahianus</v>
      </c>
      <c r="F3185">
        <v>15</v>
      </c>
      <c r="H3185" s="50">
        <f>VLOOKUP(D3185,'Species List'!$A$2:$J$97,6,0)</f>
        <v>-4.6005000000000003</v>
      </c>
      <c r="I3185" s="50">
        <f>VLOOKUP(D3185,'Species List'!$A$2:$J$97,7,0)</f>
        <v>2.9752000000000001</v>
      </c>
      <c r="J3185">
        <f t="shared" si="49"/>
        <v>74.783659607909669</v>
      </c>
      <c r="K3185" s="50" t="str">
        <f>VLOOKUP(D3185,'Species List'!$A$2:$J$97,4,0)</f>
        <v>Acanthuridae</v>
      </c>
    </row>
    <row r="3186" spans="1:11">
      <c r="A3186" s="49">
        <v>2015</v>
      </c>
      <c r="B3186" t="s">
        <v>63</v>
      </c>
      <c r="C3186">
        <v>5</v>
      </c>
      <c r="D3186" s="48" t="s">
        <v>26</v>
      </c>
      <c r="E3186" s="48" t="str">
        <f>VLOOKUP(D3186,'Species List'!$A$2:$J$97,3,0)</f>
        <v>Acanthurus bahianus</v>
      </c>
      <c r="F3186">
        <v>15</v>
      </c>
      <c r="H3186" s="50">
        <f>VLOOKUP(D3186,'Species List'!$A$2:$J$97,6,0)</f>
        <v>-4.6005000000000003</v>
      </c>
      <c r="I3186" s="50">
        <f>VLOOKUP(D3186,'Species List'!$A$2:$J$97,7,0)</f>
        <v>2.9752000000000001</v>
      </c>
      <c r="J3186">
        <f t="shared" si="49"/>
        <v>74.783659607909669</v>
      </c>
      <c r="K3186" s="50" t="str">
        <f>VLOOKUP(D3186,'Species List'!$A$2:$J$97,4,0)</f>
        <v>Acanthuridae</v>
      </c>
    </row>
    <row r="3187" spans="1:11">
      <c r="A3187" s="49">
        <v>2015</v>
      </c>
      <c r="B3187" t="s">
        <v>63</v>
      </c>
      <c r="C3187">
        <v>5</v>
      </c>
      <c r="D3187" s="48" t="s">
        <v>26</v>
      </c>
      <c r="E3187" s="48" t="str">
        <f>VLOOKUP(D3187,'Species List'!$A$2:$J$97,3,0)</f>
        <v>Acanthurus bahianus</v>
      </c>
      <c r="F3187">
        <v>15</v>
      </c>
      <c r="H3187" s="50">
        <f>VLOOKUP(D3187,'Species List'!$A$2:$J$97,6,0)</f>
        <v>-4.6005000000000003</v>
      </c>
      <c r="I3187" s="50">
        <f>VLOOKUP(D3187,'Species List'!$A$2:$J$97,7,0)</f>
        <v>2.9752000000000001</v>
      </c>
      <c r="J3187">
        <f t="shared" si="49"/>
        <v>74.783659607909669</v>
      </c>
      <c r="K3187" s="50" t="str">
        <f>VLOOKUP(D3187,'Species List'!$A$2:$J$97,4,0)</f>
        <v>Acanthuridae</v>
      </c>
    </row>
    <row r="3188" spans="1:11">
      <c r="A3188" s="49">
        <v>2015</v>
      </c>
      <c r="B3188" t="s">
        <v>63</v>
      </c>
      <c r="C3188">
        <v>5</v>
      </c>
      <c r="D3188" s="48" t="s">
        <v>26</v>
      </c>
      <c r="E3188" s="48" t="str">
        <f>VLOOKUP(D3188,'Species List'!$A$2:$J$97,3,0)</f>
        <v>Acanthurus bahianus</v>
      </c>
      <c r="F3188">
        <v>15</v>
      </c>
      <c r="H3188" s="50">
        <f>VLOOKUP(D3188,'Species List'!$A$2:$J$97,6,0)</f>
        <v>-4.6005000000000003</v>
      </c>
      <c r="I3188" s="50">
        <f>VLOOKUP(D3188,'Species List'!$A$2:$J$97,7,0)</f>
        <v>2.9752000000000001</v>
      </c>
      <c r="J3188">
        <f t="shared" si="49"/>
        <v>74.783659607909669</v>
      </c>
      <c r="K3188" s="50" t="str">
        <f>VLOOKUP(D3188,'Species List'!$A$2:$J$97,4,0)</f>
        <v>Acanthuridae</v>
      </c>
    </row>
    <row r="3189" spans="1:11">
      <c r="A3189" s="49">
        <v>2015</v>
      </c>
      <c r="B3189" t="s">
        <v>63</v>
      </c>
      <c r="C3189">
        <v>5</v>
      </c>
      <c r="D3189" s="48" t="s">
        <v>26</v>
      </c>
      <c r="E3189" s="48" t="str">
        <f>VLOOKUP(D3189,'Species List'!$A$2:$J$97,3,0)</f>
        <v>Acanthurus bahianus</v>
      </c>
      <c r="F3189">
        <v>15</v>
      </c>
      <c r="H3189" s="50">
        <f>VLOOKUP(D3189,'Species List'!$A$2:$J$97,6,0)</f>
        <v>-4.6005000000000003</v>
      </c>
      <c r="I3189" s="50">
        <f>VLOOKUP(D3189,'Species List'!$A$2:$J$97,7,0)</f>
        <v>2.9752000000000001</v>
      </c>
      <c r="J3189">
        <f t="shared" si="49"/>
        <v>74.783659607909669</v>
      </c>
      <c r="K3189" s="50" t="str">
        <f>VLOOKUP(D3189,'Species List'!$A$2:$J$97,4,0)</f>
        <v>Acanthuridae</v>
      </c>
    </row>
    <row r="3190" spans="1:11">
      <c r="A3190" s="49">
        <v>2015</v>
      </c>
      <c r="B3190" t="s">
        <v>63</v>
      </c>
      <c r="C3190">
        <v>5</v>
      </c>
      <c r="D3190" s="48" t="s">
        <v>26</v>
      </c>
      <c r="E3190" s="48" t="str">
        <f>VLOOKUP(D3190,'Species List'!$A$2:$J$97,3,0)</f>
        <v>Acanthurus bahianus</v>
      </c>
      <c r="F3190">
        <v>15</v>
      </c>
      <c r="H3190" s="50">
        <f>VLOOKUP(D3190,'Species List'!$A$2:$J$97,6,0)</f>
        <v>-4.6005000000000003</v>
      </c>
      <c r="I3190" s="50">
        <f>VLOOKUP(D3190,'Species List'!$A$2:$J$97,7,0)</f>
        <v>2.9752000000000001</v>
      </c>
      <c r="J3190">
        <f t="shared" si="49"/>
        <v>74.783659607909669</v>
      </c>
      <c r="K3190" s="50" t="str">
        <f>VLOOKUP(D3190,'Species List'!$A$2:$J$97,4,0)</f>
        <v>Acanthuridae</v>
      </c>
    </row>
    <row r="3191" spans="1:11">
      <c r="A3191" s="49">
        <v>2015</v>
      </c>
      <c r="B3191" t="s">
        <v>63</v>
      </c>
      <c r="C3191">
        <v>5</v>
      </c>
      <c r="D3191" s="48" t="s">
        <v>26</v>
      </c>
      <c r="E3191" s="48" t="str">
        <f>VLOOKUP(D3191,'Species List'!$A$2:$J$97,3,0)</f>
        <v>Acanthurus bahianus</v>
      </c>
      <c r="F3191">
        <v>15</v>
      </c>
      <c r="H3191" s="50">
        <f>VLOOKUP(D3191,'Species List'!$A$2:$J$97,6,0)</f>
        <v>-4.6005000000000003</v>
      </c>
      <c r="I3191" s="50">
        <f>VLOOKUP(D3191,'Species List'!$A$2:$J$97,7,0)</f>
        <v>2.9752000000000001</v>
      </c>
      <c r="J3191">
        <f t="shared" si="49"/>
        <v>74.783659607909669</v>
      </c>
      <c r="K3191" s="50" t="str">
        <f>VLOOKUP(D3191,'Species List'!$A$2:$J$97,4,0)</f>
        <v>Acanthuridae</v>
      </c>
    </row>
    <row r="3192" spans="1:11">
      <c r="A3192" s="49">
        <v>2015</v>
      </c>
      <c r="B3192" t="s">
        <v>63</v>
      </c>
      <c r="C3192">
        <v>5</v>
      </c>
      <c r="D3192" s="48" t="s">
        <v>26</v>
      </c>
      <c r="E3192" s="48" t="str">
        <f>VLOOKUP(D3192,'Species List'!$A$2:$J$97,3,0)</f>
        <v>Acanthurus bahianus</v>
      </c>
      <c r="F3192">
        <v>15</v>
      </c>
      <c r="H3192" s="50">
        <f>VLOOKUP(D3192,'Species List'!$A$2:$J$97,6,0)</f>
        <v>-4.6005000000000003</v>
      </c>
      <c r="I3192" s="50">
        <f>VLOOKUP(D3192,'Species List'!$A$2:$J$97,7,0)</f>
        <v>2.9752000000000001</v>
      </c>
      <c r="J3192">
        <f t="shared" si="49"/>
        <v>74.783659607909669</v>
      </c>
      <c r="K3192" s="50" t="str">
        <f>VLOOKUP(D3192,'Species List'!$A$2:$J$97,4,0)</f>
        <v>Acanthuridae</v>
      </c>
    </row>
    <row r="3193" spans="1:11">
      <c r="A3193" s="49">
        <v>2015</v>
      </c>
      <c r="B3193" t="s">
        <v>63</v>
      </c>
      <c r="C3193">
        <v>5</v>
      </c>
      <c r="D3193" s="48" t="s">
        <v>26</v>
      </c>
      <c r="E3193" s="48" t="str">
        <f>VLOOKUP(D3193,'Species List'!$A$2:$J$97,3,0)</f>
        <v>Acanthurus bahianus</v>
      </c>
      <c r="F3193">
        <v>15</v>
      </c>
      <c r="H3193" s="50">
        <f>VLOOKUP(D3193,'Species List'!$A$2:$J$97,6,0)</f>
        <v>-4.6005000000000003</v>
      </c>
      <c r="I3193" s="50">
        <f>VLOOKUP(D3193,'Species List'!$A$2:$J$97,7,0)</f>
        <v>2.9752000000000001</v>
      </c>
      <c r="J3193">
        <f t="shared" si="49"/>
        <v>74.783659607909669</v>
      </c>
      <c r="K3193" s="50" t="str">
        <f>VLOOKUP(D3193,'Species List'!$A$2:$J$97,4,0)</f>
        <v>Acanthuridae</v>
      </c>
    </row>
    <row r="3194" spans="1:11">
      <c r="A3194" s="49">
        <v>2015</v>
      </c>
      <c r="B3194" t="s">
        <v>63</v>
      </c>
      <c r="C3194">
        <v>5</v>
      </c>
      <c r="D3194" s="48" t="s">
        <v>26</v>
      </c>
      <c r="E3194" s="48" t="str">
        <f>VLOOKUP(D3194,'Species List'!$A$2:$J$97,3,0)</f>
        <v>Acanthurus bahianus</v>
      </c>
      <c r="F3194">
        <v>15</v>
      </c>
      <c r="H3194" s="50">
        <f>VLOOKUP(D3194,'Species List'!$A$2:$J$97,6,0)</f>
        <v>-4.6005000000000003</v>
      </c>
      <c r="I3194" s="50">
        <f>VLOOKUP(D3194,'Species List'!$A$2:$J$97,7,0)</f>
        <v>2.9752000000000001</v>
      </c>
      <c r="J3194">
        <f t="shared" si="49"/>
        <v>74.783659607909669</v>
      </c>
      <c r="K3194" s="50" t="str">
        <f>VLOOKUP(D3194,'Species List'!$A$2:$J$97,4,0)</f>
        <v>Acanthuridae</v>
      </c>
    </row>
    <row r="3195" spans="1:11">
      <c r="A3195" s="49">
        <v>2015</v>
      </c>
      <c r="B3195" t="s">
        <v>63</v>
      </c>
      <c r="C3195">
        <v>5</v>
      </c>
      <c r="D3195" s="48" t="s">
        <v>26</v>
      </c>
      <c r="E3195" s="48" t="str">
        <f>VLOOKUP(D3195,'Species List'!$A$2:$J$97,3,0)</f>
        <v>Acanthurus bahianus</v>
      </c>
      <c r="F3195">
        <v>15</v>
      </c>
      <c r="H3195" s="50">
        <f>VLOOKUP(D3195,'Species List'!$A$2:$J$97,6,0)</f>
        <v>-4.6005000000000003</v>
      </c>
      <c r="I3195" s="50">
        <f>VLOOKUP(D3195,'Species List'!$A$2:$J$97,7,0)</f>
        <v>2.9752000000000001</v>
      </c>
      <c r="J3195">
        <f t="shared" si="49"/>
        <v>74.783659607909669</v>
      </c>
      <c r="K3195" s="50" t="str">
        <f>VLOOKUP(D3195,'Species List'!$A$2:$J$97,4,0)</f>
        <v>Acanthuridae</v>
      </c>
    </row>
    <row r="3196" spans="1:11">
      <c r="A3196" s="49">
        <v>2015</v>
      </c>
      <c r="B3196" t="s">
        <v>63</v>
      </c>
      <c r="C3196">
        <v>5</v>
      </c>
      <c r="D3196" s="48" t="s">
        <v>26</v>
      </c>
      <c r="E3196" s="48" t="str">
        <f>VLOOKUP(D3196,'Species List'!$A$2:$J$97,3,0)</f>
        <v>Acanthurus bahianus</v>
      </c>
      <c r="F3196">
        <v>15</v>
      </c>
      <c r="H3196" s="50">
        <f>VLOOKUP(D3196,'Species List'!$A$2:$J$97,6,0)</f>
        <v>-4.6005000000000003</v>
      </c>
      <c r="I3196" s="50">
        <f>VLOOKUP(D3196,'Species List'!$A$2:$J$97,7,0)</f>
        <v>2.9752000000000001</v>
      </c>
      <c r="J3196">
        <f t="shared" si="49"/>
        <v>74.783659607909669</v>
      </c>
      <c r="K3196" s="50" t="str">
        <f>VLOOKUP(D3196,'Species List'!$A$2:$J$97,4,0)</f>
        <v>Acanthuridae</v>
      </c>
    </row>
    <row r="3197" spans="1:11">
      <c r="A3197" s="49">
        <v>2015</v>
      </c>
      <c r="B3197" t="s">
        <v>63</v>
      </c>
      <c r="C3197">
        <v>5</v>
      </c>
      <c r="D3197" s="48" t="s">
        <v>26</v>
      </c>
      <c r="E3197" s="48" t="str">
        <f>VLOOKUP(D3197,'Species List'!$A$2:$J$97,3,0)</f>
        <v>Acanthurus bahianus</v>
      </c>
      <c r="F3197">
        <v>15</v>
      </c>
      <c r="H3197" s="50">
        <f>VLOOKUP(D3197,'Species List'!$A$2:$J$97,6,0)</f>
        <v>-4.6005000000000003</v>
      </c>
      <c r="I3197" s="50">
        <f>VLOOKUP(D3197,'Species List'!$A$2:$J$97,7,0)</f>
        <v>2.9752000000000001</v>
      </c>
      <c r="J3197">
        <f t="shared" si="49"/>
        <v>74.783659607909669</v>
      </c>
      <c r="K3197" s="50" t="str">
        <f>VLOOKUP(D3197,'Species List'!$A$2:$J$97,4,0)</f>
        <v>Acanthuridae</v>
      </c>
    </row>
    <row r="3198" spans="1:11">
      <c r="A3198" s="49">
        <v>2015</v>
      </c>
      <c r="B3198" t="s">
        <v>63</v>
      </c>
      <c r="C3198">
        <v>5</v>
      </c>
      <c r="D3198" s="48" t="s">
        <v>26</v>
      </c>
      <c r="E3198" s="48" t="str">
        <f>VLOOKUP(D3198,'Species List'!$A$2:$J$97,3,0)</f>
        <v>Acanthurus bahianus</v>
      </c>
      <c r="F3198">
        <v>15</v>
      </c>
      <c r="H3198" s="50">
        <f>VLOOKUP(D3198,'Species List'!$A$2:$J$97,6,0)</f>
        <v>-4.6005000000000003</v>
      </c>
      <c r="I3198" s="50">
        <f>VLOOKUP(D3198,'Species List'!$A$2:$J$97,7,0)</f>
        <v>2.9752000000000001</v>
      </c>
      <c r="J3198">
        <f t="shared" si="49"/>
        <v>74.783659607909669</v>
      </c>
      <c r="K3198" s="50" t="str">
        <f>VLOOKUP(D3198,'Species List'!$A$2:$J$97,4,0)</f>
        <v>Acanthuridae</v>
      </c>
    </row>
    <row r="3199" spans="1:11">
      <c r="A3199" s="49">
        <v>2015</v>
      </c>
      <c r="B3199" t="s">
        <v>63</v>
      </c>
      <c r="C3199">
        <v>5</v>
      </c>
      <c r="D3199" s="48" t="s">
        <v>26</v>
      </c>
      <c r="E3199" s="48" t="str">
        <f>VLOOKUP(D3199,'Species List'!$A$2:$J$97,3,0)</f>
        <v>Acanthurus bahianus</v>
      </c>
      <c r="F3199">
        <v>15</v>
      </c>
      <c r="H3199" s="50">
        <f>VLOOKUP(D3199,'Species List'!$A$2:$J$97,6,0)</f>
        <v>-4.6005000000000003</v>
      </c>
      <c r="I3199" s="50">
        <f>VLOOKUP(D3199,'Species List'!$A$2:$J$97,7,0)</f>
        <v>2.9752000000000001</v>
      </c>
      <c r="J3199">
        <f t="shared" si="49"/>
        <v>74.783659607909669</v>
      </c>
      <c r="K3199" s="50" t="str">
        <f>VLOOKUP(D3199,'Species List'!$A$2:$J$97,4,0)</f>
        <v>Acanthuridae</v>
      </c>
    </row>
    <row r="3200" spans="1:11">
      <c r="A3200" s="49">
        <v>2015</v>
      </c>
      <c r="B3200" t="s">
        <v>63</v>
      </c>
      <c r="C3200">
        <v>5</v>
      </c>
      <c r="D3200" s="48" t="s">
        <v>26</v>
      </c>
      <c r="E3200" s="48" t="str">
        <f>VLOOKUP(D3200,'Species List'!$A$2:$J$97,3,0)</f>
        <v>Acanthurus bahianus</v>
      </c>
      <c r="F3200">
        <v>15</v>
      </c>
      <c r="H3200" s="50">
        <f>VLOOKUP(D3200,'Species List'!$A$2:$J$97,6,0)</f>
        <v>-4.6005000000000003</v>
      </c>
      <c r="I3200" s="50">
        <f>VLOOKUP(D3200,'Species List'!$A$2:$J$97,7,0)</f>
        <v>2.9752000000000001</v>
      </c>
      <c r="J3200">
        <f t="shared" si="49"/>
        <v>74.783659607909669</v>
      </c>
      <c r="K3200" s="50" t="str">
        <f>VLOOKUP(D3200,'Species List'!$A$2:$J$97,4,0)</f>
        <v>Acanthuridae</v>
      </c>
    </row>
    <row r="3201" spans="1:11">
      <c r="A3201" s="49">
        <v>2015</v>
      </c>
      <c r="B3201" t="s">
        <v>63</v>
      </c>
      <c r="C3201">
        <v>5</v>
      </c>
      <c r="D3201" s="48" t="s">
        <v>26</v>
      </c>
      <c r="E3201" s="48" t="str">
        <f>VLOOKUP(D3201,'Species List'!$A$2:$J$97,3,0)</f>
        <v>Acanthurus bahianus</v>
      </c>
      <c r="F3201">
        <v>15</v>
      </c>
      <c r="H3201" s="50">
        <f>VLOOKUP(D3201,'Species List'!$A$2:$J$97,6,0)</f>
        <v>-4.6005000000000003</v>
      </c>
      <c r="I3201" s="50">
        <f>VLOOKUP(D3201,'Species List'!$A$2:$J$97,7,0)</f>
        <v>2.9752000000000001</v>
      </c>
      <c r="J3201">
        <f t="shared" si="49"/>
        <v>74.783659607909669</v>
      </c>
      <c r="K3201" s="50" t="str">
        <f>VLOOKUP(D3201,'Species List'!$A$2:$J$97,4,0)</f>
        <v>Acanthuridae</v>
      </c>
    </row>
    <row r="3202" spans="1:11">
      <c r="A3202" s="49">
        <v>2015</v>
      </c>
      <c r="B3202" t="s">
        <v>63</v>
      </c>
      <c r="C3202">
        <v>5</v>
      </c>
      <c r="D3202" s="48" t="s">
        <v>26</v>
      </c>
      <c r="E3202" s="48" t="str">
        <f>VLOOKUP(D3202,'Species List'!$A$2:$J$97,3,0)</f>
        <v>Acanthurus bahianus</v>
      </c>
      <c r="F3202">
        <v>15</v>
      </c>
      <c r="H3202" s="50">
        <f>VLOOKUP(D3202,'Species List'!$A$2:$J$97,6,0)</f>
        <v>-4.6005000000000003</v>
      </c>
      <c r="I3202" s="50">
        <f>VLOOKUP(D3202,'Species List'!$A$2:$J$97,7,0)</f>
        <v>2.9752000000000001</v>
      </c>
      <c r="J3202">
        <f t="shared" ref="J3202:J3265" si="50">10^(H3202+(I3202*LOG(F3202*10)/LOG(10)))</f>
        <v>74.783659607909669</v>
      </c>
      <c r="K3202" s="50" t="str">
        <f>VLOOKUP(D3202,'Species List'!$A$2:$J$97,4,0)</f>
        <v>Acanthuridae</v>
      </c>
    </row>
    <row r="3203" spans="1:11">
      <c r="A3203" s="49">
        <v>2015</v>
      </c>
      <c r="B3203" t="s">
        <v>63</v>
      </c>
      <c r="C3203">
        <v>5</v>
      </c>
      <c r="D3203" s="48" t="s">
        <v>26</v>
      </c>
      <c r="E3203" s="48" t="str">
        <f>VLOOKUP(D3203,'Species List'!$A$2:$J$97,3,0)</f>
        <v>Acanthurus bahianus</v>
      </c>
      <c r="F3203">
        <v>15</v>
      </c>
      <c r="H3203" s="50">
        <f>VLOOKUP(D3203,'Species List'!$A$2:$J$97,6,0)</f>
        <v>-4.6005000000000003</v>
      </c>
      <c r="I3203" s="50">
        <f>VLOOKUP(D3203,'Species List'!$A$2:$J$97,7,0)</f>
        <v>2.9752000000000001</v>
      </c>
      <c r="J3203">
        <f t="shared" si="50"/>
        <v>74.783659607909669</v>
      </c>
      <c r="K3203" s="50" t="str">
        <f>VLOOKUP(D3203,'Species List'!$A$2:$J$97,4,0)</f>
        <v>Acanthuridae</v>
      </c>
    </row>
    <row r="3204" spans="1:11">
      <c r="A3204" s="49">
        <v>2015</v>
      </c>
      <c r="B3204" t="s">
        <v>63</v>
      </c>
      <c r="C3204">
        <v>5</v>
      </c>
      <c r="D3204" s="48" t="s">
        <v>26</v>
      </c>
      <c r="E3204" s="48" t="str">
        <f>VLOOKUP(D3204,'Species List'!$A$2:$J$97,3,0)</f>
        <v>Acanthurus bahianus</v>
      </c>
      <c r="F3204">
        <v>15</v>
      </c>
      <c r="H3204" s="50">
        <f>VLOOKUP(D3204,'Species List'!$A$2:$J$97,6,0)</f>
        <v>-4.6005000000000003</v>
      </c>
      <c r="I3204" s="50">
        <f>VLOOKUP(D3204,'Species List'!$A$2:$J$97,7,0)</f>
        <v>2.9752000000000001</v>
      </c>
      <c r="J3204">
        <f t="shared" si="50"/>
        <v>74.783659607909669</v>
      </c>
      <c r="K3204" s="50" t="str">
        <f>VLOOKUP(D3204,'Species List'!$A$2:$J$97,4,0)</f>
        <v>Acanthuridae</v>
      </c>
    </row>
    <row r="3205" spans="1:11">
      <c r="A3205" s="49">
        <v>2015</v>
      </c>
      <c r="B3205" t="s">
        <v>63</v>
      </c>
      <c r="C3205">
        <v>5</v>
      </c>
      <c r="D3205" s="48" t="s">
        <v>26</v>
      </c>
      <c r="E3205" s="48" t="str">
        <f>VLOOKUP(D3205,'Species List'!$A$2:$J$97,3,0)</f>
        <v>Acanthurus bahianus</v>
      </c>
      <c r="F3205">
        <v>15</v>
      </c>
      <c r="H3205" s="50">
        <f>VLOOKUP(D3205,'Species List'!$A$2:$J$97,6,0)</f>
        <v>-4.6005000000000003</v>
      </c>
      <c r="I3205" s="50">
        <f>VLOOKUP(D3205,'Species List'!$A$2:$J$97,7,0)</f>
        <v>2.9752000000000001</v>
      </c>
      <c r="J3205">
        <f t="shared" si="50"/>
        <v>74.783659607909669</v>
      </c>
      <c r="K3205" s="50" t="str">
        <f>VLOOKUP(D3205,'Species List'!$A$2:$J$97,4,0)</f>
        <v>Acanthuridae</v>
      </c>
    </row>
    <row r="3206" spans="1:11">
      <c r="A3206" s="49">
        <v>2015</v>
      </c>
      <c r="B3206" t="s">
        <v>63</v>
      </c>
      <c r="C3206">
        <v>5</v>
      </c>
      <c r="D3206" s="48" t="s">
        <v>26</v>
      </c>
      <c r="E3206" s="48" t="str">
        <f>VLOOKUP(D3206,'Species List'!$A$2:$J$97,3,0)</f>
        <v>Acanthurus bahianus</v>
      </c>
      <c r="F3206">
        <v>15</v>
      </c>
      <c r="H3206" s="50">
        <f>VLOOKUP(D3206,'Species List'!$A$2:$J$97,6,0)</f>
        <v>-4.6005000000000003</v>
      </c>
      <c r="I3206" s="50">
        <f>VLOOKUP(D3206,'Species List'!$A$2:$J$97,7,0)</f>
        <v>2.9752000000000001</v>
      </c>
      <c r="J3206">
        <f t="shared" si="50"/>
        <v>74.783659607909669</v>
      </c>
      <c r="K3206" s="50" t="str">
        <f>VLOOKUP(D3206,'Species List'!$A$2:$J$97,4,0)</f>
        <v>Acanthuridae</v>
      </c>
    </row>
    <row r="3207" spans="1:11">
      <c r="A3207" s="49">
        <v>2015</v>
      </c>
      <c r="B3207" t="s">
        <v>63</v>
      </c>
      <c r="C3207">
        <v>5</v>
      </c>
      <c r="D3207" t="s">
        <v>54</v>
      </c>
      <c r="E3207" s="48" t="str">
        <f>VLOOKUP(D3207,'Species List'!$A$2:$J$97,3,0)</f>
        <v>Acanthurus coeruleus</v>
      </c>
      <c r="F3207">
        <v>15</v>
      </c>
      <c r="H3207" s="50">
        <f>VLOOKUP(D3207,'Species List'!$A$2:$J$97,6,0)</f>
        <v>-2.8241999999999998</v>
      </c>
      <c r="I3207" s="50">
        <f>VLOOKUP(D3207,'Species List'!$A$2:$J$97,7,0)</f>
        <v>2.2637999999999998</v>
      </c>
      <c r="J3207">
        <f t="shared" si="50"/>
        <v>126.48394196747614</v>
      </c>
      <c r="K3207" s="50" t="str">
        <f>VLOOKUP(D3207,'Species List'!$A$2:$J$97,4,0)</f>
        <v>Acanthuridae</v>
      </c>
    </row>
    <row r="3208" spans="1:11">
      <c r="A3208" s="49">
        <v>2015</v>
      </c>
      <c r="B3208" t="s">
        <v>63</v>
      </c>
      <c r="C3208">
        <v>5</v>
      </c>
      <c r="D3208" t="s">
        <v>54</v>
      </c>
      <c r="E3208" s="48" t="str">
        <f>VLOOKUP(D3208,'Species List'!$A$2:$J$97,3,0)</f>
        <v>Acanthurus coeruleus</v>
      </c>
      <c r="F3208">
        <v>15</v>
      </c>
      <c r="H3208" s="50">
        <f>VLOOKUP(D3208,'Species List'!$A$2:$J$97,6,0)</f>
        <v>-2.8241999999999998</v>
      </c>
      <c r="I3208" s="50">
        <f>VLOOKUP(D3208,'Species List'!$A$2:$J$97,7,0)</f>
        <v>2.2637999999999998</v>
      </c>
      <c r="J3208">
        <f t="shared" si="50"/>
        <v>126.48394196747614</v>
      </c>
      <c r="K3208" s="50" t="str">
        <f>VLOOKUP(D3208,'Species List'!$A$2:$J$97,4,0)</f>
        <v>Acanthuridae</v>
      </c>
    </row>
    <row r="3209" spans="1:11">
      <c r="A3209" s="49">
        <v>2015</v>
      </c>
      <c r="B3209" t="s">
        <v>63</v>
      </c>
      <c r="C3209">
        <v>5</v>
      </c>
      <c r="D3209" t="s">
        <v>54</v>
      </c>
      <c r="E3209" s="48" t="str">
        <f>VLOOKUP(D3209,'Species List'!$A$2:$J$97,3,0)</f>
        <v>Acanthurus coeruleus</v>
      </c>
      <c r="F3209">
        <v>15</v>
      </c>
      <c r="H3209" s="50">
        <f>VLOOKUP(D3209,'Species List'!$A$2:$J$97,6,0)</f>
        <v>-2.8241999999999998</v>
      </c>
      <c r="I3209" s="50">
        <f>VLOOKUP(D3209,'Species List'!$A$2:$J$97,7,0)</f>
        <v>2.2637999999999998</v>
      </c>
      <c r="J3209">
        <f t="shared" si="50"/>
        <v>126.48394196747614</v>
      </c>
      <c r="K3209" s="50" t="str">
        <f>VLOOKUP(D3209,'Species List'!$A$2:$J$97,4,0)</f>
        <v>Acanthuridae</v>
      </c>
    </row>
    <row r="3210" spans="1:11">
      <c r="A3210" s="49">
        <v>2015</v>
      </c>
      <c r="B3210" t="s">
        <v>63</v>
      </c>
      <c r="C3210">
        <v>5</v>
      </c>
      <c r="D3210" t="s">
        <v>54</v>
      </c>
      <c r="E3210" s="48" t="str">
        <f>VLOOKUP(D3210,'Species List'!$A$2:$J$97,3,0)</f>
        <v>Acanthurus coeruleus</v>
      </c>
      <c r="F3210">
        <v>15</v>
      </c>
      <c r="H3210" s="50">
        <f>VLOOKUP(D3210,'Species List'!$A$2:$J$97,6,0)</f>
        <v>-2.8241999999999998</v>
      </c>
      <c r="I3210" s="50">
        <f>VLOOKUP(D3210,'Species List'!$A$2:$J$97,7,0)</f>
        <v>2.2637999999999998</v>
      </c>
      <c r="J3210">
        <f t="shared" si="50"/>
        <v>126.48394196747614</v>
      </c>
      <c r="K3210" s="50" t="str">
        <f>VLOOKUP(D3210,'Species List'!$A$2:$J$97,4,0)</f>
        <v>Acanthuridae</v>
      </c>
    </row>
    <row r="3211" spans="1:11">
      <c r="A3211" s="49">
        <v>2015</v>
      </c>
      <c r="B3211" t="s">
        <v>63</v>
      </c>
      <c r="C3211">
        <v>5</v>
      </c>
      <c r="D3211" t="s">
        <v>54</v>
      </c>
      <c r="E3211" s="48" t="str">
        <f>VLOOKUP(D3211,'Species List'!$A$2:$J$97,3,0)</f>
        <v>Acanthurus coeruleus</v>
      </c>
      <c r="F3211">
        <v>15</v>
      </c>
      <c r="H3211" s="50">
        <f>VLOOKUP(D3211,'Species List'!$A$2:$J$97,6,0)</f>
        <v>-2.8241999999999998</v>
      </c>
      <c r="I3211" s="50">
        <f>VLOOKUP(D3211,'Species List'!$A$2:$J$97,7,0)</f>
        <v>2.2637999999999998</v>
      </c>
      <c r="J3211">
        <f t="shared" si="50"/>
        <v>126.48394196747614</v>
      </c>
      <c r="K3211" s="50" t="str">
        <f>VLOOKUP(D3211,'Species List'!$A$2:$J$97,4,0)</f>
        <v>Acanthuridae</v>
      </c>
    </row>
    <row r="3212" spans="1:11">
      <c r="A3212" s="49">
        <v>2015</v>
      </c>
      <c r="B3212" t="s">
        <v>63</v>
      </c>
      <c r="C3212">
        <v>5</v>
      </c>
      <c r="D3212" t="s">
        <v>54</v>
      </c>
      <c r="E3212" s="48" t="str">
        <f>VLOOKUP(D3212,'Species List'!$A$2:$J$97,3,0)</f>
        <v>Acanthurus coeruleus</v>
      </c>
      <c r="F3212">
        <v>15</v>
      </c>
      <c r="H3212" s="50">
        <f>VLOOKUP(D3212,'Species List'!$A$2:$J$97,6,0)</f>
        <v>-2.8241999999999998</v>
      </c>
      <c r="I3212" s="50">
        <f>VLOOKUP(D3212,'Species List'!$A$2:$J$97,7,0)</f>
        <v>2.2637999999999998</v>
      </c>
      <c r="J3212">
        <f t="shared" si="50"/>
        <v>126.48394196747614</v>
      </c>
      <c r="K3212" s="50" t="str">
        <f>VLOOKUP(D3212,'Species List'!$A$2:$J$97,4,0)</f>
        <v>Acanthuridae</v>
      </c>
    </row>
    <row r="3213" spans="1:11">
      <c r="A3213" s="49">
        <v>2015</v>
      </c>
      <c r="B3213" t="s">
        <v>63</v>
      </c>
      <c r="C3213">
        <v>5</v>
      </c>
      <c r="D3213" t="s">
        <v>54</v>
      </c>
      <c r="E3213" s="48" t="str">
        <f>VLOOKUP(D3213,'Species List'!$A$2:$J$97,3,0)</f>
        <v>Acanthurus coeruleus</v>
      </c>
      <c r="F3213">
        <v>15</v>
      </c>
      <c r="H3213" s="50">
        <f>VLOOKUP(D3213,'Species List'!$A$2:$J$97,6,0)</f>
        <v>-2.8241999999999998</v>
      </c>
      <c r="I3213" s="50">
        <f>VLOOKUP(D3213,'Species List'!$A$2:$J$97,7,0)</f>
        <v>2.2637999999999998</v>
      </c>
      <c r="J3213">
        <f t="shared" si="50"/>
        <v>126.48394196747614</v>
      </c>
      <c r="K3213" s="50" t="str">
        <f>VLOOKUP(D3213,'Species List'!$A$2:$J$97,4,0)</f>
        <v>Acanthuridae</v>
      </c>
    </row>
    <row r="3214" spans="1:11">
      <c r="A3214" s="49">
        <v>2015</v>
      </c>
      <c r="B3214" t="s">
        <v>63</v>
      </c>
      <c r="C3214">
        <v>5</v>
      </c>
      <c r="D3214" t="s">
        <v>54</v>
      </c>
      <c r="E3214" s="48" t="str">
        <f>VLOOKUP(D3214,'Species List'!$A$2:$J$97,3,0)</f>
        <v>Acanthurus coeruleus</v>
      </c>
      <c r="F3214">
        <v>15</v>
      </c>
      <c r="H3214" s="50">
        <f>VLOOKUP(D3214,'Species List'!$A$2:$J$97,6,0)</f>
        <v>-2.8241999999999998</v>
      </c>
      <c r="I3214" s="50">
        <f>VLOOKUP(D3214,'Species List'!$A$2:$J$97,7,0)</f>
        <v>2.2637999999999998</v>
      </c>
      <c r="J3214">
        <f t="shared" si="50"/>
        <v>126.48394196747614</v>
      </c>
      <c r="K3214" s="50" t="str">
        <f>VLOOKUP(D3214,'Species List'!$A$2:$J$97,4,0)</f>
        <v>Acanthuridae</v>
      </c>
    </row>
    <row r="3215" spans="1:11">
      <c r="A3215" s="49">
        <v>2015</v>
      </c>
      <c r="B3215" t="s">
        <v>63</v>
      </c>
      <c r="C3215">
        <v>5</v>
      </c>
      <c r="D3215" t="s">
        <v>54</v>
      </c>
      <c r="E3215" s="48" t="str">
        <f>VLOOKUP(D3215,'Species List'!$A$2:$J$97,3,0)</f>
        <v>Acanthurus coeruleus</v>
      </c>
      <c r="F3215">
        <v>15</v>
      </c>
      <c r="H3215" s="50">
        <f>VLOOKUP(D3215,'Species List'!$A$2:$J$97,6,0)</f>
        <v>-2.8241999999999998</v>
      </c>
      <c r="I3215" s="50">
        <f>VLOOKUP(D3215,'Species List'!$A$2:$J$97,7,0)</f>
        <v>2.2637999999999998</v>
      </c>
      <c r="J3215">
        <f t="shared" si="50"/>
        <v>126.48394196747614</v>
      </c>
      <c r="K3215" s="50" t="str">
        <f>VLOOKUP(D3215,'Species List'!$A$2:$J$97,4,0)</f>
        <v>Acanthuridae</v>
      </c>
    </row>
    <row r="3216" spans="1:11">
      <c r="A3216" s="49">
        <v>2015</v>
      </c>
      <c r="B3216" t="s">
        <v>63</v>
      </c>
      <c r="C3216">
        <v>5</v>
      </c>
      <c r="D3216" t="s">
        <v>54</v>
      </c>
      <c r="E3216" s="48" t="str">
        <f>VLOOKUP(D3216,'Species List'!$A$2:$J$97,3,0)</f>
        <v>Acanthurus coeruleus</v>
      </c>
      <c r="F3216">
        <v>15</v>
      </c>
      <c r="H3216" s="50">
        <f>VLOOKUP(D3216,'Species List'!$A$2:$J$97,6,0)</f>
        <v>-2.8241999999999998</v>
      </c>
      <c r="I3216" s="50">
        <f>VLOOKUP(D3216,'Species List'!$A$2:$J$97,7,0)</f>
        <v>2.2637999999999998</v>
      </c>
      <c r="J3216">
        <f t="shared" si="50"/>
        <v>126.48394196747614</v>
      </c>
      <c r="K3216" s="50" t="str">
        <f>VLOOKUP(D3216,'Species List'!$A$2:$J$97,4,0)</f>
        <v>Acanthuridae</v>
      </c>
    </row>
    <row r="3217" spans="1:11">
      <c r="A3217" s="49">
        <v>2015</v>
      </c>
      <c r="B3217" t="s">
        <v>63</v>
      </c>
      <c r="C3217">
        <v>5</v>
      </c>
      <c r="D3217" t="s">
        <v>54</v>
      </c>
      <c r="E3217" s="48" t="str">
        <f>VLOOKUP(D3217,'Species List'!$A$2:$J$97,3,0)</f>
        <v>Acanthurus coeruleus</v>
      </c>
      <c r="F3217">
        <v>15</v>
      </c>
      <c r="H3217" s="50">
        <f>VLOOKUP(D3217,'Species List'!$A$2:$J$97,6,0)</f>
        <v>-2.8241999999999998</v>
      </c>
      <c r="I3217" s="50">
        <f>VLOOKUP(D3217,'Species List'!$A$2:$J$97,7,0)</f>
        <v>2.2637999999999998</v>
      </c>
      <c r="J3217">
        <f t="shared" si="50"/>
        <v>126.48394196747614</v>
      </c>
      <c r="K3217" s="50" t="str">
        <f>VLOOKUP(D3217,'Species List'!$A$2:$J$97,4,0)</f>
        <v>Acanthuridae</v>
      </c>
    </row>
    <row r="3218" spans="1:11">
      <c r="A3218" s="49">
        <v>2015</v>
      </c>
      <c r="B3218" t="s">
        <v>63</v>
      </c>
      <c r="C3218">
        <v>5</v>
      </c>
      <c r="D3218" t="s">
        <v>54</v>
      </c>
      <c r="E3218" s="48" t="str">
        <f>VLOOKUP(D3218,'Species List'!$A$2:$J$97,3,0)</f>
        <v>Acanthurus coeruleus</v>
      </c>
      <c r="F3218">
        <v>15</v>
      </c>
      <c r="H3218" s="50">
        <f>VLOOKUP(D3218,'Species List'!$A$2:$J$97,6,0)</f>
        <v>-2.8241999999999998</v>
      </c>
      <c r="I3218" s="50">
        <f>VLOOKUP(D3218,'Species List'!$A$2:$J$97,7,0)</f>
        <v>2.2637999999999998</v>
      </c>
      <c r="J3218">
        <f t="shared" si="50"/>
        <v>126.48394196747614</v>
      </c>
      <c r="K3218" s="50" t="str">
        <f>VLOOKUP(D3218,'Species List'!$A$2:$J$97,4,0)</f>
        <v>Acanthuridae</v>
      </c>
    </row>
    <row r="3219" spans="1:11">
      <c r="A3219" s="49">
        <v>2015</v>
      </c>
      <c r="B3219" t="s">
        <v>63</v>
      </c>
      <c r="C3219">
        <v>5</v>
      </c>
      <c r="D3219" t="s">
        <v>54</v>
      </c>
      <c r="E3219" s="48" t="str">
        <f>VLOOKUP(D3219,'Species List'!$A$2:$J$97,3,0)</f>
        <v>Acanthurus coeruleus</v>
      </c>
      <c r="F3219">
        <v>15</v>
      </c>
      <c r="H3219" s="50">
        <f>VLOOKUP(D3219,'Species List'!$A$2:$J$97,6,0)</f>
        <v>-2.8241999999999998</v>
      </c>
      <c r="I3219" s="50">
        <f>VLOOKUP(D3219,'Species List'!$A$2:$J$97,7,0)</f>
        <v>2.2637999999999998</v>
      </c>
      <c r="J3219">
        <f t="shared" si="50"/>
        <v>126.48394196747614</v>
      </c>
      <c r="K3219" s="50" t="str">
        <f>VLOOKUP(D3219,'Species List'!$A$2:$J$97,4,0)</f>
        <v>Acanthuridae</v>
      </c>
    </row>
    <row r="3220" spans="1:11">
      <c r="A3220" s="49">
        <v>2015</v>
      </c>
      <c r="B3220" t="s">
        <v>63</v>
      </c>
      <c r="C3220">
        <v>5</v>
      </c>
      <c r="D3220" t="s">
        <v>54</v>
      </c>
      <c r="E3220" s="48" t="str">
        <f>VLOOKUP(D3220,'Species List'!$A$2:$J$97,3,0)</f>
        <v>Acanthurus coeruleus</v>
      </c>
      <c r="F3220">
        <v>15</v>
      </c>
      <c r="H3220" s="50">
        <f>VLOOKUP(D3220,'Species List'!$A$2:$J$97,6,0)</f>
        <v>-2.8241999999999998</v>
      </c>
      <c r="I3220" s="50">
        <f>VLOOKUP(D3220,'Species List'!$A$2:$J$97,7,0)</f>
        <v>2.2637999999999998</v>
      </c>
      <c r="J3220">
        <f t="shared" si="50"/>
        <v>126.48394196747614</v>
      </c>
      <c r="K3220" s="50" t="str">
        <f>VLOOKUP(D3220,'Species List'!$A$2:$J$97,4,0)</f>
        <v>Acanthuridae</v>
      </c>
    </row>
    <row r="3221" spans="1:11">
      <c r="A3221" s="49">
        <v>2015</v>
      </c>
      <c r="B3221" t="s">
        <v>63</v>
      </c>
      <c r="C3221">
        <v>5</v>
      </c>
      <c r="D3221" t="s">
        <v>54</v>
      </c>
      <c r="E3221" s="48" t="str">
        <f>VLOOKUP(D3221,'Species List'!$A$2:$J$97,3,0)</f>
        <v>Acanthurus coeruleus</v>
      </c>
      <c r="F3221">
        <v>15</v>
      </c>
      <c r="H3221" s="50">
        <f>VLOOKUP(D3221,'Species List'!$A$2:$J$97,6,0)</f>
        <v>-2.8241999999999998</v>
      </c>
      <c r="I3221" s="50">
        <f>VLOOKUP(D3221,'Species List'!$A$2:$J$97,7,0)</f>
        <v>2.2637999999999998</v>
      </c>
      <c r="J3221">
        <f t="shared" si="50"/>
        <v>126.48394196747614</v>
      </c>
      <c r="K3221" s="50" t="str">
        <f>VLOOKUP(D3221,'Species List'!$A$2:$J$97,4,0)</f>
        <v>Acanthuridae</v>
      </c>
    </row>
    <row r="3222" spans="1:11">
      <c r="A3222" s="49">
        <v>2015</v>
      </c>
      <c r="B3222" t="s">
        <v>63</v>
      </c>
      <c r="C3222">
        <v>5</v>
      </c>
      <c r="D3222" t="s">
        <v>54</v>
      </c>
      <c r="E3222" s="48" t="str">
        <f>VLOOKUP(D3222,'Species List'!$A$2:$J$97,3,0)</f>
        <v>Acanthurus coeruleus</v>
      </c>
      <c r="F3222">
        <v>15</v>
      </c>
      <c r="H3222" s="50">
        <f>VLOOKUP(D3222,'Species List'!$A$2:$J$97,6,0)</f>
        <v>-2.8241999999999998</v>
      </c>
      <c r="I3222" s="50">
        <f>VLOOKUP(D3222,'Species List'!$A$2:$J$97,7,0)</f>
        <v>2.2637999999999998</v>
      </c>
      <c r="J3222">
        <f t="shared" si="50"/>
        <v>126.48394196747614</v>
      </c>
      <c r="K3222" s="50" t="str">
        <f>VLOOKUP(D3222,'Species List'!$A$2:$J$97,4,0)</f>
        <v>Acanthuridae</v>
      </c>
    </row>
    <row r="3223" spans="1:11">
      <c r="A3223" s="49">
        <v>2015</v>
      </c>
      <c r="B3223" t="s">
        <v>63</v>
      </c>
      <c r="C3223">
        <v>5</v>
      </c>
      <c r="D3223" t="s">
        <v>54</v>
      </c>
      <c r="E3223" s="48" t="str">
        <f>VLOOKUP(D3223,'Species List'!$A$2:$J$97,3,0)</f>
        <v>Acanthurus coeruleus</v>
      </c>
      <c r="F3223">
        <v>15</v>
      </c>
      <c r="H3223" s="50">
        <f>VLOOKUP(D3223,'Species List'!$A$2:$J$97,6,0)</f>
        <v>-2.8241999999999998</v>
      </c>
      <c r="I3223" s="50">
        <f>VLOOKUP(D3223,'Species List'!$A$2:$J$97,7,0)</f>
        <v>2.2637999999999998</v>
      </c>
      <c r="J3223">
        <f t="shared" si="50"/>
        <v>126.48394196747614</v>
      </c>
      <c r="K3223" s="50" t="str">
        <f>VLOOKUP(D3223,'Species List'!$A$2:$J$97,4,0)</f>
        <v>Acanthuridae</v>
      </c>
    </row>
    <row r="3224" spans="1:11">
      <c r="A3224" s="49">
        <v>2015</v>
      </c>
      <c r="B3224" t="s">
        <v>63</v>
      </c>
      <c r="C3224">
        <v>5</v>
      </c>
      <c r="D3224" t="s">
        <v>54</v>
      </c>
      <c r="E3224" s="48" t="str">
        <f>VLOOKUP(D3224,'Species List'!$A$2:$J$97,3,0)</f>
        <v>Acanthurus coeruleus</v>
      </c>
      <c r="F3224">
        <v>15</v>
      </c>
      <c r="H3224" s="50">
        <f>VLOOKUP(D3224,'Species List'!$A$2:$J$97,6,0)</f>
        <v>-2.8241999999999998</v>
      </c>
      <c r="I3224" s="50">
        <f>VLOOKUP(D3224,'Species List'!$A$2:$J$97,7,0)</f>
        <v>2.2637999999999998</v>
      </c>
      <c r="J3224">
        <f t="shared" si="50"/>
        <v>126.48394196747614</v>
      </c>
      <c r="K3224" s="50" t="str">
        <f>VLOOKUP(D3224,'Species List'!$A$2:$J$97,4,0)</f>
        <v>Acanthuridae</v>
      </c>
    </row>
    <row r="3225" spans="1:11">
      <c r="A3225" s="49">
        <v>2015</v>
      </c>
      <c r="B3225" t="s">
        <v>63</v>
      </c>
      <c r="C3225">
        <v>5</v>
      </c>
      <c r="D3225" t="s">
        <v>54</v>
      </c>
      <c r="E3225" s="48" t="str">
        <f>VLOOKUP(D3225,'Species List'!$A$2:$J$97,3,0)</f>
        <v>Acanthurus coeruleus</v>
      </c>
      <c r="F3225">
        <v>15</v>
      </c>
      <c r="H3225" s="50">
        <f>VLOOKUP(D3225,'Species List'!$A$2:$J$97,6,0)</f>
        <v>-2.8241999999999998</v>
      </c>
      <c r="I3225" s="50">
        <f>VLOOKUP(D3225,'Species List'!$A$2:$J$97,7,0)</f>
        <v>2.2637999999999998</v>
      </c>
      <c r="J3225">
        <f t="shared" si="50"/>
        <v>126.48394196747614</v>
      </c>
      <c r="K3225" s="50" t="str">
        <f>VLOOKUP(D3225,'Species List'!$A$2:$J$97,4,0)</f>
        <v>Acanthuridae</v>
      </c>
    </row>
    <row r="3226" spans="1:11">
      <c r="A3226" s="49">
        <v>2015</v>
      </c>
      <c r="B3226" t="s">
        <v>63</v>
      </c>
      <c r="C3226">
        <v>5</v>
      </c>
      <c r="D3226" t="s">
        <v>54</v>
      </c>
      <c r="E3226" s="48" t="str">
        <f>VLOOKUP(D3226,'Species List'!$A$2:$J$97,3,0)</f>
        <v>Acanthurus coeruleus</v>
      </c>
      <c r="F3226">
        <v>15</v>
      </c>
      <c r="H3226" s="50">
        <f>VLOOKUP(D3226,'Species List'!$A$2:$J$97,6,0)</f>
        <v>-2.8241999999999998</v>
      </c>
      <c r="I3226" s="50">
        <f>VLOOKUP(D3226,'Species List'!$A$2:$J$97,7,0)</f>
        <v>2.2637999999999998</v>
      </c>
      <c r="J3226">
        <f t="shared" si="50"/>
        <v>126.48394196747614</v>
      </c>
      <c r="K3226" s="50" t="str">
        <f>VLOOKUP(D3226,'Species List'!$A$2:$J$97,4,0)</f>
        <v>Acanthuridae</v>
      </c>
    </row>
    <row r="3227" spans="1:11">
      <c r="A3227" s="49">
        <v>2015</v>
      </c>
      <c r="B3227" t="s">
        <v>63</v>
      </c>
      <c r="C3227">
        <v>5</v>
      </c>
      <c r="D3227" t="s">
        <v>54</v>
      </c>
      <c r="E3227" s="48" t="str">
        <f>VLOOKUP(D3227,'Species List'!$A$2:$J$97,3,0)</f>
        <v>Acanthurus coeruleus</v>
      </c>
      <c r="F3227">
        <v>15</v>
      </c>
      <c r="H3227" s="50">
        <f>VLOOKUP(D3227,'Species List'!$A$2:$J$97,6,0)</f>
        <v>-2.8241999999999998</v>
      </c>
      <c r="I3227" s="50">
        <f>VLOOKUP(D3227,'Species List'!$A$2:$J$97,7,0)</f>
        <v>2.2637999999999998</v>
      </c>
      <c r="J3227">
        <f t="shared" si="50"/>
        <v>126.48394196747614</v>
      </c>
      <c r="K3227" s="50" t="str">
        <f>VLOOKUP(D3227,'Species List'!$A$2:$J$97,4,0)</f>
        <v>Acanthuridae</v>
      </c>
    </row>
    <row r="3228" spans="1:11">
      <c r="A3228" s="49">
        <v>2015</v>
      </c>
      <c r="B3228" t="s">
        <v>63</v>
      </c>
      <c r="C3228">
        <v>5</v>
      </c>
      <c r="D3228" t="s">
        <v>54</v>
      </c>
      <c r="E3228" s="48" t="str">
        <f>VLOOKUP(D3228,'Species List'!$A$2:$J$97,3,0)</f>
        <v>Acanthurus coeruleus</v>
      </c>
      <c r="F3228">
        <v>15</v>
      </c>
      <c r="H3228" s="50">
        <f>VLOOKUP(D3228,'Species List'!$A$2:$J$97,6,0)</f>
        <v>-2.8241999999999998</v>
      </c>
      <c r="I3228" s="50">
        <f>VLOOKUP(D3228,'Species List'!$A$2:$J$97,7,0)</f>
        <v>2.2637999999999998</v>
      </c>
      <c r="J3228">
        <f t="shared" si="50"/>
        <v>126.48394196747614</v>
      </c>
      <c r="K3228" s="50" t="str">
        <f>VLOOKUP(D3228,'Species List'!$A$2:$J$97,4,0)</f>
        <v>Acanthuridae</v>
      </c>
    </row>
    <row r="3229" spans="1:11">
      <c r="A3229" s="49">
        <v>2015</v>
      </c>
      <c r="B3229" t="s">
        <v>63</v>
      </c>
      <c r="C3229">
        <v>5</v>
      </c>
      <c r="D3229" t="s">
        <v>54</v>
      </c>
      <c r="E3229" s="48" t="str">
        <f>VLOOKUP(D3229,'Species List'!$A$2:$J$97,3,0)</f>
        <v>Acanthurus coeruleus</v>
      </c>
      <c r="F3229">
        <v>15</v>
      </c>
      <c r="H3229" s="50">
        <f>VLOOKUP(D3229,'Species List'!$A$2:$J$97,6,0)</f>
        <v>-2.8241999999999998</v>
      </c>
      <c r="I3229" s="50">
        <f>VLOOKUP(D3229,'Species List'!$A$2:$J$97,7,0)</f>
        <v>2.2637999999999998</v>
      </c>
      <c r="J3229">
        <f t="shared" si="50"/>
        <v>126.48394196747614</v>
      </c>
      <c r="K3229" s="50" t="str">
        <f>VLOOKUP(D3229,'Species List'!$A$2:$J$97,4,0)</f>
        <v>Acanthuridae</v>
      </c>
    </row>
    <row r="3230" spans="1:11">
      <c r="A3230" s="49">
        <v>2015</v>
      </c>
      <c r="B3230" t="s">
        <v>63</v>
      </c>
      <c r="C3230">
        <v>5</v>
      </c>
      <c r="D3230" t="s">
        <v>54</v>
      </c>
      <c r="E3230" s="48" t="str">
        <f>VLOOKUP(D3230,'Species List'!$A$2:$J$97,3,0)</f>
        <v>Acanthurus coeruleus</v>
      </c>
      <c r="F3230">
        <v>15</v>
      </c>
      <c r="H3230" s="50">
        <f>VLOOKUP(D3230,'Species List'!$A$2:$J$97,6,0)</f>
        <v>-2.8241999999999998</v>
      </c>
      <c r="I3230" s="50">
        <f>VLOOKUP(D3230,'Species List'!$A$2:$J$97,7,0)</f>
        <v>2.2637999999999998</v>
      </c>
      <c r="J3230">
        <f t="shared" si="50"/>
        <v>126.48394196747614</v>
      </c>
      <c r="K3230" s="50" t="str">
        <f>VLOOKUP(D3230,'Species List'!$A$2:$J$97,4,0)</f>
        <v>Acanthuridae</v>
      </c>
    </row>
    <row r="3231" spans="1:11">
      <c r="A3231" s="49">
        <v>2015</v>
      </c>
      <c r="B3231" t="s">
        <v>63</v>
      </c>
      <c r="C3231">
        <v>5</v>
      </c>
      <c r="D3231" t="s">
        <v>54</v>
      </c>
      <c r="E3231" s="48" t="str">
        <f>VLOOKUP(D3231,'Species List'!$A$2:$J$97,3,0)</f>
        <v>Acanthurus coeruleus</v>
      </c>
      <c r="F3231">
        <v>15</v>
      </c>
      <c r="H3231" s="50">
        <f>VLOOKUP(D3231,'Species List'!$A$2:$J$97,6,0)</f>
        <v>-2.8241999999999998</v>
      </c>
      <c r="I3231" s="50">
        <f>VLOOKUP(D3231,'Species List'!$A$2:$J$97,7,0)</f>
        <v>2.2637999999999998</v>
      </c>
      <c r="J3231">
        <f t="shared" si="50"/>
        <v>126.48394196747614</v>
      </c>
      <c r="K3231" s="50" t="str">
        <f>VLOOKUP(D3231,'Species List'!$A$2:$J$97,4,0)</f>
        <v>Acanthuridae</v>
      </c>
    </row>
    <row r="3232" spans="1:11">
      <c r="A3232" s="49">
        <v>2015</v>
      </c>
      <c r="B3232" t="s">
        <v>63</v>
      </c>
      <c r="C3232">
        <v>5</v>
      </c>
      <c r="D3232" t="s">
        <v>54</v>
      </c>
      <c r="E3232" s="48" t="str">
        <f>VLOOKUP(D3232,'Species List'!$A$2:$J$97,3,0)</f>
        <v>Acanthurus coeruleus</v>
      </c>
      <c r="F3232">
        <v>15</v>
      </c>
      <c r="H3232" s="50">
        <f>VLOOKUP(D3232,'Species List'!$A$2:$J$97,6,0)</f>
        <v>-2.8241999999999998</v>
      </c>
      <c r="I3232" s="50">
        <f>VLOOKUP(D3232,'Species List'!$A$2:$J$97,7,0)</f>
        <v>2.2637999999999998</v>
      </c>
      <c r="J3232">
        <f t="shared" si="50"/>
        <v>126.48394196747614</v>
      </c>
      <c r="K3232" s="50" t="str">
        <f>VLOOKUP(D3232,'Species List'!$A$2:$J$97,4,0)</f>
        <v>Acanthuridae</v>
      </c>
    </row>
    <row r="3233" spans="1:11">
      <c r="A3233" s="49">
        <v>2015</v>
      </c>
      <c r="B3233" t="s">
        <v>63</v>
      </c>
      <c r="C3233">
        <v>5</v>
      </c>
      <c r="D3233" t="s">
        <v>54</v>
      </c>
      <c r="E3233" s="48" t="str">
        <f>VLOOKUP(D3233,'Species List'!$A$2:$J$97,3,0)</f>
        <v>Acanthurus coeruleus</v>
      </c>
      <c r="F3233">
        <v>15</v>
      </c>
      <c r="H3233" s="50">
        <f>VLOOKUP(D3233,'Species List'!$A$2:$J$97,6,0)</f>
        <v>-2.8241999999999998</v>
      </c>
      <c r="I3233" s="50">
        <f>VLOOKUP(D3233,'Species List'!$A$2:$J$97,7,0)</f>
        <v>2.2637999999999998</v>
      </c>
      <c r="J3233">
        <f t="shared" si="50"/>
        <v>126.48394196747614</v>
      </c>
      <c r="K3233" s="50" t="str">
        <f>VLOOKUP(D3233,'Species List'!$A$2:$J$97,4,0)</f>
        <v>Acanthuridae</v>
      </c>
    </row>
    <row r="3234" spans="1:11">
      <c r="A3234" s="49">
        <v>2015</v>
      </c>
      <c r="B3234" t="s">
        <v>63</v>
      </c>
      <c r="C3234">
        <v>5</v>
      </c>
      <c r="D3234" t="s">
        <v>54</v>
      </c>
      <c r="E3234" s="48" t="str">
        <f>VLOOKUP(D3234,'Species List'!$A$2:$J$97,3,0)</f>
        <v>Acanthurus coeruleus</v>
      </c>
      <c r="F3234">
        <v>15</v>
      </c>
      <c r="H3234" s="50">
        <f>VLOOKUP(D3234,'Species List'!$A$2:$J$97,6,0)</f>
        <v>-2.8241999999999998</v>
      </c>
      <c r="I3234" s="50">
        <f>VLOOKUP(D3234,'Species List'!$A$2:$J$97,7,0)</f>
        <v>2.2637999999999998</v>
      </c>
      <c r="J3234">
        <f t="shared" si="50"/>
        <v>126.48394196747614</v>
      </c>
      <c r="K3234" s="50" t="str">
        <f>VLOOKUP(D3234,'Species List'!$A$2:$J$97,4,0)</f>
        <v>Acanthuridae</v>
      </c>
    </row>
    <row r="3235" spans="1:11">
      <c r="A3235" s="49">
        <v>2015</v>
      </c>
      <c r="B3235" t="s">
        <v>63</v>
      </c>
      <c r="C3235">
        <v>5</v>
      </c>
      <c r="D3235" t="s">
        <v>54</v>
      </c>
      <c r="E3235" s="48" t="str">
        <f>VLOOKUP(D3235,'Species List'!$A$2:$J$97,3,0)</f>
        <v>Acanthurus coeruleus</v>
      </c>
      <c r="F3235">
        <v>15</v>
      </c>
      <c r="H3235" s="50">
        <f>VLOOKUP(D3235,'Species List'!$A$2:$J$97,6,0)</f>
        <v>-2.8241999999999998</v>
      </c>
      <c r="I3235" s="50">
        <f>VLOOKUP(D3235,'Species List'!$A$2:$J$97,7,0)</f>
        <v>2.2637999999999998</v>
      </c>
      <c r="J3235">
        <f t="shared" si="50"/>
        <v>126.48394196747614</v>
      </c>
      <c r="K3235" s="50" t="str">
        <f>VLOOKUP(D3235,'Species List'!$A$2:$J$97,4,0)</f>
        <v>Acanthuridae</v>
      </c>
    </row>
    <row r="3236" spans="1:11">
      <c r="A3236" s="49">
        <v>2015</v>
      </c>
      <c r="B3236" t="s">
        <v>63</v>
      </c>
      <c r="C3236">
        <v>5</v>
      </c>
      <c r="D3236" t="s">
        <v>54</v>
      </c>
      <c r="E3236" s="48" t="str">
        <f>VLOOKUP(D3236,'Species List'!$A$2:$J$97,3,0)</f>
        <v>Acanthurus coeruleus</v>
      </c>
      <c r="F3236">
        <v>15</v>
      </c>
      <c r="H3236" s="50">
        <f>VLOOKUP(D3236,'Species List'!$A$2:$J$97,6,0)</f>
        <v>-2.8241999999999998</v>
      </c>
      <c r="I3236" s="50">
        <f>VLOOKUP(D3236,'Species List'!$A$2:$J$97,7,0)</f>
        <v>2.2637999999999998</v>
      </c>
      <c r="J3236">
        <f t="shared" si="50"/>
        <v>126.48394196747614</v>
      </c>
      <c r="K3236" s="50" t="str">
        <f>VLOOKUP(D3236,'Species List'!$A$2:$J$97,4,0)</f>
        <v>Acanthuridae</v>
      </c>
    </row>
    <row r="3237" spans="1:11">
      <c r="A3237" s="49">
        <v>2015</v>
      </c>
      <c r="B3237" t="s">
        <v>63</v>
      </c>
      <c r="C3237">
        <v>5</v>
      </c>
      <c r="D3237" t="s">
        <v>54</v>
      </c>
      <c r="E3237" s="48" t="str">
        <f>VLOOKUP(D3237,'Species List'!$A$2:$J$97,3,0)</f>
        <v>Acanthurus coeruleus</v>
      </c>
      <c r="F3237">
        <v>15</v>
      </c>
      <c r="H3237" s="50">
        <f>VLOOKUP(D3237,'Species List'!$A$2:$J$97,6,0)</f>
        <v>-2.8241999999999998</v>
      </c>
      <c r="I3237" s="50">
        <f>VLOOKUP(D3237,'Species List'!$A$2:$J$97,7,0)</f>
        <v>2.2637999999999998</v>
      </c>
      <c r="J3237">
        <f t="shared" si="50"/>
        <v>126.48394196747614</v>
      </c>
      <c r="K3237" s="50" t="str">
        <f>VLOOKUP(D3237,'Species List'!$A$2:$J$97,4,0)</f>
        <v>Acanthuridae</v>
      </c>
    </row>
    <row r="3238" spans="1:11">
      <c r="A3238" s="49">
        <v>2015</v>
      </c>
      <c r="B3238" t="s">
        <v>63</v>
      </c>
      <c r="C3238">
        <v>5</v>
      </c>
      <c r="D3238" t="s">
        <v>54</v>
      </c>
      <c r="E3238" s="48" t="str">
        <f>VLOOKUP(D3238,'Species List'!$A$2:$J$97,3,0)</f>
        <v>Acanthurus coeruleus</v>
      </c>
      <c r="F3238">
        <v>15</v>
      </c>
      <c r="H3238" s="50">
        <f>VLOOKUP(D3238,'Species List'!$A$2:$J$97,6,0)</f>
        <v>-2.8241999999999998</v>
      </c>
      <c r="I3238" s="50">
        <f>VLOOKUP(D3238,'Species List'!$A$2:$J$97,7,0)</f>
        <v>2.2637999999999998</v>
      </c>
      <c r="J3238">
        <f t="shared" si="50"/>
        <v>126.48394196747614</v>
      </c>
      <c r="K3238" s="50" t="str">
        <f>VLOOKUP(D3238,'Species List'!$A$2:$J$97,4,0)</f>
        <v>Acanthuridae</v>
      </c>
    </row>
    <row r="3239" spans="1:11">
      <c r="A3239" s="49">
        <v>2015</v>
      </c>
      <c r="B3239" t="s">
        <v>63</v>
      </c>
      <c r="C3239">
        <v>5</v>
      </c>
      <c r="D3239" t="s">
        <v>54</v>
      </c>
      <c r="E3239" s="48" t="str">
        <f>VLOOKUP(D3239,'Species List'!$A$2:$J$97,3,0)</f>
        <v>Acanthurus coeruleus</v>
      </c>
      <c r="F3239">
        <v>15</v>
      </c>
      <c r="H3239" s="50">
        <f>VLOOKUP(D3239,'Species List'!$A$2:$J$97,6,0)</f>
        <v>-2.8241999999999998</v>
      </c>
      <c r="I3239" s="50">
        <f>VLOOKUP(D3239,'Species List'!$A$2:$J$97,7,0)</f>
        <v>2.2637999999999998</v>
      </c>
      <c r="J3239">
        <f t="shared" si="50"/>
        <v>126.48394196747614</v>
      </c>
      <c r="K3239" s="50" t="str">
        <f>VLOOKUP(D3239,'Species List'!$A$2:$J$97,4,0)</f>
        <v>Acanthuridae</v>
      </c>
    </row>
    <row r="3240" spans="1:11">
      <c r="A3240" s="49">
        <v>2015</v>
      </c>
      <c r="B3240" t="s">
        <v>63</v>
      </c>
      <c r="C3240">
        <v>5</v>
      </c>
      <c r="D3240" t="s">
        <v>54</v>
      </c>
      <c r="E3240" s="48" t="str">
        <f>VLOOKUP(D3240,'Species List'!$A$2:$J$97,3,0)</f>
        <v>Acanthurus coeruleus</v>
      </c>
      <c r="F3240">
        <v>15</v>
      </c>
      <c r="H3240" s="50">
        <f>VLOOKUP(D3240,'Species List'!$A$2:$J$97,6,0)</f>
        <v>-2.8241999999999998</v>
      </c>
      <c r="I3240" s="50">
        <f>VLOOKUP(D3240,'Species List'!$A$2:$J$97,7,0)</f>
        <v>2.2637999999999998</v>
      </c>
      <c r="J3240">
        <f t="shared" si="50"/>
        <v>126.48394196747614</v>
      </c>
      <c r="K3240" s="50" t="str">
        <f>VLOOKUP(D3240,'Species List'!$A$2:$J$97,4,0)</f>
        <v>Acanthuridae</v>
      </c>
    </row>
    <row r="3241" spans="1:11">
      <c r="A3241" s="49">
        <v>2015</v>
      </c>
      <c r="B3241" t="s">
        <v>63</v>
      </c>
      <c r="C3241">
        <v>5</v>
      </c>
      <c r="D3241" t="s">
        <v>54</v>
      </c>
      <c r="E3241" s="48" t="str">
        <f>VLOOKUP(D3241,'Species List'!$A$2:$J$97,3,0)</f>
        <v>Acanthurus coeruleus</v>
      </c>
      <c r="F3241">
        <v>15</v>
      </c>
      <c r="H3241" s="50">
        <f>VLOOKUP(D3241,'Species List'!$A$2:$J$97,6,0)</f>
        <v>-2.8241999999999998</v>
      </c>
      <c r="I3241" s="50">
        <f>VLOOKUP(D3241,'Species List'!$A$2:$J$97,7,0)</f>
        <v>2.2637999999999998</v>
      </c>
      <c r="J3241">
        <f t="shared" si="50"/>
        <v>126.48394196747614</v>
      </c>
      <c r="K3241" s="50" t="str">
        <f>VLOOKUP(D3241,'Species List'!$A$2:$J$97,4,0)</f>
        <v>Acanthuridae</v>
      </c>
    </row>
    <row r="3242" spans="1:11">
      <c r="A3242" s="49">
        <v>2015</v>
      </c>
      <c r="B3242" t="s">
        <v>63</v>
      </c>
      <c r="C3242">
        <v>5</v>
      </c>
      <c r="D3242" t="s">
        <v>54</v>
      </c>
      <c r="E3242" s="48" t="str">
        <f>VLOOKUP(D3242,'Species List'!$A$2:$J$97,3,0)</f>
        <v>Acanthurus coeruleus</v>
      </c>
      <c r="F3242">
        <v>15</v>
      </c>
      <c r="H3242" s="50">
        <f>VLOOKUP(D3242,'Species List'!$A$2:$J$97,6,0)</f>
        <v>-2.8241999999999998</v>
      </c>
      <c r="I3242" s="50">
        <f>VLOOKUP(D3242,'Species List'!$A$2:$J$97,7,0)</f>
        <v>2.2637999999999998</v>
      </c>
      <c r="J3242">
        <f t="shared" si="50"/>
        <v>126.48394196747614</v>
      </c>
      <c r="K3242" s="50" t="str">
        <f>VLOOKUP(D3242,'Species List'!$A$2:$J$97,4,0)</f>
        <v>Acanthuridae</v>
      </c>
    </row>
    <row r="3243" spans="1:11">
      <c r="A3243" s="49">
        <v>2015</v>
      </c>
      <c r="B3243" t="s">
        <v>63</v>
      </c>
      <c r="C3243">
        <v>5</v>
      </c>
      <c r="D3243" t="s">
        <v>54</v>
      </c>
      <c r="E3243" s="48" t="str">
        <f>VLOOKUP(D3243,'Species List'!$A$2:$J$97,3,0)</f>
        <v>Acanthurus coeruleus</v>
      </c>
      <c r="F3243">
        <v>15</v>
      </c>
      <c r="H3243" s="50">
        <f>VLOOKUP(D3243,'Species List'!$A$2:$J$97,6,0)</f>
        <v>-2.8241999999999998</v>
      </c>
      <c r="I3243" s="50">
        <f>VLOOKUP(D3243,'Species List'!$A$2:$J$97,7,0)</f>
        <v>2.2637999999999998</v>
      </c>
      <c r="J3243">
        <f t="shared" si="50"/>
        <v>126.48394196747614</v>
      </c>
      <c r="K3243" s="50" t="str">
        <f>VLOOKUP(D3243,'Species List'!$A$2:$J$97,4,0)</f>
        <v>Acanthuridae</v>
      </c>
    </row>
    <row r="3244" spans="1:11">
      <c r="A3244" s="49">
        <v>2015</v>
      </c>
      <c r="B3244" t="s">
        <v>63</v>
      </c>
      <c r="C3244">
        <v>5</v>
      </c>
      <c r="D3244" t="s">
        <v>54</v>
      </c>
      <c r="E3244" s="48" t="str">
        <f>VLOOKUP(D3244,'Species List'!$A$2:$J$97,3,0)</f>
        <v>Acanthurus coeruleus</v>
      </c>
      <c r="F3244">
        <v>15</v>
      </c>
      <c r="H3244" s="50">
        <f>VLOOKUP(D3244,'Species List'!$A$2:$J$97,6,0)</f>
        <v>-2.8241999999999998</v>
      </c>
      <c r="I3244" s="50">
        <f>VLOOKUP(D3244,'Species List'!$A$2:$J$97,7,0)</f>
        <v>2.2637999999999998</v>
      </c>
      <c r="J3244">
        <f t="shared" si="50"/>
        <v>126.48394196747614</v>
      </c>
      <c r="K3244" s="50" t="str">
        <f>VLOOKUP(D3244,'Species List'!$A$2:$J$97,4,0)</f>
        <v>Acanthuridae</v>
      </c>
    </row>
    <row r="3245" spans="1:11">
      <c r="A3245" s="49">
        <v>2015</v>
      </c>
      <c r="B3245" t="s">
        <v>63</v>
      </c>
      <c r="C3245">
        <v>5</v>
      </c>
      <c r="D3245" t="s">
        <v>54</v>
      </c>
      <c r="E3245" s="48" t="str">
        <f>VLOOKUP(D3245,'Species List'!$A$2:$J$97,3,0)</f>
        <v>Acanthurus coeruleus</v>
      </c>
      <c r="F3245">
        <v>15</v>
      </c>
      <c r="H3245" s="50">
        <f>VLOOKUP(D3245,'Species List'!$A$2:$J$97,6,0)</f>
        <v>-2.8241999999999998</v>
      </c>
      <c r="I3245" s="50">
        <f>VLOOKUP(D3245,'Species List'!$A$2:$J$97,7,0)</f>
        <v>2.2637999999999998</v>
      </c>
      <c r="J3245">
        <f t="shared" si="50"/>
        <v>126.48394196747614</v>
      </c>
      <c r="K3245" s="50" t="str">
        <f>VLOOKUP(D3245,'Species List'!$A$2:$J$97,4,0)</f>
        <v>Acanthuridae</v>
      </c>
    </row>
    <row r="3246" spans="1:11">
      <c r="A3246" s="49">
        <v>2015</v>
      </c>
      <c r="B3246" t="s">
        <v>63</v>
      </c>
      <c r="C3246">
        <v>5</v>
      </c>
      <c r="D3246" t="s">
        <v>54</v>
      </c>
      <c r="E3246" s="48" t="str">
        <f>VLOOKUP(D3246,'Species List'!$A$2:$J$97,3,0)</f>
        <v>Acanthurus coeruleus</v>
      </c>
      <c r="F3246">
        <v>15</v>
      </c>
      <c r="H3246" s="50">
        <f>VLOOKUP(D3246,'Species List'!$A$2:$J$97,6,0)</f>
        <v>-2.8241999999999998</v>
      </c>
      <c r="I3246" s="50">
        <f>VLOOKUP(D3246,'Species List'!$A$2:$J$97,7,0)</f>
        <v>2.2637999999999998</v>
      </c>
      <c r="J3246">
        <f t="shared" si="50"/>
        <v>126.48394196747614</v>
      </c>
      <c r="K3246" s="50" t="str">
        <f>VLOOKUP(D3246,'Species List'!$A$2:$J$97,4,0)</f>
        <v>Acanthuridae</v>
      </c>
    </row>
    <row r="3247" spans="1:11">
      <c r="A3247" s="49">
        <v>2015</v>
      </c>
      <c r="B3247" t="s">
        <v>63</v>
      </c>
      <c r="C3247">
        <v>5</v>
      </c>
      <c r="D3247" t="s">
        <v>54</v>
      </c>
      <c r="E3247" s="48" t="str">
        <f>VLOOKUP(D3247,'Species List'!$A$2:$J$97,3,0)</f>
        <v>Acanthurus coeruleus</v>
      </c>
      <c r="F3247">
        <v>15</v>
      </c>
      <c r="H3247" s="50">
        <f>VLOOKUP(D3247,'Species List'!$A$2:$J$97,6,0)</f>
        <v>-2.8241999999999998</v>
      </c>
      <c r="I3247" s="50">
        <f>VLOOKUP(D3247,'Species List'!$A$2:$J$97,7,0)</f>
        <v>2.2637999999999998</v>
      </c>
      <c r="J3247">
        <f t="shared" si="50"/>
        <v>126.48394196747614</v>
      </c>
      <c r="K3247" s="50" t="str">
        <f>VLOOKUP(D3247,'Species List'!$A$2:$J$97,4,0)</f>
        <v>Acanthuridae</v>
      </c>
    </row>
    <row r="3248" spans="1:11">
      <c r="A3248" s="49">
        <v>2015</v>
      </c>
      <c r="B3248" t="s">
        <v>63</v>
      </c>
      <c r="C3248">
        <v>5</v>
      </c>
      <c r="D3248" t="s">
        <v>54</v>
      </c>
      <c r="E3248" s="48" t="str">
        <f>VLOOKUP(D3248,'Species List'!$A$2:$J$97,3,0)</f>
        <v>Acanthurus coeruleus</v>
      </c>
      <c r="F3248">
        <v>15</v>
      </c>
      <c r="H3248" s="50">
        <f>VLOOKUP(D3248,'Species List'!$A$2:$J$97,6,0)</f>
        <v>-2.8241999999999998</v>
      </c>
      <c r="I3248" s="50">
        <f>VLOOKUP(D3248,'Species List'!$A$2:$J$97,7,0)</f>
        <v>2.2637999999999998</v>
      </c>
      <c r="J3248">
        <f t="shared" si="50"/>
        <v>126.48394196747614</v>
      </c>
      <c r="K3248" s="50" t="str">
        <f>VLOOKUP(D3248,'Species List'!$A$2:$J$97,4,0)</f>
        <v>Acanthuridae</v>
      </c>
    </row>
    <row r="3249" spans="1:11">
      <c r="A3249" s="49">
        <v>2015</v>
      </c>
      <c r="B3249" t="s">
        <v>63</v>
      </c>
      <c r="C3249">
        <v>5</v>
      </c>
      <c r="D3249" t="s">
        <v>54</v>
      </c>
      <c r="E3249" s="48" t="str">
        <f>VLOOKUP(D3249,'Species List'!$A$2:$J$97,3,0)</f>
        <v>Acanthurus coeruleus</v>
      </c>
      <c r="F3249">
        <v>15</v>
      </c>
      <c r="H3249" s="50">
        <f>VLOOKUP(D3249,'Species List'!$A$2:$J$97,6,0)</f>
        <v>-2.8241999999999998</v>
      </c>
      <c r="I3249" s="50">
        <f>VLOOKUP(D3249,'Species List'!$A$2:$J$97,7,0)</f>
        <v>2.2637999999999998</v>
      </c>
      <c r="J3249">
        <f t="shared" si="50"/>
        <v>126.48394196747614</v>
      </c>
      <c r="K3249" s="50" t="str">
        <f>VLOOKUP(D3249,'Species List'!$A$2:$J$97,4,0)</f>
        <v>Acanthuridae</v>
      </c>
    </row>
    <row r="3250" spans="1:11">
      <c r="A3250" s="49">
        <v>2015</v>
      </c>
      <c r="B3250" t="s">
        <v>63</v>
      </c>
      <c r="C3250">
        <v>5</v>
      </c>
      <c r="D3250" t="s">
        <v>54</v>
      </c>
      <c r="E3250" s="48" t="str">
        <f>VLOOKUP(D3250,'Species List'!$A$2:$J$97,3,0)</f>
        <v>Acanthurus coeruleus</v>
      </c>
      <c r="F3250">
        <v>15</v>
      </c>
      <c r="H3250" s="50">
        <f>VLOOKUP(D3250,'Species List'!$A$2:$J$97,6,0)</f>
        <v>-2.8241999999999998</v>
      </c>
      <c r="I3250" s="50">
        <f>VLOOKUP(D3250,'Species List'!$A$2:$J$97,7,0)</f>
        <v>2.2637999999999998</v>
      </c>
      <c r="J3250">
        <f t="shared" si="50"/>
        <v>126.48394196747614</v>
      </c>
      <c r="K3250" s="50" t="str">
        <f>VLOOKUP(D3250,'Species List'!$A$2:$J$97,4,0)</f>
        <v>Acanthuridae</v>
      </c>
    </row>
    <row r="3251" spans="1:11">
      <c r="A3251" s="49">
        <v>2015</v>
      </c>
      <c r="B3251" t="s">
        <v>63</v>
      </c>
      <c r="C3251">
        <v>5</v>
      </c>
      <c r="D3251" t="s">
        <v>54</v>
      </c>
      <c r="E3251" s="48" t="str">
        <f>VLOOKUP(D3251,'Species List'!$A$2:$J$97,3,0)</f>
        <v>Acanthurus coeruleus</v>
      </c>
      <c r="F3251">
        <v>15</v>
      </c>
      <c r="H3251" s="50">
        <f>VLOOKUP(D3251,'Species List'!$A$2:$J$97,6,0)</f>
        <v>-2.8241999999999998</v>
      </c>
      <c r="I3251" s="50">
        <f>VLOOKUP(D3251,'Species List'!$A$2:$J$97,7,0)</f>
        <v>2.2637999999999998</v>
      </c>
      <c r="J3251">
        <f t="shared" si="50"/>
        <v>126.48394196747614</v>
      </c>
      <c r="K3251" s="50" t="str">
        <f>VLOOKUP(D3251,'Species List'!$A$2:$J$97,4,0)</f>
        <v>Acanthuridae</v>
      </c>
    </row>
    <row r="3252" spans="1:11">
      <c r="A3252" s="49">
        <v>2015</v>
      </c>
      <c r="B3252" t="s">
        <v>63</v>
      </c>
      <c r="C3252">
        <v>5</v>
      </c>
      <c r="D3252" t="s">
        <v>54</v>
      </c>
      <c r="E3252" s="48" t="str">
        <f>VLOOKUP(D3252,'Species List'!$A$2:$J$97,3,0)</f>
        <v>Acanthurus coeruleus</v>
      </c>
      <c r="F3252">
        <v>15</v>
      </c>
      <c r="H3252" s="50">
        <f>VLOOKUP(D3252,'Species List'!$A$2:$J$97,6,0)</f>
        <v>-2.8241999999999998</v>
      </c>
      <c r="I3252" s="50">
        <f>VLOOKUP(D3252,'Species List'!$A$2:$J$97,7,0)</f>
        <v>2.2637999999999998</v>
      </c>
      <c r="J3252">
        <f t="shared" si="50"/>
        <v>126.48394196747614</v>
      </c>
      <c r="K3252" s="50" t="str">
        <f>VLOOKUP(D3252,'Species List'!$A$2:$J$97,4,0)</f>
        <v>Acanthuridae</v>
      </c>
    </row>
    <row r="3253" spans="1:11">
      <c r="A3253" s="49">
        <v>2015</v>
      </c>
      <c r="B3253" t="s">
        <v>63</v>
      </c>
      <c r="C3253">
        <v>5</v>
      </c>
      <c r="D3253" t="s">
        <v>54</v>
      </c>
      <c r="E3253" s="48" t="str">
        <f>VLOOKUP(D3253,'Species List'!$A$2:$J$97,3,0)</f>
        <v>Acanthurus coeruleus</v>
      </c>
      <c r="F3253">
        <v>15</v>
      </c>
      <c r="H3253" s="50">
        <f>VLOOKUP(D3253,'Species List'!$A$2:$J$97,6,0)</f>
        <v>-2.8241999999999998</v>
      </c>
      <c r="I3253" s="50">
        <f>VLOOKUP(D3253,'Species List'!$A$2:$J$97,7,0)</f>
        <v>2.2637999999999998</v>
      </c>
      <c r="J3253">
        <f t="shared" si="50"/>
        <v>126.48394196747614</v>
      </c>
      <c r="K3253" s="50" t="str">
        <f>VLOOKUP(D3253,'Species List'!$A$2:$J$97,4,0)</f>
        <v>Acanthuridae</v>
      </c>
    </row>
    <row r="3254" spans="1:11">
      <c r="A3254" s="49">
        <v>2015</v>
      </c>
      <c r="B3254" t="s">
        <v>63</v>
      </c>
      <c r="C3254">
        <v>5</v>
      </c>
      <c r="D3254" t="s">
        <v>54</v>
      </c>
      <c r="E3254" s="48" t="str">
        <f>VLOOKUP(D3254,'Species List'!$A$2:$J$97,3,0)</f>
        <v>Acanthurus coeruleus</v>
      </c>
      <c r="F3254">
        <v>15</v>
      </c>
      <c r="H3254" s="50">
        <f>VLOOKUP(D3254,'Species List'!$A$2:$J$97,6,0)</f>
        <v>-2.8241999999999998</v>
      </c>
      <c r="I3254" s="50">
        <f>VLOOKUP(D3254,'Species List'!$A$2:$J$97,7,0)</f>
        <v>2.2637999999999998</v>
      </c>
      <c r="J3254">
        <f t="shared" si="50"/>
        <v>126.48394196747614</v>
      </c>
      <c r="K3254" s="50" t="str">
        <f>VLOOKUP(D3254,'Species List'!$A$2:$J$97,4,0)</f>
        <v>Acanthuridae</v>
      </c>
    </row>
    <row r="3255" spans="1:11">
      <c r="A3255" s="49">
        <v>2015</v>
      </c>
      <c r="B3255" t="s">
        <v>63</v>
      </c>
      <c r="C3255">
        <v>5</v>
      </c>
      <c r="D3255" t="s">
        <v>54</v>
      </c>
      <c r="E3255" s="48" t="str">
        <f>VLOOKUP(D3255,'Species List'!$A$2:$J$97,3,0)</f>
        <v>Acanthurus coeruleus</v>
      </c>
      <c r="F3255">
        <v>15</v>
      </c>
      <c r="H3255" s="50">
        <f>VLOOKUP(D3255,'Species List'!$A$2:$J$97,6,0)</f>
        <v>-2.8241999999999998</v>
      </c>
      <c r="I3255" s="50">
        <f>VLOOKUP(D3255,'Species List'!$A$2:$J$97,7,0)</f>
        <v>2.2637999999999998</v>
      </c>
      <c r="J3255">
        <f t="shared" si="50"/>
        <v>126.48394196747614</v>
      </c>
      <c r="K3255" s="50" t="str">
        <f>VLOOKUP(D3255,'Species List'!$A$2:$J$97,4,0)</f>
        <v>Acanthuridae</v>
      </c>
    </row>
    <row r="3256" spans="1:11">
      <c r="A3256" s="49">
        <v>2015</v>
      </c>
      <c r="B3256" t="s">
        <v>63</v>
      </c>
      <c r="C3256">
        <v>5</v>
      </c>
      <c r="D3256" t="s">
        <v>54</v>
      </c>
      <c r="E3256" s="48" t="str">
        <f>VLOOKUP(D3256,'Species List'!$A$2:$J$97,3,0)</f>
        <v>Acanthurus coeruleus</v>
      </c>
      <c r="F3256">
        <v>15</v>
      </c>
      <c r="H3256" s="50">
        <f>VLOOKUP(D3256,'Species List'!$A$2:$J$97,6,0)</f>
        <v>-2.8241999999999998</v>
      </c>
      <c r="I3256" s="50">
        <f>VLOOKUP(D3256,'Species List'!$A$2:$J$97,7,0)</f>
        <v>2.2637999999999998</v>
      </c>
      <c r="J3256">
        <f t="shared" si="50"/>
        <v>126.48394196747614</v>
      </c>
      <c r="K3256" s="50" t="str">
        <f>VLOOKUP(D3256,'Species List'!$A$2:$J$97,4,0)</f>
        <v>Acanthuridae</v>
      </c>
    </row>
    <row r="3257" spans="1:11">
      <c r="A3257" s="49">
        <v>2015</v>
      </c>
      <c r="B3257" t="s">
        <v>63</v>
      </c>
      <c r="C3257">
        <v>5</v>
      </c>
      <c r="D3257" t="s">
        <v>54</v>
      </c>
      <c r="E3257" s="48" t="str">
        <f>VLOOKUP(D3257,'Species List'!$A$2:$J$97,3,0)</f>
        <v>Acanthurus coeruleus</v>
      </c>
      <c r="F3257">
        <v>15</v>
      </c>
      <c r="H3257" s="50">
        <f>VLOOKUP(D3257,'Species List'!$A$2:$J$97,6,0)</f>
        <v>-2.8241999999999998</v>
      </c>
      <c r="I3257" s="50">
        <f>VLOOKUP(D3257,'Species List'!$A$2:$J$97,7,0)</f>
        <v>2.2637999999999998</v>
      </c>
      <c r="J3257">
        <f t="shared" si="50"/>
        <v>126.48394196747614</v>
      </c>
      <c r="K3257" s="50" t="str">
        <f>VLOOKUP(D3257,'Species List'!$A$2:$J$97,4,0)</f>
        <v>Acanthuridae</v>
      </c>
    </row>
    <row r="3258" spans="1:11">
      <c r="A3258" s="49">
        <v>2015</v>
      </c>
      <c r="B3258" t="s">
        <v>63</v>
      </c>
      <c r="C3258">
        <v>5</v>
      </c>
      <c r="D3258" t="s">
        <v>44</v>
      </c>
      <c r="E3258" s="48" t="str">
        <f>VLOOKUP(D3258,'Species List'!$A$2:$J$97,3,0)</f>
        <v>Scarus iseri</v>
      </c>
      <c r="F3258">
        <v>23</v>
      </c>
      <c r="G3258" t="s">
        <v>43</v>
      </c>
      <c r="H3258" s="50">
        <f>VLOOKUP(D3258,'Species List'!$A$2:$J$97,6,0)</f>
        <v>-4.8887</v>
      </c>
      <c r="I3258" s="50">
        <f>VLOOKUP(D3258,'Species List'!$A$2:$J$97,7,0)</f>
        <v>3.0548000000000002</v>
      </c>
      <c r="J3258">
        <f t="shared" si="50"/>
        <v>211.79036238974825</v>
      </c>
      <c r="K3258" s="50" t="str">
        <f>VLOOKUP(D3258,'Species List'!$A$2:$J$97,4,0)</f>
        <v>Scaridae</v>
      </c>
    </row>
    <row r="3259" spans="1:11">
      <c r="A3259" s="49">
        <v>2015</v>
      </c>
      <c r="B3259" t="s">
        <v>63</v>
      </c>
      <c r="C3259">
        <v>5</v>
      </c>
      <c r="D3259" t="s">
        <v>44</v>
      </c>
      <c r="E3259" s="48" t="str">
        <f>VLOOKUP(D3259,'Species List'!$A$2:$J$97,3,0)</f>
        <v>Scarus iseri</v>
      </c>
      <c r="F3259">
        <v>23</v>
      </c>
      <c r="G3259" t="s">
        <v>43</v>
      </c>
      <c r="H3259" s="50">
        <f>VLOOKUP(D3259,'Species List'!$A$2:$J$97,6,0)</f>
        <v>-4.8887</v>
      </c>
      <c r="I3259" s="50">
        <f>VLOOKUP(D3259,'Species List'!$A$2:$J$97,7,0)</f>
        <v>3.0548000000000002</v>
      </c>
      <c r="J3259">
        <f t="shared" si="50"/>
        <v>211.79036238974825</v>
      </c>
      <c r="K3259" s="50" t="str">
        <f>VLOOKUP(D3259,'Species List'!$A$2:$J$97,4,0)</f>
        <v>Scaridae</v>
      </c>
    </row>
    <row r="3260" spans="1:11">
      <c r="A3260" s="49">
        <v>2015</v>
      </c>
      <c r="B3260" t="s">
        <v>63</v>
      </c>
      <c r="C3260">
        <v>5</v>
      </c>
      <c r="D3260" t="s">
        <v>44</v>
      </c>
      <c r="E3260" s="48" t="str">
        <f>VLOOKUP(D3260,'Species List'!$A$2:$J$97,3,0)</f>
        <v>Scarus iseri</v>
      </c>
      <c r="F3260">
        <v>24</v>
      </c>
      <c r="G3260" t="s">
        <v>43</v>
      </c>
      <c r="H3260" s="50">
        <f>VLOOKUP(D3260,'Species List'!$A$2:$J$97,6,0)</f>
        <v>-4.8887</v>
      </c>
      <c r="I3260" s="50">
        <f>VLOOKUP(D3260,'Species List'!$A$2:$J$97,7,0)</f>
        <v>3.0548000000000002</v>
      </c>
      <c r="J3260">
        <f t="shared" si="50"/>
        <v>241.19555570231063</v>
      </c>
      <c r="K3260" s="50" t="str">
        <f>VLOOKUP(D3260,'Species List'!$A$2:$J$97,4,0)</f>
        <v>Scaridae</v>
      </c>
    </row>
    <row r="3261" spans="1:11">
      <c r="A3261" s="49">
        <v>2015</v>
      </c>
      <c r="B3261" t="s">
        <v>63</v>
      </c>
      <c r="C3261">
        <v>5</v>
      </c>
      <c r="D3261" t="s">
        <v>48</v>
      </c>
      <c r="E3261" s="48" t="str">
        <f>VLOOKUP(D3261,'Species List'!$A$2:$J$97,3,0)</f>
        <v>Scarus taeniopterus</v>
      </c>
      <c r="F3261">
        <v>9</v>
      </c>
      <c r="G3261" t="s">
        <v>21</v>
      </c>
      <c r="H3261" s="50">
        <f>VLOOKUP(D3261,'Species List'!$A$2:$J$97,6,0)</f>
        <v>-3.2256999999999998</v>
      </c>
      <c r="I3261" s="50">
        <f>VLOOKUP(D3261,'Species List'!$A$2:$J$97,7,0)</f>
        <v>2.3852000000000002</v>
      </c>
      <c r="J3261">
        <f t="shared" si="50"/>
        <v>27.262095418590206</v>
      </c>
      <c r="K3261" s="50" t="str">
        <f>VLOOKUP(D3261,'Species List'!$A$2:$J$97,4,0)</f>
        <v>Scaridae</v>
      </c>
    </row>
    <row r="3262" spans="1:11">
      <c r="A3262" s="49">
        <v>2015</v>
      </c>
      <c r="B3262" t="s">
        <v>63</v>
      </c>
      <c r="C3262">
        <v>5</v>
      </c>
      <c r="D3262" t="s">
        <v>48</v>
      </c>
      <c r="E3262" s="48" t="str">
        <f>VLOOKUP(D3262,'Species List'!$A$2:$J$97,3,0)</f>
        <v>Scarus taeniopterus</v>
      </c>
      <c r="F3262">
        <v>10</v>
      </c>
      <c r="G3262" t="s">
        <v>21</v>
      </c>
      <c r="H3262" s="50">
        <f>VLOOKUP(D3262,'Species List'!$A$2:$J$97,6,0)</f>
        <v>-3.2256999999999998</v>
      </c>
      <c r="I3262" s="50">
        <f>VLOOKUP(D3262,'Species List'!$A$2:$J$97,7,0)</f>
        <v>2.3852000000000002</v>
      </c>
      <c r="J3262">
        <f t="shared" si="50"/>
        <v>35.050966680669347</v>
      </c>
      <c r="K3262" s="50" t="str">
        <f>VLOOKUP(D3262,'Species List'!$A$2:$J$97,4,0)</f>
        <v>Scaridae</v>
      </c>
    </row>
    <row r="3263" spans="1:11">
      <c r="A3263" s="49">
        <v>2015</v>
      </c>
      <c r="B3263" t="s">
        <v>63</v>
      </c>
      <c r="C3263">
        <v>5</v>
      </c>
      <c r="D3263" s="48" t="s">
        <v>42</v>
      </c>
      <c r="E3263" s="48" t="str">
        <f>VLOOKUP(D3263,'Species List'!$A$2:$J$97,3,0)</f>
        <v>Scarus vetula</v>
      </c>
      <c r="F3263">
        <v>29</v>
      </c>
      <c r="G3263" t="s">
        <v>21</v>
      </c>
      <c r="H3263" s="50">
        <f>VLOOKUP(D3263,'Species List'!$A$2:$J$97,6,0)</f>
        <v>-5.0162000000000004</v>
      </c>
      <c r="I3263" s="50">
        <f>VLOOKUP(D3263,'Species List'!$A$2:$J$97,7,0)</f>
        <v>3.1109</v>
      </c>
      <c r="J3263">
        <f t="shared" si="50"/>
        <v>440.62986728379997</v>
      </c>
      <c r="K3263" s="50" t="str">
        <f>VLOOKUP(D3263,'Species List'!$A$2:$J$97,4,0)</f>
        <v>Scaridae</v>
      </c>
    </row>
    <row r="3264" spans="1:11">
      <c r="A3264" s="49">
        <v>2015</v>
      </c>
      <c r="B3264" t="s">
        <v>63</v>
      </c>
      <c r="C3264">
        <v>5</v>
      </c>
      <c r="D3264" s="48" t="s">
        <v>42</v>
      </c>
      <c r="E3264" s="48" t="str">
        <f>VLOOKUP(D3264,'Species List'!$A$2:$J$97,3,0)</f>
        <v>Scarus vetula</v>
      </c>
      <c r="F3264">
        <v>32</v>
      </c>
      <c r="G3264" t="s">
        <v>43</v>
      </c>
      <c r="H3264" s="50">
        <f>VLOOKUP(D3264,'Species List'!$A$2:$J$97,6,0)</f>
        <v>-5.0162000000000004</v>
      </c>
      <c r="I3264" s="50">
        <f>VLOOKUP(D3264,'Species List'!$A$2:$J$97,7,0)</f>
        <v>3.1109</v>
      </c>
      <c r="J3264">
        <f t="shared" si="50"/>
        <v>598.50952660385963</v>
      </c>
      <c r="K3264" s="50" t="str">
        <f>VLOOKUP(D3264,'Species List'!$A$2:$J$97,4,0)</f>
        <v>Scaridae</v>
      </c>
    </row>
    <row r="3265" spans="1:11">
      <c r="A3265" s="49">
        <v>2015</v>
      </c>
      <c r="B3265" t="s">
        <v>63</v>
      </c>
      <c r="C3265">
        <v>5</v>
      </c>
      <c r="D3265" s="48" t="s">
        <v>47</v>
      </c>
      <c r="E3265" s="48" t="str">
        <f>VLOOKUP(D3265,'Species List'!$A$2:$J$97,3,0)</f>
        <v>Sparisoma aurofrenatum</v>
      </c>
      <c r="F3265">
        <v>22</v>
      </c>
      <c r="G3265" t="s">
        <v>43</v>
      </c>
      <c r="H3265" s="50">
        <f>VLOOKUP(D3265,'Species List'!$A$2:$J$97,6,0)</f>
        <v>-4.0781000000000001</v>
      </c>
      <c r="I3265" s="50">
        <f>VLOOKUP(D3265,'Species List'!$A$2:$J$97,7,0)</f>
        <v>2.7437999999999998</v>
      </c>
      <c r="J3265">
        <f t="shared" si="50"/>
        <v>223.37746170948702</v>
      </c>
      <c r="K3265" s="50" t="str">
        <f>VLOOKUP(D3265,'Species List'!$A$2:$J$97,4,0)</f>
        <v>Scaridae</v>
      </c>
    </row>
    <row r="3266" spans="1:11">
      <c r="A3266" s="49">
        <v>2015</v>
      </c>
      <c r="B3266" t="s">
        <v>63</v>
      </c>
      <c r="C3266">
        <v>6</v>
      </c>
      <c r="D3266" t="s">
        <v>44</v>
      </c>
      <c r="E3266" s="48" t="str">
        <f>VLOOKUP(D3266,'Species List'!$A$2:$J$97,3,0)</f>
        <v>Scarus iseri</v>
      </c>
      <c r="F3266">
        <v>24</v>
      </c>
      <c r="G3266" t="s">
        <v>43</v>
      </c>
      <c r="H3266" s="50">
        <f>VLOOKUP(D3266,'Species List'!$A$2:$J$97,6,0)</f>
        <v>-4.8887</v>
      </c>
      <c r="I3266" s="50">
        <f>VLOOKUP(D3266,'Species List'!$A$2:$J$97,7,0)</f>
        <v>3.0548000000000002</v>
      </c>
      <c r="J3266">
        <f t="shared" ref="J3266:J3329" si="51">10^(H3266+(I3266*LOG(F3266*10)/LOG(10)))</f>
        <v>241.19555570231063</v>
      </c>
      <c r="K3266" s="50" t="str">
        <f>VLOOKUP(D3266,'Species List'!$A$2:$J$97,4,0)</f>
        <v>Scaridae</v>
      </c>
    </row>
    <row r="3267" spans="1:11">
      <c r="A3267" s="49">
        <v>2015</v>
      </c>
      <c r="B3267" t="s">
        <v>63</v>
      </c>
      <c r="C3267">
        <v>6</v>
      </c>
      <c r="D3267" t="s">
        <v>48</v>
      </c>
      <c r="E3267" s="48" t="str">
        <f>VLOOKUP(D3267,'Species List'!$A$2:$J$97,3,0)</f>
        <v>Scarus taeniopterus</v>
      </c>
      <c r="F3267">
        <v>20</v>
      </c>
      <c r="G3267" t="s">
        <v>21</v>
      </c>
      <c r="H3267" s="50">
        <f>VLOOKUP(D3267,'Species List'!$A$2:$J$97,6,0)</f>
        <v>-3.2256999999999998</v>
      </c>
      <c r="I3267" s="50">
        <f>VLOOKUP(D3267,'Species List'!$A$2:$J$97,7,0)</f>
        <v>2.3852000000000002</v>
      </c>
      <c r="J3267">
        <f t="shared" si="51"/>
        <v>183.11197449783583</v>
      </c>
      <c r="K3267" s="50" t="str">
        <f>VLOOKUP(D3267,'Species List'!$A$2:$J$97,4,0)</f>
        <v>Scaridae</v>
      </c>
    </row>
    <row r="3268" spans="1:11">
      <c r="A3268" s="49">
        <v>2015</v>
      </c>
      <c r="B3268" t="s">
        <v>63</v>
      </c>
      <c r="C3268">
        <v>6</v>
      </c>
      <c r="D3268" t="s">
        <v>48</v>
      </c>
      <c r="E3268" s="48" t="str">
        <f>VLOOKUP(D3268,'Species List'!$A$2:$J$97,3,0)</f>
        <v>Scarus taeniopterus</v>
      </c>
      <c r="F3268">
        <v>5</v>
      </c>
      <c r="G3268" t="s">
        <v>53</v>
      </c>
      <c r="H3268" s="50">
        <f>VLOOKUP(D3268,'Species List'!$A$2:$J$97,6,0)</f>
        <v>-3.2256999999999998</v>
      </c>
      <c r="I3268" s="50">
        <f>VLOOKUP(D3268,'Species List'!$A$2:$J$97,7,0)</f>
        <v>2.3852000000000002</v>
      </c>
      <c r="J3268">
        <f t="shared" si="51"/>
        <v>6.7093933568168316</v>
      </c>
      <c r="K3268" s="50" t="str">
        <f>VLOOKUP(D3268,'Species List'!$A$2:$J$97,4,0)</f>
        <v>Scaridae</v>
      </c>
    </row>
    <row r="3269" spans="1:11">
      <c r="A3269" s="49">
        <v>2015</v>
      </c>
      <c r="B3269" t="s">
        <v>63</v>
      </c>
      <c r="C3269">
        <v>6</v>
      </c>
      <c r="D3269" t="s">
        <v>48</v>
      </c>
      <c r="E3269" s="48" t="str">
        <f>VLOOKUP(D3269,'Species List'!$A$2:$J$97,3,0)</f>
        <v>Scarus taeniopterus</v>
      </c>
      <c r="F3269">
        <v>23</v>
      </c>
      <c r="G3269" t="s">
        <v>43</v>
      </c>
      <c r="H3269" s="50">
        <f>VLOOKUP(D3269,'Species List'!$A$2:$J$97,6,0)</f>
        <v>-3.2256999999999998</v>
      </c>
      <c r="I3269" s="50">
        <f>VLOOKUP(D3269,'Species List'!$A$2:$J$97,7,0)</f>
        <v>2.3852000000000002</v>
      </c>
      <c r="J3269">
        <f t="shared" si="51"/>
        <v>255.56020890468707</v>
      </c>
      <c r="K3269" s="50" t="str">
        <f>VLOOKUP(D3269,'Species List'!$A$2:$J$97,4,0)</f>
        <v>Scaridae</v>
      </c>
    </row>
    <row r="3270" spans="1:11">
      <c r="A3270" s="49">
        <v>2015</v>
      </c>
      <c r="B3270" t="s">
        <v>63</v>
      </c>
      <c r="C3270">
        <v>6</v>
      </c>
      <c r="D3270" s="48" t="s">
        <v>42</v>
      </c>
      <c r="E3270" s="48" t="str">
        <f>VLOOKUP(D3270,'Species List'!$A$2:$J$97,3,0)</f>
        <v>Scarus vetula</v>
      </c>
      <c r="F3270">
        <v>35</v>
      </c>
      <c r="G3270" t="s">
        <v>43</v>
      </c>
      <c r="H3270" s="50">
        <f>VLOOKUP(D3270,'Species List'!$A$2:$J$97,6,0)</f>
        <v>-5.0162000000000004</v>
      </c>
      <c r="I3270" s="50">
        <f>VLOOKUP(D3270,'Species List'!$A$2:$J$97,7,0)</f>
        <v>3.1109</v>
      </c>
      <c r="J3270">
        <f t="shared" si="51"/>
        <v>790.93588337793562</v>
      </c>
      <c r="K3270" s="50" t="str">
        <f>VLOOKUP(D3270,'Species List'!$A$2:$J$97,4,0)</f>
        <v>Scaridae</v>
      </c>
    </row>
    <row r="3271" spans="1:11">
      <c r="A3271" s="49">
        <v>2015</v>
      </c>
      <c r="B3271" t="s">
        <v>63</v>
      </c>
      <c r="C3271">
        <v>6</v>
      </c>
      <c r="D3271" t="s">
        <v>45</v>
      </c>
      <c r="E3271" s="48" t="str">
        <f>VLOOKUP(D3271,'Species List'!$A$2:$J$97,3,0)</f>
        <v>Sparisoma viride</v>
      </c>
      <c r="F3271">
        <v>30</v>
      </c>
      <c r="G3271" t="s">
        <v>21</v>
      </c>
      <c r="H3271" s="50">
        <f>VLOOKUP(D3271,'Species List'!$A$2:$J$97,6,0)</f>
        <v>-4.4317000000000002</v>
      </c>
      <c r="I3271" s="50">
        <f>VLOOKUP(D3271,'Species List'!$A$2:$J$97,7,0)</f>
        <v>2.9051</v>
      </c>
      <c r="J3271">
        <f t="shared" si="51"/>
        <v>581.54718397712224</v>
      </c>
      <c r="K3271" s="50" t="str">
        <f>VLOOKUP(D3271,'Species List'!$A$2:$J$97,4,0)</f>
        <v>Scaridae</v>
      </c>
    </row>
    <row r="3272" spans="1:11">
      <c r="A3272" s="49">
        <v>2015</v>
      </c>
      <c r="B3272" t="s">
        <v>63</v>
      </c>
      <c r="C3272">
        <v>6</v>
      </c>
      <c r="D3272" t="s">
        <v>45</v>
      </c>
      <c r="E3272" s="48" t="str">
        <f>VLOOKUP(D3272,'Species List'!$A$2:$J$97,3,0)</f>
        <v>Sparisoma viride</v>
      </c>
      <c r="F3272">
        <v>30</v>
      </c>
      <c r="G3272" t="s">
        <v>21</v>
      </c>
      <c r="H3272" s="50">
        <f>VLOOKUP(D3272,'Species List'!$A$2:$J$97,6,0)</f>
        <v>-4.4317000000000002</v>
      </c>
      <c r="I3272" s="50">
        <f>VLOOKUP(D3272,'Species List'!$A$2:$J$97,7,0)</f>
        <v>2.9051</v>
      </c>
      <c r="J3272">
        <f t="shared" si="51"/>
        <v>581.54718397712224</v>
      </c>
      <c r="K3272" s="50" t="str">
        <f>VLOOKUP(D3272,'Species List'!$A$2:$J$97,4,0)</f>
        <v>Scaridae</v>
      </c>
    </row>
    <row r="3273" spans="1:11">
      <c r="A3273" s="49">
        <v>2015</v>
      </c>
      <c r="B3273" t="s">
        <v>63</v>
      </c>
      <c r="C3273">
        <v>6</v>
      </c>
      <c r="D3273" t="s">
        <v>45</v>
      </c>
      <c r="E3273" s="48" t="str">
        <f>VLOOKUP(D3273,'Species List'!$A$2:$J$97,3,0)</f>
        <v>Sparisoma viride</v>
      </c>
      <c r="F3273">
        <v>34</v>
      </c>
      <c r="G3273" t="s">
        <v>43</v>
      </c>
      <c r="H3273" s="50">
        <f>VLOOKUP(D3273,'Species List'!$A$2:$J$97,6,0)</f>
        <v>-4.4317000000000002</v>
      </c>
      <c r="I3273" s="50">
        <f>VLOOKUP(D3273,'Species List'!$A$2:$J$97,7,0)</f>
        <v>2.9051</v>
      </c>
      <c r="J3273">
        <f t="shared" si="51"/>
        <v>836.56444365737127</v>
      </c>
      <c r="K3273" s="50" t="str">
        <f>VLOOKUP(D3273,'Species List'!$A$2:$J$97,4,0)</f>
        <v>Scaridae</v>
      </c>
    </row>
    <row r="3274" spans="1:11">
      <c r="A3274" s="49">
        <v>2015</v>
      </c>
      <c r="B3274" t="s">
        <v>63</v>
      </c>
      <c r="C3274">
        <v>7</v>
      </c>
      <c r="D3274" t="s">
        <v>54</v>
      </c>
      <c r="E3274" s="48" t="str">
        <f>VLOOKUP(D3274,'Species List'!$A$2:$J$97,3,0)</f>
        <v>Acanthurus coeruleus</v>
      </c>
      <c r="F3274">
        <v>18</v>
      </c>
      <c r="H3274" s="50">
        <f>VLOOKUP(D3274,'Species List'!$A$2:$J$97,6,0)</f>
        <v>-2.8241999999999998</v>
      </c>
      <c r="I3274" s="50">
        <f>VLOOKUP(D3274,'Species List'!$A$2:$J$97,7,0)</f>
        <v>2.2637999999999998</v>
      </c>
      <c r="J3274">
        <f t="shared" si="51"/>
        <v>191.11109332634919</v>
      </c>
      <c r="K3274" s="50" t="str">
        <f>VLOOKUP(D3274,'Species List'!$A$2:$J$97,4,0)</f>
        <v>Acanthuridae</v>
      </c>
    </row>
    <row r="3275" spans="1:11">
      <c r="A3275" s="49">
        <v>2015</v>
      </c>
      <c r="B3275" t="s">
        <v>63</v>
      </c>
      <c r="C3275">
        <v>7</v>
      </c>
      <c r="D3275" t="s">
        <v>48</v>
      </c>
      <c r="E3275" s="48" t="str">
        <f>VLOOKUP(D3275,'Species List'!$A$2:$J$97,3,0)</f>
        <v>Scarus taeniopterus</v>
      </c>
      <c r="F3275">
        <v>21</v>
      </c>
      <c r="G3275" t="s">
        <v>21</v>
      </c>
      <c r="H3275" s="50">
        <f>VLOOKUP(D3275,'Species List'!$A$2:$J$97,6,0)</f>
        <v>-3.2256999999999998</v>
      </c>
      <c r="I3275" s="50">
        <f>VLOOKUP(D3275,'Species List'!$A$2:$J$97,7,0)</f>
        <v>2.3852000000000002</v>
      </c>
      <c r="J3275">
        <f t="shared" si="51"/>
        <v>205.71097462173614</v>
      </c>
      <c r="K3275" s="50" t="str">
        <f>VLOOKUP(D3275,'Species List'!$A$2:$J$97,4,0)</f>
        <v>Scaridae</v>
      </c>
    </row>
    <row r="3276" spans="1:11">
      <c r="A3276" s="49">
        <v>2015</v>
      </c>
      <c r="B3276" t="s">
        <v>63</v>
      </c>
      <c r="C3276">
        <v>7</v>
      </c>
      <c r="D3276" t="s">
        <v>48</v>
      </c>
      <c r="E3276" s="48" t="str">
        <f>VLOOKUP(D3276,'Species List'!$A$2:$J$97,3,0)</f>
        <v>Scarus taeniopterus</v>
      </c>
      <c r="F3276">
        <v>23</v>
      </c>
      <c r="G3276" t="s">
        <v>43</v>
      </c>
      <c r="H3276" s="50">
        <f>VLOOKUP(D3276,'Species List'!$A$2:$J$97,6,0)</f>
        <v>-3.2256999999999998</v>
      </c>
      <c r="I3276" s="50">
        <f>VLOOKUP(D3276,'Species List'!$A$2:$J$97,7,0)</f>
        <v>2.3852000000000002</v>
      </c>
      <c r="J3276">
        <f t="shared" si="51"/>
        <v>255.56020890468707</v>
      </c>
      <c r="K3276" s="50" t="str">
        <f>VLOOKUP(D3276,'Species List'!$A$2:$J$97,4,0)</f>
        <v>Scaridae</v>
      </c>
    </row>
    <row r="3277" spans="1:11">
      <c r="A3277" s="49">
        <v>2015</v>
      </c>
      <c r="B3277" t="s">
        <v>63</v>
      </c>
      <c r="C3277">
        <v>7</v>
      </c>
      <c r="D3277" s="48" t="s">
        <v>42</v>
      </c>
      <c r="E3277" s="48" t="str">
        <f>VLOOKUP(D3277,'Species List'!$A$2:$J$97,3,0)</f>
        <v>Scarus vetula</v>
      </c>
      <c r="F3277">
        <v>32</v>
      </c>
      <c r="G3277" t="s">
        <v>43</v>
      </c>
      <c r="H3277" s="50">
        <f>VLOOKUP(D3277,'Species List'!$A$2:$J$97,6,0)</f>
        <v>-5.0162000000000004</v>
      </c>
      <c r="I3277" s="50">
        <f>VLOOKUP(D3277,'Species List'!$A$2:$J$97,7,0)</f>
        <v>3.1109</v>
      </c>
      <c r="J3277">
        <f t="shared" si="51"/>
        <v>598.50952660385963</v>
      </c>
      <c r="K3277" s="50" t="str">
        <f>VLOOKUP(D3277,'Species List'!$A$2:$J$97,4,0)</f>
        <v>Scaridae</v>
      </c>
    </row>
    <row r="3278" spans="1:11">
      <c r="A3278" s="49">
        <v>2015</v>
      </c>
      <c r="B3278" t="s">
        <v>63</v>
      </c>
      <c r="C3278">
        <v>7</v>
      </c>
      <c r="D3278" s="48" t="s">
        <v>47</v>
      </c>
      <c r="E3278" s="48" t="str">
        <f>VLOOKUP(D3278,'Species List'!$A$2:$J$97,3,0)</f>
        <v>Sparisoma aurofrenatum</v>
      </c>
      <c r="F3278">
        <v>30</v>
      </c>
      <c r="G3278" t="s">
        <v>43</v>
      </c>
      <c r="H3278" s="50">
        <f>VLOOKUP(D3278,'Species List'!$A$2:$J$97,6,0)</f>
        <v>-4.0781000000000001</v>
      </c>
      <c r="I3278" s="50">
        <f>VLOOKUP(D3278,'Species List'!$A$2:$J$97,7,0)</f>
        <v>2.7437999999999998</v>
      </c>
      <c r="J3278">
        <f t="shared" si="51"/>
        <v>523.14887857456608</v>
      </c>
      <c r="K3278" s="50" t="str">
        <f>VLOOKUP(D3278,'Species List'!$A$2:$J$97,4,0)</f>
        <v>Scaridae</v>
      </c>
    </row>
    <row r="3279" spans="1:11">
      <c r="A3279" s="49">
        <v>2015</v>
      </c>
      <c r="B3279" t="s">
        <v>63</v>
      </c>
      <c r="C3279">
        <v>7</v>
      </c>
      <c r="D3279" s="48" t="s">
        <v>36</v>
      </c>
      <c r="E3279" s="48" t="str">
        <f>VLOOKUP(D3279,'Species List'!$A$2:$J$97,3,0)</f>
        <v>Sparisoma chrysopterum</v>
      </c>
      <c r="F3279">
        <v>25</v>
      </c>
      <c r="G3279" t="s">
        <v>21</v>
      </c>
      <c r="H3279" s="50">
        <f>VLOOKUP(D3279,'Species List'!$A$2:$J$97,6,0)</f>
        <v>-3.0508999999999999</v>
      </c>
      <c r="I3279" s="50">
        <f>VLOOKUP(D3279,'Species List'!$A$2:$J$97,7,0)</f>
        <v>2.3191999999999999</v>
      </c>
      <c r="J3279">
        <f t="shared" si="51"/>
        <v>323.89367569182286</v>
      </c>
      <c r="K3279" s="50" t="str">
        <f>VLOOKUP(D3279,'Species List'!$A$2:$J$97,4,0)</f>
        <v>Scaridae</v>
      </c>
    </row>
    <row r="3280" spans="1:11">
      <c r="A3280" s="49">
        <v>2015</v>
      </c>
      <c r="B3280" t="s">
        <v>63</v>
      </c>
      <c r="C3280">
        <v>7</v>
      </c>
      <c r="D3280" t="s">
        <v>45</v>
      </c>
      <c r="E3280" s="48" t="str">
        <f>VLOOKUP(D3280,'Species List'!$A$2:$J$97,3,0)</f>
        <v>Sparisoma viride</v>
      </c>
      <c r="F3280">
        <v>30</v>
      </c>
      <c r="G3280" t="s">
        <v>21</v>
      </c>
      <c r="H3280" s="50">
        <f>VLOOKUP(D3280,'Species List'!$A$2:$J$97,6,0)</f>
        <v>-4.4317000000000002</v>
      </c>
      <c r="I3280" s="50">
        <f>VLOOKUP(D3280,'Species List'!$A$2:$J$97,7,0)</f>
        <v>2.9051</v>
      </c>
      <c r="J3280">
        <f t="shared" si="51"/>
        <v>581.54718397712224</v>
      </c>
      <c r="K3280" s="50" t="str">
        <f>VLOOKUP(D3280,'Species List'!$A$2:$J$97,4,0)</f>
        <v>Scaridae</v>
      </c>
    </row>
    <row r="3281" spans="1:11">
      <c r="A3281" s="49">
        <v>2015</v>
      </c>
      <c r="B3281" t="s">
        <v>63</v>
      </c>
      <c r="C3281">
        <v>7</v>
      </c>
      <c r="D3281" t="s">
        <v>45</v>
      </c>
      <c r="E3281" s="48" t="str">
        <f>VLOOKUP(D3281,'Species List'!$A$2:$J$97,3,0)</f>
        <v>Sparisoma viride</v>
      </c>
      <c r="F3281">
        <v>28</v>
      </c>
      <c r="G3281" t="s">
        <v>43</v>
      </c>
      <c r="H3281" s="50">
        <f>VLOOKUP(D3281,'Species List'!$A$2:$J$97,6,0)</f>
        <v>-4.4317000000000002</v>
      </c>
      <c r="I3281" s="50">
        <f>VLOOKUP(D3281,'Species List'!$A$2:$J$97,7,0)</f>
        <v>2.9051</v>
      </c>
      <c r="J3281">
        <f t="shared" si="51"/>
        <v>475.92530495067058</v>
      </c>
      <c r="K3281" s="50" t="str">
        <f>VLOOKUP(D3281,'Species List'!$A$2:$J$97,4,0)</f>
        <v>Scaridae</v>
      </c>
    </row>
    <row r="3282" spans="1:11">
      <c r="A3282" s="49">
        <v>2015</v>
      </c>
      <c r="B3282" t="s">
        <v>63</v>
      </c>
      <c r="C3282">
        <v>8</v>
      </c>
      <c r="D3282" s="48" t="s">
        <v>49</v>
      </c>
      <c r="E3282" s="48" t="str">
        <f>VLOOKUP(D3282,'Species List'!$A$2:$J$97,3,0)</f>
        <v>Microspathodon chrysurus</v>
      </c>
      <c r="F3282">
        <v>14</v>
      </c>
      <c r="H3282" s="50">
        <f>VLOOKUP(D3282,'Species List'!$A$2:$J$97,6,0)</f>
        <v>-4.7032999999999996</v>
      </c>
      <c r="I3282" s="50">
        <f>VLOOKUP(D3282,'Species List'!$A$2:$J$97,7,0)</f>
        <v>3.0825</v>
      </c>
      <c r="J3282">
        <f t="shared" si="51"/>
        <v>81.684502812349265</v>
      </c>
      <c r="K3282" s="50" t="str">
        <f>VLOOKUP(D3282,'Species List'!$A$2:$J$97,4,0)</f>
        <v>Pomacentridae</v>
      </c>
    </row>
    <row r="3283" spans="1:11">
      <c r="A3283" s="49">
        <v>2015</v>
      </c>
      <c r="B3283" t="s">
        <v>63</v>
      </c>
      <c r="C3283">
        <v>8</v>
      </c>
      <c r="D3283" s="48" t="s">
        <v>49</v>
      </c>
      <c r="E3283" s="48" t="str">
        <f>VLOOKUP(D3283,'Species List'!$A$2:$J$97,3,0)</f>
        <v>Microspathodon chrysurus</v>
      </c>
      <c r="F3283">
        <v>14</v>
      </c>
      <c r="H3283" s="50">
        <f>VLOOKUP(D3283,'Species List'!$A$2:$J$97,6,0)</f>
        <v>-4.7032999999999996</v>
      </c>
      <c r="I3283" s="50">
        <f>VLOOKUP(D3283,'Species List'!$A$2:$J$97,7,0)</f>
        <v>3.0825</v>
      </c>
      <c r="J3283">
        <f t="shared" si="51"/>
        <v>81.684502812349265</v>
      </c>
      <c r="K3283" s="50" t="str">
        <f>VLOOKUP(D3283,'Species List'!$A$2:$J$97,4,0)</f>
        <v>Pomacentridae</v>
      </c>
    </row>
    <row r="3284" spans="1:11">
      <c r="A3284" s="49">
        <v>2015</v>
      </c>
      <c r="B3284" t="s">
        <v>63</v>
      </c>
      <c r="C3284">
        <v>8</v>
      </c>
      <c r="D3284" t="s">
        <v>48</v>
      </c>
      <c r="E3284" s="48" t="str">
        <f>VLOOKUP(D3284,'Species List'!$A$2:$J$97,3,0)</f>
        <v>Scarus taeniopterus</v>
      </c>
      <c r="F3284">
        <v>10</v>
      </c>
      <c r="G3284" t="s">
        <v>21</v>
      </c>
      <c r="H3284" s="50">
        <f>VLOOKUP(D3284,'Species List'!$A$2:$J$97,6,0)</f>
        <v>-3.2256999999999998</v>
      </c>
      <c r="I3284" s="50">
        <f>VLOOKUP(D3284,'Species List'!$A$2:$J$97,7,0)</f>
        <v>2.3852000000000002</v>
      </c>
      <c r="J3284">
        <f t="shared" si="51"/>
        <v>35.050966680669347</v>
      </c>
      <c r="K3284" s="50" t="str">
        <f>VLOOKUP(D3284,'Species List'!$A$2:$J$97,4,0)</f>
        <v>Scaridae</v>
      </c>
    </row>
    <row r="3285" spans="1:11">
      <c r="A3285" s="49">
        <v>2015</v>
      </c>
      <c r="B3285" t="s">
        <v>63</v>
      </c>
      <c r="C3285">
        <v>8</v>
      </c>
      <c r="D3285" t="s">
        <v>48</v>
      </c>
      <c r="E3285" s="48" t="str">
        <f>VLOOKUP(D3285,'Species List'!$A$2:$J$97,3,0)</f>
        <v>Scarus taeniopterus</v>
      </c>
      <c r="F3285">
        <v>12</v>
      </c>
      <c r="G3285" t="s">
        <v>21</v>
      </c>
      <c r="H3285" s="50">
        <f>VLOOKUP(D3285,'Species List'!$A$2:$J$97,6,0)</f>
        <v>-3.2256999999999998</v>
      </c>
      <c r="I3285" s="50">
        <f>VLOOKUP(D3285,'Species List'!$A$2:$J$97,7,0)</f>
        <v>2.3852000000000002</v>
      </c>
      <c r="J3285">
        <f t="shared" si="51"/>
        <v>54.145592205106873</v>
      </c>
      <c r="K3285" s="50" t="str">
        <f>VLOOKUP(D3285,'Species List'!$A$2:$J$97,4,0)</f>
        <v>Scaridae</v>
      </c>
    </row>
    <row r="3286" spans="1:11">
      <c r="A3286" s="49">
        <v>2015</v>
      </c>
      <c r="B3286" t="s">
        <v>63</v>
      </c>
      <c r="C3286">
        <v>8</v>
      </c>
      <c r="D3286" s="48" t="s">
        <v>42</v>
      </c>
      <c r="E3286" s="48" t="str">
        <f>VLOOKUP(D3286,'Species List'!$A$2:$J$97,3,0)</f>
        <v>Scarus vetula</v>
      </c>
      <c r="F3286">
        <v>28</v>
      </c>
      <c r="G3286" t="s">
        <v>21</v>
      </c>
      <c r="H3286" s="50">
        <f>VLOOKUP(D3286,'Species List'!$A$2:$J$97,6,0)</f>
        <v>-5.0162000000000004</v>
      </c>
      <c r="I3286" s="50">
        <f>VLOOKUP(D3286,'Species List'!$A$2:$J$97,7,0)</f>
        <v>3.1109</v>
      </c>
      <c r="J3286">
        <f t="shared" si="51"/>
        <v>395.06078258407069</v>
      </c>
      <c r="K3286" s="50" t="str">
        <f>VLOOKUP(D3286,'Species List'!$A$2:$J$97,4,0)</f>
        <v>Scaridae</v>
      </c>
    </row>
    <row r="3287" spans="1:11">
      <c r="A3287" s="49">
        <v>2015</v>
      </c>
      <c r="B3287" t="s">
        <v>63</v>
      </c>
      <c r="C3287">
        <v>8</v>
      </c>
      <c r="D3287" s="48" t="s">
        <v>42</v>
      </c>
      <c r="E3287" s="48" t="str">
        <f>VLOOKUP(D3287,'Species List'!$A$2:$J$97,3,0)</f>
        <v>Scarus vetula</v>
      </c>
      <c r="F3287">
        <v>29</v>
      </c>
      <c r="G3287" t="s">
        <v>21</v>
      </c>
      <c r="H3287" s="50">
        <f>VLOOKUP(D3287,'Species List'!$A$2:$J$97,6,0)</f>
        <v>-5.0162000000000004</v>
      </c>
      <c r="I3287" s="50">
        <f>VLOOKUP(D3287,'Species List'!$A$2:$J$97,7,0)</f>
        <v>3.1109</v>
      </c>
      <c r="J3287">
        <f t="shared" si="51"/>
        <v>440.62986728379997</v>
      </c>
      <c r="K3287" s="50" t="str">
        <f>VLOOKUP(D3287,'Species List'!$A$2:$J$97,4,0)</f>
        <v>Scaridae</v>
      </c>
    </row>
    <row r="3288" spans="1:11">
      <c r="A3288" s="49">
        <v>2015</v>
      </c>
      <c r="B3288" t="s">
        <v>63</v>
      </c>
      <c r="C3288">
        <v>8</v>
      </c>
      <c r="D3288" s="48" t="s">
        <v>42</v>
      </c>
      <c r="E3288" s="48" t="str">
        <f>VLOOKUP(D3288,'Species List'!$A$2:$J$97,3,0)</f>
        <v>Scarus vetula</v>
      </c>
      <c r="F3288">
        <v>31</v>
      </c>
      <c r="G3288" t="s">
        <v>21</v>
      </c>
      <c r="H3288" s="50">
        <f>VLOOKUP(D3288,'Species List'!$A$2:$J$97,6,0)</f>
        <v>-5.0162000000000004</v>
      </c>
      <c r="I3288" s="50">
        <f>VLOOKUP(D3288,'Species List'!$A$2:$J$97,7,0)</f>
        <v>3.1109</v>
      </c>
      <c r="J3288">
        <f t="shared" si="51"/>
        <v>542.22194853037195</v>
      </c>
      <c r="K3288" s="50" t="str">
        <f>VLOOKUP(D3288,'Species List'!$A$2:$J$97,4,0)</f>
        <v>Scaridae</v>
      </c>
    </row>
    <row r="3289" spans="1:11">
      <c r="A3289" s="49">
        <v>2015</v>
      </c>
      <c r="B3289" t="s">
        <v>63</v>
      </c>
      <c r="C3289">
        <v>8</v>
      </c>
      <c r="D3289" s="48" t="s">
        <v>42</v>
      </c>
      <c r="E3289" s="48" t="str">
        <f>VLOOKUP(D3289,'Species List'!$A$2:$J$97,3,0)</f>
        <v>Scarus vetula</v>
      </c>
      <c r="F3289">
        <v>32</v>
      </c>
      <c r="G3289" t="s">
        <v>43</v>
      </c>
      <c r="H3289" s="50">
        <f>VLOOKUP(D3289,'Species List'!$A$2:$J$97,6,0)</f>
        <v>-5.0162000000000004</v>
      </c>
      <c r="I3289" s="50">
        <f>VLOOKUP(D3289,'Species List'!$A$2:$J$97,7,0)</f>
        <v>3.1109</v>
      </c>
      <c r="J3289">
        <f t="shared" si="51"/>
        <v>598.50952660385963</v>
      </c>
      <c r="K3289" s="50" t="str">
        <f>VLOOKUP(D3289,'Species List'!$A$2:$J$97,4,0)</f>
        <v>Scaridae</v>
      </c>
    </row>
    <row r="3290" spans="1:11">
      <c r="A3290" s="49">
        <v>2015</v>
      </c>
      <c r="B3290" t="s">
        <v>63</v>
      </c>
      <c r="C3290">
        <v>8</v>
      </c>
      <c r="D3290" t="s">
        <v>45</v>
      </c>
      <c r="E3290" s="48" t="str">
        <f>VLOOKUP(D3290,'Species List'!$A$2:$J$97,3,0)</f>
        <v>Sparisoma viride</v>
      </c>
      <c r="F3290">
        <v>12</v>
      </c>
      <c r="G3290" t="s">
        <v>21</v>
      </c>
      <c r="H3290" s="50">
        <f>VLOOKUP(D3290,'Species List'!$A$2:$J$97,6,0)</f>
        <v>-4.4317000000000002</v>
      </c>
      <c r="I3290" s="50">
        <f>VLOOKUP(D3290,'Species List'!$A$2:$J$97,7,0)</f>
        <v>2.9051</v>
      </c>
      <c r="J3290">
        <f t="shared" si="51"/>
        <v>40.600318253552281</v>
      </c>
      <c r="K3290" s="50" t="str">
        <f>VLOOKUP(D3290,'Species List'!$A$2:$J$97,4,0)</f>
        <v>Scaridae</v>
      </c>
    </row>
    <row r="3291" spans="1:11">
      <c r="A3291" s="49">
        <v>2015</v>
      </c>
      <c r="B3291" t="s">
        <v>63</v>
      </c>
      <c r="C3291">
        <v>8</v>
      </c>
      <c r="D3291" t="s">
        <v>45</v>
      </c>
      <c r="E3291" s="48" t="str">
        <f>VLOOKUP(D3291,'Species List'!$A$2:$J$97,3,0)</f>
        <v>Sparisoma viride</v>
      </c>
      <c r="F3291">
        <v>28</v>
      </c>
      <c r="G3291" t="s">
        <v>21</v>
      </c>
      <c r="H3291" s="50">
        <f>VLOOKUP(D3291,'Species List'!$A$2:$J$97,6,0)</f>
        <v>-4.4317000000000002</v>
      </c>
      <c r="I3291" s="50">
        <f>VLOOKUP(D3291,'Species List'!$A$2:$J$97,7,0)</f>
        <v>2.9051</v>
      </c>
      <c r="J3291">
        <f t="shared" si="51"/>
        <v>475.92530495067058</v>
      </c>
      <c r="K3291" s="50" t="str">
        <f>VLOOKUP(D3291,'Species List'!$A$2:$J$97,4,0)</f>
        <v>Scaridae</v>
      </c>
    </row>
    <row r="3292" spans="1:11">
      <c r="A3292" s="49">
        <v>2015</v>
      </c>
      <c r="B3292" t="s">
        <v>63</v>
      </c>
      <c r="C3292">
        <v>8</v>
      </c>
      <c r="D3292" t="s">
        <v>45</v>
      </c>
      <c r="E3292" s="48" t="str">
        <f>VLOOKUP(D3292,'Species List'!$A$2:$J$97,3,0)</f>
        <v>Sparisoma viride</v>
      </c>
      <c r="F3292">
        <v>31</v>
      </c>
      <c r="G3292" t="s">
        <v>21</v>
      </c>
      <c r="H3292" s="50">
        <f>VLOOKUP(D3292,'Species List'!$A$2:$J$97,6,0)</f>
        <v>-4.4317000000000002</v>
      </c>
      <c r="I3292" s="50">
        <f>VLOOKUP(D3292,'Species List'!$A$2:$J$97,7,0)</f>
        <v>2.9051</v>
      </c>
      <c r="J3292">
        <f t="shared" si="51"/>
        <v>639.66834096149489</v>
      </c>
      <c r="K3292" s="50" t="str">
        <f>VLOOKUP(D3292,'Species List'!$A$2:$J$97,4,0)</f>
        <v>Scaridae</v>
      </c>
    </row>
    <row r="3293" spans="1:11">
      <c r="A3293" s="49">
        <v>2015</v>
      </c>
      <c r="B3293" t="s">
        <v>63</v>
      </c>
      <c r="C3293">
        <v>9</v>
      </c>
      <c r="D3293" s="48" t="s">
        <v>49</v>
      </c>
      <c r="E3293" s="48" t="str">
        <f>VLOOKUP(D3293,'Species List'!$A$2:$J$97,3,0)</f>
        <v>Microspathodon chrysurus</v>
      </c>
      <c r="F3293">
        <v>13</v>
      </c>
      <c r="H3293" s="50">
        <f>VLOOKUP(D3293,'Species List'!$A$2:$J$97,6,0)</f>
        <v>-4.7032999999999996</v>
      </c>
      <c r="I3293" s="50">
        <f>VLOOKUP(D3293,'Species List'!$A$2:$J$97,7,0)</f>
        <v>3.0825</v>
      </c>
      <c r="J3293">
        <f t="shared" si="51"/>
        <v>65.002548424018272</v>
      </c>
      <c r="K3293" s="50" t="str">
        <f>VLOOKUP(D3293,'Species List'!$A$2:$J$97,4,0)</f>
        <v>Pomacentridae</v>
      </c>
    </row>
    <row r="3294" spans="1:11">
      <c r="A3294" s="49">
        <v>2015</v>
      </c>
      <c r="B3294" t="s">
        <v>63</v>
      </c>
      <c r="C3294">
        <v>9</v>
      </c>
      <c r="D3294" s="48" t="s">
        <v>49</v>
      </c>
      <c r="E3294" s="48" t="str">
        <f>VLOOKUP(D3294,'Species List'!$A$2:$J$97,3,0)</f>
        <v>Microspathodon chrysurus</v>
      </c>
      <c r="F3294">
        <v>14</v>
      </c>
      <c r="H3294" s="50">
        <f>VLOOKUP(D3294,'Species List'!$A$2:$J$97,6,0)</f>
        <v>-4.7032999999999996</v>
      </c>
      <c r="I3294" s="50">
        <f>VLOOKUP(D3294,'Species List'!$A$2:$J$97,7,0)</f>
        <v>3.0825</v>
      </c>
      <c r="J3294">
        <f t="shared" si="51"/>
        <v>81.684502812349265</v>
      </c>
      <c r="K3294" s="50" t="str">
        <f>VLOOKUP(D3294,'Species List'!$A$2:$J$97,4,0)</f>
        <v>Pomacentridae</v>
      </c>
    </row>
    <row r="3295" spans="1:11">
      <c r="A3295" s="49">
        <v>2015</v>
      </c>
      <c r="B3295" t="s">
        <v>63</v>
      </c>
      <c r="C3295">
        <v>9</v>
      </c>
      <c r="D3295" t="s">
        <v>48</v>
      </c>
      <c r="E3295" s="48" t="str">
        <f>VLOOKUP(D3295,'Species List'!$A$2:$J$97,3,0)</f>
        <v>Scarus taeniopterus</v>
      </c>
      <c r="F3295">
        <v>17</v>
      </c>
      <c r="G3295" t="s">
        <v>21</v>
      </c>
      <c r="H3295" s="50">
        <f>VLOOKUP(D3295,'Species List'!$A$2:$J$97,6,0)</f>
        <v>-3.2256999999999998</v>
      </c>
      <c r="I3295" s="50">
        <f>VLOOKUP(D3295,'Species List'!$A$2:$J$97,7,0)</f>
        <v>2.3852000000000002</v>
      </c>
      <c r="J3295">
        <f t="shared" si="51"/>
        <v>124.27013418228138</v>
      </c>
      <c r="K3295" s="50" t="str">
        <f>VLOOKUP(D3295,'Species List'!$A$2:$J$97,4,0)</f>
        <v>Scaridae</v>
      </c>
    </row>
    <row r="3296" spans="1:11">
      <c r="A3296" s="49">
        <v>2015</v>
      </c>
      <c r="B3296" t="s">
        <v>63</v>
      </c>
      <c r="C3296">
        <v>9</v>
      </c>
      <c r="D3296" t="s">
        <v>48</v>
      </c>
      <c r="E3296" s="48" t="str">
        <f>VLOOKUP(D3296,'Species List'!$A$2:$J$97,3,0)</f>
        <v>Scarus taeniopterus</v>
      </c>
      <c r="F3296">
        <v>18</v>
      </c>
      <c r="G3296" t="s">
        <v>21</v>
      </c>
      <c r="H3296" s="50">
        <f>VLOOKUP(D3296,'Species List'!$A$2:$J$97,6,0)</f>
        <v>-3.2256999999999998</v>
      </c>
      <c r="I3296" s="50">
        <f>VLOOKUP(D3296,'Species List'!$A$2:$J$97,7,0)</f>
        <v>2.3852000000000002</v>
      </c>
      <c r="J3296">
        <f t="shared" si="51"/>
        <v>142.42163893869329</v>
      </c>
      <c r="K3296" s="50" t="str">
        <f>VLOOKUP(D3296,'Species List'!$A$2:$J$97,4,0)</f>
        <v>Scaridae</v>
      </c>
    </row>
    <row r="3297" spans="1:11">
      <c r="A3297" s="49">
        <v>2015</v>
      </c>
      <c r="B3297" t="s">
        <v>63</v>
      </c>
      <c r="C3297">
        <v>9</v>
      </c>
      <c r="D3297" t="s">
        <v>48</v>
      </c>
      <c r="E3297" s="48" t="str">
        <f>VLOOKUP(D3297,'Species List'!$A$2:$J$97,3,0)</f>
        <v>Scarus taeniopterus</v>
      </c>
      <c r="F3297">
        <v>20</v>
      </c>
      <c r="G3297" t="s">
        <v>21</v>
      </c>
      <c r="H3297" s="50">
        <f>VLOOKUP(D3297,'Species List'!$A$2:$J$97,6,0)</f>
        <v>-3.2256999999999998</v>
      </c>
      <c r="I3297" s="50">
        <f>VLOOKUP(D3297,'Species List'!$A$2:$J$97,7,0)</f>
        <v>2.3852000000000002</v>
      </c>
      <c r="J3297">
        <f t="shared" si="51"/>
        <v>183.11197449783583</v>
      </c>
      <c r="K3297" s="50" t="str">
        <f>VLOOKUP(D3297,'Species List'!$A$2:$J$97,4,0)</f>
        <v>Scaridae</v>
      </c>
    </row>
    <row r="3298" spans="1:11">
      <c r="A3298" s="49">
        <v>2015</v>
      </c>
      <c r="B3298" t="s">
        <v>63</v>
      </c>
      <c r="C3298">
        <v>9</v>
      </c>
      <c r="D3298" t="s">
        <v>48</v>
      </c>
      <c r="E3298" s="48" t="str">
        <f>VLOOKUP(D3298,'Species List'!$A$2:$J$97,3,0)</f>
        <v>Scarus taeniopterus</v>
      </c>
      <c r="F3298">
        <v>20</v>
      </c>
      <c r="G3298" t="s">
        <v>21</v>
      </c>
      <c r="H3298" s="50">
        <f>VLOOKUP(D3298,'Species List'!$A$2:$J$97,6,0)</f>
        <v>-3.2256999999999998</v>
      </c>
      <c r="I3298" s="50">
        <f>VLOOKUP(D3298,'Species List'!$A$2:$J$97,7,0)</f>
        <v>2.3852000000000002</v>
      </c>
      <c r="J3298">
        <f t="shared" si="51"/>
        <v>183.11197449783583</v>
      </c>
      <c r="K3298" s="50" t="str">
        <f>VLOOKUP(D3298,'Species List'!$A$2:$J$97,4,0)</f>
        <v>Scaridae</v>
      </c>
    </row>
    <row r="3299" spans="1:11">
      <c r="A3299" s="49">
        <v>2015</v>
      </c>
      <c r="B3299" t="s">
        <v>63</v>
      </c>
      <c r="C3299">
        <v>9</v>
      </c>
      <c r="D3299" t="s">
        <v>48</v>
      </c>
      <c r="E3299" s="48" t="str">
        <f>VLOOKUP(D3299,'Species List'!$A$2:$J$97,3,0)</f>
        <v>Scarus taeniopterus</v>
      </c>
      <c r="F3299">
        <v>20</v>
      </c>
      <c r="G3299" t="s">
        <v>21</v>
      </c>
      <c r="H3299" s="50">
        <f>VLOOKUP(D3299,'Species List'!$A$2:$J$97,6,0)</f>
        <v>-3.2256999999999998</v>
      </c>
      <c r="I3299" s="50">
        <f>VLOOKUP(D3299,'Species List'!$A$2:$J$97,7,0)</f>
        <v>2.3852000000000002</v>
      </c>
      <c r="J3299">
        <f t="shared" si="51"/>
        <v>183.11197449783583</v>
      </c>
      <c r="K3299" s="50" t="str">
        <f>VLOOKUP(D3299,'Species List'!$A$2:$J$97,4,0)</f>
        <v>Scaridae</v>
      </c>
    </row>
    <row r="3300" spans="1:11">
      <c r="A3300" s="49">
        <v>2015</v>
      </c>
      <c r="B3300" t="s">
        <v>63</v>
      </c>
      <c r="C3300">
        <v>9</v>
      </c>
      <c r="D3300" t="s">
        <v>48</v>
      </c>
      <c r="E3300" s="48" t="str">
        <f>VLOOKUP(D3300,'Species List'!$A$2:$J$97,3,0)</f>
        <v>Scarus taeniopterus</v>
      </c>
      <c r="F3300">
        <v>23</v>
      </c>
      <c r="G3300" t="s">
        <v>43</v>
      </c>
      <c r="H3300" s="50">
        <f>VLOOKUP(D3300,'Species List'!$A$2:$J$97,6,0)</f>
        <v>-3.2256999999999998</v>
      </c>
      <c r="I3300" s="50">
        <f>VLOOKUP(D3300,'Species List'!$A$2:$J$97,7,0)</f>
        <v>2.3852000000000002</v>
      </c>
      <c r="J3300">
        <f t="shared" si="51"/>
        <v>255.56020890468707</v>
      </c>
      <c r="K3300" s="50" t="str">
        <f>VLOOKUP(D3300,'Species List'!$A$2:$J$97,4,0)</f>
        <v>Scaridae</v>
      </c>
    </row>
    <row r="3301" spans="1:11">
      <c r="A3301" s="49">
        <v>2015</v>
      </c>
      <c r="B3301" t="s">
        <v>63</v>
      </c>
      <c r="C3301">
        <v>9</v>
      </c>
      <c r="D3301" t="s">
        <v>48</v>
      </c>
      <c r="E3301" s="48" t="str">
        <f>VLOOKUP(D3301,'Species List'!$A$2:$J$97,3,0)</f>
        <v>Scarus taeniopterus</v>
      </c>
      <c r="F3301">
        <v>23</v>
      </c>
      <c r="G3301" t="s">
        <v>43</v>
      </c>
      <c r="H3301" s="50">
        <f>VLOOKUP(D3301,'Species List'!$A$2:$J$97,6,0)</f>
        <v>-3.2256999999999998</v>
      </c>
      <c r="I3301" s="50">
        <f>VLOOKUP(D3301,'Species List'!$A$2:$J$97,7,0)</f>
        <v>2.3852000000000002</v>
      </c>
      <c r="J3301">
        <f t="shared" si="51"/>
        <v>255.56020890468707</v>
      </c>
      <c r="K3301" s="50" t="str">
        <f>VLOOKUP(D3301,'Species List'!$A$2:$J$97,4,0)</f>
        <v>Scaridae</v>
      </c>
    </row>
    <row r="3302" spans="1:11">
      <c r="A3302" s="49">
        <v>2015</v>
      </c>
      <c r="B3302" t="s">
        <v>63</v>
      </c>
      <c r="C3302">
        <v>9</v>
      </c>
      <c r="D3302" s="48" t="s">
        <v>42</v>
      </c>
      <c r="E3302" s="48" t="str">
        <f>VLOOKUP(D3302,'Species List'!$A$2:$J$97,3,0)</f>
        <v>Scarus vetula</v>
      </c>
      <c r="F3302">
        <v>25</v>
      </c>
      <c r="G3302" t="s">
        <v>21</v>
      </c>
      <c r="H3302" s="50">
        <f>VLOOKUP(D3302,'Species List'!$A$2:$J$97,6,0)</f>
        <v>-5.0162000000000004</v>
      </c>
      <c r="I3302" s="50">
        <f>VLOOKUP(D3302,'Species List'!$A$2:$J$97,7,0)</f>
        <v>3.1109</v>
      </c>
      <c r="J3302">
        <f t="shared" si="51"/>
        <v>277.684458006971</v>
      </c>
      <c r="K3302" s="50" t="str">
        <f>VLOOKUP(D3302,'Species List'!$A$2:$J$97,4,0)</f>
        <v>Scaridae</v>
      </c>
    </row>
    <row r="3303" spans="1:11">
      <c r="A3303" s="49">
        <v>2015</v>
      </c>
      <c r="B3303" t="s">
        <v>63</v>
      </c>
      <c r="C3303">
        <v>9</v>
      </c>
      <c r="D3303" s="48" t="s">
        <v>42</v>
      </c>
      <c r="E3303" s="48" t="str">
        <f>VLOOKUP(D3303,'Species List'!$A$2:$J$97,3,0)</f>
        <v>Scarus vetula</v>
      </c>
      <c r="F3303">
        <v>28</v>
      </c>
      <c r="G3303" t="s">
        <v>21</v>
      </c>
      <c r="H3303" s="50">
        <f>VLOOKUP(D3303,'Species List'!$A$2:$J$97,6,0)</f>
        <v>-5.0162000000000004</v>
      </c>
      <c r="I3303" s="50">
        <f>VLOOKUP(D3303,'Species List'!$A$2:$J$97,7,0)</f>
        <v>3.1109</v>
      </c>
      <c r="J3303">
        <f t="shared" si="51"/>
        <v>395.06078258407069</v>
      </c>
      <c r="K3303" s="50" t="str">
        <f>VLOOKUP(D3303,'Species List'!$A$2:$J$97,4,0)</f>
        <v>Scaridae</v>
      </c>
    </row>
    <row r="3304" spans="1:11">
      <c r="A3304" s="49">
        <v>2015</v>
      </c>
      <c r="B3304" t="s">
        <v>63</v>
      </c>
      <c r="C3304">
        <v>9</v>
      </c>
      <c r="D3304" s="48" t="s">
        <v>42</v>
      </c>
      <c r="E3304" s="48" t="str">
        <f>VLOOKUP(D3304,'Species List'!$A$2:$J$97,3,0)</f>
        <v>Scarus vetula</v>
      </c>
      <c r="F3304">
        <v>30</v>
      </c>
      <c r="G3304" t="s">
        <v>21</v>
      </c>
      <c r="H3304" s="50">
        <f>VLOOKUP(D3304,'Species List'!$A$2:$J$97,6,0)</f>
        <v>-5.0162000000000004</v>
      </c>
      <c r="I3304" s="50">
        <f>VLOOKUP(D3304,'Species List'!$A$2:$J$97,7,0)</f>
        <v>3.1109</v>
      </c>
      <c r="J3304">
        <f t="shared" si="51"/>
        <v>489.6395738782121</v>
      </c>
      <c r="K3304" s="50" t="str">
        <f>VLOOKUP(D3304,'Species List'!$A$2:$J$97,4,0)</f>
        <v>Scaridae</v>
      </c>
    </row>
    <row r="3305" spans="1:11">
      <c r="A3305" s="49">
        <v>2015</v>
      </c>
      <c r="B3305" t="s">
        <v>63</v>
      </c>
      <c r="C3305">
        <v>9</v>
      </c>
      <c r="D3305" s="48" t="s">
        <v>42</v>
      </c>
      <c r="E3305" s="48" t="str">
        <f>VLOOKUP(D3305,'Species List'!$A$2:$J$97,3,0)</f>
        <v>Scarus vetula</v>
      </c>
      <c r="F3305">
        <v>33</v>
      </c>
      <c r="G3305" t="s">
        <v>43</v>
      </c>
      <c r="H3305" s="50">
        <f>VLOOKUP(D3305,'Species List'!$A$2:$J$97,6,0)</f>
        <v>-5.0162000000000004</v>
      </c>
      <c r="I3305" s="50">
        <f>VLOOKUP(D3305,'Species List'!$A$2:$J$97,7,0)</f>
        <v>3.1109</v>
      </c>
      <c r="J3305">
        <f t="shared" si="51"/>
        <v>658.63531859738646</v>
      </c>
      <c r="K3305" s="50" t="str">
        <f>VLOOKUP(D3305,'Species List'!$A$2:$J$97,4,0)</f>
        <v>Scaridae</v>
      </c>
    </row>
    <row r="3306" spans="1:11">
      <c r="A3306" s="49">
        <v>2015</v>
      </c>
      <c r="B3306" t="s">
        <v>63</v>
      </c>
      <c r="C3306">
        <v>9</v>
      </c>
      <c r="D3306" t="s">
        <v>45</v>
      </c>
      <c r="E3306" s="48" t="str">
        <f>VLOOKUP(D3306,'Species List'!$A$2:$J$97,3,0)</f>
        <v>Sparisoma viride</v>
      </c>
      <c r="F3306">
        <v>32</v>
      </c>
      <c r="G3306" t="s">
        <v>21</v>
      </c>
      <c r="H3306" s="50">
        <f>VLOOKUP(D3306,'Species List'!$A$2:$J$97,6,0)</f>
        <v>-4.4317000000000002</v>
      </c>
      <c r="I3306" s="50">
        <f>VLOOKUP(D3306,'Species List'!$A$2:$J$97,7,0)</f>
        <v>2.9051</v>
      </c>
      <c r="J3306">
        <f t="shared" si="51"/>
        <v>701.47339170910243</v>
      </c>
      <c r="K3306" s="50" t="str">
        <f>VLOOKUP(D3306,'Species List'!$A$2:$J$97,4,0)</f>
        <v>Scaridae</v>
      </c>
    </row>
    <row r="3307" spans="1:11">
      <c r="A3307" s="49">
        <v>2015</v>
      </c>
      <c r="B3307" t="s">
        <v>63</v>
      </c>
      <c r="C3307">
        <v>9</v>
      </c>
      <c r="D3307" t="s">
        <v>45</v>
      </c>
      <c r="E3307" s="48" t="str">
        <f>VLOOKUP(D3307,'Species List'!$A$2:$J$97,3,0)</f>
        <v>Sparisoma viride</v>
      </c>
      <c r="F3307">
        <v>32</v>
      </c>
      <c r="G3307" t="s">
        <v>43</v>
      </c>
      <c r="H3307" s="50">
        <f>VLOOKUP(D3307,'Species List'!$A$2:$J$97,6,0)</f>
        <v>-4.4317000000000002</v>
      </c>
      <c r="I3307" s="50">
        <f>VLOOKUP(D3307,'Species List'!$A$2:$J$97,7,0)</f>
        <v>2.9051</v>
      </c>
      <c r="J3307">
        <f t="shared" si="51"/>
        <v>701.47339170910243</v>
      </c>
      <c r="K3307" s="50" t="str">
        <f>VLOOKUP(D3307,'Species List'!$A$2:$J$97,4,0)</f>
        <v>Scaridae</v>
      </c>
    </row>
    <row r="3308" spans="1:11">
      <c r="A3308" s="49">
        <v>2015</v>
      </c>
      <c r="B3308" t="s">
        <v>63</v>
      </c>
      <c r="C3308">
        <v>10</v>
      </c>
      <c r="D3308" s="48" t="s">
        <v>49</v>
      </c>
      <c r="E3308" s="48" t="str">
        <f>VLOOKUP(D3308,'Species List'!$A$2:$J$97,3,0)</f>
        <v>Microspathodon chrysurus</v>
      </c>
      <c r="F3308">
        <v>15</v>
      </c>
      <c r="H3308" s="50">
        <f>VLOOKUP(D3308,'Species List'!$A$2:$J$97,6,0)</f>
        <v>-4.7032999999999996</v>
      </c>
      <c r="I3308" s="50">
        <f>VLOOKUP(D3308,'Species List'!$A$2:$J$97,7,0)</f>
        <v>3.0825</v>
      </c>
      <c r="J3308">
        <f t="shared" si="51"/>
        <v>101.04185391212167</v>
      </c>
      <c r="K3308" s="50" t="str">
        <f>VLOOKUP(D3308,'Species List'!$A$2:$J$97,4,0)</f>
        <v>Pomacentridae</v>
      </c>
    </row>
    <row r="3309" spans="1:11">
      <c r="A3309" s="49">
        <v>2015</v>
      </c>
      <c r="B3309" t="s">
        <v>63</v>
      </c>
      <c r="C3309">
        <v>10</v>
      </c>
      <c r="D3309" t="s">
        <v>48</v>
      </c>
      <c r="E3309" s="48" t="str">
        <f>VLOOKUP(D3309,'Species List'!$A$2:$J$97,3,0)</f>
        <v>Scarus taeniopterus</v>
      </c>
      <c r="F3309">
        <v>12</v>
      </c>
      <c r="G3309" t="s">
        <v>21</v>
      </c>
      <c r="H3309" s="50">
        <f>VLOOKUP(D3309,'Species List'!$A$2:$J$97,6,0)</f>
        <v>-3.2256999999999998</v>
      </c>
      <c r="I3309" s="50">
        <f>VLOOKUP(D3309,'Species List'!$A$2:$J$97,7,0)</f>
        <v>2.3852000000000002</v>
      </c>
      <c r="J3309">
        <f t="shared" si="51"/>
        <v>54.145592205106873</v>
      </c>
      <c r="K3309" s="50" t="str">
        <f>VLOOKUP(D3309,'Species List'!$A$2:$J$97,4,0)</f>
        <v>Scaridae</v>
      </c>
    </row>
    <row r="3310" spans="1:11">
      <c r="A3310" s="49">
        <v>2015</v>
      </c>
      <c r="B3310" t="s">
        <v>63</v>
      </c>
      <c r="C3310">
        <v>10</v>
      </c>
      <c r="D3310" t="s">
        <v>48</v>
      </c>
      <c r="E3310" s="48" t="str">
        <f>VLOOKUP(D3310,'Species List'!$A$2:$J$97,3,0)</f>
        <v>Scarus taeniopterus</v>
      </c>
      <c r="F3310">
        <v>14</v>
      </c>
      <c r="G3310" t="s">
        <v>21</v>
      </c>
      <c r="H3310" s="50">
        <f>VLOOKUP(D3310,'Species List'!$A$2:$J$97,6,0)</f>
        <v>-3.2256999999999998</v>
      </c>
      <c r="I3310" s="50">
        <f>VLOOKUP(D3310,'Species List'!$A$2:$J$97,7,0)</f>
        <v>2.3852000000000002</v>
      </c>
      <c r="J3310">
        <f t="shared" si="51"/>
        <v>78.206813423753971</v>
      </c>
      <c r="K3310" s="50" t="str">
        <f>VLOOKUP(D3310,'Species List'!$A$2:$J$97,4,0)</f>
        <v>Scaridae</v>
      </c>
    </row>
    <row r="3311" spans="1:11">
      <c r="A3311" s="49">
        <v>2015</v>
      </c>
      <c r="B3311" t="s">
        <v>63</v>
      </c>
      <c r="C3311">
        <v>10</v>
      </c>
      <c r="D3311" t="s">
        <v>48</v>
      </c>
      <c r="E3311" s="48" t="str">
        <f>VLOOKUP(D3311,'Species List'!$A$2:$J$97,3,0)</f>
        <v>Scarus taeniopterus</v>
      </c>
      <c r="F3311">
        <v>15</v>
      </c>
      <c r="G3311" t="s">
        <v>21</v>
      </c>
      <c r="H3311" s="50">
        <f>VLOOKUP(D3311,'Species List'!$A$2:$J$97,6,0)</f>
        <v>-3.2256999999999998</v>
      </c>
      <c r="I3311" s="50">
        <f>VLOOKUP(D3311,'Species List'!$A$2:$J$97,7,0)</f>
        <v>2.3852000000000002</v>
      </c>
      <c r="J3311">
        <f t="shared" si="51"/>
        <v>92.19616810425471</v>
      </c>
      <c r="K3311" s="50" t="str">
        <f>VLOOKUP(D3311,'Species List'!$A$2:$J$97,4,0)</f>
        <v>Scaridae</v>
      </c>
    </row>
    <row r="3312" spans="1:11">
      <c r="A3312" s="49">
        <v>2015</v>
      </c>
      <c r="B3312" t="s">
        <v>63</v>
      </c>
      <c r="C3312">
        <v>10</v>
      </c>
      <c r="D3312" t="s">
        <v>48</v>
      </c>
      <c r="E3312" s="48" t="str">
        <f>VLOOKUP(D3312,'Species List'!$A$2:$J$97,3,0)</f>
        <v>Scarus taeniopterus</v>
      </c>
      <c r="F3312">
        <v>16</v>
      </c>
      <c r="G3312" t="s">
        <v>21</v>
      </c>
      <c r="H3312" s="50">
        <f>VLOOKUP(D3312,'Species List'!$A$2:$J$97,6,0)</f>
        <v>-3.2256999999999998</v>
      </c>
      <c r="I3312" s="50">
        <f>VLOOKUP(D3312,'Species List'!$A$2:$J$97,7,0)</f>
        <v>2.3852000000000002</v>
      </c>
      <c r="J3312">
        <f t="shared" si="51"/>
        <v>107.53924488293569</v>
      </c>
      <c r="K3312" s="50" t="str">
        <f>VLOOKUP(D3312,'Species List'!$A$2:$J$97,4,0)</f>
        <v>Scaridae</v>
      </c>
    </row>
    <row r="3313" spans="1:11">
      <c r="A3313" s="49">
        <v>2015</v>
      </c>
      <c r="B3313" t="s">
        <v>63</v>
      </c>
      <c r="C3313">
        <v>10</v>
      </c>
      <c r="D3313" t="s">
        <v>48</v>
      </c>
      <c r="E3313" s="48" t="str">
        <f>VLOOKUP(D3313,'Species List'!$A$2:$J$97,3,0)</f>
        <v>Scarus taeniopterus</v>
      </c>
      <c r="F3313">
        <v>17</v>
      </c>
      <c r="G3313" t="s">
        <v>21</v>
      </c>
      <c r="H3313" s="50">
        <f>VLOOKUP(D3313,'Species List'!$A$2:$J$97,6,0)</f>
        <v>-3.2256999999999998</v>
      </c>
      <c r="I3313" s="50">
        <f>VLOOKUP(D3313,'Species List'!$A$2:$J$97,7,0)</f>
        <v>2.3852000000000002</v>
      </c>
      <c r="J3313">
        <f t="shared" si="51"/>
        <v>124.27013418228138</v>
      </c>
      <c r="K3313" s="50" t="str">
        <f>VLOOKUP(D3313,'Species List'!$A$2:$J$97,4,0)</f>
        <v>Scaridae</v>
      </c>
    </row>
    <row r="3314" spans="1:11">
      <c r="A3314" s="49">
        <v>2015</v>
      </c>
      <c r="B3314" t="s">
        <v>63</v>
      </c>
      <c r="C3314">
        <v>10</v>
      </c>
      <c r="D3314" t="s">
        <v>48</v>
      </c>
      <c r="E3314" s="48" t="str">
        <f>VLOOKUP(D3314,'Species List'!$A$2:$J$97,3,0)</f>
        <v>Scarus taeniopterus</v>
      </c>
      <c r="F3314">
        <v>18</v>
      </c>
      <c r="G3314" t="s">
        <v>21</v>
      </c>
      <c r="H3314" s="50">
        <f>VLOOKUP(D3314,'Species List'!$A$2:$J$97,6,0)</f>
        <v>-3.2256999999999998</v>
      </c>
      <c r="I3314" s="50">
        <f>VLOOKUP(D3314,'Species List'!$A$2:$J$97,7,0)</f>
        <v>2.3852000000000002</v>
      </c>
      <c r="J3314">
        <f t="shared" si="51"/>
        <v>142.42163893869329</v>
      </c>
      <c r="K3314" s="50" t="str">
        <f>VLOOKUP(D3314,'Species List'!$A$2:$J$97,4,0)</f>
        <v>Scaridae</v>
      </c>
    </row>
    <row r="3315" spans="1:11">
      <c r="A3315" s="49">
        <v>2015</v>
      </c>
      <c r="B3315" t="s">
        <v>63</v>
      </c>
      <c r="C3315">
        <v>10</v>
      </c>
      <c r="D3315" t="s">
        <v>48</v>
      </c>
      <c r="E3315" s="48" t="str">
        <f>VLOOKUP(D3315,'Species List'!$A$2:$J$97,3,0)</f>
        <v>Scarus taeniopterus</v>
      </c>
      <c r="F3315">
        <v>23</v>
      </c>
      <c r="G3315" t="s">
        <v>43</v>
      </c>
      <c r="H3315" s="50">
        <f>VLOOKUP(D3315,'Species List'!$A$2:$J$97,6,0)</f>
        <v>-3.2256999999999998</v>
      </c>
      <c r="I3315" s="50">
        <f>VLOOKUP(D3315,'Species List'!$A$2:$J$97,7,0)</f>
        <v>2.3852000000000002</v>
      </c>
      <c r="J3315">
        <f t="shared" si="51"/>
        <v>255.56020890468707</v>
      </c>
      <c r="K3315" s="50" t="str">
        <f>VLOOKUP(D3315,'Species List'!$A$2:$J$97,4,0)</f>
        <v>Scaridae</v>
      </c>
    </row>
    <row r="3316" spans="1:11">
      <c r="A3316" s="49">
        <v>2015</v>
      </c>
      <c r="B3316" t="s">
        <v>63</v>
      </c>
      <c r="C3316">
        <v>10</v>
      </c>
      <c r="D3316" t="s">
        <v>48</v>
      </c>
      <c r="E3316" s="48" t="str">
        <f>VLOOKUP(D3316,'Species List'!$A$2:$J$97,3,0)</f>
        <v>Scarus taeniopterus</v>
      </c>
      <c r="F3316">
        <v>23</v>
      </c>
      <c r="G3316" t="s">
        <v>43</v>
      </c>
      <c r="H3316" s="50">
        <f>VLOOKUP(D3316,'Species List'!$A$2:$J$97,6,0)</f>
        <v>-3.2256999999999998</v>
      </c>
      <c r="I3316" s="50">
        <f>VLOOKUP(D3316,'Species List'!$A$2:$J$97,7,0)</f>
        <v>2.3852000000000002</v>
      </c>
      <c r="J3316">
        <f t="shared" si="51"/>
        <v>255.56020890468707</v>
      </c>
      <c r="K3316" s="50" t="str">
        <f>VLOOKUP(D3316,'Species List'!$A$2:$J$97,4,0)</f>
        <v>Scaridae</v>
      </c>
    </row>
    <row r="3317" spans="1:11">
      <c r="A3317" s="49">
        <v>2015</v>
      </c>
      <c r="B3317" t="s">
        <v>63</v>
      </c>
      <c r="C3317">
        <v>10</v>
      </c>
      <c r="D3317" t="s">
        <v>48</v>
      </c>
      <c r="E3317" s="48" t="str">
        <f>VLOOKUP(D3317,'Species List'!$A$2:$J$97,3,0)</f>
        <v>Scarus taeniopterus</v>
      </c>
      <c r="F3317">
        <v>23</v>
      </c>
      <c r="G3317" t="s">
        <v>43</v>
      </c>
      <c r="H3317" s="50">
        <f>VLOOKUP(D3317,'Species List'!$A$2:$J$97,6,0)</f>
        <v>-3.2256999999999998</v>
      </c>
      <c r="I3317" s="50">
        <f>VLOOKUP(D3317,'Species List'!$A$2:$J$97,7,0)</f>
        <v>2.3852000000000002</v>
      </c>
      <c r="J3317">
        <f t="shared" si="51"/>
        <v>255.56020890468707</v>
      </c>
      <c r="K3317" s="50" t="str">
        <f>VLOOKUP(D3317,'Species List'!$A$2:$J$97,4,0)</f>
        <v>Scaridae</v>
      </c>
    </row>
    <row r="3318" spans="1:11">
      <c r="A3318" s="49">
        <v>2015</v>
      </c>
      <c r="B3318" t="s">
        <v>63</v>
      </c>
      <c r="C3318">
        <v>10</v>
      </c>
      <c r="D3318" t="s">
        <v>48</v>
      </c>
      <c r="E3318" s="48" t="str">
        <f>VLOOKUP(D3318,'Species List'!$A$2:$J$97,3,0)</f>
        <v>Scarus taeniopterus</v>
      </c>
      <c r="F3318">
        <v>23</v>
      </c>
      <c r="G3318" t="s">
        <v>43</v>
      </c>
      <c r="H3318" s="50">
        <f>VLOOKUP(D3318,'Species List'!$A$2:$J$97,6,0)</f>
        <v>-3.2256999999999998</v>
      </c>
      <c r="I3318" s="50">
        <f>VLOOKUP(D3318,'Species List'!$A$2:$J$97,7,0)</f>
        <v>2.3852000000000002</v>
      </c>
      <c r="J3318">
        <f t="shared" si="51"/>
        <v>255.56020890468707</v>
      </c>
      <c r="K3318" s="50" t="str">
        <f>VLOOKUP(D3318,'Species List'!$A$2:$J$97,4,0)</f>
        <v>Scaridae</v>
      </c>
    </row>
    <row r="3319" spans="1:11">
      <c r="A3319" s="49">
        <v>2015</v>
      </c>
      <c r="B3319" t="s">
        <v>63</v>
      </c>
      <c r="C3319">
        <v>10</v>
      </c>
      <c r="D3319" s="48" t="s">
        <v>42</v>
      </c>
      <c r="E3319" s="48" t="str">
        <f>VLOOKUP(D3319,'Species List'!$A$2:$J$97,3,0)</f>
        <v>Scarus vetula</v>
      </c>
      <c r="F3319">
        <v>32</v>
      </c>
      <c r="G3319" t="s">
        <v>21</v>
      </c>
      <c r="H3319" s="50">
        <f>VLOOKUP(D3319,'Species List'!$A$2:$J$97,6,0)</f>
        <v>-5.0162000000000004</v>
      </c>
      <c r="I3319" s="50">
        <f>VLOOKUP(D3319,'Species List'!$A$2:$J$97,7,0)</f>
        <v>3.1109</v>
      </c>
      <c r="J3319">
        <f t="shared" si="51"/>
        <v>598.50952660385963</v>
      </c>
      <c r="K3319" s="50" t="str">
        <f>VLOOKUP(D3319,'Species List'!$A$2:$J$97,4,0)</f>
        <v>Scaridae</v>
      </c>
    </row>
    <row r="3320" spans="1:11">
      <c r="A3320" s="49">
        <v>2015</v>
      </c>
      <c r="B3320" t="s">
        <v>63</v>
      </c>
      <c r="C3320">
        <v>10</v>
      </c>
      <c r="D3320" s="48" t="s">
        <v>42</v>
      </c>
      <c r="E3320" s="48" t="str">
        <f>VLOOKUP(D3320,'Species List'!$A$2:$J$97,3,0)</f>
        <v>Scarus vetula</v>
      </c>
      <c r="F3320">
        <v>32</v>
      </c>
      <c r="G3320" t="s">
        <v>43</v>
      </c>
      <c r="H3320" s="50">
        <f>VLOOKUP(D3320,'Species List'!$A$2:$J$97,6,0)</f>
        <v>-5.0162000000000004</v>
      </c>
      <c r="I3320" s="50">
        <f>VLOOKUP(D3320,'Species List'!$A$2:$J$97,7,0)</f>
        <v>3.1109</v>
      </c>
      <c r="J3320">
        <f t="shared" si="51"/>
        <v>598.50952660385963</v>
      </c>
      <c r="K3320" s="50" t="str">
        <f>VLOOKUP(D3320,'Species List'!$A$2:$J$97,4,0)</f>
        <v>Scaridae</v>
      </c>
    </row>
    <row r="3321" spans="1:11">
      <c r="A3321" s="49">
        <v>2015</v>
      </c>
      <c r="B3321" t="s">
        <v>63</v>
      </c>
      <c r="C3321">
        <v>10</v>
      </c>
      <c r="D3321" s="48" t="s">
        <v>47</v>
      </c>
      <c r="E3321" s="48" t="str">
        <f>VLOOKUP(D3321,'Species List'!$A$2:$J$97,3,0)</f>
        <v>Sparisoma aurofrenatum</v>
      </c>
      <c r="F3321">
        <v>17</v>
      </c>
      <c r="G3321" t="s">
        <v>21</v>
      </c>
      <c r="H3321" s="50">
        <f>VLOOKUP(D3321,'Species List'!$A$2:$J$97,6,0)</f>
        <v>-4.0781000000000001</v>
      </c>
      <c r="I3321" s="50">
        <f>VLOOKUP(D3321,'Species List'!$A$2:$J$97,7,0)</f>
        <v>2.7437999999999998</v>
      </c>
      <c r="J3321">
        <f t="shared" si="51"/>
        <v>110.10467275536061</v>
      </c>
      <c r="K3321" s="50" t="str">
        <f>VLOOKUP(D3321,'Species List'!$A$2:$J$97,4,0)</f>
        <v>Scaridae</v>
      </c>
    </row>
    <row r="3322" spans="1:11">
      <c r="A3322" s="49">
        <v>2015</v>
      </c>
      <c r="B3322" t="s">
        <v>63</v>
      </c>
      <c r="C3322">
        <v>10</v>
      </c>
      <c r="D3322" t="s">
        <v>45</v>
      </c>
      <c r="E3322" s="48" t="str">
        <f>VLOOKUP(D3322,'Species List'!$A$2:$J$97,3,0)</f>
        <v>Sparisoma viride</v>
      </c>
      <c r="F3322">
        <v>17</v>
      </c>
      <c r="G3322" t="s">
        <v>21</v>
      </c>
      <c r="H3322" s="50">
        <f>VLOOKUP(D3322,'Species List'!$A$2:$J$97,6,0)</f>
        <v>-4.4317000000000002</v>
      </c>
      <c r="I3322" s="50">
        <f>VLOOKUP(D3322,'Species List'!$A$2:$J$97,7,0)</f>
        <v>2.9051</v>
      </c>
      <c r="J3322">
        <f t="shared" si="51"/>
        <v>111.68045161684626</v>
      </c>
      <c r="K3322" s="50" t="str">
        <f>VLOOKUP(D3322,'Species List'!$A$2:$J$97,4,0)</f>
        <v>Scaridae</v>
      </c>
    </row>
    <row r="3323" spans="1:11">
      <c r="A3323" s="49">
        <v>2015</v>
      </c>
      <c r="B3323" t="s">
        <v>63</v>
      </c>
      <c r="C3323">
        <v>10</v>
      </c>
      <c r="D3323" t="s">
        <v>45</v>
      </c>
      <c r="E3323" s="48" t="str">
        <f>VLOOKUP(D3323,'Species List'!$A$2:$J$97,3,0)</f>
        <v>Sparisoma viride</v>
      </c>
      <c r="F3323">
        <v>32</v>
      </c>
      <c r="G3323" t="s">
        <v>43</v>
      </c>
      <c r="H3323" s="50">
        <f>VLOOKUP(D3323,'Species List'!$A$2:$J$97,6,0)</f>
        <v>-4.4317000000000002</v>
      </c>
      <c r="I3323" s="50">
        <f>VLOOKUP(D3323,'Species List'!$A$2:$J$97,7,0)</f>
        <v>2.9051</v>
      </c>
      <c r="J3323">
        <f t="shared" si="51"/>
        <v>701.47339170910243</v>
      </c>
      <c r="K3323" s="50" t="str">
        <f>VLOOKUP(D3323,'Species List'!$A$2:$J$97,4,0)</f>
        <v>Scaridae</v>
      </c>
    </row>
    <row r="3324" spans="1:11">
      <c r="A3324" s="49">
        <v>2015</v>
      </c>
      <c r="B3324" t="s">
        <v>63</v>
      </c>
      <c r="C3324">
        <v>10</v>
      </c>
      <c r="D3324" t="s">
        <v>45</v>
      </c>
      <c r="E3324" s="48" t="str">
        <f>VLOOKUP(D3324,'Species List'!$A$2:$J$97,3,0)</f>
        <v>Sparisoma viride</v>
      </c>
      <c r="F3324">
        <v>32</v>
      </c>
      <c r="G3324" t="s">
        <v>43</v>
      </c>
      <c r="H3324" s="50">
        <f>VLOOKUP(D3324,'Species List'!$A$2:$J$97,6,0)</f>
        <v>-4.4317000000000002</v>
      </c>
      <c r="I3324" s="50">
        <f>VLOOKUP(D3324,'Species List'!$A$2:$J$97,7,0)</f>
        <v>2.9051</v>
      </c>
      <c r="J3324">
        <f t="shared" si="51"/>
        <v>701.47339170910243</v>
      </c>
      <c r="K3324" s="50" t="str">
        <f>VLOOKUP(D3324,'Species List'!$A$2:$J$97,4,0)</f>
        <v>Scaridae</v>
      </c>
    </row>
    <row r="3325" spans="1:11">
      <c r="A3325" s="49">
        <v>2015</v>
      </c>
      <c r="B3325" t="s">
        <v>63</v>
      </c>
      <c r="C3325">
        <v>10</v>
      </c>
      <c r="D3325" t="s">
        <v>45</v>
      </c>
      <c r="E3325" s="48" t="str">
        <f>VLOOKUP(D3325,'Species List'!$A$2:$J$97,3,0)</f>
        <v>Sparisoma viride</v>
      </c>
      <c r="F3325">
        <v>33</v>
      </c>
      <c r="G3325" t="s">
        <v>43</v>
      </c>
      <c r="H3325" s="50">
        <f>VLOOKUP(D3325,'Species List'!$A$2:$J$97,6,0)</f>
        <v>-4.4317000000000002</v>
      </c>
      <c r="I3325" s="50">
        <f>VLOOKUP(D3325,'Species List'!$A$2:$J$97,7,0)</f>
        <v>2.9051</v>
      </c>
      <c r="J3325">
        <f t="shared" si="51"/>
        <v>767.06973304521671</v>
      </c>
      <c r="K3325" s="50" t="str">
        <f>VLOOKUP(D3325,'Species List'!$A$2:$J$97,4,0)</f>
        <v>Scaridae</v>
      </c>
    </row>
    <row r="3326" spans="1:11">
      <c r="A3326" s="49">
        <v>2015</v>
      </c>
      <c r="B3326" t="s">
        <v>4</v>
      </c>
      <c r="C3326">
        <v>1</v>
      </c>
      <c r="D3326" s="48" t="s">
        <v>26</v>
      </c>
      <c r="E3326" s="48" t="str">
        <f>VLOOKUP(D3326,'Species List'!$A$2:$J$97,3,0)</f>
        <v>Acanthurus bahianus</v>
      </c>
      <c r="F3326">
        <v>19</v>
      </c>
      <c r="H3326" s="50">
        <f>VLOOKUP(D3326,'Species List'!$A$2:$J$97,6,0)</f>
        <v>-4.6005000000000003</v>
      </c>
      <c r="I3326" s="50">
        <f>VLOOKUP(D3326,'Species List'!$A$2:$J$97,7,0)</f>
        <v>2.9752000000000001</v>
      </c>
      <c r="J3326">
        <f t="shared" si="51"/>
        <v>151.09417216938573</v>
      </c>
      <c r="K3326" s="50" t="str">
        <f>VLOOKUP(D3326,'Species List'!$A$2:$J$97,4,0)</f>
        <v>Acanthuridae</v>
      </c>
    </row>
    <row r="3327" spans="1:11">
      <c r="A3327" s="49">
        <v>2015</v>
      </c>
      <c r="B3327" t="s">
        <v>4</v>
      </c>
      <c r="C3327">
        <v>1</v>
      </c>
      <c r="D3327" t="s">
        <v>54</v>
      </c>
      <c r="E3327" s="48" t="str">
        <f>VLOOKUP(D3327,'Species List'!$A$2:$J$97,3,0)</f>
        <v>Acanthurus coeruleus</v>
      </c>
      <c r="F3327">
        <v>19</v>
      </c>
      <c r="H3327" s="50">
        <f>VLOOKUP(D3327,'Species List'!$A$2:$J$97,6,0)</f>
        <v>-2.8241999999999998</v>
      </c>
      <c r="I3327" s="50">
        <f>VLOOKUP(D3327,'Species List'!$A$2:$J$97,7,0)</f>
        <v>2.2637999999999998</v>
      </c>
      <c r="J3327">
        <f t="shared" si="51"/>
        <v>215.99435539737019</v>
      </c>
      <c r="K3327" s="50" t="str">
        <f>VLOOKUP(D3327,'Species List'!$A$2:$J$97,4,0)</f>
        <v>Acanthuridae</v>
      </c>
    </row>
    <row r="3328" spans="1:11">
      <c r="A3328" s="49">
        <v>2015</v>
      </c>
      <c r="B3328" t="s">
        <v>4</v>
      </c>
      <c r="C3328">
        <v>1</v>
      </c>
      <c r="D3328" t="s">
        <v>48</v>
      </c>
      <c r="E3328" s="48" t="str">
        <f>VLOOKUP(D3328,'Species List'!$A$2:$J$97,3,0)</f>
        <v>Scarus taeniopterus</v>
      </c>
      <c r="F3328">
        <v>19</v>
      </c>
      <c r="G3328" t="s">
        <v>21</v>
      </c>
      <c r="H3328" s="50">
        <f>VLOOKUP(D3328,'Species List'!$A$2:$J$97,6,0)</f>
        <v>-3.2256999999999998</v>
      </c>
      <c r="I3328" s="50">
        <f>VLOOKUP(D3328,'Species List'!$A$2:$J$97,7,0)</f>
        <v>2.3852000000000002</v>
      </c>
      <c r="J3328">
        <f t="shared" si="51"/>
        <v>162.02539503890316</v>
      </c>
      <c r="K3328" s="50" t="str">
        <f>VLOOKUP(D3328,'Species List'!$A$2:$J$97,4,0)</f>
        <v>Scaridae</v>
      </c>
    </row>
    <row r="3329" spans="1:11">
      <c r="A3329" s="49">
        <v>2015</v>
      </c>
      <c r="B3329" t="s">
        <v>4</v>
      </c>
      <c r="C3329">
        <v>1</v>
      </c>
      <c r="D3329" t="s">
        <v>48</v>
      </c>
      <c r="E3329" s="48" t="str">
        <f>VLOOKUP(D3329,'Species List'!$A$2:$J$97,3,0)</f>
        <v>Scarus taeniopterus</v>
      </c>
      <c r="F3329">
        <v>20</v>
      </c>
      <c r="G3329" t="s">
        <v>21</v>
      </c>
      <c r="H3329" s="50">
        <f>VLOOKUP(D3329,'Species List'!$A$2:$J$97,6,0)</f>
        <v>-3.2256999999999998</v>
      </c>
      <c r="I3329" s="50">
        <f>VLOOKUP(D3329,'Species List'!$A$2:$J$97,7,0)</f>
        <v>2.3852000000000002</v>
      </c>
      <c r="J3329">
        <f t="shared" si="51"/>
        <v>183.11197449783583</v>
      </c>
      <c r="K3329" s="50" t="str">
        <f>VLOOKUP(D3329,'Species List'!$A$2:$J$97,4,0)</f>
        <v>Scaridae</v>
      </c>
    </row>
    <row r="3330" spans="1:11">
      <c r="A3330" s="49">
        <v>2015</v>
      </c>
      <c r="B3330" t="s">
        <v>4</v>
      </c>
      <c r="C3330">
        <v>1</v>
      </c>
      <c r="D3330" t="s">
        <v>48</v>
      </c>
      <c r="E3330" s="48" t="str">
        <f>VLOOKUP(D3330,'Species List'!$A$2:$J$97,3,0)</f>
        <v>Scarus taeniopterus</v>
      </c>
      <c r="F3330">
        <v>21</v>
      </c>
      <c r="G3330" t="s">
        <v>43</v>
      </c>
      <c r="H3330" s="50">
        <f>VLOOKUP(D3330,'Species List'!$A$2:$J$97,6,0)</f>
        <v>-3.2256999999999998</v>
      </c>
      <c r="I3330" s="50">
        <f>VLOOKUP(D3330,'Species List'!$A$2:$J$97,7,0)</f>
        <v>2.3852000000000002</v>
      </c>
      <c r="J3330">
        <f t="shared" ref="J3330:J3393" si="52">10^(H3330+(I3330*LOG(F3330*10)/LOG(10)))</f>
        <v>205.71097462173614</v>
      </c>
      <c r="K3330" s="50" t="str">
        <f>VLOOKUP(D3330,'Species List'!$A$2:$J$97,4,0)</f>
        <v>Scaridae</v>
      </c>
    </row>
    <row r="3331" spans="1:11">
      <c r="A3331" s="49">
        <v>2015</v>
      </c>
      <c r="B3331" t="s">
        <v>4</v>
      </c>
      <c r="C3331">
        <v>1</v>
      </c>
      <c r="D3331" t="s">
        <v>48</v>
      </c>
      <c r="E3331" s="48" t="str">
        <f>VLOOKUP(D3331,'Species List'!$A$2:$J$97,3,0)</f>
        <v>Scarus taeniopterus</v>
      </c>
      <c r="F3331">
        <v>23</v>
      </c>
      <c r="G3331" t="s">
        <v>43</v>
      </c>
      <c r="H3331" s="50">
        <f>VLOOKUP(D3331,'Species List'!$A$2:$J$97,6,0)</f>
        <v>-3.2256999999999998</v>
      </c>
      <c r="I3331" s="50">
        <f>VLOOKUP(D3331,'Species List'!$A$2:$J$97,7,0)</f>
        <v>2.3852000000000002</v>
      </c>
      <c r="J3331">
        <f t="shared" si="52"/>
        <v>255.56020890468707</v>
      </c>
      <c r="K3331" s="50" t="str">
        <f>VLOOKUP(D3331,'Species List'!$A$2:$J$97,4,0)</f>
        <v>Scaridae</v>
      </c>
    </row>
    <row r="3332" spans="1:11">
      <c r="A3332" s="49">
        <v>2015</v>
      </c>
      <c r="B3332" t="s">
        <v>4</v>
      </c>
      <c r="C3332">
        <v>1</v>
      </c>
      <c r="D3332" t="s">
        <v>48</v>
      </c>
      <c r="E3332" s="48" t="str">
        <f>VLOOKUP(D3332,'Species List'!$A$2:$J$97,3,0)</f>
        <v>Scarus taeniopterus</v>
      </c>
      <c r="F3332">
        <v>23</v>
      </c>
      <c r="G3332" t="s">
        <v>43</v>
      </c>
      <c r="H3332" s="50">
        <f>VLOOKUP(D3332,'Species List'!$A$2:$J$97,6,0)</f>
        <v>-3.2256999999999998</v>
      </c>
      <c r="I3332" s="50">
        <f>VLOOKUP(D3332,'Species List'!$A$2:$J$97,7,0)</f>
        <v>2.3852000000000002</v>
      </c>
      <c r="J3332">
        <f t="shared" si="52"/>
        <v>255.56020890468707</v>
      </c>
      <c r="K3332" s="50" t="str">
        <f>VLOOKUP(D3332,'Species List'!$A$2:$J$97,4,0)</f>
        <v>Scaridae</v>
      </c>
    </row>
    <row r="3333" spans="1:11">
      <c r="A3333" s="49">
        <v>2015</v>
      </c>
      <c r="B3333" t="s">
        <v>4</v>
      </c>
      <c r="C3333">
        <v>1</v>
      </c>
      <c r="D3333" s="48" t="s">
        <v>42</v>
      </c>
      <c r="E3333" s="48" t="str">
        <f>VLOOKUP(D3333,'Species List'!$A$2:$J$97,3,0)</f>
        <v>Scarus vetula</v>
      </c>
      <c r="F3333">
        <v>21</v>
      </c>
      <c r="G3333" t="s">
        <v>21</v>
      </c>
      <c r="H3333" s="50">
        <f>VLOOKUP(D3333,'Species List'!$A$2:$J$97,6,0)</f>
        <v>-5.0162000000000004</v>
      </c>
      <c r="I3333" s="50">
        <f>VLOOKUP(D3333,'Species List'!$A$2:$J$97,7,0)</f>
        <v>3.1109</v>
      </c>
      <c r="J3333">
        <f t="shared" si="52"/>
        <v>161.43288343397762</v>
      </c>
      <c r="K3333" s="50" t="str">
        <f>VLOOKUP(D3333,'Species List'!$A$2:$J$97,4,0)</f>
        <v>Scaridae</v>
      </c>
    </row>
    <row r="3334" spans="1:11">
      <c r="A3334" s="49">
        <v>2015</v>
      </c>
      <c r="B3334" t="s">
        <v>4</v>
      </c>
      <c r="C3334">
        <v>1</v>
      </c>
      <c r="D3334" s="48" t="s">
        <v>47</v>
      </c>
      <c r="E3334" s="48" t="str">
        <f>VLOOKUP(D3334,'Species List'!$A$2:$J$97,3,0)</f>
        <v>Sparisoma aurofrenatum</v>
      </c>
      <c r="F3334">
        <v>20</v>
      </c>
      <c r="G3334" t="s">
        <v>21</v>
      </c>
      <c r="H3334" s="50">
        <f>VLOOKUP(D3334,'Species List'!$A$2:$J$97,6,0)</f>
        <v>-4.0781000000000001</v>
      </c>
      <c r="I3334" s="50">
        <f>VLOOKUP(D3334,'Species List'!$A$2:$J$97,7,0)</f>
        <v>2.7437999999999998</v>
      </c>
      <c r="J3334">
        <f t="shared" si="52"/>
        <v>171.97531044669645</v>
      </c>
      <c r="K3334" s="50" t="str">
        <f>VLOOKUP(D3334,'Species List'!$A$2:$J$97,4,0)</f>
        <v>Scaridae</v>
      </c>
    </row>
    <row r="3335" spans="1:11">
      <c r="A3335" s="49">
        <v>2015</v>
      </c>
      <c r="B3335" t="s">
        <v>4</v>
      </c>
      <c r="C3335">
        <v>1</v>
      </c>
      <c r="D3335" t="s">
        <v>45</v>
      </c>
      <c r="E3335" s="48" t="str">
        <f>VLOOKUP(D3335,'Species List'!$A$2:$J$97,3,0)</f>
        <v>Sparisoma viride</v>
      </c>
      <c r="F3335">
        <v>19</v>
      </c>
      <c r="G3335" t="s">
        <v>21</v>
      </c>
      <c r="H3335" s="50">
        <f>VLOOKUP(D3335,'Species List'!$A$2:$J$97,6,0)</f>
        <v>-4.4317000000000002</v>
      </c>
      <c r="I3335" s="50">
        <f>VLOOKUP(D3335,'Species List'!$A$2:$J$97,7,0)</f>
        <v>2.9051</v>
      </c>
      <c r="J3335">
        <f t="shared" si="52"/>
        <v>154.2790962414671</v>
      </c>
      <c r="K3335" s="50" t="str">
        <f>VLOOKUP(D3335,'Species List'!$A$2:$J$97,4,0)</f>
        <v>Scaridae</v>
      </c>
    </row>
    <row r="3336" spans="1:11">
      <c r="A3336" s="49">
        <v>2015</v>
      </c>
      <c r="B3336" t="s">
        <v>4</v>
      </c>
      <c r="C3336">
        <v>1</v>
      </c>
      <c r="D3336" t="s">
        <v>45</v>
      </c>
      <c r="E3336" s="48" t="str">
        <f>VLOOKUP(D3336,'Species List'!$A$2:$J$97,3,0)</f>
        <v>Sparisoma viride</v>
      </c>
      <c r="F3336">
        <v>26</v>
      </c>
      <c r="G3336" t="s">
        <v>21</v>
      </c>
      <c r="H3336" s="50">
        <f>VLOOKUP(D3336,'Species List'!$A$2:$J$97,6,0)</f>
        <v>-4.4317000000000002</v>
      </c>
      <c r="I3336" s="50">
        <f>VLOOKUP(D3336,'Species List'!$A$2:$J$97,7,0)</f>
        <v>2.9051</v>
      </c>
      <c r="J3336">
        <f t="shared" si="52"/>
        <v>383.741768934785</v>
      </c>
      <c r="K3336" s="50" t="str">
        <f>VLOOKUP(D3336,'Species List'!$A$2:$J$97,4,0)</f>
        <v>Scaridae</v>
      </c>
    </row>
    <row r="3337" spans="1:11">
      <c r="A3337" s="49">
        <v>2015</v>
      </c>
      <c r="B3337" t="s">
        <v>4</v>
      </c>
      <c r="C3337">
        <v>1</v>
      </c>
      <c r="D3337" t="s">
        <v>45</v>
      </c>
      <c r="E3337" s="48" t="str">
        <f>VLOOKUP(D3337,'Species List'!$A$2:$J$97,3,0)</f>
        <v>Sparisoma viride</v>
      </c>
      <c r="F3337">
        <v>27</v>
      </c>
      <c r="G3337" t="s">
        <v>21</v>
      </c>
      <c r="H3337" s="50">
        <f>VLOOKUP(D3337,'Species List'!$A$2:$J$97,6,0)</f>
        <v>-4.4317000000000002</v>
      </c>
      <c r="I3337" s="50">
        <f>VLOOKUP(D3337,'Species List'!$A$2:$J$97,7,0)</f>
        <v>2.9051</v>
      </c>
      <c r="J3337">
        <f t="shared" si="52"/>
        <v>428.20809318874581</v>
      </c>
      <c r="K3337" s="50" t="str">
        <f>VLOOKUP(D3337,'Species List'!$A$2:$J$97,4,0)</f>
        <v>Scaridae</v>
      </c>
    </row>
    <row r="3338" spans="1:11">
      <c r="A3338" s="49">
        <v>2015</v>
      </c>
      <c r="B3338" t="s">
        <v>4</v>
      </c>
      <c r="C3338">
        <v>2</v>
      </c>
      <c r="D3338" s="48" t="s">
        <v>26</v>
      </c>
      <c r="E3338" s="48" t="str">
        <f>VLOOKUP(D3338,'Species List'!$A$2:$J$97,3,0)</f>
        <v>Acanthurus bahianus</v>
      </c>
      <c r="F3338">
        <v>15</v>
      </c>
      <c r="H3338" s="50">
        <f>VLOOKUP(D3338,'Species List'!$A$2:$J$97,6,0)</f>
        <v>-4.6005000000000003</v>
      </c>
      <c r="I3338" s="50">
        <f>VLOOKUP(D3338,'Species List'!$A$2:$J$97,7,0)</f>
        <v>2.9752000000000001</v>
      </c>
      <c r="J3338">
        <f t="shared" si="52"/>
        <v>74.783659607909669</v>
      </c>
      <c r="K3338" s="50" t="str">
        <f>VLOOKUP(D3338,'Species List'!$A$2:$J$97,4,0)</f>
        <v>Acanthuridae</v>
      </c>
    </row>
    <row r="3339" spans="1:11">
      <c r="A3339" s="49">
        <v>2015</v>
      </c>
      <c r="B3339" t="s">
        <v>4</v>
      </c>
      <c r="C3339">
        <v>2</v>
      </c>
      <c r="D3339" s="48" t="s">
        <v>26</v>
      </c>
      <c r="E3339" s="48" t="str">
        <f>VLOOKUP(D3339,'Species List'!$A$2:$J$97,3,0)</f>
        <v>Acanthurus bahianus</v>
      </c>
      <c r="F3339">
        <v>18</v>
      </c>
      <c r="H3339" s="50">
        <f>VLOOKUP(D3339,'Species List'!$A$2:$J$97,6,0)</f>
        <v>-4.6005000000000003</v>
      </c>
      <c r="I3339" s="50">
        <f>VLOOKUP(D3339,'Species List'!$A$2:$J$97,7,0)</f>
        <v>2.9752000000000001</v>
      </c>
      <c r="J3339">
        <f t="shared" si="52"/>
        <v>128.64317706372901</v>
      </c>
      <c r="K3339" s="50" t="str">
        <f>VLOOKUP(D3339,'Species List'!$A$2:$J$97,4,0)</f>
        <v>Acanthuridae</v>
      </c>
    </row>
    <row r="3340" spans="1:11">
      <c r="A3340" s="49">
        <v>2015</v>
      </c>
      <c r="B3340" t="s">
        <v>4</v>
      </c>
      <c r="C3340">
        <v>2</v>
      </c>
      <c r="D3340" s="48" t="s">
        <v>26</v>
      </c>
      <c r="E3340" s="48" t="str">
        <f>VLOOKUP(D3340,'Species List'!$A$2:$J$97,3,0)</f>
        <v>Acanthurus bahianus</v>
      </c>
      <c r="F3340">
        <v>20</v>
      </c>
      <c r="H3340" s="50">
        <f>VLOOKUP(D3340,'Species List'!$A$2:$J$97,6,0)</f>
        <v>-4.6005000000000003</v>
      </c>
      <c r="I3340" s="50">
        <f>VLOOKUP(D3340,'Species List'!$A$2:$J$97,7,0)</f>
        <v>2.9752000000000001</v>
      </c>
      <c r="J3340">
        <f t="shared" si="52"/>
        <v>176.00477205767049</v>
      </c>
      <c r="K3340" s="50" t="str">
        <f>VLOOKUP(D3340,'Species List'!$A$2:$J$97,4,0)</f>
        <v>Acanthuridae</v>
      </c>
    </row>
    <row r="3341" spans="1:11">
      <c r="A3341" s="49">
        <v>2015</v>
      </c>
      <c r="B3341" t="s">
        <v>4</v>
      </c>
      <c r="C3341">
        <v>2</v>
      </c>
      <c r="D3341" t="s">
        <v>54</v>
      </c>
      <c r="E3341" s="48" t="str">
        <f>VLOOKUP(D3341,'Species List'!$A$2:$J$97,3,0)</f>
        <v>Acanthurus coeruleus</v>
      </c>
      <c r="F3341">
        <v>19</v>
      </c>
      <c r="H3341" s="50">
        <f>VLOOKUP(D3341,'Species List'!$A$2:$J$97,6,0)</f>
        <v>-2.8241999999999998</v>
      </c>
      <c r="I3341" s="50">
        <f>VLOOKUP(D3341,'Species List'!$A$2:$J$97,7,0)</f>
        <v>2.2637999999999998</v>
      </c>
      <c r="J3341">
        <f t="shared" si="52"/>
        <v>215.99435539737019</v>
      </c>
      <c r="K3341" s="50" t="str">
        <f>VLOOKUP(D3341,'Species List'!$A$2:$J$97,4,0)</f>
        <v>Acanthuridae</v>
      </c>
    </row>
    <row r="3342" spans="1:11">
      <c r="A3342" s="49">
        <v>2015</v>
      </c>
      <c r="B3342" t="s">
        <v>4</v>
      </c>
      <c r="C3342">
        <v>2</v>
      </c>
      <c r="D3342" t="s">
        <v>55</v>
      </c>
      <c r="E3342" s="48" t="str">
        <f>VLOOKUP(D3342,'Species List'!$A$2:$J$97,3,0)</f>
        <v>Scarus guacamaia</v>
      </c>
      <c r="F3342">
        <v>35</v>
      </c>
      <c r="G3342" t="s">
        <v>43</v>
      </c>
      <c r="H3342" s="50">
        <f>VLOOKUP(D3342,'Species List'!$A$2:$J$97,6,0)</f>
        <v>-4.8714000000000004</v>
      </c>
      <c r="I3342" s="50">
        <f>VLOOKUP(D3342,'Species List'!$A$2:$J$97,7,0)</f>
        <v>3.0626000000000002</v>
      </c>
      <c r="J3342">
        <f t="shared" si="52"/>
        <v>831.88404066737007</v>
      </c>
      <c r="K3342" s="50" t="str">
        <f>VLOOKUP(D3342,'Species List'!$A$2:$J$97,4,0)</f>
        <v>Scaridae</v>
      </c>
    </row>
    <row r="3343" spans="1:11">
      <c r="A3343" s="49">
        <v>2015</v>
      </c>
      <c r="B3343" t="s">
        <v>4</v>
      </c>
      <c r="C3343">
        <v>2</v>
      </c>
      <c r="D3343" t="s">
        <v>48</v>
      </c>
      <c r="E3343" s="48" t="str">
        <f>VLOOKUP(D3343,'Species List'!$A$2:$J$97,3,0)</f>
        <v>Scarus taeniopterus</v>
      </c>
      <c r="F3343">
        <v>15</v>
      </c>
      <c r="G3343" t="s">
        <v>21</v>
      </c>
      <c r="H3343" s="50">
        <f>VLOOKUP(D3343,'Species List'!$A$2:$J$97,6,0)</f>
        <v>-3.2256999999999998</v>
      </c>
      <c r="I3343" s="50">
        <f>VLOOKUP(D3343,'Species List'!$A$2:$J$97,7,0)</f>
        <v>2.3852000000000002</v>
      </c>
      <c r="J3343">
        <f t="shared" si="52"/>
        <v>92.19616810425471</v>
      </c>
      <c r="K3343" s="50" t="str">
        <f>VLOOKUP(D3343,'Species List'!$A$2:$J$97,4,0)</f>
        <v>Scaridae</v>
      </c>
    </row>
    <row r="3344" spans="1:11">
      <c r="A3344" s="49">
        <v>2015</v>
      </c>
      <c r="B3344" t="s">
        <v>4</v>
      </c>
      <c r="C3344">
        <v>2</v>
      </c>
      <c r="D3344" t="s">
        <v>48</v>
      </c>
      <c r="E3344" s="48" t="str">
        <f>VLOOKUP(D3344,'Species List'!$A$2:$J$97,3,0)</f>
        <v>Scarus taeniopterus</v>
      </c>
      <c r="F3344">
        <v>7</v>
      </c>
      <c r="G3344" t="s">
        <v>53</v>
      </c>
      <c r="H3344" s="50">
        <f>VLOOKUP(D3344,'Species List'!$A$2:$J$97,6,0)</f>
        <v>-3.2256999999999998</v>
      </c>
      <c r="I3344" s="50">
        <f>VLOOKUP(D3344,'Species List'!$A$2:$J$97,7,0)</f>
        <v>2.3852000000000002</v>
      </c>
      <c r="J3344">
        <f t="shared" si="52"/>
        <v>14.970208360402568</v>
      </c>
      <c r="K3344" s="50" t="str">
        <f>VLOOKUP(D3344,'Species List'!$A$2:$J$97,4,0)</f>
        <v>Scaridae</v>
      </c>
    </row>
    <row r="3345" spans="1:11">
      <c r="A3345" s="49">
        <v>2015</v>
      </c>
      <c r="B3345" t="s">
        <v>4</v>
      </c>
      <c r="C3345">
        <v>2</v>
      </c>
      <c r="D3345" s="48" t="s">
        <v>47</v>
      </c>
      <c r="E3345" s="48" t="str">
        <f>VLOOKUP(D3345,'Species List'!$A$2:$J$97,3,0)</f>
        <v>Sparisoma aurofrenatum</v>
      </c>
      <c r="F3345">
        <v>15</v>
      </c>
      <c r="G3345" t="s">
        <v>53</v>
      </c>
      <c r="H3345" s="50">
        <f>VLOOKUP(D3345,'Species List'!$A$2:$J$97,6,0)</f>
        <v>-4.0781000000000001</v>
      </c>
      <c r="I3345" s="50">
        <f>VLOOKUP(D3345,'Species List'!$A$2:$J$97,7,0)</f>
        <v>2.7437999999999998</v>
      </c>
      <c r="J3345">
        <f t="shared" si="52"/>
        <v>78.101467931149301</v>
      </c>
      <c r="K3345" s="50" t="str">
        <f>VLOOKUP(D3345,'Species List'!$A$2:$J$97,4,0)</f>
        <v>Scaridae</v>
      </c>
    </row>
    <row r="3346" spans="1:11">
      <c r="A3346" s="49">
        <v>2015</v>
      </c>
      <c r="B3346" t="s">
        <v>4</v>
      </c>
      <c r="C3346">
        <v>2</v>
      </c>
      <c r="D3346" s="48" t="s">
        <v>47</v>
      </c>
      <c r="E3346" s="48" t="str">
        <f>VLOOKUP(D3346,'Species List'!$A$2:$J$97,3,0)</f>
        <v>Sparisoma aurofrenatum</v>
      </c>
      <c r="F3346">
        <v>15</v>
      </c>
      <c r="G3346" t="s">
        <v>53</v>
      </c>
      <c r="H3346" s="50">
        <f>VLOOKUP(D3346,'Species List'!$A$2:$J$97,6,0)</f>
        <v>-4.0781000000000001</v>
      </c>
      <c r="I3346" s="50">
        <f>VLOOKUP(D3346,'Species List'!$A$2:$J$97,7,0)</f>
        <v>2.7437999999999998</v>
      </c>
      <c r="J3346">
        <f t="shared" si="52"/>
        <v>78.101467931149301</v>
      </c>
      <c r="K3346" s="50" t="str">
        <f>VLOOKUP(D3346,'Species List'!$A$2:$J$97,4,0)</f>
        <v>Scaridae</v>
      </c>
    </row>
    <row r="3347" spans="1:11">
      <c r="A3347" s="49">
        <v>2015</v>
      </c>
      <c r="B3347" t="s">
        <v>4</v>
      </c>
      <c r="C3347">
        <v>2</v>
      </c>
      <c r="D3347" s="48" t="s">
        <v>36</v>
      </c>
      <c r="E3347" s="48" t="str">
        <f>VLOOKUP(D3347,'Species List'!$A$2:$J$97,3,0)</f>
        <v>Sparisoma chrysopterum</v>
      </c>
      <c r="F3347">
        <v>28</v>
      </c>
      <c r="G3347" t="s">
        <v>43</v>
      </c>
      <c r="H3347" s="50">
        <f>VLOOKUP(D3347,'Species List'!$A$2:$J$97,6,0)</f>
        <v>-3.0508999999999999</v>
      </c>
      <c r="I3347" s="50">
        <f>VLOOKUP(D3347,'Species List'!$A$2:$J$97,7,0)</f>
        <v>2.3191999999999999</v>
      </c>
      <c r="J3347">
        <f t="shared" si="52"/>
        <v>421.2587224035052</v>
      </c>
      <c r="K3347" s="50" t="str">
        <f>VLOOKUP(D3347,'Species List'!$A$2:$J$97,4,0)</f>
        <v>Scaridae</v>
      </c>
    </row>
    <row r="3348" spans="1:11">
      <c r="A3348" s="49">
        <v>2015</v>
      </c>
      <c r="B3348" t="s">
        <v>4</v>
      </c>
      <c r="C3348">
        <v>2</v>
      </c>
      <c r="D3348" t="s">
        <v>45</v>
      </c>
      <c r="E3348" s="48" t="str">
        <f>VLOOKUP(D3348,'Species List'!$A$2:$J$97,3,0)</f>
        <v>Sparisoma viride</v>
      </c>
      <c r="F3348">
        <v>32</v>
      </c>
      <c r="G3348" t="s">
        <v>43</v>
      </c>
      <c r="H3348" s="50">
        <f>VLOOKUP(D3348,'Species List'!$A$2:$J$97,6,0)</f>
        <v>-4.4317000000000002</v>
      </c>
      <c r="I3348" s="50">
        <f>VLOOKUP(D3348,'Species List'!$A$2:$J$97,7,0)</f>
        <v>2.9051</v>
      </c>
      <c r="J3348">
        <f t="shared" si="52"/>
        <v>701.47339170910243</v>
      </c>
      <c r="K3348" s="50" t="str">
        <f>VLOOKUP(D3348,'Species List'!$A$2:$J$97,4,0)</f>
        <v>Scaridae</v>
      </c>
    </row>
    <row r="3349" spans="1:11">
      <c r="A3349" s="49">
        <v>2015</v>
      </c>
      <c r="B3349" t="s">
        <v>4</v>
      </c>
      <c r="C3349">
        <v>3</v>
      </c>
      <c r="D3349" t="s">
        <v>54</v>
      </c>
      <c r="E3349" s="48" t="str">
        <f>VLOOKUP(D3349,'Species List'!$A$2:$J$97,3,0)</f>
        <v>Acanthurus coeruleus</v>
      </c>
      <c r="F3349">
        <v>18</v>
      </c>
      <c r="H3349" s="50">
        <f>VLOOKUP(D3349,'Species List'!$A$2:$J$97,6,0)</f>
        <v>-2.8241999999999998</v>
      </c>
      <c r="I3349" s="50">
        <f>VLOOKUP(D3349,'Species List'!$A$2:$J$97,7,0)</f>
        <v>2.2637999999999998</v>
      </c>
      <c r="J3349">
        <f t="shared" si="52"/>
        <v>191.11109332634919</v>
      </c>
      <c r="K3349" s="50" t="str">
        <f>VLOOKUP(D3349,'Species List'!$A$2:$J$97,4,0)</f>
        <v>Acanthuridae</v>
      </c>
    </row>
    <row r="3350" spans="1:11">
      <c r="A3350" s="49">
        <v>2015</v>
      </c>
      <c r="B3350" t="s">
        <v>4</v>
      </c>
      <c r="C3350">
        <v>3</v>
      </c>
      <c r="D3350" t="s">
        <v>48</v>
      </c>
      <c r="E3350" s="48" t="str">
        <f>VLOOKUP(D3350,'Species List'!$A$2:$J$97,3,0)</f>
        <v>Scarus taeniopterus</v>
      </c>
      <c r="F3350">
        <v>18</v>
      </c>
      <c r="G3350" t="s">
        <v>21</v>
      </c>
      <c r="H3350" s="50">
        <f>VLOOKUP(D3350,'Species List'!$A$2:$J$97,6,0)</f>
        <v>-3.2256999999999998</v>
      </c>
      <c r="I3350" s="50">
        <f>VLOOKUP(D3350,'Species List'!$A$2:$J$97,7,0)</f>
        <v>2.3852000000000002</v>
      </c>
      <c r="J3350">
        <f t="shared" si="52"/>
        <v>142.42163893869329</v>
      </c>
      <c r="K3350" s="50" t="str">
        <f>VLOOKUP(D3350,'Species List'!$A$2:$J$97,4,0)</f>
        <v>Scaridae</v>
      </c>
    </row>
    <row r="3351" spans="1:11">
      <c r="A3351" s="49">
        <v>2015</v>
      </c>
      <c r="B3351" t="s">
        <v>4</v>
      </c>
      <c r="C3351">
        <v>3</v>
      </c>
      <c r="D3351" t="s">
        <v>48</v>
      </c>
      <c r="E3351" s="48" t="str">
        <f>VLOOKUP(D3351,'Species List'!$A$2:$J$97,3,0)</f>
        <v>Scarus taeniopterus</v>
      </c>
      <c r="F3351">
        <v>10</v>
      </c>
      <c r="G3351" t="s">
        <v>53</v>
      </c>
      <c r="H3351" s="50">
        <f>VLOOKUP(D3351,'Species List'!$A$2:$J$97,6,0)</f>
        <v>-3.2256999999999998</v>
      </c>
      <c r="I3351" s="50">
        <f>VLOOKUP(D3351,'Species List'!$A$2:$J$97,7,0)</f>
        <v>2.3852000000000002</v>
      </c>
      <c r="J3351">
        <f t="shared" si="52"/>
        <v>35.050966680669347</v>
      </c>
      <c r="K3351" s="50" t="str">
        <f>VLOOKUP(D3351,'Species List'!$A$2:$J$97,4,0)</f>
        <v>Scaridae</v>
      </c>
    </row>
    <row r="3352" spans="1:11">
      <c r="A3352" s="49">
        <v>2015</v>
      </c>
      <c r="B3352" t="s">
        <v>4</v>
      </c>
      <c r="C3352">
        <v>3</v>
      </c>
      <c r="D3352" t="s">
        <v>48</v>
      </c>
      <c r="E3352" s="48" t="str">
        <f>VLOOKUP(D3352,'Species List'!$A$2:$J$97,3,0)</f>
        <v>Scarus taeniopterus</v>
      </c>
      <c r="F3352">
        <v>10</v>
      </c>
      <c r="G3352" t="s">
        <v>53</v>
      </c>
      <c r="H3352" s="50">
        <f>VLOOKUP(D3352,'Species List'!$A$2:$J$97,6,0)</f>
        <v>-3.2256999999999998</v>
      </c>
      <c r="I3352" s="50">
        <f>VLOOKUP(D3352,'Species List'!$A$2:$J$97,7,0)</f>
        <v>2.3852000000000002</v>
      </c>
      <c r="J3352">
        <f t="shared" si="52"/>
        <v>35.050966680669347</v>
      </c>
      <c r="K3352" s="50" t="str">
        <f>VLOOKUP(D3352,'Species List'!$A$2:$J$97,4,0)</f>
        <v>Scaridae</v>
      </c>
    </row>
    <row r="3353" spans="1:11">
      <c r="A3353" s="49">
        <v>2015</v>
      </c>
      <c r="B3353" t="s">
        <v>4</v>
      </c>
      <c r="C3353">
        <v>3</v>
      </c>
      <c r="D3353" t="s">
        <v>48</v>
      </c>
      <c r="E3353" s="48" t="str">
        <f>VLOOKUP(D3353,'Species List'!$A$2:$J$97,3,0)</f>
        <v>Scarus taeniopterus</v>
      </c>
      <c r="F3353">
        <v>15</v>
      </c>
      <c r="G3353" t="s">
        <v>53</v>
      </c>
      <c r="H3353" s="50">
        <f>VLOOKUP(D3353,'Species List'!$A$2:$J$97,6,0)</f>
        <v>-3.2256999999999998</v>
      </c>
      <c r="I3353" s="50">
        <f>VLOOKUP(D3353,'Species List'!$A$2:$J$97,7,0)</f>
        <v>2.3852000000000002</v>
      </c>
      <c r="J3353">
        <f t="shared" si="52"/>
        <v>92.19616810425471</v>
      </c>
      <c r="K3353" s="50" t="str">
        <f>VLOOKUP(D3353,'Species List'!$A$2:$J$97,4,0)</f>
        <v>Scaridae</v>
      </c>
    </row>
    <row r="3354" spans="1:11">
      <c r="A3354" s="49">
        <v>2015</v>
      </c>
      <c r="B3354" t="s">
        <v>4</v>
      </c>
      <c r="C3354">
        <v>3</v>
      </c>
      <c r="D3354" t="s">
        <v>48</v>
      </c>
      <c r="E3354" s="48" t="str">
        <f>VLOOKUP(D3354,'Species List'!$A$2:$J$97,3,0)</f>
        <v>Scarus taeniopterus</v>
      </c>
      <c r="F3354">
        <v>22</v>
      </c>
      <c r="G3354" t="s">
        <v>43</v>
      </c>
      <c r="H3354" s="50">
        <f>VLOOKUP(D3354,'Species List'!$A$2:$J$97,6,0)</f>
        <v>-3.2256999999999998</v>
      </c>
      <c r="I3354" s="50">
        <f>VLOOKUP(D3354,'Species List'!$A$2:$J$97,7,0)</f>
        <v>2.3852000000000002</v>
      </c>
      <c r="J3354">
        <f t="shared" si="52"/>
        <v>229.85109565998633</v>
      </c>
      <c r="K3354" s="50" t="str">
        <f>VLOOKUP(D3354,'Species List'!$A$2:$J$97,4,0)</f>
        <v>Scaridae</v>
      </c>
    </row>
    <row r="3355" spans="1:11">
      <c r="A3355" s="49">
        <v>2015</v>
      </c>
      <c r="B3355" t="s">
        <v>4</v>
      </c>
      <c r="C3355">
        <v>3</v>
      </c>
      <c r="D3355" t="s">
        <v>48</v>
      </c>
      <c r="E3355" s="48" t="str">
        <f>VLOOKUP(D3355,'Species List'!$A$2:$J$97,3,0)</f>
        <v>Scarus taeniopterus</v>
      </c>
      <c r="F3355">
        <v>23</v>
      </c>
      <c r="G3355" t="s">
        <v>43</v>
      </c>
      <c r="H3355" s="50">
        <f>VLOOKUP(D3355,'Species List'!$A$2:$J$97,6,0)</f>
        <v>-3.2256999999999998</v>
      </c>
      <c r="I3355" s="50">
        <f>VLOOKUP(D3355,'Species List'!$A$2:$J$97,7,0)</f>
        <v>2.3852000000000002</v>
      </c>
      <c r="J3355">
        <f t="shared" si="52"/>
        <v>255.56020890468707</v>
      </c>
      <c r="K3355" s="50" t="str">
        <f>VLOOKUP(D3355,'Species List'!$A$2:$J$97,4,0)</f>
        <v>Scaridae</v>
      </c>
    </row>
    <row r="3356" spans="1:11">
      <c r="A3356" s="49">
        <v>2015</v>
      </c>
      <c r="B3356" t="s">
        <v>4</v>
      </c>
      <c r="C3356">
        <v>3</v>
      </c>
      <c r="D3356" s="48" t="s">
        <v>42</v>
      </c>
      <c r="E3356" s="48" t="str">
        <f>VLOOKUP(D3356,'Species List'!$A$2:$J$97,3,0)</f>
        <v>Scarus vetula</v>
      </c>
      <c r="F3356">
        <v>22</v>
      </c>
      <c r="G3356" t="s">
        <v>21</v>
      </c>
      <c r="H3356" s="50">
        <f>VLOOKUP(D3356,'Species List'!$A$2:$J$97,6,0)</f>
        <v>-5.0162000000000004</v>
      </c>
      <c r="I3356" s="50">
        <f>VLOOKUP(D3356,'Species List'!$A$2:$J$97,7,0)</f>
        <v>3.1109</v>
      </c>
      <c r="J3356">
        <f t="shared" si="52"/>
        <v>186.5703893135852</v>
      </c>
      <c r="K3356" s="50" t="str">
        <f>VLOOKUP(D3356,'Species List'!$A$2:$J$97,4,0)</f>
        <v>Scaridae</v>
      </c>
    </row>
    <row r="3357" spans="1:11">
      <c r="A3357" s="49">
        <v>2015</v>
      </c>
      <c r="B3357" t="s">
        <v>4</v>
      </c>
      <c r="C3357">
        <v>3</v>
      </c>
      <c r="D3357" s="48" t="s">
        <v>42</v>
      </c>
      <c r="E3357" s="48" t="str">
        <f>VLOOKUP(D3357,'Species List'!$A$2:$J$97,3,0)</f>
        <v>Scarus vetula</v>
      </c>
      <c r="F3357">
        <v>28</v>
      </c>
      <c r="G3357" t="s">
        <v>43</v>
      </c>
      <c r="H3357" s="50">
        <f>VLOOKUP(D3357,'Species List'!$A$2:$J$97,6,0)</f>
        <v>-5.0162000000000004</v>
      </c>
      <c r="I3357" s="50">
        <f>VLOOKUP(D3357,'Species List'!$A$2:$J$97,7,0)</f>
        <v>3.1109</v>
      </c>
      <c r="J3357">
        <f t="shared" si="52"/>
        <v>395.06078258407069</v>
      </c>
      <c r="K3357" s="50" t="str">
        <f>VLOOKUP(D3357,'Species List'!$A$2:$J$97,4,0)</f>
        <v>Scaridae</v>
      </c>
    </row>
    <row r="3358" spans="1:11">
      <c r="A3358" s="49">
        <v>2015</v>
      </c>
      <c r="B3358" t="s">
        <v>4</v>
      </c>
      <c r="C3358">
        <v>3</v>
      </c>
      <c r="D3358" s="48" t="s">
        <v>47</v>
      </c>
      <c r="E3358" s="48" t="str">
        <f>VLOOKUP(D3358,'Species List'!$A$2:$J$97,3,0)</f>
        <v>Sparisoma aurofrenatum</v>
      </c>
      <c r="F3358">
        <v>18</v>
      </c>
      <c r="G3358" t="s">
        <v>21</v>
      </c>
      <c r="H3358" s="50">
        <f>VLOOKUP(D3358,'Species List'!$A$2:$J$97,6,0)</f>
        <v>-4.0781000000000001</v>
      </c>
      <c r="I3358" s="50">
        <f>VLOOKUP(D3358,'Species List'!$A$2:$J$97,7,0)</f>
        <v>2.7437999999999998</v>
      </c>
      <c r="J3358">
        <f t="shared" si="52"/>
        <v>128.80024807719036</v>
      </c>
      <c r="K3358" s="50" t="str">
        <f>VLOOKUP(D3358,'Species List'!$A$2:$J$97,4,0)</f>
        <v>Scaridae</v>
      </c>
    </row>
    <row r="3359" spans="1:11">
      <c r="A3359" s="49">
        <v>2015</v>
      </c>
      <c r="B3359" t="s">
        <v>4</v>
      </c>
      <c r="C3359">
        <v>3</v>
      </c>
      <c r="D3359" t="s">
        <v>45</v>
      </c>
      <c r="E3359" s="48" t="str">
        <f>VLOOKUP(D3359,'Species List'!$A$2:$J$97,3,0)</f>
        <v>Sparisoma viride</v>
      </c>
      <c r="F3359">
        <v>28</v>
      </c>
      <c r="G3359" t="s">
        <v>21</v>
      </c>
      <c r="H3359" s="50">
        <f>VLOOKUP(D3359,'Species List'!$A$2:$J$97,6,0)</f>
        <v>-4.4317000000000002</v>
      </c>
      <c r="I3359" s="50">
        <f>VLOOKUP(D3359,'Species List'!$A$2:$J$97,7,0)</f>
        <v>2.9051</v>
      </c>
      <c r="J3359">
        <f t="shared" si="52"/>
        <v>475.92530495067058</v>
      </c>
      <c r="K3359" s="50" t="str">
        <f>VLOOKUP(D3359,'Species List'!$A$2:$J$97,4,0)</f>
        <v>Scaridae</v>
      </c>
    </row>
    <row r="3360" spans="1:11">
      <c r="A3360" s="49">
        <v>2015</v>
      </c>
      <c r="B3360" t="s">
        <v>4</v>
      </c>
      <c r="C3360">
        <v>4</v>
      </c>
      <c r="D3360" s="48" t="s">
        <v>26</v>
      </c>
      <c r="E3360" s="48" t="str">
        <f>VLOOKUP(D3360,'Species List'!$A$2:$J$97,3,0)</f>
        <v>Acanthurus bahianus</v>
      </c>
      <c r="F3360">
        <v>18</v>
      </c>
      <c r="H3360" s="50">
        <f>VLOOKUP(D3360,'Species List'!$A$2:$J$97,6,0)</f>
        <v>-4.6005000000000003</v>
      </c>
      <c r="I3360" s="50">
        <f>VLOOKUP(D3360,'Species List'!$A$2:$J$97,7,0)</f>
        <v>2.9752000000000001</v>
      </c>
      <c r="J3360">
        <f t="shared" si="52"/>
        <v>128.64317706372901</v>
      </c>
      <c r="K3360" s="50" t="str">
        <f>VLOOKUP(D3360,'Species List'!$A$2:$J$97,4,0)</f>
        <v>Acanthuridae</v>
      </c>
    </row>
    <row r="3361" spans="1:11">
      <c r="A3361" s="49">
        <v>2015</v>
      </c>
      <c r="B3361" t="s">
        <v>4</v>
      </c>
      <c r="C3361">
        <v>4</v>
      </c>
      <c r="D3361" s="48" t="s">
        <v>26</v>
      </c>
      <c r="E3361" s="48" t="str">
        <f>VLOOKUP(D3361,'Species List'!$A$2:$J$97,3,0)</f>
        <v>Acanthurus bahianus</v>
      </c>
      <c r="F3361">
        <v>21</v>
      </c>
      <c r="H3361" s="50">
        <f>VLOOKUP(D3361,'Species List'!$A$2:$J$97,6,0)</f>
        <v>-4.6005000000000003</v>
      </c>
      <c r="I3361" s="50">
        <f>VLOOKUP(D3361,'Species List'!$A$2:$J$97,7,0)</f>
        <v>2.9752000000000001</v>
      </c>
      <c r="J3361">
        <f t="shared" si="52"/>
        <v>203.50113964162315</v>
      </c>
      <c r="K3361" s="50" t="str">
        <f>VLOOKUP(D3361,'Species List'!$A$2:$J$97,4,0)</f>
        <v>Acanthuridae</v>
      </c>
    </row>
    <row r="3362" spans="1:11">
      <c r="A3362" s="49">
        <v>2015</v>
      </c>
      <c r="B3362" t="s">
        <v>4</v>
      </c>
      <c r="C3362">
        <v>4</v>
      </c>
      <c r="D3362" t="s">
        <v>54</v>
      </c>
      <c r="E3362" s="48" t="str">
        <f>VLOOKUP(D3362,'Species List'!$A$2:$J$97,3,0)</f>
        <v>Acanthurus coeruleus</v>
      </c>
      <c r="F3362">
        <v>17</v>
      </c>
      <c r="H3362" s="50">
        <f>VLOOKUP(D3362,'Species List'!$A$2:$J$97,6,0)</f>
        <v>-2.8241999999999998</v>
      </c>
      <c r="I3362" s="50">
        <f>VLOOKUP(D3362,'Species List'!$A$2:$J$97,7,0)</f>
        <v>2.2637999999999998</v>
      </c>
      <c r="J3362">
        <f t="shared" si="52"/>
        <v>167.91529942216221</v>
      </c>
      <c r="K3362" s="50" t="str">
        <f>VLOOKUP(D3362,'Species List'!$A$2:$J$97,4,0)</f>
        <v>Acanthuridae</v>
      </c>
    </row>
    <row r="3363" spans="1:11">
      <c r="A3363" s="49">
        <v>2015</v>
      </c>
      <c r="B3363" t="s">
        <v>4</v>
      </c>
      <c r="C3363">
        <v>4</v>
      </c>
      <c r="D3363" t="s">
        <v>48</v>
      </c>
      <c r="E3363" s="48" t="str">
        <f>VLOOKUP(D3363,'Species List'!$A$2:$J$97,3,0)</f>
        <v>Scarus taeniopterus</v>
      </c>
      <c r="F3363">
        <v>18</v>
      </c>
      <c r="G3363" t="s">
        <v>21</v>
      </c>
      <c r="H3363" s="50">
        <f>VLOOKUP(D3363,'Species List'!$A$2:$J$97,6,0)</f>
        <v>-3.2256999999999998</v>
      </c>
      <c r="I3363" s="50">
        <f>VLOOKUP(D3363,'Species List'!$A$2:$J$97,7,0)</f>
        <v>2.3852000000000002</v>
      </c>
      <c r="J3363">
        <f t="shared" si="52"/>
        <v>142.42163893869329</v>
      </c>
      <c r="K3363" s="50" t="str">
        <f>VLOOKUP(D3363,'Species List'!$A$2:$J$97,4,0)</f>
        <v>Scaridae</v>
      </c>
    </row>
    <row r="3364" spans="1:11">
      <c r="A3364" s="49">
        <v>2015</v>
      </c>
      <c r="B3364" t="s">
        <v>4</v>
      </c>
      <c r="C3364">
        <v>4</v>
      </c>
      <c r="D3364" t="s">
        <v>48</v>
      </c>
      <c r="E3364" s="48" t="str">
        <f>VLOOKUP(D3364,'Species List'!$A$2:$J$97,3,0)</f>
        <v>Scarus taeniopterus</v>
      </c>
      <c r="F3364">
        <v>5</v>
      </c>
      <c r="G3364" t="s">
        <v>53</v>
      </c>
      <c r="H3364" s="50">
        <f>VLOOKUP(D3364,'Species List'!$A$2:$J$97,6,0)</f>
        <v>-3.2256999999999998</v>
      </c>
      <c r="I3364" s="50">
        <f>VLOOKUP(D3364,'Species List'!$A$2:$J$97,7,0)</f>
        <v>2.3852000000000002</v>
      </c>
      <c r="J3364">
        <f t="shared" si="52"/>
        <v>6.7093933568168316</v>
      </c>
      <c r="K3364" s="50" t="str">
        <f>VLOOKUP(D3364,'Species List'!$A$2:$J$97,4,0)</f>
        <v>Scaridae</v>
      </c>
    </row>
    <row r="3365" spans="1:11">
      <c r="A3365" s="49">
        <v>2015</v>
      </c>
      <c r="B3365" t="s">
        <v>4</v>
      </c>
      <c r="C3365">
        <v>4</v>
      </c>
      <c r="D3365" t="s">
        <v>48</v>
      </c>
      <c r="E3365" s="48" t="str">
        <f>VLOOKUP(D3365,'Species List'!$A$2:$J$97,3,0)</f>
        <v>Scarus taeniopterus</v>
      </c>
      <c r="F3365">
        <v>6</v>
      </c>
      <c r="G3365" t="s">
        <v>53</v>
      </c>
      <c r="H3365" s="50">
        <f>VLOOKUP(D3365,'Species List'!$A$2:$J$97,6,0)</f>
        <v>-3.2256999999999998</v>
      </c>
      <c r="I3365" s="50">
        <f>VLOOKUP(D3365,'Species List'!$A$2:$J$97,7,0)</f>
        <v>2.3852000000000002</v>
      </c>
      <c r="J3365">
        <f t="shared" si="52"/>
        <v>10.364452425850182</v>
      </c>
      <c r="K3365" s="50" t="str">
        <f>VLOOKUP(D3365,'Species List'!$A$2:$J$97,4,0)</f>
        <v>Scaridae</v>
      </c>
    </row>
    <row r="3366" spans="1:11">
      <c r="A3366" s="49">
        <v>2015</v>
      </c>
      <c r="B3366" t="s">
        <v>4</v>
      </c>
      <c r="C3366">
        <v>4</v>
      </c>
      <c r="D3366" t="s">
        <v>48</v>
      </c>
      <c r="E3366" s="48" t="str">
        <f>VLOOKUP(D3366,'Species List'!$A$2:$J$97,3,0)</f>
        <v>Scarus taeniopterus</v>
      </c>
      <c r="F3366">
        <v>6</v>
      </c>
      <c r="G3366" t="s">
        <v>53</v>
      </c>
      <c r="H3366" s="50">
        <f>VLOOKUP(D3366,'Species List'!$A$2:$J$97,6,0)</f>
        <v>-3.2256999999999998</v>
      </c>
      <c r="I3366" s="50">
        <f>VLOOKUP(D3366,'Species List'!$A$2:$J$97,7,0)</f>
        <v>2.3852000000000002</v>
      </c>
      <c r="J3366">
        <f t="shared" si="52"/>
        <v>10.364452425850182</v>
      </c>
      <c r="K3366" s="50" t="str">
        <f>VLOOKUP(D3366,'Species List'!$A$2:$J$97,4,0)</f>
        <v>Scaridae</v>
      </c>
    </row>
    <row r="3367" spans="1:11">
      <c r="A3367" s="49">
        <v>2015</v>
      </c>
      <c r="B3367" t="s">
        <v>4</v>
      </c>
      <c r="C3367">
        <v>4</v>
      </c>
      <c r="D3367" t="s">
        <v>48</v>
      </c>
      <c r="E3367" s="48" t="str">
        <f>VLOOKUP(D3367,'Species List'!$A$2:$J$97,3,0)</f>
        <v>Scarus taeniopterus</v>
      </c>
      <c r="F3367">
        <v>6</v>
      </c>
      <c r="G3367" t="s">
        <v>53</v>
      </c>
      <c r="H3367" s="50">
        <f>VLOOKUP(D3367,'Species List'!$A$2:$J$97,6,0)</f>
        <v>-3.2256999999999998</v>
      </c>
      <c r="I3367" s="50">
        <f>VLOOKUP(D3367,'Species List'!$A$2:$J$97,7,0)</f>
        <v>2.3852000000000002</v>
      </c>
      <c r="J3367">
        <f t="shared" si="52"/>
        <v>10.364452425850182</v>
      </c>
      <c r="K3367" s="50" t="str">
        <f>VLOOKUP(D3367,'Species List'!$A$2:$J$97,4,0)</f>
        <v>Scaridae</v>
      </c>
    </row>
    <row r="3368" spans="1:11">
      <c r="A3368" s="49">
        <v>2015</v>
      </c>
      <c r="B3368" t="s">
        <v>4</v>
      </c>
      <c r="C3368">
        <v>4</v>
      </c>
      <c r="D3368" t="s">
        <v>48</v>
      </c>
      <c r="E3368" s="48" t="str">
        <f>VLOOKUP(D3368,'Species List'!$A$2:$J$97,3,0)</f>
        <v>Scarus taeniopterus</v>
      </c>
      <c r="F3368">
        <v>6</v>
      </c>
      <c r="G3368" t="s">
        <v>53</v>
      </c>
      <c r="H3368" s="50">
        <f>VLOOKUP(D3368,'Species List'!$A$2:$J$97,6,0)</f>
        <v>-3.2256999999999998</v>
      </c>
      <c r="I3368" s="50">
        <f>VLOOKUP(D3368,'Species List'!$A$2:$J$97,7,0)</f>
        <v>2.3852000000000002</v>
      </c>
      <c r="J3368">
        <f t="shared" si="52"/>
        <v>10.364452425850182</v>
      </c>
      <c r="K3368" s="50" t="str">
        <f>VLOOKUP(D3368,'Species List'!$A$2:$J$97,4,0)</f>
        <v>Scaridae</v>
      </c>
    </row>
    <row r="3369" spans="1:11">
      <c r="A3369" s="49">
        <v>2015</v>
      </c>
      <c r="B3369" t="s">
        <v>4</v>
      </c>
      <c r="C3369">
        <v>4</v>
      </c>
      <c r="D3369" t="s">
        <v>48</v>
      </c>
      <c r="E3369" s="48" t="str">
        <f>VLOOKUP(D3369,'Species List'!$A$2:$J$97,3,0)</f>
        <v>Scarus taeniopterus</v>
      </c>
      <c r="F3369">
        <v>7</v>
      </c>
      <c r="G3369" t="s">
        <v>53</v>
      </c>
      <c r="H3369" s="50">
        <f>VLOOKUP(D3369,'Species List'!$A$2:$J$97,6,0)</f>
        <v>-3.2256999999999998</v>
      </c>
      <c r="I3369" s="50">
        <f>VLOOKUP(D3369,'Species List'!$A$2:$J$97,7,0)</f>
        <v>2.3852000000000002</v>
      </c>
      <c r="J3369">
        <f t="shared" si="52"/>
        <v>14.970208360402568</v>
      </c>
      <c r="K3369" s="50" t="str">
        <f>VLOOKUP(D3369,'Species List'!$A$2:$J$97,4,0)</f>
        <v>Scaridae</v>
      </c>
    </row>
    <row r="3370" spans="1:11">
      <c r="A3370" s="49">
        <v>2015</v>
      </c>
      <c r="B3370" t="s">
        <v>4</v>
      </c>
      <c r="C3370">
        <v>4</v>
      </c>
      <c r="D3370" t="s">
        <v>48</v>
      </c>
      <c r="E3370" s="48" t="str">
        <f>VLOOKUP(D3370,'Species List'!$A$2:$J$97,3,0)</f>
        <v>Scarus taeniopterus</v>
      </c>
      <c r="F3370">
        <v>9</v>
      </c>
      <c r="G3370" t="s">
        <v>53</v>
      </c>
      <c r="H3370" s="50">
        <f>VLOOKUP(D3370,'Species List'!$A$2:$J$97,6,0)</f>
        <v>-3.2256999999999998</v>
      </c>
      <c r="I3370" s="50">
        <f>VLOOKUP(D3370,'Species List'!$A$2:$J$97,7,0)</f>
        <v>2.3852000000000002</v>
      </c>
      <c r="J3370">
        <f t="shared" si="52"/>
        <v>27.262095418590206</v>
      </c>
      <c r="K3370" s="50" t="str">
        <f>VLOOKUP(D3370,'Species List'!$A$2:$J$97,4,0)</f>
        <v>Scaridae</v>
      </c>
    </row>
    <row r="3371" spans="1:11">
      <c r="A3371" s="49">
        <v>2015</v>
      </c>
      <c r="B3371" t="s">
        <v>4</v>
      </c>
      <c r="C3371">
        <v>4</v>
      </c>
      <c r="D3371" t="s">
        <v>48</v>
      </c>
      <c r="E3371" s="48" t="str">
        <f>VLOOKUP(D3371,'Species List'!$A$2:$J$97,3,0)</f>
        <v>Scarus taeniopterus</v>
      </c>
      <c r="F3371">
        <v>20</v>
      </c>
      <c r="G3371" t="s">
        <v>43</v>
      </c>
      <c r="H3371" s="50">
        <f>VLOOKUP(D3371,'Species List'!$A$2:$J$97,6,0)</f>
        <v>-3.2256999999999998</v>
      </c>
      <c r="I3371" s="50">
        <f>VLOOKUP(D3371,'Species List'!$A$2:$J$97,7,0)</f>
        <v>2.3852000000000002</v>
      </c>
      <c r="J3371">
        <f t="shared" si="52"/>
        <v>183.11197449783583</v>
      </c>
      <c r="K3371" s="50" t="str">
        <f>VLOOKUP(D3371,'Species List'!$A$2:$J$97,4,0)</f>
        <v>Scaridae</v>
      </c>
    </row>
    <row r="3372" spans="1:11">
      <c r="A3372" s="49">
        <v>2015</v>
      </c>
      <c r="B3372" t="s">
        <v>4</v>
      </c>
      <c r="C3372">
        <v>4</v>
      </c>
      <c r="D3372" s="48" t="s">
        <v>42</v>
      </c>
      <c r="E3372" s="48" t="str">
        <f>VLOOKUP(D3372,'Species List'!$A$2:$J$97,3,0)</f>
        <v>Scarus vetula</v>
      </c>
      <c r="F3372">
        <v>30</v>
      </c>
      <c r="G3372" t="s">
        <v>43</v>
      </c>
      <c r="H3372" s="50">
        <f>VLOOKUP(D3372,'Species List'!$A$2:$J$97,6,0)</f>
        <v>-5.0162000000000004</v>
      </c>
      <c r="I3372" s="50">
        <f>VLOOKUP(D3372,'Species List'!$A$2:$J$97,7,0)</f>
        <v>3.1109</v>
      </c>
      <c r="J3372">
        <f t="shared" si="52"/>
        <v>489.6395738782121</v>
      </c>
      <c r="K3372" s="50" t="str">
        <f>VLOOKUP(D3372,'Species List'!$A$2:$J$97,4,0)</f>
        <v>Scaridae</v>
      </c>
    </row>
    <row r="3373" spans="1:11">
      <c r="A3373" s="49">
        <v>2015</v>
      </c>
      <c r="B3373" t="s">
        <v>4</v>
      </c>
      <c r="C3373">
        <v>4</v>
      </c>
      <c r="D3373" s="48" t="s">
        <v>42</v>
      </c>
      <c r="E3373" s="48" t="str">
        <f>VLOOKUP(D3373,'Species List'!$A$2:$J$97,3,0)</f>
        <v>Scarus vetula</v>
      </c>
      <c r="F3373">
        <v>34</v>
      </c>
      <c r="G3373" t="s">
        <v>43</v>
      </c>
      <c r="H3373" s="50">
        <f>VLOOKUP(D3373,'Species List'!$A$2:$J$97,6,0)</f>
        <v>-5.0162000000000004</v>
      </c>
      <c r="I3373" s="50">
        <f>VLOOKUP(D3373,'Species List'!$A$2:$J$97,7,0)</f>
        <v>3.1109</v>
      </c>
      <c r="J3373">
        <f t="shared" si="52"/>
        <v>722.73279691201913</v>
      </c>
      <c r="K3373" s="50" t="str">
        <f>VLOOKUP(D3373,'Species List'!$A$2:$J$97,4,0)</f>
        <v>Scaridae</v>
      </c>
    </row>
    <row r="3374" spans="1:11">
      <c r="A3374" s="49">
        <v>2015</v>
      </c>
      <c r="B3374" t="s">
        <v>4</v>
      </c>
      <c r="C3374">
        <v>4</v>
      </c>
      <c r="D3374" s="48" t="s">
        <v>47</v>
      </c>
      <c r="E3374" s="48" t="str">
        <f>VLOOKUP(D3374,'Species List'!$A$2:$J$97,3,0)</f>
        <v>Sparisoma aurofrenatum</v>
      </c>
      <c r="F3374">
        <v>22</v>
      </c>
      <c r="G3374" t="s">
        <v>43</v>
      </c>
      <c r="H3374" s="50">
        <f>VLOOKUP(D3374,'Species List'!$A$2:$J$97,6,0)</f>
        <v>-4.0781000000000001</v>
      </c>
      <c r="I3374" s="50">
        <f>VLOOKUP(D3374,'Species List'!$A$2:$J$97,7,0)</f>
        <v>2.7437999999999998</v>
      </c>
      <c r="J3374">
        <f t="shared" si="52"/>
        <v>223.37746170948702</v>
      </c>
      <c r="K3374" s="50" t="str">
        <f>VLOOKUP(D3374,'Species List'!$A$2:$J$97,4,0)</f>
        <v>Scaridae</v>
      </c>
    </row>
    <row r="3375" spans="1:11">
      <c r="A3375" s="49">
        <v>2015</v>
      </c>
      <c r="B3375" t="s">
        <v>4</v>
      </c>
      <c r="C3375">
        <v>5</v>
      </c>
      <c r="D3375" s="48" t="s">
        <v>46</v>
      </c>
      <c r="E3375" s="48" t="str">
        <f>VLOOKUP(D3375,'Species List'!$A$2:$J$97,3,0)</f>
        <v>Acanthurus chirurgus</v>
      </c>
      <c r="F3375">
        <v>19</v>
      </c>
      <c r="H3375" s="50">
        <f>VLOOKUP(D3375,'Species List'!$A$2:$J$97,6,0)</f>
        <v>-2.4262000000000001</v>
      </c>
      <c r="I3375" s="50">
        <f>VLOOKUP(D3375,'Species List'!$A$2:$J$97,7,0)</f>
        <v>2.0768</v>
      </c>
      <c r="J3375">
        <f t="shared" si="52"/>
        <v>202.44892660536834</v>
      </c>
      <c r="K3375" s="50" t="str">
        <f>VLOOKUP(D3375,'Species List'!$A$2:$J$97,4,0)</f>
        <v>Acanthuridae</v>
      </c>
    </row>
    <row r="3376" spans="1:11">
      <c r="A3376" s="49">
        <v>2015</v>
      </c>
      <c r="B3376" t="s">
        <v>4</v>
      </c>
      <c r="C3376">
        <v>5</v>
      </c>
      <c r="D3376" t="s">
        <v>54</v>
      </c>
      <c r="E3376" s="48" t="str">
        <f>VLOOKUP(D3376,'Species List'!$A$2:$J$97,3,0)</f>
        <v>Acanthurus coeruleus</v>
      </c>
      <c r="F3376">
        <v>18</v>
      </c>
      <c r="H3376" s="50">
        <f>VLOOKUP(D3376,'Species List'!$A$2:$J$97,6,0)</f>
        <v>-2.8241999999999998</v>
      </c>
      <c r="I3376" s="50">
        <f>VLOOKUP(D3376,'Species List'!$A$2:$J$97,7,0)</f>
        <v>2.2637999999999998</v>
      </c>
      <c r="J3376">
        <f t="shared" si="52"/>
        <v>191.11109332634919</v>
      </c>
      <c r="K3376" s="50" t="str">
        <f>VLOOKUP(D3376,'Species List'!$A$2:$J$97,4,0)</f>
        <v>Acanthuridae</v>
      </c>
    </row>
    <row r="3377" spans="1:11">
      <c r="A3377" s="49">
        <v>2015</v>
      </c>
      <c r="B3377" t="s">
        <v>4</v>
      </c>
      <c r="C3377">
        <v>5</v>
      </c>
      <c r="D3377" t="s">
        <v>54</v>
      </c>
      <c r="E3377" s="48" t="str">
        <f>VLOOKUP(D3377,'Species List'!$A$2:$J$97,3,0)</f>
        <v>Acanthurus coeruleus</v>
      </c>
      <c r="F3377">
        <v>18</v>
      </c>
      <c r="H3377" s="50">
        <f>VLOOKUP(D3377,'Species List'!$A$2:$J$97,6,0)</f>
        <v>-2.8241999999999998</v>
      </c>
      <c r="I3377" s="50">
        <f>VLOOKUP(D3377,'Species List'!$A$2:$J$97,7,0)</f>
        <v>2.2637999999999998</v>
      </c>
      <c r="J3377">
        <f t="shared" si="52"/>
        <v>191.11109332634919</v>
      </c>
      <c r="K3377" s="50" t="str">
        <f>VLOOKUP(D3377,'Species List'!$A$2:$J$97,4,0)</f>
        <v>Acanthuridae</v>
      </c>
    </row>
    <row r="3378" spans="1:11">
      <c r="A3378" s="49">
        <v>2015</v>
      </c>
      <c r="B3378" t="s">
        <v>4</v>
      </c>
      <c r="C3378">
        <v>5</v>
      </c>
      <c r="D3378" s="48" t="s">
        <v>49</v>
      </c>
      <c r="E3378" s="48" t="str">
        <f>VLOOKUP(D3378,'Species List'!$A$2:$J$97,3,0)</f>
        <v>Microspathodon chrysurus</v>
      </c>
      <c r="F3378">
        <v>12</v>
      </c>
      <c r="H3378" s="50">
        <f>VLOOKUP(D3378,'Species List'!$A$2:$J$97,6,0)</f>
        <v>-4.7032999999999996</v>
      </c>
      <c r="I3378" s="50">
        <f>VLOOKUP(D3378,'Species List'!$A$2:$J$97,7,0)</f>
        <v>3.0825</v>
      </c>
      <c r="J3378">
        <f t="shared" si="52"/>
        <v>50.789763544333439</v>
      </c>
      <c r="K3378" s="50" t="str">
        <f>VLOOKUP(D3378,'Species List'!$A$2:$J$97,4,0)</f>
        <v>Pomacentridae</v>
      </c>
    </row>
    <row r="3379" spans="1:11">
      <c r="A3379" s="49">
        <v>2015</v>
      </c>
      <c r="B3379" t="s">
        <v>4</v>
      </c>
      <c r="C3379">
        <v>5</v>
      </c>
      <c r="D3379" t="s">
        <v>48</v>
      </c>
      <c r="E3379" s="48" t="str">
        <f>VLOOKUP(D3379,'Species List'!$A$2:$J$97,3,0)</f>
        <v>Scarus taeniopterus</v>
      </c>
      <c r="F3379">
        <v>18</v>
      </c>
      <c r="G3379" t="s">
        <v>21</v>
      </c>
      <c r="H3379" s="50">
        <f>VLOOKUP(D3379,'Species List'!$A$2:$J$97,6,0)</f>
        <v>-3.2256999999999998</v>
      </c>
      <c r="I3379" s="50">
        <f>VLOOKUP(D3379,'Species List'!$A$2:$J$97,7,0)</f>
        <v>2.3852000000000002</v>
      </c>
      <c r="J3379">
        <f t="shared" si="52"/>
        <v>142.42163893869329</v>
      </c>
      <c r="K3379" s="50" t="str">
        <f>VLOOKUP(D3379,'Species List'!$A$2:$J$97,4,0)</f>
        <v>Scaridae</v>
      </c>
    </row>
    <row r="3380" spans="1:11">
      <c r="A3380" s="49">
        <v>2015</v>
      </c>
      <c r="B3380" t="s">
        <v>4</v>
      </c>
      <c r="C3380">
        <v>5</v>
      </c>
      <c r="D3380" t="s">
        <v>48</v>
      </c>
      <c r="E3380" s="48" t="str">
        <f>VLOOKUP(D3380,'Species List'!$A$2:$J$97,3,0)</f>
        <v>Scarus taeniopterus</v>
      </c>
      <c r="F3380">
        <v>8</v>
      </c>
      <c r="G3380" t="s">
        <v>53</v>
      </c>
      <c r="H3380" s="50">
        <f>VLOOKUP(D3380,'Species List'!$A$2:$J$97,6,0)</f>
        <v>-3.2256999999999998</v>
      </c>
      <c r="I3380" s="50">
        <f>VLOOKUP(D3380,'Species List'!$A$2:$J$97,7,0)</f>
        <v>2.3852000000000002</v>
      </c>
      <c r="J3380">
        <f t="shared" si="52"/>
        <v>20.584969932158472</v>
      </c>
      <c r="K3380" s="50" t="str">
        <f>VLOOKUP(D3380,'Species List'!$A$2:$J$97,4,0)</f>
        <v>Scaridae</v>
      </c>
    </row>
    <row r="3381" spans="1:11">
      <c r="A3381" s="49">
        <v>2015</v>
      </c>
      <c r="B3381" t="s">
        <v>4</v>
      </c>
      <c r="C3381">
        <v>5</v>
      </c>
      <c r="D3381" s="48" t="s">
        <v>42</v>
      </c>
      <c r="E3381" s="48" t="str">
        <f>VLOOKUP(D3381,'Species List'!$A$2:$J$97,3,0)</f>
        <v>Scarus vetula</v>
      </c>
      <c r="F3381">
        <v>30</v>
      </c>
      <c r="G3381" t="s">
        <v>43</v>
      </c>
      <c r="H3381" s="50">
        <f>VLOOKUP(D3381,'Species List'!$A$2:$J$97,6,0)</f>
        <v>-5.0162000000000004</v>
      </c>
      <c r="I3381" s="50">
        <f>VLOOKUP(D3381,'Species List'!$A$2:$J$97,7,0)</f>
        <v>3.1109</v>
      </c>
      <c r="J3381">
        <f t="shared" si="52"/>
        <v>489.6395738782121</v>
      </c>
      <c r="K3381" s="50" t="str">
        <f>VLOOKUP(D3381,'Species List'!$A$2:$J$97,4,0)</f>
        <v>Scaridae</v>
      </c>
    </row>
    <row r="3382" spans="1:11">
      <c r="A3382" s="49">
        <v>2015</v>
      </c>
      <c r="B3382" t="s">
        <v>4</v>
      </c>
      <c r="C3382">
        <v>5</v>
      </c>
      <c r="D3382" s="48" t="s">
        <v>47</v>
      </c>
      <c r="E3382" s="48" t="str">
        <f>VLOOKUP(D3382,'Species List'!$A$2:$J$97,3,0)</f>
        <v>Sparisoma aurofrenatum</v>
      </c>
      <c r="F3382">
        <v>15</v>
      </c>
      <c r="G3382" t="s">
        <v>21</v>
      </c>
      <c r="H3382" s="50">
        <f>VLOOKUP(D3382,'Species List'!$A$2:$J$97,6,0)</f>
        <v>-4.0781000000000001</v>
      </c>
      <c r="I3382" s="50">
        <f>VLOOKUP(D3382,'Species List'!$A$2:$J$97,7,0)</f>
        <v>2.7437999999999998</v>
      </c>
      <c r="J3382">
        <f t="shared" si="52"/>
        <v>78.101467931149301</v>
      </c>
      <c r="K3382" s="50" t="str">
        <f>VLOOKUP(D3382,'Species List'!$A$2:$J$97,4,0)</f>
        <v>Scaridae</v>
      </c>
    </row>
    <row r="3383" spans="1:11">
      <c r="A3383" s="49">
        <v>2015</v>
      </c>
      <c r="B3383" t="s">
        <v>4</v>
      </c>
      <c r="C3383">
        <v>5</v>
      </c>
      <c r="D3383" s="48" t="s">
        <v>36</v>
      </c>
      <c r="E3383" s="48" t="str">
        <f>VLOOKUP(D3383,'Species List'!$A$2:$J$97,3,0)</f>
        <v>Sparisoma chrysopterum</v>
      </c>
      <c r="F3383">
        <v>18</v>
      </c>
      <c r="G3383" t="s">
        <v>21</v>
      </c>
      <c r="H3383" s="50">
        <f>VLOOKUP(D3383,'Species List'!$A$2:$J$97,6,0)</f>
        <v>-3.0508999999999999</v>
      </c>
      <c r="I3383" s="50">
        <f>VLOOKUP(D3383,'Species List'!$A$2:$J$97,7,0)</f>
        <v>2.3191999999999999</v>
      </c>
      <c r="J3383">
        <f t="shared" si="52"/>
        <v>151.19171516607696</v>
      </c>
      <c r="K3383" s="50" t="str">
        <f>VLOOKUP(D3383,'Species List'!$A$2:$J$97,4,0)</f>
        <v>Scaridae</v>
      </c>
    </row>
    <row r="3384" spans="1:11">
      <c r="A3384" s="49">
        <v>2015</v>
      </c>
      <c r="B3384" t="s">
        <v>4</v>
      </c>
      <c r="C3384">
        <v>5</v>
      </c>
      <c r="D3384" s="48" t="s">
        <v>36</v>
      </c>
      <c r="E3384" s="48" t="str">
        <f>VLOOKUP(D3384,'Species List'!$A$2:$J$97,3,0)</f>
        <v>Sparisoma chrysopterum</v>
      </c>
      <c r="F3384">
        <v>32</v>
      </c>
      <c r="G3384" t="s">
        <v>43</v>
      </c>
      <c r="H3384" s="50">
        <f>VLOOKUP(D3384,'Species List'!$A$2:$J$97,6,0)</f>
        <v>-3.0508999999999999</v>
      </c>
      <c r="I3384" s="50">
        <f>VLOOKUP(D3384,'Species List'!$A$2:$J$97,7,0)</f>
        <v>2.3191999999999999</v>
      </c>
      <c r="J3384">
        <f t="shared" si="52"/>
        <v>574.17440591688262</v>
      </c>
      <c r="K3384" s="50" t="str">
        <f>VLOOKUP(D3384,'Species List'!$A$2:$J$97,4,0)</f>
        <v>Scaridae</v>
      </c>
    </row>
    <row r="3385" spans="1:11">
      <c r="A3385" s="49">
        <v>2015</v>
      </c>
      <c r="B3385" t="s">
        <v>4</v>
      </c>
      <c r="C3385">
        <v>5</v>
      </c>
      <c r="D3385" s="48" t="s">
        <v>36</v>
      </c>
      <c r="E3385" s="48" t="str">
        <f>VLOOKUP(D3385,'Species List'!$A$2:$J$97,3,0)</f>
        <v>Sparisoma chrysopterum</v>
      </c>
      <c r="F3385">
        <v>33</v>
      </c>
      <c r="G3385" t="s">
        <v>43</v>
      </c>
      <c r="H3385" s="50">
        <f>VLOOKUP(D3385,'Species List'!$A$2:$J$97,6,0)</f>
        <v>-3.0508999999999999</v>
      </c>
      <c r="I3385" s="50">
        <f>VLOOKUP(D3385,'Species List'!$A$2:$J$97,7,0)</f>
        <v>2.3191999999999999</v>
      </c>
      <c r="J3385">
        <f t="shared" si="52"/>
        <v>616.64828694702783</v>
      </c>
      <c r="K3385" s="50" t="str">
        <f>VLOOKUP(D3385,'Species List'!$A$2:$J$97,4,0)</f>
        <v>Scaridae</v>
      </c>
    </row>
    <row r="3386" spans="1:11">
      <c r="A3386" s="49">
        <v>2015</v>
      </c>
      <c r="B3386" t="s">
        <v>4</v>
      </c>
      <c r="C3386">
        <v>5</v>
      </c>
      <c r="D3386" t="s">
        <v>45</v>
      </c>
      <c r="E3386" s="48" t="str">
        <f>VLOOKUP(D3386,'Species List'!$A$2:$J$97,3,0)</f>
        <v>Sparisoma viride</v>
      </c>
      <c r="F3386">
        <v>23</v>
      </c>
      <c r="G3386" t="s">
        <v>21</v>
      </c>
      <c r="H3386" s="50">
        <f>VLOOKUP(D3386,'Species List'!$A$2:$J$97,6,0)</f>
        <v>-4.4317000000000002</v>
      </c>
      <c r="I3386" s="50">
        <f>VLOOKUP(D3386,'Species List'!$A$2:$J$97,7,0)</f>
        <v>2.9051</v>
      </c>
      <c r="J3386">
        <f t="shared" si="52"/>
        <v>268.75437106326598</v>
      </c>
      <c r="K3386" s="50" t="str">
        <f>VLOOKUP(D3386,'Species List'!$A$2:$J$97,4,0)</f>
        <v>Scaridae</v>
      </c>
    </row>
    <row r="3387" spans="1:11">
      <c r="A3387" s="49">
        <v>2015</v>
      </c>
      <c r="B3387" t="s">
        <v>4</v>
      </c>
      <c r="C3387">
        <v>6</v>
      </c>
      <c r="D3387" s="48" t="s">
        <v>26</v>
      </c>
      <c r="E3387" s="48" t="str">
        <f>VLOOKUP(D3387,'Species List'!$A$2:$J$97,3,0)</f>
        <v>Acanthurus bahianus</v>
      </c>
      <c r="F3387">
        <v>20</v>
      </c>
      <c r="H3387" s="50">
        <f>VLOOKUP(D3387,'Species List'!$A$2:$J$97,6,0)</f>
        <v>-4.6005000000000003</v>
      </c>
      <c r="I3387" s="50">
        <f>VLOOKUP(D3387,'Species List'!$A$2:$J$97,7,0)</f>
        <v>2.9752000000000001</v>
      </c>
      <c r="J3387">
        <f t="shared" si="52"/>
        <v>176.00477205767049</v>
      </c>
      <c r="K3387" s="50" t="str">
        <f>VLOOKUP(D3387,'Species List'!$A$2:$J$97,4,0)</f>
        <v>Acanthuridae</v>
      </c>
    </row>
    <row r="3388" spans="1:11">
      <c r="A3388" s="49">
        <v>2015</v>
      </c>
      <c r="B3388" t="s">
        <v>4</v>
      </c>
      <c r="C3388">
        <v>6</v>
      </c>
      <c r="D3388" s="48" t="s">
        <v>26</v>
      </c>
      <c r="E3388" s="48" t="str">
        <f>VLOOKUP(D3388,'Species List'!$A$2:$J$97,3,0)</f>
        <v>Acanthurus bahianus</v>
      </c>
      <c r="F3388">
        <v>20</v>
      </c>
      <c r="H3388" s="50">
        <f>VLOOKUP(D3388,'Species List'!$A$2:$J$97,6,0)</f>
        <v>-4.6005000000000003</v>
      </c>
      <c r="I3388" s="50">
        <f>VLOOKUP(D3388,'Species List'!$A$2:$J$97,7,0)</f>
        <v>2.9752000000000001</v>
      </c>
      <c r="J3388">
        <f t="shared" si="52"/>
        <v>176.00477205767049</v>
      </c>
      <c r="K3388" s="50" t="str">
        <f>VLOOKUP(D3388,'Species List'!$A$2:$J$97,4,0)</f>
        <v>Acanthuridae</v>
      </c>
    </row>
    <row r="3389" spans="1:11">
      <c r="A3389" s="49">
        <v>2015</v>
      </c>
      <c r="B3389" t="s">
        <v>4</v>
      </c>
      <c r="C3389">
        <v>6</v>
      </c>
      <c r="D3389" s="48" t="s">
        <v>46</v>
      </c>
      <c r="E3389" s="48" t="str">
        <f>VLOOKUP(D3389,'Species List'!$A$2:$J$97,3,0)</f>
        <v>Acanthurus chirurgus</v>
      </c>
      <c r="F3389">
        <v>20</v>
      </c>
      <c r="H3389" s="50">
        <f>VLOOKUP(D3389,'Species List'!$A$2:$J$97,6,0)</f>
        <v>-2.4262000000000001</v>
      </c>
      <c r="I3389" s="50">
        <f>VLOOKUP(D3389,'Species List'!$A$2:$J$97,7,0)</f>
        <v>2.0768</v>
      </c>
      <c r="J3389">
        <f t="shared" si="52"/>
        <v>225.20555304089149</v>
      </c>
      <c r="K3389" s="50" t="str">
        <f>VLOOKUP(D3389,'Species List'!$A$2:$J$97,4,0)</f>
        <v>Acanthuridae</v>
      </c>
    </row>
    <row r="3390" spans="1:11">
      <c r="A3390" s="49">
        <v>2015</v>
      </c>
      <c r="B3390" t="s">
        <v>4</v>
      </c>
      <c r="C3390">
        <v>6</v>
      </c>
      <c r="D3390" t="s">
        <v>54</v>
      </c>
      <c r="E3390" s="48" t="str">
        <f>VLOOKUP(D3390,'Species List'!$A$2:$J$97,3,0)</f>
        <v>Acanthurus coeruleus</v>
      </c>
      <c r="F3390">
        <v>18</v>
      </c>
      <c r="H3390" s="50">
        <f>VLOOKUP(D3390,'Species List'!$A$2:$J$97,6,0)</f>
        <v>-2.8241999999999998</v>
      </c>
      <c r="I3390" s="50">
        <f>VLOOKUP(D3390,'Species List'!$A$2:$J$97,7,0)</f>
        <v>2.2637999999999998</v>
      </c>
      <c r="J3390">
        <f t="shared" si="52"/>
        <v>191.11109332634919</v>
      </c>
      <c r="K3390" s="50" t="str">
        <f>VLOOKUP(D3390,'Species List'!$A$2:$J$97,4,0)</f>
        <v>Acanthuridae</v>
      </c>
    </row>
    <row r="3391" spans="1:11">
      <c r="A3391" s="49">
        <v>2015</v>
      </c>
      <c r="B3391" t="s">
        <v>4</v>
      </c>
      <c r="C3391">
        <v>6</v>
      </c>
      <c r="D3391" t="s">
        <v>54</v>
      </c>
      <c r="E3391" s="48" t="str">
        <f>VLOOKUP(D3391,'Species List'!$A$2:$J$97,3,0)</f>
        <v>Acanthurus coeruleus</v>
      </c>
      <c r="F3391">
        <v>19</v>
      </c>
      <c r="H3391" s="50">
        <f>VLOOKUP(D3391,'Species List'!$A$2:$J$97,6,0)</f>
        <v>-2.8241999999999998</v>
      </c>
      <c r="I3391" s="50">
        <f>VLOOKUP(D3391,'Species List'!$A$2:$J$97,7,0)</f>
        <v>2.2637999999999998</v>
      </c>
      <c r="J3391">
        <f t="shared" si="52"/>
        <v>215.99435539737019</v>
      </c>
      <c r="K3391" s="50" t="str">
        <f>VLOOKUP(D3391,'Species List'!$A$2:$J$97,4,0)</f>
        <v>Acanthuridae</v>
      </c>
    </row>
    <row r="3392" spans="1:11">
      <c r="A3392" s="49">
        <v>2015</v>
      </c>
      <c r="B3392" t="s">
        <v>4</v>
      </c>
      <c r="C3392">
        <v>6</v>
      </c>
      <c r="D3392" t="s">
        <v>54</v>
      </c>
      <c r="E3392" s="48" t="str">
        <f>VLOOKUP(D3392,'Species List'!$A$2:$J$97,3,0)</f>
        <v>Acanthurus coeruleus</v>
      </c>
      <c r="F3392">
        <v>20</v>
      </c>
      <c r="H3392" s="50">
        <f>VLOOKUP(D3392,'Species List'!$A$2:$J$97,6,0)</f>
        <v>-2.8241999999999998</v>
      </c>
      <c r="I3392" s="50">
        <f>VLOOKUP(D3392,'Species List'!$A$2:$J$97,7,0)</f>
        <v>2.2637999999999998</v>
      </c>
      <c r="J3392">
        <f t="shared" si="52"/>
        <v>242.58933511332035</v>
      </c>
      <c r="K3392" s="50" t="str">
        <f>VLOOKUP(D3392,'Species List'!$A$2:$J$97,4,0)</f>
        <v>Acanthuridae</v>
      </c>
    </row>
    <row r="3393" spans="1:11">
      <c r="A3393" s="49">
        <v>2015</v>
      </c>
      <c r="B3393" t="s">
        <v>4</v>
      </c>
      <c r="C3393">
        <v>6</v>
      </c>
      <c r="D3393" t="s">
        <v>44</v>
      </c>
      <c r="E3393" s="48" t="str">
        <f>VLOOKUP(D3393,'Species List'!$A$2:$J$97,3,0)</f>
        <v>Scarus iseri</v>
      </c>
      <c r="F3393">
        <v>22</v>
      </c>
      <c r="G3393" t="s">
        <v>43</v>
      </c>
      <c r="H3393" s="50">
        <f>VLOOKUP(D3393,'Species List'!$A$2:$J$97,6,0)</f>
        <v>-4.8887</v>
      </c>
      <c r="I3393" s="50">
        <f>VLOOKUP(D3393,'Species List'!$A$2:$J$97,7,0)</f>
        <v>3.0548000000000002</v>
      </c>
      <c r="J3393">
        <f t="shared" si="52"/>
        <v>184.89825197921766</v>
      </c>
      <c r="K3393" s="50" t="str">
        <f>VLOOKUP(D3393,'Species List'!$A$2:$J$97,4,0)</f>
        <v>Scaridae</v>
      </c>
    </row>
    <row r="3394" spans="1:11">
      <c r="A3394" s="49">
        <v>2015</v>
      </c>
      <c r="B3394" t="s">
        <v>4</v>
      </c>
      <c r="C3394">
        <v>6</v>
      </c>
      <c r="D3394" t="s">
        <v>48</v>
      </c>
      <c r="E3394" s="48" t="str">
        <f>VLOOKUP(D3394,'Species List'!$A$2:$J$97,3,0)</f>
        <v>Scarus taeniopterus</v>
      </c>
      <c r="F3394">
        <v>18</v>
      </c>
      <c r="G3394" t="s">
        <v>21</v>
      </c>
      <c r="H3394" s="50">
        <f>VLOOKUP(D3394,'Species List'!$A$2:$J$97,6,0)</f>
        <v>-3.2256999999999998</v>
      </c>
      <c r="I3394" s="50">
        <f>VLOOKUP(D3394,'Species List'!$A$2:$J$97,7,0)</f>
        <v>2.3852000000000002</v>
      </c>
      <c r="J3394">
        <f t="shared" ref="J3394:J3457" si="53">10^(H3394+(I3394*LOG(F3394*10)/LOG(10)))</f>
        <v>142.42163893869329</v>
      </c>
      <c r="K3394" s="50" t="str">
        <f>VLOOKUP(D3394,'Species List'!$A$2:$J$97,4,0)</f>
        <v>Scaridae</v>
      </c>
    </row>
    <row r="3395" spans="1:11">
      <c r="A3395" s="49">
        <v>2015</v>
      </c>
      <c r="B3395" t="s">
        <v>4</v>
      </c>
      <c r="C3395">
        <v>6</v>
      </c>
      <c r="D3395" t="s">
        <v>48</v>
      </c>
      <c r="E3395" s="48" t="str">
        <f>VLOOKUP(D3395,'Species List'!$A$2:$J$97,3,0)</f>
        <v>Scarus taeniopterus</v>
      </c>
      <c r="F3395">
        <v>19</v>
      </c>
      <c r="G3395" t="s">
        <v>21</v>
      </c>
      <c r="H3395" s="50">
        <f>VLOOKUP(D3395,'Species List'!$A$2:$J$97,6,0)</f>
        <v>-3.2256999999999998</v>
      </c>
      <c r="I3395" s="50">
        <f>VLOOKUP(D3395,'Species List'!$A$2:$J$97,7,0)</f>
        <v>2.3852000000000002</v>
      </c>
      <c r="J3395">
        <f t="shared" si="53"/>
        <v>162.02539503890316</v>
      </c>
      <c r="K3395" s="50" t="str">
        <f>VLOOKUP(D3395,'Species List'!$A$2:$J$97,4,0)</f>
        <v>Scaridae</v>
      </c>
    </row>
    <row r="3396" spans="1:11">
      <c r="A3396" s="49">
        <v>2015</v>
      </c>
      <c r="B3396" t="s">
        <v>4</v>
      </c>
      <c r="C3396">
        <v>6</v>
      </c>
      <c r="D3396" t="s">
        <v>48</v>
      </c>
      <c r="E3396" s="48" t="str">
        <f>VLOOKUP(D3396,'Species List'!$A$2:$J$97,3,0)</f>
        <v>Scarus taeniopterus</v>
      </c>
      <c r="F3396">
        <v>7</v>
      </c>
      <c r="G3396" t="s">
        <v>53</v>
      </c>
      <c r="H3396" s="50">
        <f>VLOOKUP(D3396,'Species List'!$A$2:$J$97,6,0)</f>
        <v>-3.2256999999999998</v>
      </c>
      <c r="I3396" s="50">
        <f>VLOOKUP(D3396,'Species List'!$A$2:$J$97,7,0)</f>
        <v>2.3852000000000002</v>
      </c>
      <c r="J3396">
        <f t="shared" si="53"/>
        <v>14.970208360402568</v>
      </c>
      <c r="K3396" s="50" t="str">
        <f>VLOOKUP(D3396,'Species List'!$A$2:$J$97,4,0)</f>
        <v>Scaridae</v>
      </c>
    </row>
    <row r="3397" spans="1:11">
      <c r="A3397" s="49">
        <v>2015</v>
      </c>
      <c r="B3397" t="s">
        <v>4</v>
      </c>
      <c r="C3397">
        <v>6</v>
      </c>
      <c r="D3397" t="s">
        <v>48</v>
      </c>
      <c r="E3397" s="48" t="str">
        <f>VLOOKUP(D3397,'Species List'!$A$2:$J$97,3,0)</f>
        <v>Scarus taeniopterus</v>
      </c>
      <c r="F3397">
        <v>9</v>
      </c>
      <c r="G3397" t="s">
        <v>53</v>
      </c>
      <c r="H3397" s="50">
        <f>VLOOKUP(D3397,'Species List'!$A$2:$J$97,6,0)</f>
        <v>-3.2256999999999998</v>
      </c>
      <c r="I3397" s="50">
        <f>VLOOKUP(D3397,'Species List'!$A$2:$J$97,7,0)</f>
        <v>2.3852000000000002</v>
      </c>
      <c r="J3397">
        <f t="shared" si="53"/>
        <v>27.262095418590206</v>
      </c>
      <c r="K3397" s="50" t="str">
        <f>VLOOKUP(D3397,'Species List'!$A$2:$J$97,4,0)</f>
        <v>Scaridae</v>
      </c>
    </row>
    <row r="3398" spans="1:11">
      <c r="A3398" s="49">
        <v>2015</v>
      </c>
      <c r="B3398" t="s">
        <v>4</v>
      </c>
      <c r="C3398">
        <v>6</v>
      </c>
      <c r="D3398" t="s">
        <v>48</v>
      </c>
      <c r="E3398" s="48" t="str">
        <f>VLOOKUP(D3398,'Species List'!$A$2:$J$97,3,0)</f>
        <v>Scarus taeniopterus</v>
      </c>
      <c r="F3398">
        <v>9</v>
      </c>
      <c r="G3398" t="s">
        <v>53</v>
      </c>
      <c r="H3398" s="50">
        <f>VLOOKUP(D3398,'Species List'!$A$2:$J$97,6,0)</f>
        <v>-3.2256999999999998</v>
      </c>
      <c r="I3398" s="50">
        <f>VLOOKUP(D3398,'Species List'!$A$2:$J$97,7,0)</f>
        <v>2.3852000000000002</v>
      </c>
      <c r="J3398">
        <f t="shared" si="53"/>
        <v>27.262095418590206</v>
      </c>
      <c r="K3398" s="50" t="str">
        <f>VLOOKUP(D3398,'Species List'!$A$2:$J$97,4,0)</f>
        <v>Scaridae</v>
      </c>
    </row>
    <row r="3399" spans="1:11">
      <c r="A3399" s="49">
        <v>2015</v>
      </c>
      <c r="B3399" t="s">
        <v>4</v>
      </c>
      <c r="C3399">
        <v>6</v>
      </c>
      <c r="D3399" t="s">
        <v>48</v>
      </c>
      <c r="E3399" s="48" t="str">
        <f>VLOOKUP(D3399,'Species List'!$A$2:$J$97,3,0)</f>
        <v>Scarus taeniopterus</v>
      </c>
      <c r="F3399">
        <v>10</v>
      </c>
      <c r="G3399" t="s">
        <v>53</v>
      </c>
      <c r="H3399" s="50">
        <f>VLOOKUP(D3399,'Species List'!$A$2:$J$97,6,0)</f>
        <v>-3.2256999999999998</v>
      </c>
      <c r="I3399" s="50">
        <f>VLOOKUP(D3399,'Species List'!$A$2:$J$97,7,0)</f>
        <v>2.3852000000000002</v>
      </c>
      <c r="J3399">
        <f t="shared" si="53"/>
        <v>35.050966680669347</v>
      </c>
      <c r="K3399" s="50" t="str">
        <f>VLOOKUP(D3399,'Species List'!$A$2:$J$97,4,0)</f>
        <v>Scaridae</v>
      </c>
    </row>
    <row r="3400" spans="1:11">
      <c r="A3400" s="49">
        <v>2015</v>
      </c>
      <c r="B3400" t="s">
        <v>4</v>
      </c>
      <c r="C3400">
        <v>6</v>
      </c>
      <c r="D3400" s="48" t="s">
        <v>42</v>
      </c>
      <c r="E3400" s="48" t="str">
        <f>VLOOKUP(D3400,'Species List'!$A$2:$J$97,3,0)</f>
        <v>Scarus vetula</v>
      </c>
      <c r="F3400">
        <v>25</v>
      </c>
      <c r="G3400" t="s">
        <v>21</v>
      </c>
      <c r="H3400" s="50">
        <f>VLOOKUP(D3400,'Species List'!$A$2:$J$97,6,0)</f>
        <v>-5.0162000000000004</v>
      </c>
      <c r="I3400" s="50">
        <f>VLOOKUP(D3400,'Species List'!$A$2:$J$97,7,0)</f>
        <v>3.1109</v>
      </c>
      <c r="J3400">
        <f t="shared" si="53"/>
        <v>277.684458006971</v>
      </c>
      <c r="K3400" s="50" t="str">
        <f>VLOOKUP(D3400,'Species List'!$A$2:$J$97,4,0)</f>
        <v>Scaridae</v>
      </c>
    </row>
    <row r="3401" spans="1:11">
      <c r="A3401" s="49">
        <v>2015</v>
      </c>
      <c r="B3401" t="s">
        <v>4</v>
      </c>
      <c r="C3401">
        <v>6</v>
      </c>
      <c r="D3401" s="48" t="s">
        <v>42</v>
      </c>
      <c r="E3401" s="48" t="str">
        <f>VLOOKUP(D3401,'Species List'!$A$2:$J$97,3,0)</f>
        <v>Scarus vetula</v>
      </c>
      <c r="F3401">
        <v>29</v>
      </c>
      <c r="G3401" t="s">
        <v>21</v>
      </c>
      <c r="H3401" s="50">
        <f>VLOOKUP(D3401,'Species List'!$A$2:$J$97,6,0)</f>
        <v>-5.0162000000000004</v>
      </c>
      <c r="I3401" s="50">
        <f>VLOOKUP(D3401,'Species List'!$A$2:$J$97,7,0)</f>
        <v>3.1109</v>
      </c>
      <c r="J3401">
        <f t="shared" si="53"/>
        <v>440.62986728379997</v>
      </c>
      <c r="K3401" s="50" t="str">
        <f>VLOOKUP(D3401,'Species List'!$A$2:$J$97,4,0)</f>
        <v>Scaridae</v>
      </c>
    </row>
    <row r="3402" spans="1:11">
      <c r="A3402" s="49">
        <v>2015</v>
      </c>
      <c r="B3402" t="s">
        <v>4</v>
      </c>
      <c r="C3402">
        <v>6</v>
      </c>
      <c r="D3402" s="48" t="s">
        <v>42</v>
      </c>
      <c r="E3402" s="48" t="str">
        <f>VLOOKUP(D3402,'Species List'!$A$2:$J$97,3,0)</f>
        <v>Scarus vetula</v>
      </c>
      <c r="F3402">
        <v>30</v>
      </c>
      <c r="G3402" t="s">
        <v>21</v>
      </c>
      <c r="H3402" s="50">
        <f>VLOOKUP(D3402,'Species List'!$A$2:$J$97,6,0)</f>
        <v>-5.0162000000000004</v>
      </c>
      <c r="I3402" s="50">
        <f>VLOOKUP(D3402,'Species List'!$A$2:$J$97,7,0)</f>
        <v>3.1109</v>
      </c>
      <c r="J3402">
        <f t="shared" si="53"/>
        <v>489.6395738782121</v>
      </c>
      <c r="K3402" s="50" t="str">
        <f>VLOOKUP(D3402,'Species List'!$A$2:$J$97,4,0)</f>
        <v>Scaridae</v>
      </c>
    </row>
    <row r="3403" spans="1:11">
      <c r="A3403" s="49">
        <v>2015</v>
      </c>
      <c r="B3403" t="s">
        <v>4</v>
      </c>
      <c r="C3403">
        <v>6</v>
      </c>
      <c r="D3403" s="48" t="s">
        <v>42</v>
      </c>
      <c r="E3403" s="48" t="str">
        <f>VLOOKUP(D3403,'Species List'!$A$2:$J$97,3,0)</f>
        <v>Scarus vetula</v>
      </c>
      <c r="F3403">
        <v>32</v>
      </c>
      <c r="G3403" t="s">
        <v>43</v>
      </c>
      <c r="H3403" s="50">
        <f>VLOOKUP(D3403,'Species List'!$A$2:$J$97,6,0)</f>
        <v>-5.0162000000000004</v>
      </c>
      <c r="I3403" s="50">
        <f>VLOOKUP(D3403,'Species List'!$A$2:$J$97,7,0)</f>
        <v>3.1109</v>
      </c>
      <c r="J3403">
        <f t="shared" si="53"/>
        <v>598.50952660385963</v>
      </c>
      <c r="K3403" s="50" t="str">
        <f>VLOOKUP(D3403,'Species List'!$A$2:$J$97,4,0)</f>
        <v>Scaridae</v>
      </c>
    </row>
    <row r="3404" spans="1:11">
      <c r="A3404" s="49">
        <v>2015</v>
      </c>
      <c r="B3404" t="s">
        <v>4</v>
      </c>
      <c r="C3404">
        <v>6</v>
      </c>
      <c r="D3404" t="s">
        <v>45</v>
      </c>
      <c r="E3404" s="48" t="str">
        <f>VLOOKUP(D3404,'Species List'!$A$2:$J$97,3,0)</f>
        <v>Sparisoma viride</v>
      </c>
      <c r="F3404">
        <v>20</v>
      </c>
      <c r="G3404" t="s">
        <v>21</v>
      </c>
      <c r="H3404" s="50">
        <f>VLOOKUP(D3404,'Species List'!$A$2:$J$97,6,0)</f>
        <v>-4.4317000000000002</v>
      </c>
      <c r="I3404" s="50">
        <f>VLOOKUP(D3404,'Species List'!$A$2:$J$97,7,0)</f>
        <v>2.9051</v>
      </c>
      <c r="J3404">
        <f t="shared" si="53"/>
        <v>179.06975540636282</v>
      </c>
      <c r="K3404" s="50" t="str">
        <f>VLOOKUP(D3404,'Species List'!$A$2:$J$97,4,0)</f>
        <v>Scaridae</v>
      </c>
    </row>
    <row r="3405" spans="1:11">
      <c r="A3405" s="49">
        <v>2015</v>
      </c>
      <c r="B3405" t="s">
        <v>4</v>
      </c>
      <c r="C3405">
        <v>6</v>
      </c>
      <c r="D3405" t="s">
        <v>45</v>
      </c>
      <c r="E3405" s="48" t="str">
        <f>VLOOKUP(D3405,'Species List'!$A$2:$J$97,3,0)</f>
        <v>Sparisoma viride</v>
      </c>
      <c r="F3405">
        <v>28</v>
      </c>
      <c r="G3405" t="s">
        <v>21</v>
      </c>
      <c r="H3405" s="50">
        <f>VLOOKUP(D3405,'Species List'!$A$2:$J$97,6,0)</f>
        <v>-4.4317000000000002</v>
      </c>
      <c r="I3405" s="50">
        <f>VLOOKUP(D3405,'Species List'!$A$2:$J$97,7,0)</f>
        <v>2.9051</v>
      </c>
      <c r="J3405">
        <f t="shared" si="53"/>
        <v>475.92530495067058</v>
      </c>
      <c r="K3405" s="50" t="str">
        <f>VLOOKUP(D3405,'Species List'!$A$2:$J$97,4,0)</f>
        <v>Scaridae</v>
      </c>
    </row>
    <row r="3406" spans="1:11">
      <c r="A3406" s="49">
        <v>2015</v>
      </c>
      <c r="B3406" t="s">
        <v>4</v>
      </c>
      <c r="C3406">
        <v>6</v>
      </c>
      <c r="D3406" t="s">
        <v>45</v>
      </c>
      <c r="E3406" s="48" t="str">
        <f>VLOOKUP(D3406,'Species List'!$A$2:$J$97,3,0)</f>
        <v>Sparisoma viride</v>
      </c>
      <c r="F3406">
        <v>28</v>
      </c>
      <c r="G3406" t="s">
        <v>21</v>
      </c>
      <c r="H3406" s="50">
        <f>VLOOKUP(D3406,'Species List'!$A$2:$J$97,6,0)</f>
        <v>-4.4317000000000002</v>
      </c>
      <c r="I3406" s="50">
        <f>VLOOKUP(D3406,'Species List'!$A$2:$J$97,7,0)</f>
        <v>2.9051</v>
      </c>
      <c r="J3406">
        <f t="shared" si="53"/>
        <v>475.92530495067058</v>
      </c>
      <c r="K3406" s="50" t="str">
        <f>VLOOKUP(D3406,'Species List'!$A$2:$J$97,4,0)</f>
        <v>Scaridae</v>
      </c>
    </row>
    <row r="3407" spans="1:11">
      <c r="A3407" s="49">
        <v>2015</v>
      </c>
      <c r="B3407" t="s">
        <v>4</v>
      </c>
      <c r="C3407">
        <v>7</v>
      </c>
      <c r="D3407" s="48" t="s">
        <v>46</v>
      </c>
      <c r="E3407" s="48" t="str">
        <f>VLOOKUP(D3407,'Species List'!$A$2:$J$97,3,0)</f>
        <v>Acanthurus chirurgus</v>
      </c>
      <c r="F3407">
        <v>20</v>
      </c>
      <c r="H3407" s="50">
        <f>VLOOKUP(D3407,'Species List'!$A$2:$J$97,6,0)</f>
        <v>-2.4262000000000001</v>
      </c>
      <c r="I3407" s="50">
        <f>VLOOKUP(D3407,'Species List'!$A$2:$J$97,7,0)</f>
        <v>2.0768</v>
      </c>
      <c r="J3407">
        <f t="shared" si="53"/>
        <v>225.20555304089149</v>
      </c>
      <c r="K3407" s="50" t="str">
        <f>VLOOKUP(D3407,'Species List'!$A$2:$J$97,4,0)</f>
        <v>Acanthuridae</v>
      </c>
    </row>
    <row r="3408" spans="1:11">
      <c r="A3408" s="49">
        <v>2015</v>
      </c>
      <c r="B3408" t="s">
        <v>4</v>
      </c>
      <c r="C3408">
        <v>7</v>
      </c>
      <c r="D3408" s="48" t="s">
        <v>46</v>
      </c>
      <c r="E3408" s="48" t="str">
        <f>VLOOKUP(D3408,'Species List'!$A$2:$J$97,3,0)</f>
        <v>Acanthurus chirurgus</v>
      </c>
      <c r="F3408">
        <v>22</v>
      </c>
      <c r="H3408" s="50">
        <f>VLOOKUP(D3408,'Species List'!$A$2:$J$97,6,0)</f>
        <v>-2.4262000000000001</v>
      </c>
      <c r="I3408" s="50">
        <f>VLOOKUP(D3408,'Species List'!$A$2:$J$97,7,0)</f>
        <v>2.0768</v>
      </c>
      <c r="J3408">
        <f t="shared" si="53"/>
        <v>274.50067930402673</v>
      </c>
      <c r="K3408" s="50" t="str">
        <f>VLOOKUP(D3408,'Species List'!$A$2:$J$97,4,0)</f>
        <v>Acanthuridae</v>
      </c>
    </row>
    <row r="3409" spans="1:11">
      <c r="A3409" s="49">
        <v>2015</v>
      </c>
      <c r="B3409" t="s">
        <v>4</v>
      </c>
      <c r="C3409">
        <v>7</v>
      </c>
      <c r="D3409" t="s">
        <v>54</v>
      </c>
      <c r="E3409" s="48" t="str">
        <f>VLOOKUP(D3409,'Species List'!$A$2:$J$97,3,0)</f>
        <v>Acanthurus coeruleus</v>
      </c>
      <c r="F3409">
        <v>19</v>
      </c>
      <c r="H3409" s="50">
        <f>VLOOKUP(D3409,'Species List'!$A$2:$J$97,6,0)</f>
        <v>-2.8241999999999998</v>
      </c>
      <c r="I3409" s="50">
        <f>VLOOKUP(D3409,'Species List'!$A$2:$J$97,7,0)</f>
        <v>2.2637999999999998</v>
      </c>
      <c r="J3409">
        <f t="shared" si="53"/>
        <v>215.99435539737019</v>
      </c>
      <c r="K3409" s="50" t="str">
        <f>VLOOKUP(D3409,'Species List'!$A$2:$J$97,4,0)</f>
        <v>Acanthuridae</v>
      </c>
    </row>
    <row r="3410" spans="1:11">
      <c r="A3410" s="49">
        <v>2015</v>
      </c>
      <c r="B3410" t="s">
        <v>4</v>
      </c>
      <c r="C3410">
        <v>7</v>
      </c>
      <c r="D3410" t="s">
        <v>54</v>
      </c>
      <c r="E3410" s="48" t="str">
        <f>VLOOKUP(D3410,'Species List'!$A$2:$J$97,3,0)</f>
        <v>Acanthurus coeruleus</v>
      </c>
      <c r="F3410">
        <v>19</v>
      </c>
      <c r="H3410" s="50">
        <f>VLOOKUP(D3410,'Species List'!$A$2:$J$97,6,0)</f>
        <v>-2.8241999999999998</v>
      </c>
      <c r="I3410" s="50">
        <f>VLOOKUP(D3410,'Species List'!$A$2:$J$97,7,0)</f>
        <v>2.2637999999999998</v>
      </c>
      <c r="J3410">
        <f t="shared" si="53"/>
        <v>215.99435539737019</v>
      </c>
      <c r="K3410" s="50" t="str">
        <f>VLOOKUP(D3410,'Species List'!$A$2:$J$97,4,0)</f>
        <v>Acanthuridae</v>
      </c>
    </row>
    <row r="3411" spans="1:11">
      <c r="A3411" s="49">
        <v>2015</v>
      </c>
      <c r="B3411" t="s">
        <v>4</v>
      </c>
      <c r="C3411">
        <v>7</v>
      </c>
      <c r="D3411" t="s">
        <v>54</v>
      </c>
      <c r="E3411" s="48" t="str">
        <f>VLOOKUP(D3411,'Species List'!$A$2:$J$97,3,0)</f>
        <v>Acanthurus coeruleus</v>
      </c>
      <c r="F3411">
        <v>20</v>
      </c>
      <c r="H3411" s="50">
        <f>VLOOKUP(D3411,'Species List'!$A$2:$J$97,6,0)</f>
        <v>-2.8241999999999998</v>
      </c>
      <c r="I3411" s="50">
        <f>VLOOKUP(D3411,'Species List'!$A$2:$J$97,7,0)</f>
        <v>2.2637999999999998</v>
      </c>
      <c r="J3411">
        <f t="shared" si="53"/>
        <v>242.58933511332035</v>
      </c>
      <c r="K3411" s="50" t="str">
        <f>VLOOKUP(D3411,'Species List'!$A$2:$J$97,4,0)</f>
        <v>Acanthuridae</v>
      </c>
    </row>
    <row r="3412" spans="1:11">
      <c r="A3412" s="49">
        <v>2015</v>
      </c>
      <c r="B3412" t="s">
        <v>4</v>
      </c>
      <c r="C3412">
        <v>7</v>
      </c>
      <c r="D3412" t="s">
        <v>48</v>
      </c>
      <c r="E3412" s="48" t="str">
        <f>VLOOKUP(D3412,'Species List'!$A$2:$J$97,3,0)</f>
        <v>Scarus taeniopterus</v>
      </c>
      <c r="F3412">
        <v>15</v>
      </c>
      <c r="G3412" t="s">
        <v>21</v>
      </c>
      <c r="H3412" s="50">
        <f>VLOOKUP(D3412,'Species List'!$A$2:$J$97,6,0)</f>
        <v>-3.2256999999999998</v>
      </c>
      <c r="I3412" s="50">
        <f>VLOOKUP(D3412,'Species List'!$A$2:$J$97,7,0)</f>
        <v>2.3852000000000002</v>
      </c>
      <c r="J3412">
        <f t="shared" si="53"/>
        <v>92.19616810425471</v>
      </c>
      <c r="K3412" s="50" t="str">
        <f>VLOOKUP(D3412,'Species List'!$A$2:$J$97,4,0)</f>
        <v>Scaridae</v>
      </c>
    </row>
    <row r="3413" spans="1:11">
      <c r="A3413" s="49">
        <v>2015</v>
      </c>
      <c r="B3413" t="s">
        <v>4</v>
      </c>
      <c r="C3413">
        <v>7</v>
      </c>
      <c r="D3413" t="s">
        <v>48</v>
      </c>
      <c r="E3413" s="48" t="str">
        <f>VLOOKUP(D3413,'Species List'!$A$2:$J$97,3,0)</f>
        <v>Scarus taeniopterus</v>
      </c>
      <c r="F3413">
        <v>19</v>
      </c>
      <c r="G3413" t="s">
        <v>21</v>
      </c>
      <c r="H3413" s="50">
        <f>VLOOKUP(D3413,'Species List'!$A$2:$J$97,6,0)</f>
        <v>-3.2256999999999998</v>
      </c>
      <c r="I3413" s="50">
        <f>VLOOKUP(D3413,'Species List'!$A$2:$J$97,7,0)</f>
        <v>2.3852000000000002</v>
      </c>
      <c r="J3413">
        <f t="shared" si="53"/>
        <v>162.02539503890316</v>
      </c>
      <c r="K3413" s="50" t="str">
        <f>VLOOKUP(D3413,'Species List'!$A$2:$J$97,4,0)</f>
        <v>Scaridae</v>
      </c>
    </row>
    <row r="3414" spans="1:11">
      <c r="A3414" s="49">
        <v>2015</v>
      </c>
      <c r="B3414" t="s">
        <v>4</v>
      </c>
      <c r="C3414">
        <v>7</v>
      </c>
      <c r="D3414" t="s">
        <v>48</v>
      </c>
      <c r="E3414" s="48" t="str">
        <f>VLOOKUP(D3414,'Species List'!$A$2:$J$97,3,0)</f>
        <v>Scarus taeniopterus</v>
      </c>
      <c r="F3414">
        <v>20</v>
      </c>
      <c r="G3414" t="s">
        <v>21</v>
      </c>
      <c r="H3414" s="50">
        <f>VLOOKUP(D3414,'Species List'!$A$2:$J$97,6,0)</f>
        <v>-3.2256999999999998</v>
      </c>
      <c r="I3414" s="50">
        <f>VLOOKUP(D3414,'Species List'!$A$2:$J$97,7,0)</f>
        <v>2.3852000000000002</v>
      </c>
      <c r="J3414">
        <f t="shared" si="53"/>
        <v>183.11197449783583</v>
      </c>
      <c r="K3414" s="50" t="str">
        <f>VLOOKUP(D3414,'Species List'!$A$2:$J$97,4,0)</f>
        <v>Scaridae</v>
      </c>
    </row>
    <row r="3415" spans="1:11">
      <c r="A3415" s="49">
        <v>2015</v>
      </c>
      <c r="B3415" t="s">
        <v>4</v>
      </c>
      <c r="C3415">
        <v>7</v>
      </c>
      <c r="D3415" t="s">
        <v>48</v>
      </c>
      <c r="E3415" s="48" t="str">
        <f>VLOOKUP(D3415,'Species List'!$A$2:$J$97,3,0)</f>
        <v>Scarus taeniopterus</v>
      </c>
      <c r="F3415">
        <v>20</v>
      </c>
      <c r="G3415" t="s">
        <v>21</v>
      </c>
      <c r="H3415" s="50">
        <f>VLOOKUP(D3415,'Species List'!$A$2:$J$97,6,0)</f>
        <v>-3.2256999999999998</v>
      </c>
      <c r="I3415" s="50">
        <f>VLOOKUP(D3415,'Species List'!$A$2:$J$97,7,0)</f>
        <v>2.3852000000000002</v>
      </c>
      <c r="J3415">
        <f t="shared" si="53"/>
        <v>183.11197449783583</v>
      </c>
      <c r="K3415" s="50" t="str">
        <f>VLOOKUP(D3415,'Species List'!$A$2:$J$97,4,0)</f>
        <v>Scaridae</v>
      </c>
    </row>
    <row r="3416" spans="1:11">
      <c r="A3416" s="49">
        <v>2015</v>
      </c>
      <c r="B3416" t="s">
        <v>4</v>
      </c>
      <c r="C3416">
        <v>7</v>
      </c>
      <c r="D3416" t="s">
        <v>48</v>
      </c>
      <c r="E3416" s="48" t="str">
        <f>VLOOKUP(D3416,'Species List'!$A$2:$J$97,3,0)</f>
        <v>Scarus taeniopterus</v>
      </c>
      <c r="F3416">
        <v>20</v>
      </c>
      <c r="G3416" t="s">
        <v>21</v>
      </c>
      <c r="H3416" s="50">
        <f>VLOOKUP(D3416,'Species List'!$A$2:$J$97,6,0)</f>
        <v>-3.2256999999999998</v>
      </c>
      <c r="I3416" s="50">
        <f>VLOOKUP(D3416,'Species List'!$A$2:$J$97,7,0)</f>
        <v>2.3852000000000002</v>
      </c>
      <c r="J3416">
        <f t="shared" si="53"/>
        <v>183.11197449783583</v>
      </c>
      <c r="K3416" s="50" t="str">
        <f>VLOOKUP(D3416,'Species List'!$A$2:$J$97,4,0)</f>
        <v>Scaridae</v>
      </c>
    </row>
    <row r="3417" spans="1:11">
      <c r="A3417" s="49">
        <v>2015</v>
      </c>
      <c r="B3417" t="s">
        <v>4</v>
      </c>
      <c r="C3417">
        <v>7</v>
      </c>
      <c r="D3417" t="s">
        <v>48</v>
      </c>
      <c r="E3417" s="48" t="str">
        <f>VLOOKUP(D3417,'Species List'!$A$2:$J$97,3,0)</f>
        <v>Scarus taeniopterus</v>
      </c>
      <c r="F3417">
        <v>20</v>
      </c>
      <c r="G3417" t="s">
        <v>21</v>
      </c>
      <c r="H3417" s="50">
        <f>VLOOKUP(D3417,'Species List'!$A$2:$J$97,6,0)</f>
        <v>-3.2256999999999998</v>
      </c>
      <c r="I3417" s="50">
        <f>VLOOKUP(D3417,'Species List'!$A$2:$J$97,7,0)</f>
        <v>2.3852000000000002</v>
      </c>
      <c r="J3417">
        <f t="shared" si="53"/>
        <v>183.11197449783583</v>
      </c>
      <c r="K3417" s="50" t="str">
        <f>VLOOKUP(D3417,'Species List'!$A$2:$J$97,4,0)</f>
        <v>Scaridae</v>
      </c>
    </row>
    <row r="3418" spans="1:11">
      <c r="A3418" s="49">
        <v>2015</v>
      </c>
      <c r="B3418" t="s">
        <v>4</v>
      </c>
      <c r="C3418">
        <v>7</v>
      </c>
      <c r="D3418" t="s">
        <v>48</v>
      </c>
      <c r="E3418" s="48" t="str">
        <f>VLOOKUP(D3418,'Species List'!$A$2:$J$97,3,0)</f>
        <v>Scarus taeniopterus</v>
      </c>
      <c r="F3418">
        <v>23</v>
      </c>
      <c r="G3418" t="s">
        <v>43</v>
      </c>
      <c r="H3418" s="50">
        <f>VLOOKUP(D3418,'Species List'!$A$2:$J$97,6,0)</f>
        <v>-3.2256999999999998</v>
      </c>
      <c r="I3418" s="50">
        <f>VLOOKUP(D3418,'Species List'!$A$2:$J$97,7,0)</f>
        <v>2.3852000000000002</v>
      </c>
      <c r="J3418">
        <f t="shared" si="53"/>
        <v>255.56020890468707</v>
      </c>
      <c r="K3418" s="50" t="str">
        <f>VLOOKUP(D3418,'Species List'!$A$2:$J$97,4,0)</f>
        <v>Scaridae</v>
      </c>
    </row>
    <row r="3419" spans="1:11">
      <c r="A3419" s="49">
        <v>2015</v>
      </c>
      <c r="B3419" t="s">
        <v>4</v>
      </c>
      <c r="C3419">
        <v>7</v>
      </c>
      <c r="D3419" t="s">
        <v>48</v>
      </c>
      <c r="E3419" s="48" t="str">
        <f>VLOOKUP(D3419,'Species List'!$A$2:$J$97,3,0)</f>
        <v>Scarus taeniopterus</v>
      </c>
      <c r="F3419">
        <v>23</v>
      </c>
      <c r="G3419" t="s">
        <v>43</v>
      </c>
      <c r="H3419" s="50">
        <f>VLOOKUP(D3419,'Species List'!$A$2:$J$97,6,0)</f>
        <v>-3.2256999999999998</v>
      </c>
      <c r="I3419" s="50">
        <f>VLOOKUP(D3419,'Species List'!$A$2:$J$97,7,0)</f>
        <v>2.3852000000000002</v>
      </c>
      <c r="J3419">
        <f t="shared" si="53"/>
        <v>255.56020890468707</v>
      </c>
      <c r="K3419" s="50" t="str">
        <f>VLOOKUP(D3419,'Species List'!$A$2:$J$97,4,0)</f>
        <v>Scaridae</v>
      </c>
    </row>
    <row r="3420" spans="1:11">
      <c r="A3420" s="49">
        <v>2015</v>
      </c>
      <c r="B3420" t="s">
        <v>4</v>
      </c>
      <c r="C3420">
        <v>7</v>
      </c>
      <c r="D3420" t="s">
        <v>48</v>
      </c>
      <c r="E3420" s="48" t="str">
        <f>VLOOKUP(D3420,'Species List'!$A$2:$J$97,3,0)</f>
        <v>Scarus taeniopterus</v>
      </c>
      <c r="F3420">
        <v>23</v>
      </c>
      <c r="G3420" t="s">
        <v>43</v>
      </c>
      <c r="H3420" s="50">
        <f>VLOOKUP(D3420,'Species List'!$A$2:$J$97,6,0)</f>
        <v>-3.2256999999999998</v>
      </c>
      <c r="I3420" s="50">
        <f>VLOOKUP(D3420,'Species List'!$A$2:$J$97,7,0)</f>
        <v>2.3852000000000002</v>
      </c>
      <c r="J3420">
        <f t="shared" si="53"/>
        <v>255.56020890468707</v>
      </c>
      <c r="K3420" s="50" t="str">
        <f>VLOOKUP(D3420,'Species List'!$A$2:$J$97,4,0)</f>
        <v>Scaridae</v>
      </c>
    </row>
    <row r="3421" spans="1:11">
      <c r="A3421" s="49">
        <v>2015</v>
      </c>
      <c r="B3421" t="s">
        <v>4</v>
      </c>
      <c r="C3421">
        <v>7</v>
      </c>
      <c r="D3421" s="48" t="s">
        <v>42</v>
      </c>
      <c r="E3421" s="48" t="str">
        <f>VLOOKUP(D3421,'Species List'!$A$2:$J$97,3,0)</f>
        <v>Scarus vetula</v>
      </c>
      <c r="F3421">
        <v>28</v>
      </c>
      <c r="G3421" t="s">
        <v>21</v>
      </c>
      <c r="H3421" s="50">
        <f>VLOOKUP(D3421,'Species List'!$A$2:$J$97,6,0)</f>
        <v>-5.0162000000000004</v>
      </c>
      <c r="I3421" s="50">
        <f>VLOOKUP(D3421,'Species List'!$A$2:$J$97,7,0)</f>
        <v>3.1109</v>
      </c>
      <c r="J3421">
        <f t="shared" si="53"/>
        <v>395.06078258407069</v>
      </c>
      <c r="K3421" s="50" t="str">
        <f>VLOOKUP(D3421,'Species List'!$A$2:$J$97,4,0)</f>
        <v>Scaridae</v>
      </c>
    </row>
    <row r="3422" spans="1:11">
      <c r="A3422" s="49">
        <v>2015</v>
      </c>
      <c r="B3422" t="s">
        <v>4</v>
      </c>
      <c r="C3422">
        <v>7</v>
      </c>
      <c r="D3422" s="48" t="s">
        <v>42</v>
      </c>
      <c r="E3422" s="48" t="str">
        <f>VLOOKUP(D3422,'Species List'!$A$2:$J$97,3,0)</f>
        <v>Scarus vetula</v>
      </c>
      <c r="F3422">
        <v>33</v>
      </c>
      <c r="G3422" t="s">
        <v>43</v>
      </c>
      <c r="H3422" s="50">
        <f>VLOOKUP(D3422,'Species List'!$A$2:$J$97,6,0)</f>
        <v>-5.0162000000000004</v>
      </c>
      <c r="I3422" s="50">
        <f>VLOOKUP(D3422,'Species List'!$A$2:$J$97,7,0)</f>
        <v>3.1109</v>
      </c>
      <c r="J3422">
        <f t="shared" si="53"/>
        <v>658.63531859738646</v>
      </c>
      <c r="K3422" s="50" t="str">
        <f>VLOOKUP(D3422,'Species List'!$A$2:$J$97,4,0)</f>
        <v>Scaridae</v>
      </c>
    </row>
    <row r="3423" spans="1:11">
      <c r="A3423" s="49">
        <v>2015</v>
      </c>
      <c r="B3423" t="s">
        <v>4</v>
      </c>
      <c r="C3423">
        <v>7</v>
      </c>
      <c r="D3423" t="s">
        <v>45</v>
      </c>
      <c r="E3423" s="48" t="str">
        <f>VLOOKUP(D3423,'Species List'!$A$2:$J$97,3,0)</f>
        <v>Sparisoma viride</v>
      </c>
      <c r="F3423">
        <v>30</v>
      </c>
      <c r="G3423" t="s">
        <v>21</v>
      </c>
      <c r="H3423" s="50">
        <f>VLOOKUP(D3423,'Species List'!$A$2:$J$97,6,0)</f>
        <v>-4.4317000000000002</v>
      </c>
      <c r="I3423" s="50">
        <f>VLOOKUP(D3423,'Species List'!$A$2:$J$97,7,0)</f>
        <v>2.9051</v>
      </c>
      <c r="J3423">
        <f t="shared" si="53"/>
        <v>581.54718397712224</v>
      </c>
      <c r="K3423" s="50" t="str">
        <f>VLOOKUP(D3423,'Species List'!$A$2:$J$97,4,0)</f>
        <v>Scaridae</v>
      </c>
    </row>
    <row r="3424" spans="1:11">
      <c r="A3424" s="49">
        <v>2015</v>
      </c>
      <c r="B3424" t="s">
        <v>4</v>
      </c>
      <c r="C3424">
        <v>8</v>
      </c>
      <c r="D3424" s="48" t="s">
        <v>26</v>
      </c>
      <c r="E3424" s="48" t="str">
        <f>VLOOKUP(D3424,'Species List'!$A$2:$J$97,3,0)</f>
        <v>Acanthurus bahianus</v>
      </c>
      <c r="F3424">
        <v>17</v>
      </c>
      <c r="H3424" s="50">
        <f>VLOOKUP(D3424,'Species List'!$A$2:$J$97,6,0)</f>
        <v>-4.6005000000000003</v>
      </c>
      <c r="I3424" s="50">
        <f>VLOOKUP(D3424,'Species List'!$A$2:$J$97,7,0)</f>
        <v>2.9752000000000001</v>
      </c>
      <c r="J3424">
        <f t="shared" si="53"/>
        <v>108.52545888885899</v>
      </c>
      <c r="K3424" s="50" t="str">
        <f>VLOOKUP(D3424,'Species List'!$A$2:$J$97,4,0)</f>
        <v>Acanthuridae</v>
      </c>
    </row>
    <row r="3425" spans="1:11">
      <c r="A3425" s="49">
        <v>2015</v>
      </c>
      <c r="B3425" t="s">
        <v>4</v>
      </c>
      <c r="C3425">
        <v>8</v>
      </c>
      <c r="D3425" s="48" t="s">
        <v>26</v>
      </c>
      <c r="E3425" s="48" t="str">
        <f>VLOOKUP(D3425,'Species List'!$A$2:$J$97,3,0)</f>
        <v>Acanthurus bahianus</v>
      </c>
      <c r="F3425">
        <v>18</v>
      </c>
      <c r="H3425" s="50">
        <f>VLOOKUP(D3425,'Species List'!$A$2:$J$97,6,0)</f>
        <v>-4.6005000000000003</v>
      </c>
      <c r="I3425" s="50">
        <f>VLOOKUP(D3425,'Species List'!$A$2:$J$97,7,0)</f>
        <v>2.9752000000000001</v>
      </c>
      <c r="J3425">
        <f t="shared" si="53"/>
        <v>128.64317706372901</v>
      </c>
      <c r="K3425" s="50" t="str">
        <f>VLOOKUP(D3425,'Species List'!$A$2:$J$97,4,0)</f>
        <v>Acanthuridae</v>
      </c>
    </row>
    <row r="3426" spans="1:11">
      <c r="A3426" s="49">
        <v>2015</v>
      </c>
      <c r="B3426" t="s">
        <v>4</v>
      </c>
      <c r="C3426">
        <v>8</v>
      </c>
      <c r="D3426" s="48" t="s">
        <v>26</v>
      </c>
      <c r="E3426" s="48" t="str">
        <f>VLOOKUP(D3426,'Species List'!$A$2:$J$97,3,0)</f>
        <v>Acanthurus bahianus</v>
      </c>
      <c r="F3426">
        <v>19</v>
      </c>
      <c r="H3426" s="50">
        <f>VLOOKUP(D3426,'Species List'!$A$2:$J$97,6,0)</f>
        <v>-4.6005000000000003</v>
      </c>
      <c r="I3426" s="50">
        <f>VLOOKUP(D3426,'Species List'!$A$2:$J$97,7,0)</f>
        <v>2.9752000000000001</v>
      </c>
      <c r="J3426">
        <f t="shared" si="53"/>
        <v>151.09417216938573</v>
      </c>
      <c r="K3426" s="50" t="str">
        <f>VLOOKUP(D3426,'Species List'!$A$2:$J$97,4,0)</f>
        <v>Acanthuridae</v>
      </c>
    </row>
    <row r="3427" spans="1:11">
      <c r="A3427" s="49">
        <v>2015</v>
      </c>
      <c r="B3427" t="s">
        <v>4</v>
      </c>
      <c r="C3427">
        <v>8</v>
      </c>
      <c r="D3427" s="48" t="s">
        <v>26</v>
      </c>
      <c r="E3427" s="48" t="str">
        <f>VLOOKUP(D3427,'Species List'!$A$2:$J$97,3,0)</f>
        <v>Acanthurus bahianus</v>
      </c>
      <c r="F3427">
        <v>20</v>
      </c>
      <c r="H3427" s="50">
        <f>VLOOKUP(D3427,'Species List'!$A$2:$J$97,6,0)</f>
        <v>-4.6005000000000003</v>
      </c>
      <c r="I3427" s="50">
        <f>VLOOKUP(D3427,'Species List'!$A$2:$J$97,7,0)</f>
        <v>2.9752000000000001</v>
      </c>
      <c r="J3427">
        <f t="shared" si="53"/>
        <v>176.00477205767049</v>
      </c>
      <c r="K3427" s="50" t="str">
        <f>VLOOKUP(D3427,'Species List'!$A$2:$J$97,4,0)</f>
        <v>Acanthuridae</v>
      </c>
    </row>
    <row r="3428" spans="1:11">
      <c r="A3428" s="49">
        <v>2015</v>
      </c>
      <c r="B3428" t="s">
        <v>4</v>
      </c>
      <c r="C3428">
        <v>8</v>
      </c>
      <c r="D3428" t="s">
        <v>54</v>
      </c>
      <c r="E3428" s="48" t="str">
        <f>VLOOKUP(D3428,'Species List'!$A$2:$J$97,3,0)</f>
        <v>Acanthurus coeruleus</v>
      </c>
      <c r="F3428">
        <v>17</v>
      </c>
      <c r="H3428" s="50">
        <f>VLOOKUP(D3428,'Species List'!$A$2:$J$97,6,0)</f>
        <v>-2.8241999999999998</v>
      </c>
      <c r="I3428" s="50">
        <f>VLOOKUP(D3428,'Species List'!$A$2:$J$97,7,0)</f>
        <v>2.2637999999999998</v>
      </c>
      <c r="J3428">
        <f t="shared" si="53"/>
        <v>167.91529942216221</v>
      </c>
      <c r="K3428" s="50" t="str">
        <f>VLOOKUP(D3428,'Species List'!$A$2:$J$97,4,0)</f>
        <v>Acanthuridae</v>
      </c>
    </row>
    <row r="3429" spans="1:11">
      <c r="A3429" s="49">
        <v>2015</v>
      </c>
      <c r="B3429" t="s">
        <v>4</v>
      </c>
      <c r="C3429">
        <v>8</v>
      </c>
      <c r="D3429" t="s">
        <v>44</v>
      </c>
      <c r="E3429" s="48" t="str">
        <f>VLOOKUP(D3429,'Species List'!$A$2:$J$97,3,0)</f>
        <v>Scarus iseri</v>
      </c>
      <c r="F3429">
        <v>7</v>
      </c>
      <c r="G3429" t="s">
        <v>53</v>
      </c>
      <c r="H3429" s="50">
        <f>VLOOKUP(D3429,'Species List'!$A$2:$J$97,6,0)</f>
        <v>-4.8887</v>
      </c>
      <c r="I3429" s="50">
        <f>VLOOKUP(D3429,'Species List'!$A$2:$J$97,7,0)</f>
        <v>3.0548000000000002</v>
      </c>
      <c r="J3429">
        <f t="shared" si="53"/>
        <v>5.5937814271818533</v>
      </c>
      <c r="K3429" s="50" t="str">
        <f>VLOOKUP(D3429,'Species List'!$A$2:$J$97,4,0)</f>
        <v>Scaridae</v>
      </c>
    </row>
    <row r="3430" spans="1:11">
      <c r="A3430" s="49">
        <v>2015</v>
      </c>
      <c r="B3430" t="s">
        <v>4</v>
      </c>
      <c r="C3430">
        <v>8</v>
      </c>
      <c r="D3430" t="s">
        <v>44</v>
      </c>
      <c r="E3430" s="48" t="str">
        <f>VLOOKUP(D3430,'Species List'!$A$2:$J$97,3,0)</f>
        <v>Scarus iseri</v>
      </c>
      <c r="F3430">
        <v>23</v>
      </c>
      <c r="G3430" t="s">
        <v>43</v>
      </c>
      <c r="H3430" s="50">
        <f>VLOOKUP(D3430,'Species List'!$A$2:$J$97,6,0)</f>
        <v>-4.8887</v>
      </c>
      <c r="I3430" s="50">
        <f>VLOOKUP(D3430,'Species List'!$A$2:$J$97,7,0)</f>
        <v>3.0548000000000002</v>
      </c>
      <c r="J3430">
        <f t="shared" si="53"/>
        <v>211.79036238974825</v>
      </c>
      <c r="K3430" s="50" t="str">
        <f>VLOOKUP(D3430,'Species List'!$A$2:$J$97,4,0)</f>
        <v>Scaridae</v>
      </c>
    </row>
    <row r="3431" spans="1:11">
      <c r="A3431" s="49">
        <v>2015</v>
      </c>
      <c r="B3431" t="s">
        <v>4</v>
      </c>
      <c r="C3431">
        <v>8</v>
      </c>
      <c r="D3431" t="s">
        <v>48</v>
      </c>
      <c r="E3431" s="48" t="str">
        <f>VLOOKUP(D3431,'Species List'!$A$2:$J$97,3,0)</f>
        <v>Scarus taeniopterus</v>
      </c>
      <c r="F3431">
        <v>15</v>
      </c>
      <c r="G3431" t="s">
        <v>21</v>
      </c>
      <c r="H3431" s="50">
        <f>VLOOKUP(D3431,'Species List'!$A$2:$J$97,6,0)</f>
        <v>-3.2256999999999998</v>
      </c>
      <c r="I3431" s="50">
        <f>VLOOKUP(D3431,'Species List'!$A$2:$J$97,7,0)</f>
        <v>2.3852000000000002</v>
      </c>
      <c r="J3431">
        <f t="shared" si="53"/>
        <v>92.19616810425471</v>
      </c>
      <c r="K3431" s="50" t="str">
        <f>VLOOKUP(D3431,'Species List'!$A$2:$J$97,4,0)</f>
        <v>Scaridae</v>
      </c>
    </row>
    <row r="3432" spans="1:11">
      <c r="A3432" s="49">
        <v>2015</v>
      </c>
      <c r="B3432" t="s">
        <v>4</v>
      </c>
      <c r="C3432">
        <v>8</v>
      </c>
      <c r="D3432" t="s">
        <v>48</v>
      </c>
      <c r="E3432" s="48" t="str">
        <f>VLOOKUP(D3432,'Species List'!$A$2:$J$97,3,0)</f>
        <v>Scarus taeniopterus</v>
      </c>
      <c r="F3432">
        <v>18</v>
      </c>
      <c r="G3432" t="s">
        <v>21</v>
      </c>
      <c r="H3432" s="50">
        <f>VLOOKUP(D3432,'Species List'!$A$2:$J$97,6,0)</f>
        <v>-3.2256999999999998</v>
      </c>
      <c r="I3432" s="50">
        <f>VLOOKUP(D3432,'Species List'!$A$2:$J$97,7,0)</f>
        <v>2.3852000000000002</v>
      </c>
      <c r="J3432">
        <f t="shared" si="53"/>
        <v>142.42163893869329</v>
      </c>
      <c r="K3432" s="50" t="str">
        <f>VLOOKUP(D3432,'Species List'!$A$2:$J$97,4,0)</f>
        <v>Scaridae</v>
      </c>
    </row>
    <row r="3433" spans="1:11">
      <c r="A3433" s="49">
        <v>2015</v>
      </c>
      <c r="B3433" t="s">
        <v>4</v>
      </c>
      <c r="C3433">
        <v>8</v>
      </c>
      <c r="D3433" t="s">
        <v>48</v>
      </c>
      <c r="E3433" s="48" t="str">
        <f>VLOOKUP(D3433,'Species List'!$A$2:$J$97,3,0)</f>
        <v>Scarus taeniopterus</v>
      </c>
      <c r="F3433">
        <v>18</v>
      </c>
      <c r="G3433" t="s">
        <v>21</v>
      </c>
      <c r="H3433" s="50">
        <f>VLOOKUP(D3433,'Species List'!$A$2:$J$97,6,0)</f>
        <v>-3.2256999999999998</v>
      </c>
      <c r="I3433" s="50">
        <f>VLOOKUP(D3433,'Species List'!$A$2:$J$97,7,0)</f>
        <v>2.3852000000000002</v>
      </c>
      <c r="J3433">
        <f t="shared" si="53"/>
        <v>142.42163893869329</v>
      </c>
      <c r="K3433" s="50" t="str">
        <f>VLOOKUP(D3433,'Species List'!$A$2:$J$97,4,0)</f>
        <v>Scaridae</v>
      </c>
    </row>
    <row r="3434" spans="1:11">
      <c r="A3434" s="49">
        <v>2015</v>
      </c>
      <c r="B3434" t="s">
        <v>4</v>
      </c>
      <c r="C3434">
        <v>8</v>
      </c>
      <c r="D3434" t="s">
        <v>48</v>
      </c>
      <c r="E3434" s="48" t="str">
        <f>VLOOKUP(D3434,'Species List'!$A$2:$J$97,3,0)</f>
        <v>Scarus taeniopterus</v>
      </c>
      <c r="F3434">
        <v>19</v>
      </c>
      <c r="G3434" t="s">
        <v>21</v>
      </c>
      <c r="H3434" s="50">
        <f>VLOOKUP(D3434,'Species List'!$A$2:$J$97,6,0)</f>
        <v>-3.2256999999999998</v>
      </c>
      <c r="I3434" s="50">
        <f>VLOOKUP(D3434,'Species List'!$A$2:$J$97,7,0)</f>
        <v>2.3852000000000002</v>
      </c>
      <c r="J3434">
        <f t="shared" si="53"/>
        <v>162.02539503890316</v>
      </c>
      <c r="K3434" s="50" t="str">
        <f>VLOOKUP(D3434,'Species List'!$A$2:$J$97,4,0)</f>
        <v>Scaridae</v>
      </c>
    </row>
    <row r="3435" spans="1:11">
      <c r="A3435" s="49">
        <v>2015</v>
      </c>
      <c r="B3435" t="s">
        <v>4</v>
      </c>
      <c r="C3435">
        <v>8</v>
      </c>
      <c r="D3435" t="s">
        <v>48</v>
      </c>
      <c r="E3435" s="48" t="str">
        <f>VLOOKUP(D3435,'Species List'!$A$2:$J$97,3,0)</f>
        <v>Scarus taeniopterus</v>
      </c>
      <c r="F3435">
        <v>23</v>
      </c>
      <c r="G3435" t="s">
        <v>43</v>
      </c>
      <c r="H3435" s="50">
        <f>VLOOKUP(D3435,'Species List'!$A$2:$J$97,6,0)</f>
        <v>-3.2256999999999998</v>
      </c>
      <c r="I3435" s="50">
        <f>VLOOKUP(D3435,'Species List'!$A$2:$J$97,7,0)</f>
        <v>2.3852000000000002</v>
      </c>
      <c r="J3435">
        <f t="shared" si="53"/>
        <v>255.56020890468707</v>
      </c>
      <c r="K3435" s="50" t="str">
        <f>VLOOKUP(D3435,'Species List'!$A$2:$J$97,4,0)</f>
        <v>Scaridae</v>
      </c>
    </row>
    <row r="3436" spans="1:11">
      <c r="A3436" s="49">
        <v>2015</v>
      </c>
      <c r="B3436" t="s">
        <v>4</v>
      </c>
      <c r="C3436">
        <v>8</v>
      </c>
      <c r="D3436" s="48" t="s">
        <v>42</v>
      </c>
      <c r="E3436" s="48" t="str">
        <f>VLOOKUP(D3436,'Species List'!$A$2:$J$97,3,0)</f>
        <v>Scarus vetula</v>
      </c>
      <c r="F3436">
        <v>25</v>
      </c>
      <c r="G3436" t="s">
        <v>21</v>
      </c>
      <c r="H3436" s="50">
        <f>VLOOKUP(D3436,'Species List'!$A$2:$J$97,6,0)</f>
        <v>-5.0162000000000004</v>
      </c>
      <c r="I3436" s="50">
        <f>VLOOKUP(D3436,'Species List'!$A$2:$J$97,7,0)</f>
        <v>3.1109</v>
      </c>
      <c r="J3436">
        <f t="shared" si="53"/>
        <v>277.684458006971</v>
      </c>
      <c r="K3436" s="50" t="str">
        <f>VLOOKUP(D3436,'Species List'!$A$2:$J$97,4,0)</f>
        <v>Scaridae</v>
      </c>
    </row>
    <row r="3437" spans="1:11">
      <c r="A3437" s="49">
        <v>2015</v>
      </c>
      <c r="B3437" t="s">
        <v>4</v>
      </c>
      <c r="C3437">
        <v>8</v>
      </c>
      <c r="D3437" s="48" t="s">
        <v>42</v>
      </c>
      <c r="E3437" s="48" t="str">
        <f>VLOOKUP(D3437,'Species List'!$A$2:$J$97,3,0)</f>
        <v>Scarus vetula</v>
      </c>
      <c r="F3437">
        <v>25</v>
      </c>
      <c r="G3437" t="s">
        <v>21</v>
      </c>
      <c r="H3437" s="50">
        <f>VLOOKUP(D3437,'Species List'!$A$2:$J$97,6,0)</f>
        <v>-5.0162000000000004</v>
      </c>
      <c r="I3437" s="50">
        <f>VLOOKUP(D3437,'Species List'!$A$2:$J$97,7,0)</f>
        <v>3.1109</v>
      </c>
      <c r="J3437">
        <f t="shared" si="53"/>
        <v>277.684458006971</v>
      </c>
      <c r="K3437" s="50" t="str">
        <f>VLOOKUP(D3437,'Species List'!$A$2:$J$97,4,0)</f>
        <v>Scaridae</v>
      </c>
    </row>
    <row r="3438" spans="1:11">
      <c r="A3438" s="49">
        <v>2015</v>
      </c>
      <c r="B3438" t="s">
        <v>4</v>
      </c>
      <c r="C3438">
        <v>8</v>
      </c>
      <c r="D3438" s="48" t="s">
        <v>42</v>
      </c>
      <c r="E3438" s="48" t="str">
        <f>VLOOKUP(D3438,'Species List'!$A$2:$J$97,3,0)</f>
        <v>Scarus vetula</v>
      </c>
      <c r="F3438">
        <v>27</v>
      </c>
      <c r="G3438" t="s">
        <v>21</v>
      </c>
      <c r="H3438" s="50">
        <f>VLOOKUP(D3438,'Species List'!$A$2:$J$97,6,0)</f>
        <v>-5.0162000000000004</v>
      </c>
      <c r="I3438" s="50">
        <f>VLOOKUP(D3438,'Species List'!$A$2:$J$97,7,0)</f>
        <v>3.1109</v>
      </c>
      <c r="J3438">
        <f t="shared" si="53"/>
        <v>352.80077779738235</v>
      </c>
      <c r="K3438" s="50" t="str">
        <f>VLOOKUP(D3438,'Species List'!$A$2:$J$97,4,0)</f>
        <v>Scaridae</v>
      </c>
    </row>
    <row r="3439" spans="1:11">
      <c r="A3439" s="49">
        <v>2015</v>
      </c>
      <c r="B3439" t="s">
        <v>4</v>
      </c>
      <c r="C3439">
        <v>8</v>
      </c>
      <c r="D3439" s="48" t="s">
        <v>42</v>
      </c>
      <c r="E3439" s="48" t="str">
        <f>VLOOKUP(D3439,'Species List'!$A$2:$J$97,3,0)</f>
        <v>Scarus vetula</v>
      </c>
      <c r="F3439">
        <v>28</v>
      </c>
      <c r="G3439" t="s">
        <v>21</v>
      </c>
      <c r="H3439" s="50">
        <f>VLOOKUP(D3439,'Species List'!$A$2:$J$97,6,0)</f>
        <v>-5.0162000000000004</v>
      </c>
      <c r="I3439" s="50">
        <f>VLOOKUP(D3439,'Species List'!$A$2:$J$97,7,0)</f>
        <v>3.1109</v>
      </c>
      <c r="J3439">
        <f t="shared" si="53"/>
        <v>395.06078258407069</v>
      </c>
      <c r="K3439" s="50" t="str">
        <f>VLOOKUP(D3439,'Species List'!$A$2:$J$97,4,0)</f>
        <v>Scaridae</v>
      </c>
    </row>
    <row r="3440" spans="1:11">
      <c r="A3440" s="49">
        <v>2015</v>
      </c>
      <c r="B3440" t="s">
        <v>4</v>
      </c>
      <c r="C3440">
        <v>8</v>
      </c>
      <c r="D3440" s="48" t="s">
        <v>42</v>
      </c>
      <c r="E3440" s="48" t="str">
        <f>VLOOKUP(D3440,'Species List'!$A$2:$J$97,3,0)</f>
        <v>Scarus vetula</v>
      </c>
      <c r="F3440">
        <v>33</v>
      </c>
      <c r="G3440" t="s">
        <v>43</v>
      </c>
      <c r="H3440" s="50">
        <f>VLOOKUP(D3440,'Species List'!$A$2:$J$97,6,0)</f>
        <v>-5.0162000000000004</v>
      </c>
      <c r="I3440" s="50">
        <f>VLOOKUP(D3440,'Species List'!$A$2:$J$97,7,0)</f>
        <v>3.1109</v>
      </c>
      <c r="J3440">
        <f t="shared" si="53"/>
        <v>658.63531859738646</v>
      </c>
      <c r="K3440" s="50" t="str">
        <f>VLOOKUP(D3440,'Species List'!$A$2:$J$97,4,0)</f>
        <v>Scaridae</v>
      </c>
    </row>
    <row r="3441" spans="1:11">
      <c r="A3441" s="49">
        <v>2015</v>
      </c>
      <c r="B3441" t="s">
        <v>4</v>
      </c>
      <c r="C3441">
        <v>8</v>
      </c>
      <c r="D3441" s="48" t="s">
        <v>47</v>
      </c>
      <c r="E3441" s="48" t="str">
        <f>VLOOKUP(D3441,'Species List'!$A$2:$J$97,3,0)</f>
        <v>Sparisoma aurofrenatum</v>
      </c>
      <c r="F3441">
        <v>20</v>
      </c>
      <c r="G3441" t="s">
        <v>43</v>
      </c>
      <c r="H3441" s="50">
        <f>VLOOKUP(D3441,'Species List'!$A$2:$J$97,6,0)</f>
        <v>-4.0781000000000001</v>
      </c>
      <c r="I3441" s="50">
        <f>VLOOKUP(D3441,'Species List'!$A$2:$J$97,7,0)</f>
        <v>2.7437999999999998</v>
      </c>
      <c r="J3441">
        <f t="shared" si="53"/>
        <v>171.97531044669645</v>
      </c>
      <c r="K3441" s="50" t="str">
        <f>VLOOKUP(D3441,'Species List'!$A$2:$J$97,4,0)</f>
        <v>Scaridae</v>
      </c>
    </row>
    <row r="3442" spans="1:11">
      <c r="A3442" s="49">
        <v>2015</v>
      </c>
      <c r="B3442" t="s">
        <v>4</v>
      </c>
      <c r="C3442">
        <v>8</v>
      </c>
      <c r="D3442" t="s">
        <v>45</v>
      </c>
      <c r="E3442" s="48" t="str">
        <f>VLOOKUP(D3442,'Species List'!$A$2:$J$97,3,0)</f>
        <v>Sparisoma viride</v>
      </c>
      <c r="F3442">
        <v>23</v>
      </c>
      <c r="G3442" t="s">
        <v>21</v>
      </c>
      <c r="H3442" s="50">
        <f>VLOOKUP(D3442,'Species List'!$A$2:$J$97,6,0)</f>
        <v>-4.4317000000000002</v>
      </c>
      <c r="I3442" s="50">
        <f>VLOOKUP(D3442,'Species List'!$A$2:$J$97,7,0)</f>
        <v>2.9051</v>
      </c>
      <c r="J3442">
        <f t="shared" si="53"/>
        <v>268.75437106326598</v>
      </c>
      <c r="K3442" s="50" t="str">
        <f>VLOOKUP(D3442,'Species List'!$A$2:$J$97,4,0)</f>
        <v>Scaridae</v>
      </c>
    </row>
    <row r="3443" spans="1:11">
      <c r="A3443" s="49">
        <v>2015</v>
      </c>
      <c r="B3443" t="s">
        <v>4</v>
      </c>
      <c r="C3443">
        <v>8</v>
      </c>
      <c r="D3443" t="s">
        <v>45</v>
      </c>
      <c r="E3443" s="48" t="str">
        <f>VLOOKUP(D3443,'Species List'!$A$2:$J$97,3,0)</f>
        <v>Sparisoma viride</v>
      </c>
      <c r="F3443">
        <v>27</v>
      </c>
      <c r="G3443" t="s">
        <v>21</v>
      </c>
      <c r="H3443" s="50">
        <f>VLOOKUP(D3443,'Species List'!$A$2:$J$97,6,0)</f>
        <v>-4.4317000000000002</v>
      </c>
      <c r="I3443" s="50">
        <f>VLOOKUP(D3443,'Species List'!$A$2:$J$97,7,0)</f>
        <v>2.9051</v>
      </c>
      <c r="J3443">
        <f t="shared" si="53"/>
        <v>428.20809318874581</v>
      </c>
      <c r="K3443" s="50" t="str">
        <f>VLOOKUP(D3443,'Species List'!$A$2:$J$97,4,0)</f>
        <v>Scaridae</v>
      </c>
    </row>
    <row r="3444" spans="1:11">
      <c r="A3444" s="49">
        <v>2015</v>
      </c>
      <c r="B3444" t="s">
        <v>4</v>
      </c>
      <c r="C3444">
        <v>8</v>
      </c>
      <c r="D3444" t="s">
        <v>45</v>
      </c>
      <c r="E3444" s="48" t="str">
        <f>VLOOKUP(D3444,'Species List'!$A$2:$J$97,3,0)</f>
        <v>Sparisoma viride</v>
      </c>
      <c r="F3444">
        <v>30</v>
      </c>
      <c r="G3444" t="s">
        <v>21</v>
      </c>
      <c r="H3444" s="50">
        <f>VLOOKUP(D3444,'Species List'!$A$2:$J$97,6,0)</f>
        <v>-4.4317000000000002</v>
      </c>
      <c r="I3444" s="50">
        <f>VLOOKUP(D3444,'Species List'!$A$2:$J$97,7,0)</f>
        <v>2.9051</v>
      </c>
      <c r="J3444">
        <f t="shared" si="53"/>
        <v>581.54718397712224</v>
      </c>
      <c r="K3444" s="50" t="str">
        <f>VLOOKUP(D3444,'Species List'!$A$2:$J$97,4,0)</f>
        <v>Scaridae</v>
      </c>
    </row>
    <row r="3445" spans="1:11">
      <c r="A3445" s="49">
        <v>2015</v>
      </c>
      <c r="B3445" t="s">
        <v>4</v>
      </c>
      <c r="C3445">
        <v>8</v>
      </c>
      <c r="D3445" t="s">
        <v>45</v>
      </c>
      <c r="E3445" s="48" t="str">
        <f>VLOOKUP(D3445,'Species List'!$A$2:$J$97,3,0)</f>
        <v>Sparisoma viride</v>
      </c>
      <c r="F3445">
        <v>30</v>
      </c>
      <c r="G3445" t="s">
        <v>21</v>
      </c>
      <c r="H3445" s="50">
        <f>VLOOKUP(D3445,'Species List'!$A$2:$J$97,6,0)</f>
        <v>-4.4317000000000002</v>
      </c>
      <c r="I3445" s="50">
        <f>VLOOKUP(D3445,'Species List'!$A$2:$J$97,7,0)</f>
        <v>2.9051</v>
      </c>
      <c r="J3445">
        <f t="shared" si="53"/>
        <v>581.54718397712224</v>
      </c>
      <c r="K3445" s="50" t="str">
        <f>VLOOKUP(D3445,'Species List'!$A$2:$J$97,4,0)</f>
        <v>Scaridae</v>
      </c>
    </row>
    <row r="3446" spans="1:11">
      <c r="A3446" s="49">
        <v>2015</v>
      </c>
      <c r="B3446" t="s">
        <v>4</v>
      </c>
      <c r="C3446">
        <v>8</v>
      </c>
      <c r="D3446" t="s">
        <v>45</v>
      </c>
      <c r="E3446" s="48" t="str">
        <f>VLOOKUP(D3446,'Species List'!$A$2:$J$97,3,0)</f>
        <v>Sparisoma viride</v>
      </c>
      <c r="F3446">
        <v>32</v>
      </c>
      <c r="G3446" t="s">
        <v>43</v>
      </c>
      <c r="H3446" s="50">
        <f>VLOOKUP(D3446,'Species List'!$A$2:$J$97,6,0)</f>
        <v>-4.4317000000000002</v>
      </c>
      <c r="I3446" s="50">
        <f>VLOOKUP(D3446,'Species List'!$A$2:$J$97,7,0)</f>
        <v>2.9051</v>
      </c>
      <c r="J3446">
        <f t="shared" si="53"/>
        <v>701.47339170910243</v>
      </c>
      <c r="K3446" s="50" t="str">
        <f>VLOOKUP(D3446,'Species List'!$A$2:$J$97,4,0)</f>
        <v>Scaridae</v>
      </c>
    </row>
    <row r="3447" spans="1:11">
      <c r="A3447" s="49">
        <v>2015</v>
      </c>
      <c r="B3447" t="s">
        <v>4</v>
      </c>
      <c r="C3447">
        <v>9</v>
      </c>
      <c r="D3447" s="48" t="s">
        <v>26</v>
      </c>
      <c r="E3447" s="48" t="str">
        <f>VLOOKUP(D3447,'Species List'!$A$2:$J$97,3,0)</f>
        <v>Acanthurus bahianus</v>
      </c>
      <c r="F3447">
        <v>14</v>
      </c>
      <c r="H3447" s="50">
        <f>VLOOKUP(D3447,'Species List'!$A$2:$J$97,6,0)</f>
        <v>-4.6005000000000003</v>
      </c>
      <c r="I3447" s="50">
        <f>VLOOKUP(D3447,'Species List'!$A$2:$J$97,7,0)</f>
        <v>2.9752000000000001</v>
      </c>
      <c r="J3447">
        <f t="shared" si="53"/>
        <v>60.906007515663681</v>
      </c>
      <c r="K3447" s="50" t="str">
        <f>VLOOKUP(D3447,'Species List'!$A$2:$J$97,4,0)</f>
        <v>Acanthuridae</v>
      </c>
    </row>
    <row r="3448" spans="1:11">
      <c r="A3448" s="49">
        <v>2015</v>
      </c>
      <c r="B3448" t="s">
        <v>4</v>
      </c>
      <c r="C3448">
        <v>9</v>
      </c>
      <c r="D3448" s="48" t="s">
        <v>26</v>
      </c>
      <c r="E3448" s="48" t="str">
        <f>VLOOKUP(D3448,'Species List'!$A$2:$J$97,3,0)</f>
        <v>Acanthurus bahianus</v>
      </c>
      <c r="F3448">
        <v>15</v>
      </c>
      <c r="H3448" s="50">
        <f>VLOOKUP(D3448,'Species List'!$A$2:$J$97,6,0)</f>
        <v>-4.6005000000000003</v>
      </c>
      <c r="I3448" s="50">
        <f>VLOOKUP(D3448,'Species List'!$A$2:$J$97,7,0)</f>
        <v>2.9752000000000001</v>
      </c>
      <c r="J3448">
        <f t="shared" si="53"/>
        <v>74.783659607909669</v>
      </c>
      <c r="K3448" s="50" t="str">
        <f>VLOOKUP(D3448,'Species List'!$A$2:$J$97,4,0)</f>
        <v>Acanthuridae</v>
      </c>
    </row>
    <row r="3449" spans="1:11">
      <c r="A3449" s="49">
        <v>2015</v>
      </c>
      <c r="B3449" t="s">
        <v>4</v>
      </c>
      <c r="C3449">
        <v>9</v>
      </c>
      <c r="D3449" t="s">
        <v>44</v>
      </c>
      <c r="E3449" s="48" t="str">
        <f>VLOOKUP(D3449,'Species List'!$A$2:$J$97,3,0)</f>
        <v>Scarus iseri</v>
      </c>
      <c r="F3449">
        <v>22</v>
      </c>
      <c r="G3449" t="s">
        <v>43</v>
      </c>
      <c r="H3449" s="50">
        <f>VLOOKUP(D3449,'Species List'!$A$2:$J$97,6,0)</f>
        <v>-4.8887</v>
      </c>
      <c r="I3449" s="50">
        <f>VLOOKUP(D3449,'Species List'!$A$2:$J$97,7,0)</f>
        <v>3.0548000000000002</v>
      </c>
      <c r="J3449">
        <f t="shared" si="53"/>
        <v>184.89825197921766</v>
      </c>
      <c r="K3449" s="50" t="str">
        <f>VLOOKUP(D3449,'Species List'!$A$2:$J$97,4,0)</f>
        <v>Scaridae</v>
      </c>
    </row>
    <row r="3450" spans="1:11">
      <c r="A3450" s="49">
        <v>2015</v>
      </c>
      <c r="B3450" t="s">
        <v>4</v>
      </c>
      <c r="C3450">
        <v>9</v>
      </c>
      <c r="D3450" t="s">
        <v>48</v>
      </c>
      <c r="E3450" s="48" t="str">
        <f>VLOOKUP(D3450,'Species List'!$A$2:$J$97,3,0)</f>
        <v>Scarus taeniopterus</v>
      </c>
      <c r="F3450">
        <v>10</v>
      </c>
      <c r="G3450" t="s">
        <v>21</v>
      </c>
      <c r="H3450" s="50">
        <f>VLOOKUP(D3450,'Species List'!$A$2:$J$97,6,0)</f>
        <v>-3.2256999999999998</v>
      </c>
      <c r="I3450" s="50">
        <f>VLOOKUP(D3450,'Species List'!$A$2:$J$97,7,0)</f>
        <v>2.3852000000000002</v>
      </c>
      <c r="J3450">
        <f t="shared" si="53"/>
        <v>35.050966680669347</v>
      </c>
      <c r="K3450" s="50" t="str">
        <f>VLOOKUP(D3450,'Species List'!$A$2:$J$97,4,0)</f>
        <v>Scaridae</v>
      </c>
    </row>
    <row r="3451" spans="1:11">
      <c r="A3451" s="49">
        <v>2015</v>
      </c>
      <c r="B3451" t="s">
        <v>4</v>
      </c>
      <c r="C3451">
        <v>9</v>
      </c>
      <c r="D3451" t="s">
        <v>48</v>
      </c>
      <c r="E3451" s="48" t="str">
        <f>VLOOKUP(D3451,'Species List'!$A$2:$J$97,3,0)</f>
        <v>Scarus taeniopterus</v>
      </c>
      <c r="F3451">
        <v>14</v>
      </c>
      <c r="G3451" t="s">
        <v>21</v>
      </c>
      <c r="H3451" s="50">
        <f>VLOOKUP(D3451,'Species List'!$A$2:$J$97,6,0)</f>
        <v>-3.2256999999999998</v>
      </c>
      <c r="I3451" s="50">
        <f>VLOOKUP(D3451,'Species List'!$A$2:$J$97,7,0)</f>
        <v>2.3852000000000002</v>
      </c>
      <c r="J3451">
        <f t="shared" si="53"/>
        <v>78.206813423753971</v>
      </c>
      <c r="K3451" s="50" t="str">
        <f>VLOOKUP(D3451,'Species List'!$A$2:$J$97,4,0)</f>
        <v>Scaridae</v>
      </c>
    </row>
    <row r="3452" spans="1:11">
      <c r="A3452" s="49">
        <v>2015</v>
      </c>
      <c r="B3452" t="s">
        <v>4</v>
      </c>
      <c r="C3452">
        <v>9</v>
      </c>
      <c r="D3452" t="s">
        <v>48</v>
      </c>
      <c r="E3452" s="48" t="str">
        <f>VLOOKUP(D3452,'Species List'!$A$2:$J$97,3,0)</f>
        <v>Scarus taeniopterus</v>
      </c>
      <c r="F3452">
        <v>15</v>
      </c>
      <c r="G3452" t="s">
        <v>21</v>
      </c>
      <c r="H3452" s="50">
        <f>VLOOKUP(D3452,'Species List'!$A$2:$J$97,6,0)</f>
        <v>-3.2256999999999998</v>
      </c>
      <c r="I3452" s="50">
        <f>VLOOKUP(D3452,'Species List'!$A$2:$J$97,7,0)</f>
        <v>2.3852000000000002</v>
      </c>
      <c r="J3452">
        <f t="shared" si="53"/>
        <v>92.19616810425471</v>
      </c>
      <c r="K3452" s="50" t="str">
        <f>VLOOKUP(D3452,'Species List'!$A$2:$J$97,4,0)</f>
        <v>Scaridae</v>
      </c>
    </row>
    <row r="3453" spans="1:11">
      <c r="A3453" s="49">
        <v>2015</v>
      </c>
      <c r="B3453" t="s">
        <v>4</v>
      </c>
      <c r="C3453">
        <v>9</v>
      </c>
      <c r="D3453" s="48" t="s">
        <v>42</v>
      </c>
      <c r="E3453" s="48" t="str">
        <f>VLOOKUP(D3453,'Species List'!$A$2:$J$97,3,0)</f>
        <v>Scarus vetula</v>
      </c>
      <c r="F3453">
        <v>23</v>
      </c>
      <c r="G3453" t="s">
        <v>21</v>
      </c>
      <c r="H3453" s="50">
        <f>VLOOKUP(D3453,'Species List'!$A$2:$J$97,6,0)</f>
        <v>-5.0162000000000004</v>
      </c>
      <c r="I3453" s="50">
        <f>VLOOKUP(D3453,'Species List'!$A$2:$J$97,7,0)</f>
        <v>3.1109</v>
      </c>
      <c r="J3453">
        <f t="shared" si="53"/>
        <v>214.23929230422809</v>
      </c>
      <c r="K3453" s="50" t="str">
        <f>VLOOKUP(D3453,'Species List'!$A$2:$J$97,4,0)</f>
        <v>Scaridae</v>
      </c>
    </row>
    <row r="3454" spans="1:11">
      <c r="A3454" s="49">
        <v>2015</v>
      </c>
      <c r="B3454" t="s">
        <v>4</v>
      </c>
      <c r="C3454">
        <v>9</v>
      </c>
      <c r="D3454" s="48" t="s">
        <v>42</v>
      </c>
      <c r="E3454" s="48" t="str">
        <f>VLOOKUP(D3454,'Species List'!$A$2:$J$97,3,0)</f>
        <v>Scarus vetula</v>
      </c>
      <c r="F3454">
        <v>32</v>
      </c>
      <c r="G3454" t="s">
        <v>43</v>
      </c>
      <c r="H3454" s="50">
        <f>VLOOKUP(D3454,'Species List'!$A$2:$J$97,6,0)</f>
        <v>-5.0162000000000004</v>
      </c>
      <c r="I3454" s="50">
        <f>VLOOKUP(D3454,'Species List'!$A$2:$J$97,7,0)</f>
        <v>3.1109</v>
      </c>
      <c r="J3454">
        <f t="shared" si="53"/>
        <v>598.50952660385963</v>
      </c>
      <c r="K3454" s="50" t="str">
        <f>VLOOKUP(D3454,'Species List'!$A$2:$J$97,4,0)</f>
        <v>Scaridae</v>
      </c>
    </row>
    <row r="3455" spans="1:11">
      <c r="A3455" s="49">
        <v>2015</v>
      </c>
      <c r="B3455" t="s">
        <v>4</v>
      </c>
      <c r="C3455">
        <v>9</v>
      </c>
      <c r="D3455" s="48" t="s">
        <v>42</v>
      </c>
      <c r="E3455" s="48" t="str">
        <f>VLOOKUP(D3455,'Species List'!$A$2:$J$97,3,0)</f>
        <v>Scarus vetula</v>
      </c>
      <c r="F3455">
        <v>32</v>
      </c>
      <c r="G3455" t="s">
        <v>43</v>
      </c>
      <c r="H3455" s="50">
        <f>VLOOKUP(D3455,'Species List'!$A$2:$J$97,6,0)</f>
        <v>-5.0162000000000004</v>
      </c>
      <c r="I3455" s="50">
        <f>VLOOKUP(D3455,'Species List'!$A$2:$J$97,7,0)</f>
        <v>3.1109</v>
      </c>
      <c r="J3455">
        <f t="shared" si="53"/>
        <v>598.50952660385963</v>
      </c>
      <c r="K3455" s="50" t="str">
        <f>VLOOKUP(D3455,'Species List'!$A$2:$J$97,4,0)</f>
        <v>Scaridae</v>
      </c>
    </row>
    <row r="3456" spans="1:11">
      <c r="A3456" s="49">
        <v>2015</v>
      </c>
      <c r="B3456" t="s">
        <v>4</v>
      </c>
      <c r="C3456">
        <v>9</v>
      </c>
      <c r="D3456" s="48" t="s">
        <v>47</v>
      </c>
      <c r="E3456" s="48" t="str">
        <f>VLOOKUP(D3456,'Species List'!$A$2:$J$97,3,0)</f>
        <v>Sparisoma aurofrenatum</v>
      </c>
      <c r="F3456">
        <v>19</v>
      </c>
      <c r="G3456" t="s">
        <v>21</v>
      </c>
      <c r="H3456" s="50">
        <f>VLOOKUP(D3456,'Species List'!$A$2:$J$97,6,0)</f>
        <v>-4.0781000000000001</v>
      </c>
      <c r="I3456" s="50">
        <f>VLOOKUP(D3456,'Species List'!$A$2:$J$97,7,0)</f>
        <v>2.7437999999999998</v>
      </c>
      <c r="J3456">
        <f t="shared" si="53"/>
        <v>149.3977752647418</v>
      </c>
      <c r="K3456" s="50" t="str">
        <f>VLOOKUP(D3456,'Species List'!$A$2:$J$97,4,0)</f>
        <v>Scaridae</v>
      </c>
    </row>
    <row r="3457" spans="1:11">
      <c r="A3457" s="49">
        <v>2015</v>
      </c>
      <c r="B3457" t="s">
        <v>4</v>
      </c>
      <c r="C3457">
        <v>9</v>
      </c>
      <c r="D3457" s="48" t="s">
        <v>47</v>
      </c>
      <c r="E3457" s="48" t="str">
        <f>VLOOKUP(D3457,'Species List'!$A$2:$J$97,3,0)</f>
        <v>Sparisoma aurofrenatum</v>
      </c>
      <c r="F3457">
        <v>20</v>
      </c>
      <c r="G3457" t="s">
        <v>43</v>
      </c>
      <c r="H3457" s="50">
        <f>VLOOKUP(D3457,'Species List'!$A$2:$J$97,6,0)</f>
        <v>-4.0781000000000001</v>
      </c>
      <c r="I3457" s="50">
        <f>VLOOKUP(D3457,'Species List'!$A$2:$J$97,7,0)</f>
        <v>2.7437999999999998</v>
      </c>
      <c r="J3457">
        <f t="shared" si="53"/>
        <v>171.97531044669645</v>
      </c>
      <c r="K3457" s="50" t="str">
        <f>VLOOKUP(D3457,'Species List'!$A$2:$J$97,4,0)</f>
        <v>Scaridae</v>
      </c>
    </row>
    <row r="3458" spans="1:11">
      <c r="A3458" s="49">
        <v>2015</v>
      </c>
      <c r="B3458" t="s">
        <v>4</v>
      </c>
      <c r="C3458">
        <v>9</v>
      </c>
      <c r="D3458" t="s">
        <v>45</v>
      </c>
      <c r="E3458" s="48" t="str">
        <f>VLOOKUP(D3458,'Species List'!$A$2:$J$97,3,0)</f>
        <v>Sparisoma viride</v>
      </c>
      <c r="F3458">
        <v>20</v>
      </c>
      <c r="G3458" t="s">
        <v>21</v>
      </c>
      <c r="H3458" s="50">
        <f>VLOOKUP(D3458,'Species List'!$A$2:$J$97,6,0)</f>
        <v>-4.4317000000000002</v>
      </c>
      <c r="I3458" s="50">
        <f>VLOOKUP(D3458,'Species List'!$A$2:$J$97,7,0)</f>
        <v>2.9051</v>
      </c>
      <c r="J3458">
        <f t="shared" ref="J3458:J3521" si="54">10^(H3458+(I3458*LOG(F3458*10)/LOG(10)))</f>
        <v>179.06975540636282</v>
      </c>
      <c r="K3458" s="50" t="str">
        <f>VLOOKUP(D3458,'Species List'!$A$2:$J$97,4,0)</f>
        <v>Scaridae</v>
      </c>
    </row>
    <row r="3459" spans="1:11">
      <c r="A3459" s="49">
        <v>2015</v>
      </c>
      <c r="B3459" t="s">
        <v>4</v>
      </c>
      <c r="C3459">
        <v>9</v>
      </c>
      <c r="D3459" t="s">
        <v>45</v>
      </c>
      <c r="E3459" s="48" t="str">
        <f>VLOOKUP(D3459,'Species List'!$A$2:$J$97,3,0)</f>
        <v>Sparisoma viride</v>
      </c>
      <c r="F3459">
        <v>23</v>
      </c>
      <c r="G3459" t="s">
        <v>21</v>
      </c>
      <c r="H3459" s="50">
        <f>VLOOKUP(D3459,'Species List'!$A$2:$J$97,6,0)</f>
        <v>-4.4317000000000002</v>
      </c>
      <c r="I3459" s="50">
        <f>VLOOKUP(D3459,'Species List'!$A$2:$J$97,7,0)</f>
        <v>2.9051</v>
      </c>
      <c r="J3459">
        <f t="shared" si="54"/>
        <v>268.75437106326598</v>
      </c>
      <c r="K3459" s="50" t="str">
        <f>VLOOKUP(D3459,'Species List'!$A$2:$J$97,4,0)</f>
        <v>Scaridae</v>
      </c>
    </row>
    <row r="3460" spans="1:11">
      <c r="A3460" s="49">
        <v>2015</v>
      </c>
      <c r="B3460" t="s">
        <v>4</v>
      </c>
      <c r="C3460">
        <v>9</v>
      </c>
      <c r="D3460" t="s">
        <v>45</v>
      </c>
      <c r="E3460" s="48" t="str">
        <f>VLOOKUP(D3460,'Species List'!$A$2:$J$97,3,0)</f>
        <v>Sparisoma viride</v>
      </c>
      <c r="F3460">
        <v>25</v>
      </c>
      <c r="G3460" t="s">
        <v>21</v>
      </c>
      <c r="H3460" s="50">
        <f>VLOOKUP(D3460,'Species List'!$A$2:$J$97,6,0)</f>
        <v>-4.4317000000000002</v>
      </c>
      <c r="I3460" s="50">
        <f>VLOOKUP(D3460,'Species List'!$A$2:$J$97,7,0)</f>
        <v>2.9051</v>
      </c>
      <c r="J3460">
        <f t="shared" si="54"/>
        <v>342.41715863912742</v>
      </c>
      <c r="K3460" s="50" t="str">
        <f>VLOOKUP(D3460,'Species List'!$A$2:$J$97,4,0)</f>
        <v>Scaridae</v>
      </c>
    </row>
    <row r="3461" spans="1:11">
      <c r="A3461" s="49">
        <v>2015</v>
      </c>
      <c r="B3461" t="s">
        <v>4</v>
      </c>
      <c r="C3461">
        <v>10</v>
      </c>
      <c r="D3461" s="48" t="s">
        <v>26</v>
      </c>
      <c r="E3461" s="48" t="str">
        <f>VLOOKUP(D3461,'Species List'!$A$2:$J$97,3,0)</f>
        <v>Acanthurus bahianus</v>
      </c>
      <c r="F3461">
        <v>15</v>
      </c>
      <c r="H3461" s="50">
        <f>VLOOKUP(D3461,'Species List'!$A$2:$J$97,6,0)</f>
        <v>-4.6005000000000003</v>
      </c>
      <c r="I3461" s="50">
        <f>VLOOKUP(D3461,'Species List'!$A$2:$J$97,7,0)</f>
        <v>2.9752000000000001</v>
      </c>
      <c r="J3461">
        <f t="shared" si="54"/>
        <v>74.783659607909669</v>
      </c>
      <c r="K3461" s="50" t="str">
        <f>VLOOKUP(D3461,'Species List'!$A$2:$J$97,4,0)</f>
        <v>Acanthuridae</v>
      </c>
    </row>
    <row r="3462" spans="1:11">
      <c r="A3462" s="49">
        <v>2015</v>
      </c>
      <c r="B3462" t="s">
        <v>4</v>
      </c>
      <c r="C3462">
        <v>10</v>
      </c>
      <c r="D3462" t="s">
        <v>54</v>
      </c>
      <c r="E3462" s="48" t="str">
        <f>VLOOKUP(D3462,'Species List'!$A$2:$J$97,3,0)</f>
        <v>Acanthurus coeruleus</v>
      </c>
      <c r="F3462">
        <v>20</v>
      </c>
      <c r="H3462" s="50">
        <f>VLOOKUP(D3462,'Species List'!$A$2:$J$97,6,0)</f>
        <v>-2.8241999999999998</v>
      </c>
      <c r="I3462" s="50">
        <f>VLOOKUP(D3462,'Species List'!$A$2:$J$97,7,0)</f>
        <v>2.2637999999999998</v>
      </c>
      <c r="J3462">
        <f t="shared" si="54"/>
        <v>242.58933511332035</v>
      </c>
      <c r="K3462" s="50" t="str">
        <f>VLOOKUP(D3462,'Species List'!$A$2:$J$97,4,0)</f>
        <v>Acanthuridae</v>
      </c>
    </row>
    <row r="3463" spans="1:11">
      <c r="A3463" s="49">
        <v>2015</v>
      </c>
      <c r="B3463" t="s">
        <v>4</v>
      </c>
      <c r="C3463">
        <v>10</v>
      </c>
      <c r="D3463" t="s">
        <v>48</v>
      </c>
      <c r="E3463" s="48" t="str">
        <f>VLOOKUP(D3463,'Species List'!$A$2:$J$97,3,0)</f>
        <v>Scarus taeniopterus</v>
      </c>
      <c r="F3463">
        <v>7</v>
      </c>
      <c r="G3463" t="s">
        <v>53</v>
      </c>
      <c r="H3463" s="50">
        <f>VLOOKUP(D3463,'Species List'!$A$2:$J$97,6,0)</f>
        <v>-3.2256999999999998</v>
      </c>
      <c r="I3463" s="50">
        <f>VLOOKUP(D3463,'Species List'!$A$2:$J$97,7,0)</f>
        <v>2.3852000000000002</v>
      </c>
      <c r="J3463">
        <f t="shared" si="54"/>
        <v>14.970208360402568</v>
      </c>
      <c r="K3463" s="50" t="str">
        <f>VLOOKUP(D3463,'Species List'!$A$2:$J$97,4,0)</f>
        <v>Scaridae</v>
      </c>
    </row>
    <row r="3464" spans="1:11">
      <c r="A3464" s="49">
        <v>2015</v>
      </c>
      <c r="B3464" t="s">
        <v>4</v>
      </c>
      <c r="C3464">
        <v>10</v>
      </c>
      <c r="D3464" t="s">
        <v>48</v>
      </c>
      <c r="E3464" s="48" t="str">
        <f>VLOOKUP(D3464,'Species List'!$A$2:$J$97,3,0)</f>
        <v>Scarus taeniopterus</v>
      </c>
      <c r="F3464">
        <v>23</v>
      </c>
      <c r="G3464" t="s">
        <v>43</v>
      </c>
      <c r="H3464" s="50">
        <f>VLOOKUP(D3464,'Species List'!$A$2:$J$97,6,0)</f>
        <v>-3.2256999999999998</v>
      </c>
      <c r="I3464" s="50">
        <f>VLOOKUP(D3464,'Species List'!$A$2:$J$97,7,0)</f>
        <v>2.3852000000000002</v>
      </c>
      <c r="J3464">
        <f t="shared" si="54"/>
        <v>255.56020890468707</v>
      </c>
      <c r="K3464" s="50" t="str">
        <f>VLOOKUP(D3464,'Species List'!$A$2:$J$97,4,0)</f>
        <v>Scaridae</v>
      </c>
    </row>
    <row r="3465" spans="1:11">
      <c r="A3465" s="49">
        <v>2015</v>
      </c>
      <c r="B3465" t="s">
        <v>4</v>
      </c>
      <c r="C3465">
        <v>10</v>
      </c>
      <c r="D3465" t="s">
        <v>48</v>
      </c>
      <c r="E3465" s="48" t="str">
        <f>VLOOKUP(D3465,'Species List'!$A$2:$J$97,3,0)</f>
        <v>Scarus taeniopterus</v>
      </c>
      <c r="F3465">
        <v>23</v>
      </c>
      <c r="G3465" t="s">
        <v>43</v>
      </c>
      <c r="H3465" s="50">
        <f>VLOOKUP(D3465,'Species List'!$A$2:$J$97,6,0)</f>
        <v>-3.2256999999999998</v>
      </c>
      <c r="I3465" s="50">
        <f>VLOOKUP(D3465,'Species List'!$A$2:$J$97,7,0)</f>
        <v>2.3852000000000002</v>
      </c>
      <c r="J3465">
        <f t="shared" si="54"/>
        <v>255.56020890468707</v>
      </c>
      <c r="K3465" s="50" t="str">
        <f>VLOOKUP(D3465,'Species List'!$A$2:$J$97,4,0)</f>
        <v>Scaridae</v>
      </c>
    </row>
    <row r="3466" spans="1:11">
      <c r="A3466" s="49">
        <v>2015</v>
      </c>
      <c r="B3466" t="s">
        <v>4</v>
      </c>
      <c r="C3466">
        <v>10</v>
      </c>
      <c r="D3466" s="48" t="s">
        <v>47</v>
      </c>
      <c r="E3466" s="48" t="str">
        <f>VLOOKUP(D3466,'Species List'!$A$2:$J$97,3,0)</f>
        <v>Sparisoma aurofrenatum</v>
      </c>
      <c r="F3466">
        <v>15</v>
      </c>
      <c r="G3466" t="s">
        <v>21</v>
      </c>
      <c r="H3466" s="50">
        <f>VLOOKUP(D3466,'Species List'!$A$2:$J$97,6,0)</f>
        <v>-4.0781000000000001</v>
      </c>
      <c r="I3466" s="50">
        <f>VLOOKUP(D3466,'Species List'!$A$2:$J$97,7,0)</f>
        <v>2.7437999999999998</v>
      </c>
      <c r="J3466">
        <f t="shared" si="54"/>
        <v>78.101467931149301</v>
      </c>
      <c r="K3466" s="50" t="str">
        <f>VLOOKUP(D3466,'Species List'!$A$2:$J$97,4,0)</f>
        <v>Scaridae</v>
      </c>
    </row>
    <row r="3467" spans="1:11">
      <c r="A3467" s="49">
        <v>2015</v>
      </c>
      <c r="B3467" t="s">
        <v>4</v>
      </c>
      <c r="C3467">
        <v>10</v>
      </c>
      <c r="D3467" s="48" t="s">
        <v>47</v>
      </c>
      <c r="E3467" s="48" t="str">
        <f>VLOOKUP(D3467,'Species List'!$A$2:$J$97,3,0)</f>
        <v>Sparisoma aurofrenatum</v>
      </c>
      <c r="F3467">
        <v>19</v>
      </c>
      <c r="G3467" t="s">
        <v>21</v>
      </c>
      <c r="H3467" s="50">
        <f>VLOOKUP(D3467,'Species List'!$A$2:$J$97,6,0)</f>
        <v>-4.0781000000000001</v>
      </c>
      <c r="I3467" s="50">
        <f>VLOOKUP(D3467,'Species List'!$A$2:$J$97,7,0)</f>
        <v>2.7437999999999998</v>
      </c>
      <c r="J3467">
        <f t="shared" si="54"/>
        <v>149.3977752647418</v>
      </c>
      <c r="K3467" s="50" t="str">
        <f>VLOOKUP(D3467,'Species List'!$A$2:$J$97,4,0)</f>
        <v>Scaridae</v>
      </c>
    </row>
    <row r="3468" spans="1:11">
      <c r="A3468" s="49">
        <v>2015</v>
      </c>
      <c r="B3468" t="s">
        <v>4</v>
      </c>
      <c r="C3468">
        <v>10</v>
      </c>
      <c r="D3468" s="48" t="s">
        <v>47</v>
      </c>
      <c r="E3468" s="48" t="str">
        <f>VLOOKUP(D3468,'Species List'!$A$2:$J$97,3,0)</f>
        <v>Sparisoma aurofrenatum</v>
      </c>
      <c r="F3468">
        <v>20</v>
      </c>
      <c r="G3468" t="s">
        <v>21</v>
      </c>
      <c r="H3468" s="50">
        <f>VLOOKUP(D3468,'Species List'!$A$2:$J$97,6,0)</f>
        <v>-4.0781000000000001</v>
      </c>
      <c r="I3468" s="50">
        <f>VLOOKUP(D3468,'Species List'!$A$2:$J$97,7,0)</f>
        <v>2.7437999999999998</v>
      </c>
      <c r="J3468">
        <f t="shared" si="54"/>
        <v>171.97531044669645</v>
      </c>
      <c r="K3468" s="50" t="str">
        <f>VLOOKUP(D3468,'Species List'!$A$2:$J$97,4,0)</f>
        <v>Scaridae</v>
      </c>
    </row>
    <row r="3469" spans="1:11">
      <c r="A3469" s="49">
        <v>2015</v>
      </c>
      <c r="B3469" t="s">
        <v>4</v>
      </c>
      <c r="C3469">
        <v>10</v>
      </c>
      <c r="D3469" s="48" t="s">
        <v>47</v>
      </c>
      <c r="E3469" s="48" t="str">
        <f>VLOOKUP(D3469,'Species List'!$A$2:$J$97,3,0)</f>
        <v>Sparisoma aurofrenatum</v>
      </c>
      <c r="F3469">
        <v>22</v>
      </c>
      <c r="G3469" t="s">
        <v>43</v>
      </c>
      <c r="H3469" s="50">
        <f>VLOOKUP(D3469,'Species List'!$A$2:$J$97,6,0)</f>
        <v>-4.0781000000000001</v>
      </c>
      <c r="I3469" s="50">
        <f>VLOOKUP(D3469,'Species List'!$A$2:$J$97,7,0)</f>
        <v>2.7437999999999998</v>
      </c>
      <c r="J3469">
        <f t="shared" si="54"/>
        <v>223.37746170948702</v>
      </c>
      <c r="K3469" s="50" t="str">
        <f>VLOOKUP(D3469,'Species List'!$A$2:$J$97,4,0)</f>
        <v>Scaridae</v>
      </c>
    </row>
    <row r="3470" spans="1:11">
      <c r="A3470" s="49">
        <v>2015</v>
      </c>
      <c r="B3470" t="s">
        <v>4</v>
      </c>
      <c r="C3470">
        <v>10</v>
      </c>
      <c r="D3470" t="s">
        <v>45</v>
      </c>
      <c r="E3470" s="48" t="str">
        <f>VLOOKUP(D3470,'Species List'!$A$2:$J$97,3,0)</f>
        <v>Sparisoma viride</v>
      </c>
      <c r="F3470">
        <v>30</v>
      </c>
      <c r="G3470" t="s">
        <v>43</v>
      </c>
      <c r="H3470" s="50">
        <f>VLOOKUP(D3470,'Species List'!$A$2:$J$97,6,0)</f>
        <v>-4.4317000000000002</v>
      </c>
      <c r="I3470" s="50">
        <f>VLOOKUP(D3470,'Species List'!$A$2:$J$97,7,0)</f>
        <v>2.9051</v>
      </c>
      <c r="J3470">
        <f t="shared" si="54"/>
        <v>581.54718397712224</v>
      </c>
      <c r="K3470" s="50" t="str">
        <f>VLOOKUP(D3470,'Species List'!$A$2:$J$97,4,0)</f>
        <v>Scaridae</v>
      </c>
    </row>
    <row r="3471" spans="1:11">
      <c r="A3471" s="49">
        <v>2015</v>
      </c>
      <c r="B3471" t="s">
        <v>379</v>
      </c>
      <c r="C3471">
        <v>1</v>
      </c>
      <c r="D3471" s="48" t="s">
        <v>26</v>
      </c>
      <c r="E3471" s="48" t="str">
        <f>VLOOKUP(D3471,'Species List'!$A$2:$J$97,3,0)</f>
        <v>Acanthurus bahianus</v>
      </c>
      <c r="F3471">
        <v>13</v>
      </c>
      <c r="H3471" s="50">
        <f>VLOOKUP(D3471,'Species List'!$A$2:$J$97,6,0)</f>
        <v>-4.6005000000000003</v>
      </c>
      <c r="I3471" s="50">
        <f>VLOOKUP(D3471,'Species List'!$A$2:$J$97,7,0)</f>
        <v>2.9752000000000001</v>
      </c>
      <c r="J3471">
        <f t="shared" si="54"/>
        <v>48.854465005505439</v>
      </c>
      <c r="K3471" s="50" t="str">
        <f>VLOOKUP(D3471,'Species List'!$A$2:$J$97,4,0)</f>
        <v>Acanthuridae</v>
      </c>
    </row>
    <row r="3472" spans="1:11">
      <c r="A3472" s="49">
        <v>2015</v>
      </c>
      <c r="B3472" t="s">
        <v>379</v>
      </c>
      <c r="C3472">
        <v>1</v>
      </c>
      <c r="D3472" s="48" t="s">
        <v>26</v>
      </c>
      <c r="E3472" s="48" t="str">
        <f>VLOOKUP(D3472,'Species List'!$A$2:$J$97,3,0)</f>
        <v>Acanthurus bahianus</v>
      </c>
      <c r="F3472">
        <v>17</v>
      </c>
      <c r="H3472" s="50">
        <f>VLOOKUP(D3472,'Species List'!$A$2:$J$97,6,0)</f>
        <v>-4.6005000000000003</v>
      </c>
      <c r="I3472" s="50">
        <f>VLOOKUP(D3472,'Species List'!$A$2:$J$97,7,0)</f>
        <v>2.9752000000000001</v>
      </c>
      <c r="J3472">
        <f t="shared" si="54"/>
        <v>108.52545888885899</v>
      </c>
      <c r="K3472" s="50" t="str">
        <f>VLOOKUP(D3472,'Species List'!$A$2:$J$97,4,0)</f>
        <v>Acanthuridae</v>
      </c>
    </row>
    <row r="3473" spans="1:11">
      <c r="A3473" s="49">
        <v>2015</v>
      </c>
      <c r="B3473" t="s">
        <v>379</v>
      </c>
      <c r="C3473">
        <v>1</v>
      </c>
      <c r="D3473" t="s">
        <v>44</v>
      </c>
      <c r="E3473" s="48" t="str">
        <f>VLOOKUP(D3473,'Species List'!$A$2:$J$97,3,0)</f>
        <v>Scarus iseri</v>
      </c>
      <c r="F3473">
        <v>23</v>
      </c>
      <c r="G3473" t="s">
        <v>43</v>
      </c>
      <c r="H3473" s="50">
        <f>VLOOKUP(D3473,'Species List'!$A$2:$J$97,6,0)</f>
        <v>-4.8887</v>
      </c>
      <c r="I3473" s="50">
        <f>VLOOKUP(D3473,'Species List'!$A$2:$J$97,7,0)</f>
        <v>3.0548000000000002</v>
      </c>
      <c r="J3473">
        <f t="shared" si="54"/>
        <v>211.79036238974825</v>
      </c>
      <c r="K3473" s="50" t="str">
        <f>VLOOKUP(D3473,'Species List'!$A$2:$J$97,4,0)</f>
        <v>Scaridae</v>
      </c>
    </row>
    <row r="3474" spans="1:11">
      <c r="A3474" s="49">
        <v>2015</v>
      </c>
      <c r="B3474" t="s">
        <v>379</v>
      </c>
      <c r="C3474">
        <v>1</v>
      </c>
      <c r="D3474" t="s">
        <v>48</v>
      </c>
      <c r="E3474" s="48" t="str">
        <f>VLOOKUP(D3474,'Species List'!$A$2:$J$97,3,0)</f>
        <v>Scarus taeniopterus</v>
      </c>
      <c r="F3474">
        <v>10</v>
      </c>
      <c r="G3474" t="s">
        <v>21</v>
      </c>
      <c r="H3474" s="50">
        <f>VLOOKUP(D3474,'Species List'!$A$2:$J$97,6,0)</f>
        <v>-3.2256999999999998</v>
      </c>
      <c r="I3474" s="50">
        <f>VLOOKUP(D3474,'Species List'!$A$2:$J$97,7,0)</f>
        <v>2.3852000000000002</v>
      </c>
      <c r="J3474">
        <f t="shared" si="54"/>
        <v>35.050966680669347</v>
      </c>
      <c r="K3474" s="50" t="str">
        <f>VLOOKUP(D3474,'Species List'!$A$2:$J$97,4,0)</f>
        <v>Scaridae</v>
      </c>
    </row>
    <row r="3475" spans="1:11">
      <c r="A3475" s="49">
        <v>2015</v>
      </c>
      <c r="B3475" t="s">
        <v>379</v>
      </c>
      <c r="C3475">
        <v>1</v>
      </c>
      <c r="D3475" t="s">
        <v>48</v>
      </c>
      <c r="E3475" s="48" t="str">
        <f>VLOOKUP(D3475,'Species List'!$A$2:$J$97,3,0)</f>
        <v>Scarus taeniopterus</v>
      </c>
      <c r="F3475">
        <v>12</v>
      </c>
      <c r="G3475" t="s">
        <v>21</v>
      </c>
      <c r="H3475" s="50">
        <f>VLOOKUP(D3475,'Species List'!$A$2:$J$97,6,0)</f>
        <v>-3.2256999999999998</v>
      </c>
      <c r="I3475" s="50">
        <f>VLOOKUP(D3475,'Species List'!$A$2:$J$97,7,0)</f>
        <v>2.3852000000000002</v>
      </c>
      <c r="J3475">
        <f t="shared" si="54"/>
        <v>54.145592205106873</v>
      </c>
      <c r="K3475" s="50" t="str">
        <f>VLOOKUP(D3475,'Species List'!$A$2:$J$97,4,0)</f>
        <v>Scaridae</v>
      </c>
    </row>
    <row r="3476" spans="1:11">
      <c r="A3476" s="49">
        <v>2015</v>
      </c>
      <c r="B3476" t="s">
        <v>379</v>
      </c>
      <c r="C3476">
        <v>1</v>
      </c>
      <c r="D3476" t="s">
        <v>48</v>
      </c>
      <c r="E3476" s="48" t="str">
        <f>VLOOKUP(D3476,'Species List'!$A$2:$J$97,3,0)</f>
        <v>Scarus taeniopterus</v>
      </c>
      <c r="F3476">
        <v>18</v>
      </c>
      <c r="G3476" t="s">
        <v>21</v>
      </c>
      <c r="H3476" s="50">
        <f>VLOOKUP(D3476,'Species List'!$A$2:$J$97,6,0)</f>
        <v>-3.2256999999999998</v>
      </c>
      <c r="I3476" s="50">
        <f>VLOOKUP(D3476,'Species List'!$A$2:$J$97,7,0)</f>
        <v>2.3852000000000002</v>
      </c>
      <c r="J3476">
        <f t="shared" si="54"/>
        <v>142.42163893869329</v>
      </c>
      <c r="K3476" s="50" t="str">
        <f>VLOOKUP(D3476,'Species List'!$A$2:$J$97,4,0)</f>
        <v>Scaridae</v>
      </c>
    </row>
    <row r="3477" spans="1:11">
      <c r="A3477" s="49">
        <v>2015</v>
      </c>
      <c r="B3477" t="s">
        <v>379</v>
      </c>
      <c r="C3477">
        <v>1</v>
      </c>
      <c r="D3477" t="s">
        <v>48</v>
      </c>
      <c r="E3477" s="48" t="str">
        <f>VLOOKUP(D3477,'Species List'!$A$2:$J$97,3,0)</f>
        <v>Scarus taeniopterus</v>
      </c>
      <c r="F3477">
        <v>19</v>
      </c>
      <c r="G3477" t="s">
        <v>21</v>
      </c>
      <c r="H3477" s="50">
        <f>VLOOKUP(D3477,'Species List'!$A$2:$J$97,6,0)</f>
        <v>-3.2256999999999998</v>
      </c>
      <c r="I3477" s="50">
        <f>VLOOKUP(D3477,'Species List'!$A$2:$J$97,7,0)</f>
        <v>2.3852000000000002</v>
      </c>
      <c r="J3477">
        <f t="shared" si="54"/>
        <v>162.02539503890316</v>
      </c>
      <c r="K3477" s="50" t="str">
        <f>VLOOKUP(D3477,'Species List'!$A$2:$J$97,4,0)</f>
        <v>Scaridae</v>
      </c>
    </row>
    <row r="3478" spans="1:11">
      <c r="A3478" s="49">
        <v>2015</v>
      </c>
      <c r="B3478" t="s">
        <v>379</v>
      </c>
      <c r="C3478">
        <v>1</v>
      </c>
      <c r="D3478" t="s">
        <v>48</v>
      </c>
      <c r="E3478" s="48" t="str">
        <f>VLOOKUP(D3478,'Species List'!$A$2:$J$97,3,0)</f>
        <v>Scarus taeniopterus</v>
      </c>
      <c r="F3478">
        <v>20</v>
      </c>
      <c r="G3478" t="s">
        <v>21</v>
      </c>
      <c r="H3478" s="50">
        <f>VLOOKUP(D3478,'Species List'!$A$2:$J$97,6,0)</f>
        <v>-3.2256999999999998</v>
      </c>
      <c r="I3478" s="50">
        <f>VLOOKUP(D3478,'Species List'!$A$2:$J$97,7,0)</f>
        <v>2.3852000000000002</v>
      </c>
      <c r="J3478">
        <f t="shared" si="54"/>
        <v>183.11197449783583</v>
      </c>
      <c r="K3478" s="50" t="str">
        <f>VLOOKUP(D3478,'Species List'!$A$2:$J$97,4,0)</f>
        <v>Scaridae</v>
      </c>
    </row>
    <row r="3479" spans="1:11">
      <c r="A3479" s="49">
        <v>2015</v>
      </c>
      <c r="B3479" t="s">
        <v>379</v>
      </c>
      <c r="C3479">
        <v>1</v>
      </c>
      <c r="D3479" t="s">
        <v>48</v>
      </c>
      <c r="E3479" s="48" t="str">
        <f>VLOOKUP(D3479,'Species List'!$A$2:$J$97,3,0)</f>
        <v>Scarus taeniopterus</v>
      </c>
      <c r="F3479">
        <v>23</v>
      </c>
      <c r="G3479" t="s">
        <v>43</v>
      </c>
      <c r="H3479" s="50">
        <f>VLOOKUP(D3479,'Species List'!$A$2:$J$97,6,0)</f>
        <v>-3.2256999999999998</v>
      </c>
      <c r="I3479" s="50">
        <f>VLOOKUP(D3479,'Species List'!$A$2:$J$97,7,0)</f>
        <v>2.3852000000000002</v>
      </c>
      <c r="J3479">
        <f t="shared" si="54"/>
        <v>255.56020890468707</v>
      </c>
      <c r="K3479" s="50" t="str">
        <f>VLOOKUP(D3479,'Species List'!$A$2:$J$97,4,0)</f>
        <v>Scaridae</v>
      </c>
    </row>
    <row r="3480" spans="1:11">
      <c r="A3480" s="49">
        <v>2015</v>
      </c>
      <c r="B3480" t="s">
        <v>379</v>
      </c>
      <c r="C3480">
        <v>1</v>
      </c>
      <c r="D3480" t="s">
        <v>48</v>
      </c>
      <c r="E3480" s="48" t="str">
        <f>VLOOKUP(D3480,'Species List'!$A$2:$J$97,3,0)</f>
        <v>Scarus taeniopterus</v>
      </c>
      <c r="F3480">
        <v>23</v>
      </c>
      <c r="G3480" t="s">
        <v>43</v>
      </c>
      <c r="H3480" s="50">
        <f>VLOOKUP(D3480,'Species List'!$A$2:$J$97,6,0)</f>
        <v>-3.2256999999999998</v>
      </c>
      <c r="I3480" s="50">
        <f>VLOOKUP(D3480,'Species List'!$A$2:$J$97,7,0)</f>
        <v>2.3852000000000002</v>
      </c>
      <c r="J3480">
        <f t="shared" si="54"/>
        <v>255.56020890468707</v>
      </c>
      <c r="K3480" s="50" t="str">
        <f>VLOOKUP(D3480,'Species List'!$A$2:$J$97,4,0)</f>
        <v>Scaridae</v>
      </c>
    </row>
    <row r="3481" spans="1:11">
      <c r="A3481" s="49">
        <v>2015</v>
      </c>
      <c r="B3481" t="s">
        <v>379</v>
      </c>
      <c r="C3481">
        <v>1</v>
      </c>
      <c r="D3481" s="48" t="s">
        <v>42</v>
      </c>
      <c r="E3481" s="48" t="str">
        <f>VLOOKUP(D3481,'Species List'!$A$2:$J$97,3,0)</f>
        <v>Scarus vetula</v>
      </c>
      <c r="F3481">
        <v>30</v>
      </c>
      <c r="G3481" t="s">
        <v>21</v>
      </c>
      <c r="H3481" s="50">
        <f>VLOOKUP(D3481,'Species List'!$A$2:$J$97,6,0)</f>
        <v>-5.0162000000000004</v>
      </c>
      <c r="I3481" s="50">
        <f>VLOOKUP(D3481,'Species List'!$A$2:$J$97,7,0)</f>
        <v>3.1109</v>
      </c>
      <c r="J3481">
        <f t="shared" si="54"/>
        <v>489.6395738782121</v>
      </c>
      <c r="K3481" s="50" t="str">
        <f>VLOOKUP(D3481,'Species List'!$A$2:$J$97,4,0)</f>
        <v>Scaridae</v>
      </c>
    </row>
    <row r="3482" spans="1:11">
      <c r="A3482" s="49">
        <v>2015</v>
      </c>
      <c r="B3482" t="s">
        <v>379</v>
      </c>
      <c r="C3482">
        <v>1</v>
      </c>
      <c r="D3482" s="48" t="s">
        <v>42</v>
      </c>
      <c r="E3482" s="48" t="str">
        <f>VLOOKUP(D3482,'Species List'!$A$2:$J$97,3,0)</f>
        <v>Scarus vetula</v>
      </c>
      <c r="F3482">
        <v>32</v>
      </c>
      <c r="G3482" t="s">
        <v>43</v>
      </c>
      <c r="H3482" s="50">
        <f>VLOOKUP(D3482,'Species List'!$A$2:$J$97,6,0)</f>
        <v>-5.0162000000000004</v>
      </c>
      <c r="I3482" s="50">
        <f>VLOOKUP(D3482,'Species List'!$A$2:$J$97,7,0)</f>
        <v>3.1109</v>
      </c>
      <c r="J3482">
        <f t="shared" si="54"/>
        <v>598.50952660385963</v>
      </c>
      <c r="K3482" s="50" t="str">
        <f>VLOOKUP(D3482,'Species List'!$A$2:$J$97,4,0)</f>
        <v>Scaridae</v>
      </c>
    </row>
    <row r="3483" spans="1:11">
      <c r="A3483" s="49">
        <v>2015</v>
      </c>
      <c r="B3483" t="s">
        <v>379</v>
      </c>
      <c r="C3483">
        <v>1</v>
      </c>
      <c r="D3483" s="48" t="s">
        <v>47</v>
      </c>
      <c r="E3483" s="48" t="str">
        <f>VLOOKUP(D3483,'Species List'!$A$2:$J$97,3,0)</f>
        <v>Sparisoma aurofrenatum</v>
      </c>
      <c r="F3483">
        <v>20</v>
      </c>
      <c r="G3483" t="s">
        <v>43</v>
      </c>
      <c r="H3483" s="50">
        <f>VLOOKUP(D3483,'Species List'!$A$2:$J$97,6,0)</f>
        <v>-4.0781000000000001</v>
      </c>
      <c r="I3483" s="50">
        <f>VLOOKUP(D3483,'Species List'!$A$2:$J$97,7,0)</f>
        <v>2.7437999999999998</v>
      </c>
      <c r="J3483">
        <f t="shared" si="54"/>
        <v>171.97531044669645</v>
      </c>
      <c r="K3483" s="50" t="str">
        <f>VLOOKUP(D3483,'Species List'!$A$2:$J$97,4,0)</f>
        <v>Scaridae</v>
      </c>
    </row>
    <row r="3484" spans="1:11">
      <c r="A3484" s="49">
        <v>2015</v>
      </c>
      <c r="B3484" t="s">
        <v>379</v>
      </c>
      <c r="C3484">
        <v>1</v>
      </c>
      <c r="D3484" t="s">
        <v>45</v>
      </c>
      <c r="E3484" s="48" t="str">
        <f>VLOOKUP(D3484,'Species List'!$A$2:$J$97,3,0)</f>
        <v>Sparisoma viride</v>
      </c>
      <c r="F3484">
        <v>32</v>
      </c>
      <c r="G3484" t="s">
        <v>21</v>
      </c>
      <c r="H3484" s="50">
        <f>VLOOKUP(D3484,'Species List'!$A$2:$J$97,6,0)</f>
        <v>-4.4317000000000002</v>
      </c>
      <c r="I3484" s="50">
        <f>VLOOKUP(D3484,'Species List'!$A$2:$J$97,7,0)</f>
        <v>2.9051</v>
      </c>
      <c r="J3484">
        <f t="shared" si="54"/>
        <v>701.47339170910243</v>
      </c>
      <c r="K3484" s="50" t="str">
        <f>VLOOKUP(D3484,'Species List'!$A$2:$J$97,4,0)</f>
        <v>Scaridae</v>
      </c>
    </row>
    <row r="3485" spans="1:11">
      <c r="A3485" s="49">
        <v>2015</v>
      </c>
      <c r="B3485" t="s">
        <v>379</v>
      </c>
      <c r="C3485">
        <v>1</v>
      </c>
      <c r="D3485" t="s">
        <v>45</v>
      </c>
      <c r="E3485" s="48" t="str">
        <f>VLOOKUP(D3485,'Species List'!$A$2:$J$97,3,0)</f>
        <v>Sparisoma viride</v>
      </c>
      <c r="F3485">
        <v>32</v>
      </c>
      <c r="G3485" t="s">
        <v>43</v>
      </c>
      <c r="H3485" s="50">
        <f>VLOOKUP(D3485,'Species List'!$A$2:$J$97,6,0)</f>
        <v>-4.4317000000000002</v>
      </c>
      <c r="I3485" s="50">
        <f>VLOOKUP(D3485,'Species List'!$A$2:$J$97,7,0)</f>
        <v>2.9051</v>
      </c>
      <c r="J3485">
        <f t="shared" si="54"/>
        <v>701.47339170910243</v>
      </c>
      <c r="K3485" s="50" t="str">
        <f>VLOOKUP(D3485,'Species List'!$A$2:$J$97,4,0)</f>
        <v>Scaridae</v>
      </c>
    </row>
    <row r="3486" spans="1:11">
      <c r="A3486" s="49">
        <v>2015</v>
      </c>
      <c r="B3486" t="s">
        <v>379</v>
      </c>
      <c r="C3486">
        <v>1</v>
      </c>
      <c r="D3486" t="s">
        <v>45</v>
      </c>
      <c r="E3486" s="48" t="str">
        <f>VLOOKUP(D3486,'Species List'!$A$2:$J$97,3,0)</f>
        <v>Sparisoma viride</v>
      </c>
      <c r="F3486">
        <v>34</v>
      </c>
      <c r="G3486" t="s">
        <v>43</v>
      </c>
      <c r="H3486" s="50">
        <f>VLOOKUP(D3486,'Species List'!$A$2:$J$97,6,0)</f>
        <v>-4.4317000000000002</v>
      </c>
      <c r="I3486" s="50">
        <f>VLOOKUP(D3486,'Species List'!$A$2:$J$97,7,0)</f>
        <v>2.9051</v>
      </c>
      <c r="J3486">
        <f t="shared" si="54"/>
        <v>836.56444365737127</v>
      </c>
      <c r="K3486" s="50" t="str">
        <f>VLOOKUP(D3486,'Species List'!$A$2:$J$97,4,0)</f>
        <v>Scaridae</v>
      </c>
    </row>
    <row r="3487" spans="1:11">
      <c r="A3487" s="49">
        <v>2015</v>
      </c>
      <c r="B3487" t="s">
        <v>379</v>
      </c>
      <c r="C3487">
        <v>2</v>
      </c>
      <c r="D3487" t="s">
        <v>54</v>
      </c>
      <c r="E3487" s="48" t="str">
        <f>VLOOKUP(D3487,'Species List'!$A$2:$J$97,3,0)</f>
        <v>Acanthurus coeruleus</v>
      </c>
      <c r="F3487">
        <v>20</v>
      </c>
      <c r="H3487" s="50">
        <f>VLOOKUP(D3487,'Species List'!$A$2:$J$97,6,0)</f>
        <v>-2.8241999999999998</v>
      </c>
      <c r="I3487" s="50">
        <f>VLOOKUP(D3487,'Species List'!$A$2:$J$97,7,0)</f>
        <v>2.2637999999999998</v>
      </c>
      <c r="J3487">
        <f t="shared" si="54"/>
        <v>242.58933511332035</v>
      </c>
      <c r="K3487" s="50" t="str">
        <f>VLOOKUP(D3487,'Species List'!$A$2:$J$97,4,0)</f>
        <v>Acanthuridae</v>
      </c>
    </row>
    <row r="3488" spans="1:11">
      <c r="A3488" s="49">
        <v>2015</v>
      </c>
      <c r="B3488" t="s">
        <v>379</v>
      </c>
      <c r="C3488">
        <v>2</v>
      </c>
      <c r="D3488" t="s">
        <v>44</v>
      </c>
      <c r="E3488" s="48" t="str">
        <f>VLOOKUP(D3488,'Species List'!$A$2:$J$97,3,0)</f>
        <v>Scarus iseri</v>
      </c>
      <c r="F3488">
        <v>24</v>
      </c>
      <c r="G3488" t="s">
        <v>43</v>
      </c>
      <c r="H3488" s="50">
        <f>VLOOKUP(D3488,'Species List'!$A$2:$J$97,6,0)</f>
        <v>-4.8887</v>
      </c>
      <c r="I3488" s="50">
        <f>VLOOKUP(D3488,'Species List'!$A$2:$J$97,7,0)</f>
        <v>3.0548000000000002</v>
      </c>
      <c r="J3488">
        <f t="shared" si="54"/>
        <v>241.19555570231063</v>
      </c>
      <c r="K3488" s="50" t="str">
        <f>VLOOKUP(D3488,'Species List'!$A$2:$J$97,4,0)</f>
        <v>Scaridae</v>
      </c>
    </row>
    <row r="3489" spans="1:11">
      <c r="A3489" s="49">
        <v>2015</v>
      </c>
      <c r="B3489" t="s">
        <v>379</v>
      </c>
      <c r="C3489">
        <v>2</v>
      </c>
      <c r="D3489" t="s">
        <v>48</v>
      </c>
      <c r="E3489" s="48" t="str">
        <f>VLOOKUP(D3489,'Species List'!$A$2:$J$97,3,0)</f>
        <v>Scarus taeniopterus</v>
      </c>
      <c r="F3489">
        <v>17</v>
      </c>
      <c r="G3489" t="s">
        <v>21</v>
      </c>
      <c r="H3489" s="50">
        <f>VLOOKUP(D3489,'Species List'!$A$2:$J$97,6,0)</f>
        <v>-3.2256999999999998</v>
      </c>
      <c r="I3489" s="50">
        <f>VLOOKUP(D3489,'Species List'!$A$2:$J$97,7,0)</f>
        <v>2.3852000000000002</v>
      </c>
      <c r="J3489">
        <f t="shared" si="54"/>
        <v>124.27013418228138</v>
      </c>
      <c r="K3489" s="50" t="str">
        <f>VLOOKUP(D3489,'Species List'!$A$2:$J$97,4,0)</f>
        <v>Scaridae</v>
      </c>
    </row>
    <row r="3490" spans="1:11">
      <c r="A3490" s="49">
        <v>2015</v>
      </c>
      <c r="B3490" t="s">
        <v>379</v>
      </c>
      <c r="C3490">
        <v>2</v>
      </c>
      <c r="D3490" t="s">
        <v>48</v>
      </c>
      <c r="E3490" s="48" t="str">
        <f>VLOOKUP(D3490,'Species List'!$A$2:$J$97,3,0)</f>
        <v>Scarus taeniopterus</v>
      </c>
      <c r="F3490">
        <v>19</v>
      </c>
      <c r="G3490" t="s">
        <v>21</v>
      </c>
      <c r="H3490" s="50">
        <f>VLOOKUP(D3490,'Species List'!$A$2:$J$97,6,0)</f>
        <v>-3.2256999999999998</v>
      </c>
      <c r="I3490" s="50">
        <f>VLOOKUP(D3490,'Species List'!$A$2:$J$97,7,0)</f>
        <v>2.3852000000000002</v>
      </c>
      <c r="J3490">
        <f t="shared" si="54"/>
        <v>162.02539503890316</v>
      </c>
      <c r="K3490" s="50" t="str">
        <f>VLOOKUP(D3490,'Species List'!$A$2:$J$97,4,0)</f>
        <v>Scaridae</v>
      </c>
    </row>
    <row r="3491" spans="1:11">
      <c r="A3491" s="49">
        <v>2015</v>
      </c>
      <c r="B3491" t="s">
        <v>379</v>
      </c>
      <c r="C3491">
        <v>2</v>
      </c>
      <c r="D3491" t="s">
        <v>48</v>
      </c>
      <c r="E3491" s="48" t="str">
        <f>VLOOKUP(D3491,'Species List'!$A$2:$J$97,3,0)</f>
        <v>Scarus taeniopterus</v>
      </c>
      <c r="F3491">
        <v>20</v>
      </c>
      <c r="G3491" t="s">
        <v>21</v>
      </c>
      <c r="H3491" s="50">
        <f>VLOOKUP(D3491,'Species List'!$A$2:$J$97,6,0)</f>
        <v>-3.2256999999999998</v>
      </c>
      <c r="I3491" s="50">
        <f>VLOOKUP(D3491,'Species List'!$A$2:$J$97,7,0)</f>
        <v>2.3852000000000002</v>
      </c>
      <c r="J3491">
        <f t="shared" si="54"/>
        <v>183.11197449783583</v>
      </c>
      <c r="K3491" s="50" t="str">
        <f>VLOOKUP(D3491,'Species List'!$A$2:$J$97,4,0)</f>
        <v>Scaridae</v>
      </c>
    </row>
    <row r="3492" spans="1:11">
      <c r="A3492" s="49">
        <v>2015</v>
      </c>
      <c r="B3492" t="s">
        <v>379</v>
      </c>
      <c r="C3492">
        <v>2</v>
      </c>
      <c r="D3492" t="s">
        <v>48</v>
      </c>
      <c r="E3492" s="48" t="str">
        <f>VLOOKUP(D3492,'Species List'!$A$2:$J$97,3,0)</f>
        <v>Scarus taeniopterus</v>
      </c>
      <c r="F3492">
        <v>20</v>
      </c>
      <c r="G3492" t="s">
        <v>21</v>
      </c>
      <c r="H3492" s="50">
        <f>VLOOKUP(D3492,'Species List'!$A$2:$J$97,6,0)</f>
        <v>-3.2256999999999998</v>
      </c>
      <c r="I3492" s="50">
        <f>VLOOKUP(D3492,'Species List'!$A$2:$J$97,7,0)</f>
        <v>2.3852000000000002</v>
      </c>
      <c r="J3492">
        <f t="shared" si="54"/>
        <v>183.11197449783583</v>
      </c>
      <c r="K3492" s="50" t="str">
        <f>VLOOKUP(D3492,'Species List'!$A$2:$J$97,4,0)</f>
        <v>Scaridae</v>
      </c>
    </row>
    <row r="3493" spans="1:11">
      <c r="A3493" s="49">
        <v>2015</v>
      </c>
      <c r="B3493" t="s">
        <v>379</v>
      </c>
      <c r="C3493">
        <v>2</v>
      </c>
      <c r="D3493" t="s">
        <v>48</v>
      </c>
      <c r="E3493" s="48" t="str">
        <f>VLOOKUP(D3493,'Species List'!$A$2:$J$97,3,0)</f>
        <v>Scarus taeniopterus</v>
      </c>
      <c r="F3493">
        <v>21</v>
      </c>
      <c r="G3493" t="s">
        <v>21</v>
      </c>
      <c r="H3493" s="50">
        <f>VLOOKUP(D3493,'Species List'!$A$2:$J$97,6,0)</f>
        <v>-3.2256999999999998</v>
      </c>
      <c r="I3493" s="50">
        <f>VLOOKUP(D3493,'Species List'!$A$2:$J$97,7,0)</f>
        <v>2.3852000000000002</v>
      </c>
      <c r="J3493">
        <f t="shared" si="54"/>
        <v>205.71097462173614</v>
      </c>
      <c r="K3493" s="50" t="str">
        <f>VLOOKUP(D3493,'Species List'!$A$2:$J$97,4,0)</f>
        <v>Scaridae</v>
      </c>
    </row>
    <row r="3494" spans="1:11">
      <c r="A3494" s="49">
        <v>2015</v>
      </c>
      <c r="B3494" t="s">
        <v>379</v>
      </c>
      <c r="C3494">
        <v>2</v>
      </c>
      <c r="D3494" t="s">
        <v>48</v>
      </c>
      <c r="E3494" s="48" t="str">
        <f>VLOOKUP(D3494,'Species List'!$A$2:$J$97,3,0)</f>
        <v>Scarus taeniopterus</v>
      </c>
      <c r="F3494">
        <v>23</v>
      </c>
      <c r="G3494" t="s">
        <v>43</v>
      </c>
      <c r="H3494" s="50">
        <f>VLOOKUP(D3494,'Species List'!$A$2:$J$97,6,0)</f>
        <v>-3.2256999999999998</v>
      </c>
      <c r="I3494" s="50">
        <f>VLOOKUP(D3494,'Species List'!$A$2:$J$97,7,0)</f>
        <v>2.3852000000000002</v>
      </c>
      <c r="J3494">
        <f t="shared" si="54"/>
        <v>255.56020890468707</v>
      </c>
      <c r="K3494" s="50" t="str">
        <f>VLOOKUP(D3494,'Species List'!$A$2:$J$97,4,0)</f>
        <v>Scaridae</v>
      </c>
    </row>
    <row r="3495" spans="1:11">
      <c r="A3495" s="49">
        <v>2015</v>
      </c>
      <c r="B3495" t="s">
        <v>379</v>
      </c>
      <c r="C3495">
        <v>2</v>
      </c>
      <c r="D3495" t="s">
        <v>48</v>
      </c>
      <c r="E3495" s="48" t="str">
        <f>VLOOKUP(D3495,'Species List'!$A$2:$J$97,3,0)</f>
        <v>Scarus taeniopterus</v>
      </c>
      <c r="F3495">
        <v>24</v>
      </c>
      <c r="G3495" t="s">
        <v>43</v>
      </c>
      <c r="H3495" s="50">
        <f>VLOOKUP(D3495,'Species List'!$A$2:$J$97,6,0)</f>
        <v>-3.2256999999999998</v>
      </c>
      <c r="I3495" s="50">
        <f>VLOOKUP(D3495,'Species List'!$A$2:$J$97,7,0)</f>
        <v>2.3852000000000002</v>
      </c>
      <c r="J3495">
        <f t="shared" si="54"/>
        <v>282.86541679033706</v>
      </c>
      <c r="K3495" s="50" t="str">
        <f>VLOOKUP(D3495,'Species List'!$A$2:$J$97,4,0)</f>
        <v>Scaridae</v>
      </c>
    </row>
    <row r="3496" spans="1:11">
      <c r="A3496" s="49">
        <v>2015</v>
      </c>
      <c r="B3496" t="s">
        <v>379</v>
      </c>
      <c r="C3496">
        <v>2</v>
      </c>
      <c r="D3496" s="48" t="s">
        <v>42</v>
      </c>
      <c r="E3496" s="48" t="str">
        <f>VLOOKUP(D3496,'Species List'!$A$2:$J$97,3,0)</f>
        <v>Scarus vetula</v>
      </c>
      <c r="F3496">
        <v>34</v>
      </c>
      <c r="G3496" t="s">
        <v>43</v>
      </c>
      <c r="H3496" s="50">
        <f>VLOOKUP(D3496,'Species List'!$A$2:$J$97,6,0)</f>
        <v>-5.0162000000000004</v>
      </c>
      <c r="I3496" s="50">
        <f>VLOOKUP(D3496,'Species List'!$A$2:$J$97,7,0)</f>
        <v>3.1109</v>
      </c>
      <c r="J3496">
        <f t="shared" si="54"/>
        <v>722.73279691201913</v>
      </c>
      <c r="K3496" s="50" t="str">
        <f>VLOOKUP(D3496,'Species List'!$A$2:$J$97,4,0)</f>
        <v>Scaridae</v>
      </c>
    </row>
    <row r="3497" spans="1:11">
      <c r="A3497" s="49">
        <v>2015</v>
      </c>
      <c r="B3497" t="s">
        <v>379</v>
      </c>
      <c r="C3497">
        <v>2</v>
      </c>
      <c r="D3497" s="48" t="s">
        <v>47</v>
      </c>
      <c r="E3497" s="48" t="str">
        <f>VLOOKUP(D3497,'Species List'!$A$2:$J$97,3,0)</f>
        <v>Sparisoma aurofrenatum</v>
      </c>
      <c r="F3497">
        <v>22</v>
      </c>
      <c r="G3497" t="s">
        <v>21</v>
      </c>
      <c r="H3497" s="50">
        <f>VLOOKUP(D3497,'Species List'!$A$2:$J$97,6,0)</f>
        <v>-4.0781000000000001</v>
      </c>
      <c r="I3497" s="50">
        <f>VLOOKUP(D3497,'Species List'!$A$2:$J$97,7,0)</f>
        <v>2.7437999999999998</v>
      </c>
      <c r="J3497">
        <f t="shared" si="54"/>
        <v>223.37746170948702</v>
      </c>
      <c r="K3497" s="50" t="str">
        <f>VLOOKUP(D3497,'Species List'!$A$2:$J$97,4,0)</f>
        <v>Scaridae</v>
      </c>
    </row>
    <row r="3498" spans="1:11">
      <c r="A3498" s="49">
        <v>2015</v>
      </c>
      <c r="B3498" t="s">
        <v>379</v>
      </c>
      <c r="C3498">
        <v>2</v>
      </c>
      <c r="D3498" s="48" t="s">
        <v>47</v>
      </c>
      <c r="E3498" s="48" t="str">
        <f>VLOOKUP(D3498,'Species List'!$A$2:$J$97,3,0)</f>
        <v>Sparisoma aurofrenatum</v>
      </c>
      <c r="F3498">
        <v>23</v>
      </c>
      <c r="G3498" t="s">
        <v>21</v>
      </c>
      <c r="H3498" s="50">
        <f>VLOOKUP(D3498,'Species List'!$A$2:$J$97,6,0)</f>
        <v>-4.0781000000000001</v>
      </c>
      <c r="I3498" s="50">
        <f>VLOOKUP(D3498,'Species List'!$A$2:$J$97,7,0)</f>
        <v>2.7437999999999998</v>
      </c>
      <c r="J3498">
        <f t="shared" si="54"/>
        <v>252.35321175413256</v>
      </c>
      <c r="K3498" s="50" t="str">
        <f>VLOOKUP(D3498,'Species List'!$A$2:$J$97,4,0)</f>
        <v>Scaridae</v>
      </c>
    </row>
    <row r="3499" spans="1:11">
      <c r="A3499" s="49">
        <v>2015</v>
      </c>
      <c r="B3499" t="s">
        <v>379</v>
      </c>
      <c r="C3499">
        <v>2</v>
      </c>
      <c r="D3499" t="s">
        <v>45</v>
      </c>
      <c r="E3499" s="48" t="str">
        <f>VLOOKUP(D3499,'Species List'!$A$2:$J$97,3,0)</f>
        <v>Sparisoma viride</v>
      </c>
      <c r="F3499">
        <v>28</v>
      </c>
      <c r="G3499" t="s">
        <v>21</v>
      </c>
      <c r="H3499" s="50">
        <f>VLOOKUP(D3499,'Species List'!$A$2:$J$97,6,0)</f>
        <v>-4.4317000000000002</v>
      </c>
      <c r="I3499" s="50">
        <f>VLOOKUP(D3499,'Species List'!$A$2:$J$97,7,0)</f>
        <v>2.9051</v>
      </c>
      <c r="J3499">
        <f t="shared" si="54"/>
        <v>475.92530495067058</v>
      </c>
      <c r="K3499" s="50" t="str">
        <f>VLOOKUP(D3499,'Species List'!$A$2:$J$97,4,0)</f>
        <v>Scaridae</v>
      </c>
    </row>
    <row r="3500" spans="1:11">
      <c r="A3500" s="49">
        <v>2015</v>
      </c>
      <c r="B3500" t="s">
        <v>379</v>
      </c>
      <c r="C3500">
        <v>3</v>
      </c>
      <c r="D3500" t="s">
        <v>48</v>
      </c>
      <c r="E3500" s="48" t="str">
        <f>VLOOKUP(D3500,'Species List'!$A$2:$J$97,3,0)</f>
        <v>Scarus taeniopterus</v>
      </c>
      <c r="F3500">
        <v>14</v>
      </c>
      <c r="G3500" t="s">
        <v>21</v>
      </c>
      <c r="H3500" s="50">
        <f>VLOOKUP(D3500,'Species List'!$A$2:$J$97,6,0)</f>
        <v>-3.2256999999999998</v>
      </c>
      <c r="I3500" s="50">
        <f>VLOOKUP(D3500,'Species List'!$A$2:$J$97,7,0)</f>
        <v>2.3852000000000002</v>
      </c>
      <c r="J3500">
        <f t="shared" si="54"/>
        <v>78.206813423753971</v>
      </c>
      <c r="K3500" s="50" t="str">
        <f>VLOOKUP(D3500,'Species List'!$A$2:$J$97,4,0)</f>
        <v>Scaridae</v>
      </c>
    </row>
    <row r="3501" spans="1:11">
      <c r="A3501" s="49">
        <v>2015</v>
      </c>
      <c r="B3501" t="s">
        <v>379</v>
      </c>
      <c r="C3501">
        <v>3</v>
      </c>
      <c r="D3501" t="s">
        <v>48</v>
      </c>
      <c r="E3501" s="48" t="str">
        <f>VLOOKUP(D3501,'Species List'!$A$2:$J$97,3,0)</f>
        <v>Scarus taeniopterus</v>
      </c>
      <c r="F3501">
        <v>15</v>
      </c>
      <c r="G3501" t="s">
        <v>21</v>
      </c>
      <c r="H3501" s="50">
        <f>VLOOKUP(D3501,'Species List'!$A$2:$J$97,6,0)</f>
        <v>-3.2256999999999998</v>
      </c>
      <c r="I3501" s="50">
        <f>VLOOKUP(D3501,'Species List'!$A$2:$J$97,7,0)</f>
        <v>2.3852000000000002</v>
      </c>
      <c r="J3501">
        <f t="shared" si="54"/>
        <v>92.19616810425471</v>
      </c>
      <c r="K3501" s="50" t="str">
        <f>VLOOKUP(D3501,'Species List'!$A$2:$J$97,4,0)</f>
        <v>Scaridae</v>
      </c>
    </row>
    <row r="3502" spans="1:11">
      <c r="A3502" s="49">
        <v>2015</v>
      </c>
      <c r="B3502" t="s">
        <v>379</v>
      </c>
      <c r="C3502">
        <v>3</v>
      </c>
      <c r="D3502" t="s">
        <v>48</v>
      </c>
      <c r="E3502" s="48" t="str">
        <f>VLOOKUP(D3502,'Species List'!$A$2:$J$97,3,0)</f>
        <v>Scarus taeniopterus</v>
      </c>
      <c r="F3502">
        <v>19</v>
      </c>
      <c r="G3502" t="s">
        <v>21</v>
      </c>
      <c r="H3502" s="50">
        <f>VLOOKUP(D3502,'Species List'!$A$2:$J$97,6,0)</f>
        <v>-3.2256999999999998</v>
      </c>
      <c r="I3502" s="50">
        <f>VLOOKUP(D3502,'Species List'!$A$2:$J$97,7,0)</f>
        <v>2.3852000000000002</v>
      </c>
      <c r="J3502">
        <f t="shared" si="54"/>
        <v>162.02539503890316</v>
      </c>
      <c r="K3502" s="50" t="str">
        <f>VLOOKUP(D3502,'Species List'!$A$2:$J$97,4,0)</f>
        <v>Scaridae</v>
      </c>
    </row>
    <row r="3503" spans="1:11">
      <c r="A3503" s="49">
        <v>2015</v>
      </c>
      <c r="B3503" t="s">
        <v>379</v>
      </c>
      <c r="C3503">
        <v>3</v>
      </c>
      <c r="D3503" t="s">
        <v>48</v>
      </c>
      <c r="E3503" s="48" t="str">
        <f>VLOOKUP(D3503,'Species List'!$A$2:$J$97,3,0)</f>
        <v>Scarus taeniopterus</v>
      </c>
      <c r="F3503">
        <v>20</v>
      </c>
      <c r="G3503" t="s">
        <v>21</v>
      </c>
      <c r="H3503" s="50">
        <f>VLOOKUP(D3503,'Species List'!$A$2:$J$97,6,0)</f>
        <v>-3.2256999999999998</v>
      </c>
      <c r="I3503" s="50">
        <f>VLOOKUP(D3503,'Species List'!$A$2:$J$97,7,0)</f>
        <v>2.3852000000000002</v>
      </c>
      <c r="J3503">
        <f t="shared" si="54"/>
        <v>183.11197449783583</v>
      </c>
      <c r="K3503" s="50" t="str">
        <f>VLOOKUP(D3503,'Species List'!$A$2:$J$97,4,0)</f>
        <v>Scaridae</v>
      </c>
    </row>
    <row r="3504" spans="1:11">
      <c r="A3504" s="49">
        <v>2015</v>
      </c>
      <c r="B3504" t="s">
        <v>379</v>
      </c>
      <c r="C3504">
        <v>3</v>
      </c>
      <c r="D3504" t="s">
        <v>48</v>
      </c>
      <c r="E3504" s="48" t="str">
        <f>VLOOKUP(D3504,'Species List'!$A$2:$J$97,3,0)</f>
        <v>Scarus taeniopterus</v>
      </c>
      <c r="F3504">
        <v>23</v>
      </c>
      <c r="G3504" t="s">
        <v>43</v>
      </c>
      <c r="H3504" s="50">
        <f>VLOOKUP(D3504,'Species List'!$A$2:$J$97,6,0)</f>
        <v>-3.2256999999999998</v>
      </c>
      <c r="I3504" s="50">
        <f>VLOOKUP(D3504,'Species List'!$A$2:$J$97,7,0)</f>
        <v>2.3852000000000002</v>
      </c>
      <c r="J3504">
        <f t="shared" si="54"/>
        <v>255.56020890468707</v>
      </c>
      <c r="K3504" s="50" t="str">
        <f>VLOOKUP(D3504,'Species List'!$A$2:$J$97,4,0)</f>
        <v>Scaridae</v>
      </c>
    </row>
    <row r="3505" spans="1:11">
      <c r="A3505" s="49">
        <v>2015</v>
      </c>
      <c r="B3505" t="s">
        <v>379</v>
      </c>
      <c r="C3505">
        <v>3</v>
      </c>
      <c r="D3505" t="s">
        <v>48</v>
      </c>
      <c r="E3505" s="48" t="str">
        <f>VLOOKUP(D3505,'Species List'!$A$2:$J$97,3,0)</f>
        <v>Scarus taeniopterus</v>
      </c>
      <c r="F3505">
        <v>23</v>
      </c>
      <c r="G3505" t="s">
        <v>43</v>
      </c>
      <c r="H3505" s="50">
        <f>VLOOKUP(D3505,'Species List'!$A$2:$J$97,6,0)</f>
        <v>-3.2256999999999998</v>
      </c>
      <c r="I3505" s="50">
        <f>VLOOKUP(D3505,'Species List'!$A$2:$J$97,7,0)</f>
        <v>2.3852000000000002</v>
      </c>
      <c r="J3505">
        <f t="shared" si="54"/>
        <v>255.56020890468707</v>
      </c>
      <c r="K3505" s="50" t="str">
        <f>VLOOKUP(D3505,'Species List'!$A$2:$J$97,4,0)</f>
        <v>Scaridae</v>
      </c>
    </row>
    <row r="3506" spans="1:11">
      <c r="A3506" s="49">
        <v>2015</v>
      </c>
      <c r="B3506" t="s">
        <v>379</v>
      </c>
      <c r="C3506">
        <v>3</v>
      </c>
      <c r="D3506" s="48" t="s">
        <v>42</v>
      </c>
      <c r="E3506" s="48" t="str">
        <f>VLOOKUP(D3506,'Species List'!$A$2:$J$97,3,0)</f>
        <v>Scarus vetula</v>
      </c>
      <c r="F3506">
        <v>32</v>
      </c>
      <c r="G3506" t="s">
        <v>43</v>
      </c>
      <c r="H3506" s="50">
        <f>VLOOKUP(D3506,'Species List'!$A$2:$J$97,6,0)</f>
        <v>-5.0162000000000004</v>
      </c>
      <c r="I3506" s="50">
        <f>VLOOKUP(D3506,'Species List'!$A$2:$J$97,7,0)</f>
        <v>3.1109</v>
      </c>
      <c r="J3506">
        <f t="shared" si="54"/>
        <v>598.50952660385963</v>
      </c>
      <c r="K3506" s="50" t="str">
        <f>VLOOKUP(D3506,'Species List'!$A$2:$J$97,4,0)</f>
        <v>Scaridae</v>
      </c>
    </row>
    <row r="3507" spans="1:11">
      <c r="A3507" s="49">
        <v>2015</v>
      </c>
      <c r="B3507" t="s">
        <v>379</v>
      </c>
      <c r="C3507">
        <v>3</v>
      </c>
      <c r="D3507" s="48" t="s">
        <v>47</v>
      </c>
      <c r="E3507" s="48" t="str">
        <f>VLOOKUP(D3507,'Species List'!$A$2:$J$97,3,0)</f>
        <v>Sparisoma aurofrenatum</v>
      </c>
      <c r="F3507">
        <v>23</v>
      </c>
      <c r="G3507" t="s">
        <v>43</v>
      </c>
      <c r="H3507" s="50">
        <f>VLOOKUP(D3507,'Species List'!$A$2:$J$97,6,0)</f>
        <v>-4.0781000000000001</v>
      </c>
      <c r="I3507" s="50">
        <f>VLOOKUP(D3507,'Species List'!$A$2:$J$97,7,0)</f>
        <v>2.7437999999999998</v>
      </c>
      <c r="J3507">
        <f t="shared" si="54"/>
        <v>252.35321175413256</v>
      </c>
      <c r="K3507" s="50" t="str">
        <f>VLOOKUP(D3507,'Species List'!$A$2:$J$97,4,0)</f>
        <v>Scaridae</v>
      </c>
    </row>
    <row r="3508" spans="1:11">
      <c r="A3508" s="49">
        <v>2015</v>
      </c>
      <c r="B3508" t="s">
        <v>379</v>
      </c>
      <c r="C3508">
        <v>3</v>
      </c>
      <c r="D3508" t="s">
        <v>45</v>
      </c>
      <c r="E3508" s="48" t="str">
        <f>VLOOKUP(D3508,'Species List'!$A$2:$J$97,3,0)</f>
        <v>Sparisoma viride</v>
      </c>
      <c r="F3508">
        <v>29</v>
      </c>
      <c r="G3508" t="s">
        <v>21</v>
      </c>
      <c r="H3508" s="50">
        <f>VLOOKUP(D3508,'Species List'!$A$2:$J$97,6,0)</f>
        <v>-4.4317000000000002</v>
      </c>
      <c r="I3508" s="50">
        <f>VLOOKUP(D3508,'Species List'!$A$2:$J$97,7,0)</f>
        <v>2.9051</v>
      </c>
      <c r="J3508">
        <f t="shared" si="54"/>
        <v>527.00219453145235</v>
      </c>
      <c r="K3508" s="50" t="str">
        <f>VLOOKUP(D3508,'Species List'!$A$2:$J$97,4,0)</f>
        <v>Scaridae</v>
      </c>
    </row>
    <row r="3509" spans="1:11">
      <c r="A3509" s="49">
        <v>2015</v>
      </c>
      <c r="B3509" t="s">
        <v>379</v>
      </c>
      <c r="C3509">
        <v>3</v>
      </c>
      <c r="D3509" t="s">
        <v>45</v>
      </c>
      <c r="E3509" s="48" t="str">
        <f>VLOOKUP(D3509,'Species List'!$A$2:$J$97,3,0)</f>
        <v>Sparisoma viride</v>
      </c>
      <c r="F3509">
        <v>34</v>
      </c>
      <c r="G3509" t="s">
        <v>43</v>
      </c>
      <c r="H3509" s="50">
        <f>VLOOKUP(D3509,'Species List'!$A$2:$J$97,6,0)</f>
        <v>-4.4317000000000002</v>
      </c>
      <c r="I3509" s="50">
        <f>VLOOKUP(D3509,'Species List'!$A$2:$J$97,7,0)</f>
        <v>2.9051</v>
      </c>
      <c r="J3509">
        <f t="shared" si="54"/>
        <v>836.56444365737127</v>
      </c>
      <c r="K3509" s="50" t="str">
        <f>VLOOKUP(D3509,'Species List'!$A$2:$J$97,4,0)</f>
        <v>Scaridae</v>
      </c>
    </row>
    <row r="3510" spans="1:11">
      <c r="A3510" s="49">
        <v>2015</v>
      </c>
      <c r="B3510" t="s">
        <v>379</v>
      </c>
      <c r="C3510">
        <v>4</v>
      </c>
      <c r="D3510" s="48" t="s">
        <v>26</v>
      </c>
      <c r="E3510" s="48" t="str">
        <f>VLOOKUP(D3510,'Species List'!$A$2:$J$97,3,0)</f>
        <v>Acanthurus bahianus</v>
      </c>
      <c r="F3510">
        <v>19</v>
      </c>
      <c r="H3510" s="50">
        <f>VLOOKUP(D3510,'Species List'!$A$2:$J$97,6,0)</f>
        <v>-4.6005000000000003</v>
      </c>
      <c r="I3510" s="50">
        <f>VLOOKUP(D3510,'Species List'!$A$2:$J$97,7,0)</f>
        <v>2.9752000000000001</v>
      </c>
      <c r="J3510">
        <f t="shared" si="54"/>
        <v>151.09417216938573</v>
      </c>
      <c r="K3510" s="50" t="str">
        <f>VLOOKUP(D3510,'Species List'!$A$2:$J$97,4,0)</f>
        <v>Acanthuridae</v>
      </c>
    </row>
    <row r="3511" spans="1:11">
      <c r="A3511" s="49">
        <v>2015</v>
      </c>
      <c r="B3511" t="s">
        <v>379</v>
      </c>
      <c r="C3511">
        <v>4</v>
      </c>
      <c r="D3511" s="48" t="s">
        <v>26</v>
      </c>
      <c r="E3511" s="48" t="str">
        <f>VLOOKUP(D3511,'Species List'!$A$2:$J$97,3,0)</f>
        <v>Acanthurus bahianus</v>
      </c>
      <c r="F3511">
        <v>21</v>
      </c>
      <c r="H3511" s="50">
        <f>VLOOKUP(D3511,'Species List'!$A$2:$J$97,6,0)</f>
        <v>-4.6005000000000003</v>
      </c>
      <c r="I3511" s="50">
        <f>VLOOKUP(D3511,'Species List'!$A$2:$J$97,7,0)</f>
        <v>2.9752000000000001</v>
      </c>
      <c r="J3511">
        <f t="shared" si="54"/>
        <v>203.50113964162315</v>
      </c>
      <c r="K3511" s="50" t="str">
        <f>VLOOKUP(D3511,'Species List'!$A$2:$J$97,4,0)</f>
        <v>Acanthuridae</v>
      </c>
    </row>
    <row r="3512" spans="1:11">
      <c r="A3512" s="49">
        <v>2015</v>
      </c>
      <c r="B3512" t="s">
        <v>379</v>
      </c>
      <c r="C3512">
        <v>4</v>
      </c>
      <c r="D3512" t="s">
        <v>54</v>
      </c>
      <c r="E3512" s="48" t="str">
        <f>VLOOKUP(D3512,'Species List'!$A$2:$J$97,3,0)</f>
        <v>Acanthurus coeruleus</v>
      </c>
      <c r="F3512">
        <v>19</v>
      </c>
      <c r="H3512" s="50">
        <f>VLOOKUP(D3512,'Species List'!$A$2:$J$97,6,0)</f>
        <v>-2.8241999999999998</v>
      </c>
      <c r="I3512" s="50">
        <f>VLOOKUP(D3512,'Species List'!$A$2:$J$97,7,0)</f>
        <v>2.2637999999999998</v>
      </c>
      <c r="J3512">
        <f t="shared" si="54"/>
        <v>215.99435539737019</v>
      </c>
      <c r="K3512" s="50" t="str">
        <f>VLOOKUP(D3512,'Species List'!$A$2:$J$97,4,0)</f>
        <v>Acanthuridae</v>
      </c>
    </row>
    <row r="3513" spans="1:11">
      <c r="A3513" s="49">
        <v>2015</v>
      </c>
      <c r="B3513" t="s">
        <v>379</v>
      </c>
      <c r="C3513">
        <v>4</v>
      </c>
      <c r="D3513" t="s">
        <v>48</v>
      </c>
      <c r="E3513" s="48" t="str">
        <f>VLOOKUP(D3513,'Species List'!$A$2:$J$97,3,0)</f>
        <v>Scarus taeniopterus</v>
      </c>
      <c r="F3513">
        <v>17</v>
      </c>
      <c r="G3513" t="s">
        <v>21</v>
      </c>
      <c r="H3513" s="50">
        <f>VLOOKUP(D3513,'Species List'!$A$2:$J$97,6,0)</f>
        <v>-3.2256999999999998</v>
      </c>
      <c r="I3513" s="50">
        <f>VLOOKUP(D3513,'Species List'!$A$2:$J$97,7,0)</f>
        <v>2.3852000000000002</v>
      </c>
      <c r="J3513">
        <f t="shared" si="54"/>
        <v>124.27013418228138</v>
      </c>
      <c r="K3513" s="50" t="str">
        <f>VLOOKUP(D3513,'Species List'!$A$2:$J$97,4,0)</f>
        <v>Scaridae</v>
      </c>
    </row>
    <row r="3514" spans="1:11">
      <c r="A3514" s="49">
        <v>2015</v>
      </c>
      <c r="B3514" t="s">
        <v>379</v>
      </c>
      <c r="C3514">
        <v>4</v>
      </c>
      <c r="D3514" t="s">
        <v>48</v>
      </c>
      <c r="E3514" s="48" t="str">
        <f>VLOOKUP(D3514,'Species List'!$A$2:$J$97,3,0)</f>
        <v>Scarus taeniopterus</v>
      </c>
      <c r="F3514">
        <v>20</v>
      </c>
      <c r="G3514" t="s">
        <v>21</v>
      </c>
      <c r="H3514" s="50">
        <f>VLOOKUP(D3514,'Species List'!$A$2:$J$97,6,0)</f>
        <v>-3.2256999999999998</v>
      </c>
      <c r="I3514" s="50">
        <f>VLOOKUP(D3514,'Species List'!$A$2:$J$97,7,0)</f>
        <v>2.3852000000000002</v>
      </c>
      <c r="J3514">
        <f t="shared" si="54"/>
        <v>183.11197449783583</v>
      </c>
      <c r="K3514" s="50" t="str">
        <f>VLOOKUP(D3514,'Species List'!$A$2:$J$97,4,0)</f>
        <v>Scaridae</v>
      </c>
    </row>
    <row r="3515" spans="1:11">
      <c r="A3515" s="49">
        <v>2015</v>
      </c>
      <c r="B3515" t="s">
        <v>379</v>
      </c>
      <c r="C3515">
        <v>4</v>
      </c>
      <c r="D3515" t="s">
        <v>48</v>
      </c>
      <c r="E3515" s="48" t="str">
        <f>VLOOKUP(D3515,'Species List'!$A$2:$J$97,3,0)</f>
        <v>Scarus taeniopterus</v>
      </c>
      <c r="F3515">
        <v>23</v>
      </c>
      <c r="G3515" t="s">
        <v>21</v>
      </c>
      <c r="H3515" s="50">
        <f>VLOOKUP(D3515,'Species List'!$A$2:$J$97,6,0)</f>
        <v>-3.2256999999999998</v>
      </c>
      <c r="I3515" s="50">
        <f>VLOOKUP(D3515,'Species List'!$A$2:$J$97,7,0)</f>
        <v>2.3852000000000002</v>
      </c>
      <c r="J3515">
        <f t="shared" si="54"/>
        <v>255.56020890468707</v>
      </c>
      <c r="K3515" s="50" t="str">
        <f>VLOOKUP(D3515,'Species List'!$A$2:$J$97,4,0)</f>
        <v>Scaridae</v>
      </c>
    </row>
    <row r="3516" spans="1:11">
      <c r="A3516" s="49">
        <v>2015</v>
      </c>
      <c r="B3516" t="s">
        <v>379</v>
      </c>
      <c r="C3516">
        <v>4</v>
      </c>
      <c r="D3516" t="s">
        <v>48</v>
      </c>
      <c r="E3516" s="48" t="str">
        <f>VLOOKUP(D3516,'Species List'!$A$2:$J$97,3,0)</f>
        <v>Scarus taeniopterus</v>
      </c>
      <c r="F3516">
        <v>22</v>
      </c>
      <c r="G3516" t="s">
        <v>43</v>
      </c>
      <c r="H3516" s="50">
        <f>VLOOKUP(D3516,'Species List'!$A$2:$J$97,6,0)</f>
        <v>-3.2256999999999998</v>
      </c>
      <c r="I3516" s="50">
        <f>VLOOKUP(D3516,'Species List'!$A$2:$J$97,7,0)</f>
        <v>2.3852000000000002</v>
      </c>
      <c r="J3516">
        <f t="shared" si="54"/>
        <v>229.85109565998633</v>
      </c>
      <c r="K3516" s="50" t="str">
        <f>VLOOKUP(D3516,'Species List'!$A$2:$J$97,4,0)</f>
        <v>Scaridae</v>
      </c>
    </row>
    <row r="3517" spans="1:11">
      <c r="A3517" s="49">
        <v>2015</v>
      </c>
      <c r="B3517" t="s">
        <v>379</v>
      </c>
      <c r="C3517">
        <v>4</v>
      </c>
      <c r="D3517" t="s">
        <v>48</v>
      </c>
      <c r="E3517" s="48" t="str">
        <f>VLOOKUP(D3517,'Species List'!$A$2:$J$97,3,0)</f>
        <v>Scarus taeniopterus</v>
      </c>
      <c r="F3517">
        <v>23</v>
      </c>
      <c r="G3517" t="s">
        <v>43</v>
      </c>
      <c r="H3517" s="50">
        <f>VLOOKUP(D3517,'Species List'!$A$2:$J$97,6,0)</f>
        <v>-3.2256999999999998</v>
      </c>
      <c r="I3517" s="50">
        <f>VLOOKUP(D3517,'Species List'!$A$2:$J$97,7,0)</f>
        <v>2.3852000000000002</v>
      </c>
      <c r="J3517">
        <f t="shared" si="54"/>
        <v>255.56020890468707</v>
      </c>
      <c r="K3517" s="50" t="str">
        <f>VLOOKUP(D3517,'Species List'!$A$2:$J$97,4,0)</f>
        <v>Scaridae</v>
      </c>
    </row>
    <row r="3518" spans="1:11">
      <c r="A3518" s="49">
        <v>2015</v>
      </c>
      <c r="B3518" t="s">
        <v>379</v>
      </c>
      <c r="C3518">
        <v>4</v>
      </c>
      <c r="D3518" t="s">
        <v>48</v>
      </c>
      <c r="E3518" s="48" t="str">
        <f>VLOOKUP(D3518,'Species List'!$A$2:$J$97,3,0)</f>
        <v>Scarus taeniopterus</v>
      </c>
      <c r="F3518">
        <v>23</v>
      </c>
      <c r="G3518" t="s">
        <v>43</v>
      </c>
      <c r="H3518" s="50">
        <f>VLOOKUP(D3518,'Species List'!$A$2:$J$97,6,0)</f>
        <v>-3.2256999999999998</v>
      </c>
      <c r="I3518" s="50">
        <f>VLOOKUP(D3518,'Species List'!$A$2:$J$97,7,0)</f>
        <v>2.3852000000000002</v>
      </c>
      <c r="J3518">
        <f t="shared" si="54"/>
        <v>255.56020890468707</v>
      </c>
      <c r="K3518" s="50" t="str">
        <f>VLOOKUP(D3518,'Species List'!$A$2:$J$97,4,0)</f>
        <v>Scaridae</v>
      </c>
    </row>
    <row r="3519" spans="1:11">
      <c r="A3519" s="49">
        <v>2015</v>
      </c>
      <c r="B3519" t="s">
        <v>379</v>
      </c>
      <c r="C3519">
        <v>4</v>
      </c>
      <c r="D3519" t="s">
        <v>48</v>
      </c>
      <c r="E3519" s="48" t="str">
        <f>VLOOKUP(D3519,'Species List'!$A$2:$J$97,3,0)</f>
        <v>Scarus taeniopterus</v>
      </c>
      <c r="F3519">
        <v>24</v>
      </c>
      <c r="G3519" t="s">
        <v>43</v>
      </c>
      <c r="H3519" s="50">
        <f>VLOOKUP(D3519,'Species List'!$A$2:$J$97,6,0)</f>
        <v>-3.2256999999999998</v>
      </c>
      <c r="I3519" s="50">
        <f>VLOOKUP(D3519,'Species List'!$A$2:$J$97,7,0)</f>
        <v>2.3852000000000002</v>
      </c>
      <c r="J3519">
        <f t="shared" si="54"/>
        <v>282.86541679033706</v>
      </c>
      <c r="K3519" s="50" t="str">
        <f>VLOOKUP(D3519,'Species List'!$A$2:$J$97,4,0)</f>
        <v>Scaridae</v>
      </c>
    </row>
    <row r="3520" spans="1:11">
      <c r="A3520" s="49">
        <v>2015</v>
      </c>
      <c r="B3520" t="s">
        <v>379</v>
      </c>
      <c r="C3520">
        <v>4</v>
      </c>
      <c r="D3520" s="48" t="s">
        <v>42</v>
      </c>
      <c r="E3520" s="48" t="str">
        <f>VLOOKUP(D3520,'Species List'!$A$2:$J$97,3,0)</f>
        <v>Scarus vetula</v>
      </c>
      <c r="F3520">
        <v>19</v>
      </c>
      <c r="G3520" t="s">
        <v>21</v>
      </c>
      <c r="H3520" s="50">
        <f>VLOOKUP(D3520,'Species List'!$A$2:$J$97,6,0)</f>
        <v>-5.0162000000000004</v>
      </c>
      <c r="I3520" s="50">
        <f>VLOOKUP(D3520,'Species List'!$A$2:$J$97,7,0)</f>
        <v>3.1109</v>
      </c>
      <c r="J3520">
        <f t="shared" si="54"/>
        <v>118.24276512290622</v>
      </c>
      <c r="K3520" s="50" t="str">
        <f>VLOOKUP(D3520,'Species List'!$A$2:$J$97,4,0)</f>
        <v>Scaridae</v>
      </c>
    </row>
    <row r="3521" spans="1:11">
      <c r="A3521" s="49">
        <v>2015</v>
      </c>
      <c r="B3521" t="s">
        <v>379</v>
      </c>
      <c r="C3521">
        <v>4</v>
      </c>
      <c r="D3521" t="s">
        <v>45</v>
      </c>
      <c r="E3521" s="48" t="str">
        <f>VLOOKUP(D3521,'Species List'!$A$2:$J$97,3,0)</f>
        <v>Sparisoma viride</v>
      </c>
      <c r="F3521">
        <v>21</v>
      </c>
      <c r="G3521" t="s">
        <v>21</v>
      </c>
      <c r="H3521" s="50">
        <f>VLOOKUP(D3521,'Species List'!$A$2:$J$97,6,0)</f>
        <v>-4.4317000000000002</v>
      </c>
      <c r="I3521" s="50">
        <f>VLOOKUP(D3521,'Species List'!$A$2:$J$97,7,0)</f>
        <v>2.9051</v>
      </c>
      <c r="J3521">
        <f t="shared" si="54"/>
        <v>206.33802681991546</v>
      </c>
      <c r="K3521" s="50" t="str">
        <f>VLOOKUP(D3521,'Species List'!$A$2:$J$97,4,0)</f>
        <v>Scaridae</v>
      </c>
    </row>
    <row r="3522" spans="1:11">
      <c r="A3522" s="49">
        <v>2015</v>
      </c>
      <c r="B3522" t="s">
        <v>379</v>
      </c>
      <c r="C3522">
        <v>4</v>
      </c>
      <c r="D3522" t="s">
        <v>45</v>
      </c>
      <c r="E3522" s="48" t="str">
        <f>VLOOKUP(D3522,'Species List'!$A$2:$J$97,3,0)</f>
        <v>Sparisoma viride</v>
      </c>
      <c r="F3522">
        <v>28</v>
      </c>
      <c r="G3522" t="s">
        <v>21</v>
      </c>
      <c r="H3522" s="50">
        <f>VLOOKUP(D3522,'Species List'!$A$2:$J$97,6,0)</f>
        <v>-4.4317000000000002</v>
      </c>
      <c r="I3522" s="50">
        <f>VLOOKUP(D3522,'Species List'!$A$2:$J$97,7,0)</f>
        <v>2.9051</v>
      </c>
      <c r="J3522">
        <f t="shared" ref="J3522:J3585" si="55">10^(H3522+(I3522*LOG(F3522*10)/LOG(10)))</f>
        <v>475.92530495067058</v>
      </c>
      <c r="K3522" s="50" t="str">
        <f>VLOOKUP(D3522,'Species List'!$A$2:$J$97,4,0)</f>
        <v>Scaridae</v>
      </c>
    </row>
    <row r="3523" spans="1:11">
      <c r="A3523" s="49">
        <v>2015</v>
      </c>
      <c r="B3523" t="s">
        <v>379</v>
      </c>
      <c r="C3523">
        <v>4</v>
      </c>
      <c r="D3523" t="s">
        <v>45</v>
      </c>
      <c r="E3523" s="48" t="str">
        <f>VLOOKUP(D3523,'Species List'!$A$2:$J$97,3,0)</f>
        <v>Sparisoma viride</v>
      </c>
      <c r="F3523">
        <v>31</v>
      </c>
      <c r="G3523" t="s">
        <v>21</v>
      </c>
      <c r="H3523" s="50">
        <f>VLOOKUP(D3523,'Species List'!$A$2:$J$97,6,0)</f>
        <v>-4.4317000000000002</v>
      </c>
      <c r="I3523" s="50">
        <f>VLOOKUP(D3523,'Species List'!$A$2:$J$97,7,0)</f>
        <v>2.9051</v>
      </c>
      <c r="J3523">
        <f t="shared" si="55"/>
        <v>639.66834096149489</v>
      </c>
      <c r="K3523" s="50" t="str">
        <f>VLOOKUP(D3523,'Species List'!$A$2:$J$97,4,0)</f>
        <v>Scaridae</v>
      </c>
    </row>
    <row r="3524" spans="1:11">
      <c r="A3524" s="49">
        <v>2015</v>
      </c>
      <c r="B3524" t="s">
        <v>379</v>
      </c>
      <c r="C3524">
        <v>5</v>
      </c>
      <c r="D3524" s="48" t="s">
        <v>26</v>
      </c>
      <c r="E3524" s="48" t="str">
        <f>VLOOKUP(D3524,'Species List'!$A$2:$J$97,3,0)</f>
        <v>Acanthurus bahianus</v>
      </c>
      <c r="F3524">
        <v>19</v>
      </c>
      <c r="H3524" s="50">
        <f>VLOOKUP(D3524,'Species List'!$A$2:$J$97,6,0)</f>
        <v>-4.6005000000000003</v>
      </c>
      <c r="I3524" s="50">
        <f>VLOOKUP(D3524,'Species List'!$A$2:$J$97,7,0)</f>
        <v>2.9752000000000001</v>
      </c>
      <c r="J3524">
        <f t="shared" si="55"/>
        <v>151.09417216938573</v>
      </c>
      <c r="K3524" s="50" t="str">
        <f>VLOOKUP(D3524,'Species List'!$A$2:$J$97,4,0)</f>
        <v>Acanthuridae</v>
      </c>
    </row>
    <row r="3525" spans="1:11">
      <c r="A3525" s="49">
        <v>2015</v>
      </c>
      <c r="B3525" t="s">
        <v>379</v>
      </c>
      <c r="C3525">
        <v>5</v>
      </c>
      <c r="D3525" t="s">
        <v>54</v>
      </c>
      <c r="E3525" s="48" t="str">
        <f>VLOOKUP(D3525,'Species List'!$A$2:$J$97,3,0)</f>
        <v>Acanthurus coeruleus</v>
      </c>
      <c r="F3525">
        <v>15</v>
      </c>
      <c r="H3525" s="50">
        <f>VLOOKUP(D3525,'Species List'!$A$2:$J$97,6,0)</f>
        <v>-2.8241999999999998</v>
      </c>
      <c r="I3525" s="50">
        <f>VLOOKUP(D3525,'Species List'!$A$2:$J$97,7,0)</f>
        <v>2.2637999999999998</v>
      </c>
      <c r="J3525">
        <f t="shared" si="55"/>
        <v>126.48394196747614</v>
      </c>
      <c r="K3525" s="50" t="str">
        <f>VLOOKUP(D3525,'Species List'!$A$2:$J$97,4,0)</f>
        <v>Acanthuridae</v>
      </c>
    </row>
    <row r="3526" spans="1:11">
      <c r="A3526" s="49">
        <v>2015</v>
      </c>
      <c r="B3526" t="s">
        <v>379</v>
      </c>
      <c r="C3526">
        <v>5</v>
      </c>
      <c r="D3526" s="48" t="s">
        <v>49</v>
      </c>
      <c r="E3526" s="48" t="str">
        <f>VLOOKUP(D3526,'Species List'!$A$2:$J$97,3,0)</f>
        <v>Microspathodon chrysurus</v>
      </c>
      <c r="F3526">
        <v>13</v>
      </c>
      <c r="H3526" s="50">
        <f>VLOOKUP(D3526,'Species List'!$A$2:$J$97,6,0)</f>
        <v>-4.7032999999999996</v>
      </c>
      <c r="I3526" s="50">
        <f>VLOOKUP(D3526,'Species List'!$A$2:$J$97,7,0)</f>
        <v>3.0825</v>
      </c>
      <c r="J3526">
        <f t="shared" si="55"/>
        <v>65.002548424018272</v>
      </c>
      <c r="K3526" s="50" t="str">
        <f>VLOOKUP(D3526,'Species List'!$A$2:$J$97,4,0)</f>
        <v>Pomacentridae</v>
      </c>
    </row>
    <row r="3527" spans="1:11">
      <c r="A3527" s="49">
        <v>2015</v>
      </c>
      <c r="B3527" t="s">
        <v>379</v>
      </c>
      <c r="C3527">
        <v>5</v>
      </c>
      <c r="D3527" s="48" t="s">
        <v>49</v>
      </c>
      <c r="E3527" s="48" t="str">
        <f>VLOOKUP(D3527,'Species List'!$A$2:$J$97,3,0)</f>
        <v>Microspathodon chrysurus</v>
      </c>
      <c r="F3527">
        <v>15</v>
      </c>
      <c r="H3527" s="50">
        <f>VLOOKUP(D3527,'Species List'!$A$2:$J$97,6,0)</f>
        <v>-4.7032999999999996</v>
      </c>
      <c r="I3527" s="50">
        <f>VLOOKUP(D3527,'Species List'!$A$2:$J$97,7,0)</f>
        <v>3.0825</v>
      </c>
      <c r="J3527">
        <f t="shared" si="55"/>
        <v>101.04185391212167</v>
      </c>
      <c r="K3527" s="50" t="str">
        <f>VLOOKUP(D3527,'Species List'!$A$2:$J$97,4,0)</f>
        <v>Pomacentridae</v>
      </c>
    </row>
    <row r="3528" spans="1:11">
      <c r="A3528" s="49">
        <v>2015</v>
      </c>
      <c r="B3528" t="s">
        <v>379</v>
      </c>
      <c r="C3528">
        <v>5</v>
      </c>
      <c r="D3528" t="s">
        <v>48</v>
      </c>
      <c r="E3528" s="48" t="str">
        <f>VLOOKUP(D3528,'Species List'!$A$2:$J$97,3,0)</f>
        <v>Scarus taeniopterus</v>
      </c>
      <c r="F3528">
        <v>10</v>
      </c>
      <c r="G3528" t="s">
        <v>21</v>
      </c>
      <c r="H3528" s="50">
        <f>VLOOKUP(D3528,'Species List'!$A$2:$J$97,6,0)</f>
        <v>-3.2256999999999998</v>
      </c>
      <c r="I3528" s="50">
        <f>VLOOKUP(D3528,'Species List'!$A$2:$J$97,7,0)</f>
        <v>2.3852000000000002</v>
      </c>
      <c r="J3528">
        <f t="shared" si="55"/>
        <v>35.050966680669347</v>
      </c>
      <c r="K3528" s="50" t="str">
        <f>VLOOKUP(D3528,'Species List'!$A$2:$J$97,4,0)</f>
        <v>Scaridae</v>
      </c>
    </row>
    <row r="3529" spans="1:11">
      <c r="A3529" s="49">
        <v>2015</v>
      </c>
      <c r="B3529" t="s">
        <v>379</v>
      </c>
      <c r="C3529">
        <v>5</v>
      </c>
      <c r="D3529" t="s">
        <v>48</v>
      </c>
      <c r="E3529" s="48" t="str">
        <f>VLOOKUP(D3529,'Species List'!$A$2:$J$97,3,0)</f>
        <v>Scarus taeniopterus</v>
      </c>
      <c r="F3529">
        <v>13</v>
      </c>
      <c r="G3529" t="s">
        <v>21</v>
      </c>
      <c r="H3529" s="50">
        <f>VLOOKUP(D3529,'Species List'!$A$2:$J$97,6,0)</f>
        <v>-3.2256999999999998</v>
      </c>
      <c r="I3529" s="50">
        <f>VLOOKUP(D3529,'Species List'!$A$2:$J$97,7,0)</f>
        <v>2.3852000000000002</v>
      </c>
      <c r="J3529">
        <f t="shared" si="55"/>
        <v>65.535660968650873</v>
      </c>
      <c r="K3529" s="50" t="str">
        <f>VLOOKUP(D3529,'Species List'!$A$2:$J$97,4,0)</f>
        <v>Scaridae</v>
      </c>
    </row>
    <row r="3530" spans="1:11">
      <c r="A3530" s="49">
        <v>2015</v>
      </c>
      <c r="B3530" t="s">
        <v>379</v>
      </c>
      <c r="C3530">
        <v>5</v>
      </c>
      <c r="D3530" t="s">
        <v>48</v>
      </c>
      <c r="E3530" s="48" t="str">
        <f>VLOOKUP(D3530,'Species List'!$A$2:$J$97,3,0)</f>
        <v>Scarus taeniopterus</v>
      </c>
      <c r="F3530">
        <v>15</v>
      </c>
      <c r="G3530" t="s">
        <v>21</v>
      </c>
      <c r="H3530" s="50">
        <f>VLOOKUP(D3530,'Species List'!$A$2:$J$97,6,0)</f>
        <v>-3.2256999999999998</v>
      </c>
      <c r="I3530" s="50">
        <f>VLOOKUP(D3530,'Species List'!$A$2:$J$97,7,0)</f>
        <v>2.3852000000000002</v>
      </c>
      <c r="J3530">
        <f t="shared" si="55"/>
        <v>92.19616810425471</v>
      </c>
      <c r="K3530" s="50" t="str">
        <f>VLOOKUP(D3530,'Species List'!$A$2:$J$97,4,0)</f>
        <v>Scaridae</v>
      </c>
    </row>
    <row r="3531" spans="1:11">
      <c r="A3531" s="49">
        <v>2015</v>
      </c>
      <c r="B3531" t="s">
        <v>379</v>
      </c>
      <c r="C3531">
        <v>5</v>
      </c>
      <c r="D3531" t="s">
        <v>48</v>
      </c>
      <c r="E3531" s="48" t="str">
        <f>VLOOKUP(D3531,'Species List'!$A$2:$J$97,3,0)</f>
        <v>Scarus taeniopterus</v>
      </c>
      <c r="F3531">
        <v>20</v>
      </c>
      <c r="G3531" t="s">
        <v>21</v>
      </c>
      <c r="H3531" s="50">
        <f>VLOOKUP(D3531,'Species List'!$A$2:$J$97,6,0)</f>
        <v>-3.2256999999999998</v>
      </c>
      <c r="I3531" s="50">
        <f>VLOOKUP(D3531,'Species List'!$A$2:$J$97,7,0)</f>
        <v>2.3852000000000002</v>
      </c>
      <c r="J3531">
        <f t="shared" si="55"/>
        <v>183.11197449783583</v>
      </c>
      <c r="K3531" s="50" t="str">
        <f>VLOOKUP(D3531,'Species List'!$A$2:$J$97,4,0)</f>
        <v>Scaridae</v>
      </c>
    </row>
    <row r="3532" spans="1:11">
      <c r="A3532" s="49">
        <v>2015</v>
      </c>
      <c r="B3532" t="s">
        <v>379</v>
      </c>
      <c r="C3532">
        <v>5</v>
      </c>
      <c r="D3532" t="s">
        <v>48</v>
      </c>
      <c r="E3532" s="48" t="str">
        <f>VLOOKUP(D3532,'Species List'!$A$2:$J$97,3,0)</f>
        <v>Scarus taeniopterus</v>
      </c>
      <c r="F3532">
        <v>24</v>
      </c>
      <c r="G3532" t="s">
        <v>43</v>
      </c>
      <c r="H3532" s="50">
        <f>VLOOKUP(D3532,'Species List'!$A$2:$J$97,6,0)</f>
        <v>-3.2256999999999998</v>
      </c>
      <c r="I3532" s="50">
        <f>VLOOKUP(D3532,'Species List'!$A$2:$J$97,7,0)</f>
        <v>2.3852000000000002</v>
      </c>
      <c r="J3532">
        <f t="shared" si="55"/>
        <v>282.86541679033706</v>
      </c>
      <c r="K3532" s="50" t="str">
        <f>VLOOKUP(D3532,'Species List'!$A$2:$J$97,4,0)</f>
        <v>Scaridae</v>
      </c>
    </row>
    <row r="3533" spans="1:11">
      <c r="A3533" s="49">
        <v>2015</v>
      </c>
      <c r="B3533" t="s">
        <v>379</v>
      </c>
      <c r="C3533">
        <v>5</v>
      </c>
      <c r="D3533" s="48" t="s">
        <v>42</v>
      </c>
      <c r="E3533" s="48" t="str">
        <f>VLOOKUP(D3533,'Species List'!$A$2:$J$97,3,0)</f>
        <v>Scarus vetula</v>
      </c>
      <c r="F3533">
        <v>30</v>
      </c>
      <c r="G3533" t="s">
        <v>21</v>
      </c>
      <c r="H3533" s="50">
        <f>VLOOKUP(D3533,'Species List'!$A$2:$J$97,6,0)</f>
        <v>-5.0162000000000004</v>
      </c>
      <c r="I3533" s="50">
        <f>VLOOKUP(D3533,'Species List'!$A$2:$J$97,7,0)</f>
        <v>3.1109</v>
      </c>
      <c r="J3533">
        <f t="shared" si="55"/>
        <v>489.6395738782121</v>
      </c>
      <c r="K3533" s="50" t="str">
        <f>VLOOKUP(D3533,'Species List'!$A$2:$J$97,4,0)</f>
        <v>Scaridae</v>
      </c>
    </row>
    <row r="3534" spans="1:11">
      <c r="A3534" s="49">
        <v>2015</v>
      </c>
      <c r="B3534" t="s">
        <v>379</v>
      </c>
      <c r="C3534">
        <v>5</v>
      </c>
      <c r="D3534" s="48" t="s">
        <v>42</v>
      </c>
      <c r="E3534" s="48" t="str">
        <f>VLOOKUP(D3534,'Species List'!$A$2:$J$97,3,0)</f>
        <v>Scarus vetula</v>
      </c>
      <c r="F3534">
        <v>31</v>
      </c>
      <c r="G3534" t="s">
        <v>21</v>
      </c>
      <c r="H3534" s="50">
        <f>VLOOKUP(D3534,'Species List'!$A$2:$J$97,6,0)</f>
        <v>-5.0162000000000004</v>
      </c>
      <c r="I3534" s="50">
        <f>VLOOKUP(D3534,'Species List'!$A$2:$J$97,7,0)</f>
        <v>3.1109</v>
      </c>
      <c r="J3534">
        <f t="shared" si="55"/>
        <v>542.22194853037195</v>
      </c>
      <c r="K3534" s="50" t="str">
        <f>VLOOKUP(D3534,'Species List'!$A$2:$J$97,4,0)</f>
        <v>Scaridae</v>
      </c>
    </row>
    <row r="3535" spans="1:11">
      <c r="A3535" s="49">
        <v>2015</v>
      </c>
      <c r="B3535" t="s">
        <v>379</v>
      </c>
      <c r="C3535">
        <v>5</v>
      </c>
      <c r="D3535" s="48" t="s">
        <v>42</v>
      </c>
      <c r="E3535" s="48" t="str">
        <f>VLOOKUP(D3535,'Species List'!$A$2:$J$97,3,0)</f>
        <v>Scarus vetula</v>
      </c>
      <c r="F3535">
        <v>35</v>
      </c>
      <c r="G3535" t="s">
        <v>43</v>
      </c>
      <c r="H3535" s="50">
        <f>VLOOKUP(D3535,'Species List'!$A$2:$J$97,6,0)</f>
        <v>-5.0162000000000004</v>
      </c>
      <c r="I3535" s="50">
        <f>VLOOKUP(D3535,'Species List'!$A$2:$J$97,7,0)</f>
        <v>3.1109</v>
      </c>
      <c r="J3535">
        <f t="shared" si="55"/>
        <v>790.93588337793562</v>
      </c>
      <c r="K3535" s="50" t="str">
        <f>VLOOKUP(D3535,'Species List'!$A$2:$J$97,4,0)</f>
        <v>Scaridae</v>
      </c>
    </row>
    <row r="3536" spans="1:11">
      <c r="A3536" s="49">
        <v>2015</v>
      </c>
      <c r="B3536" t="s">
        <v>379</v>
      </c>
      <c r="C3536">
        <v>5</v>
      </c>
      <c r="D3536" t="s">
        <v>45</v>
      </c>
      <c r="E3536" s="48" t="str">
        <f>VLOOKUP(D3536,'Species List'!$A$2:$J$97,3,0)</f>
        <v>Sparisoma viride</v>
      </c>
      <c r="F3536">
        <v>23</v>
      </c>
      <c r="G3536" t="s">
        <v>21</v>
      </c>
      <c r="H3536" s="50">
        <f>VLOOKUP(D3536,'Species List'!$A$2:$J$97,6,0)</f>
        <v>-4.4317000000000002</v>
      </c>
      <c r="I3536" s="50">
        <f>VLOOKUP(D3536,'Species List'!$A$2:$J$97,7,0)</f>
        <v>2.9051</v>
      </c>
      <c r="J3536">
        <f t="shared" si="55"/>
        <v>268.75437106326598</v>
      </c>
      <c r="K3536" s="50" t="str">
        <f>VLOOKUP(D3536,'Species List'!$A$2:$J$97,4,0)</f>
        <v>Scaridae</v>
      </c>
    </row>
    <row r="3537" spans="1:11">
      <c r="A3537" s="49">
        <v>2015</v>
      </c>
      <c r="B3537" t="s">
        <v>379</v>
      </c>
      <c r="C3537">
        <v>5</v>
      </c>
      <c r="D3537" t="s">
        <v>45</v>
      </c>
      <c r="E3537" s="48" t="str">
        <f>VLOOKUP(D3537,'Species List'!$A$2:$J$97,3,0)</f>
        <v>Sparisoma viride</v>
      </c>
      <c r="F3537">
        <v>30</v>
      </c>
      <c r="G3537" t="s">
        <v>21</v>
      </c>
      <c r="H3537" s="50">
        <f>VLOOKUP(D3537,'Species List'!$A$2:$J$97,6,0)</f>
        <v>-4.4317000000000002</v>
      </c>
      <c r="I3537" s="50">
        <f>VLOOKUP(D3537,'Species List'!$A$2:$J$97,7,0)</f>
        <v>2.9051</v>
      </c>
      <c r="J3537">
        <f t="shared" si="55"/>
        <v>581.54718397712224</v>
      </c>
      <c r="K3537" s="50" t="str">
        <f>VLOOKUP(D3537,'Species List'!$A$2:$J$97,4,0)</f>
        <v>Scaridae</v>
      </c>
    </row>
    <row r="3538" spans="1:11">
      <c r="A3538" s="49">
        <v>2015</v>
      </c>
      <c r="B3538" t="s">
        <v>379</v>
      </c>
      <c r="C3538">
        <v>5</v>
      </c>
      <c r="D3538" t="s">
        <v>60</v>
      </c>
      <c r="E3538" s="48" t="str">
        <f>VLOOKUP(D3538,'Species List'!$A$2:$J$97,3,0)</f>
        <v>Sparisoma rubripinne</v>
      </c>
      <c r="F3538">
        <v>30</v>
      </c>
      <c r="G3538" t="s">
        <v>43</v>
      </c>
      <c r="H3538" s="50">
        <f>VLOOKUP(D3538,'Species List'!$A$2:$J$97,6,0)</f>
        <v>-4.8700999999999999</v>
      </c>
      <c r="I3538" s="50">
        <f>VLOOKUP(D3538,'Species List'!$A$2:$J$97,7,0)</f>
        <v>3.0640999999999998</v>
      </c>
      <c r="J3538">
        <f t="shared" si="55"/>
        <v>524.86454469879789</v>
      </c>
      <c r="K3538" s="50" t="str">
        <f>VLOOKUP(D3538,'Species List'!$A$2:$J$97,4,0)</f>
        <v>Scaridae</v>
      </c>
    </row>
    <row r="3539" spans="1:11">
      <c r="A3539" s="49">
        <v>2015</v>
      </c>
      <c r="B3539" t="s">
        <v>379</v>
      </c>
      <c r="C3539">
        <v>6</v>
      </c>
      <c r="D3539" s="48" t="s">
        <v>26</v>
      </c>
      <c r="E3539" s="48" t="str">
        <f>VLOOKUP(D3539,'Species List'!$A$2:$J$97,3,0)</f>
        <v>Acanthurus bahianus</v>
      </c>
      <c r="F3539">
        <v>17</v>
      </c>
      <c r="H3539" s="50">
        <f>VLOOKUP(D3539,'Species List'!$A$2:$J$97,6,0)</f>
        <v>-4.6005000000000003</v>
      </c>
      <c r="I3539" s="50">
        <f>VLOOKUP(D3539,'Species List'!$A$2:$J$97,7,0)</f>
        <v>2.9752000000000001</v>
      </c>
      <c r="J3539">
        <f t="shared" si="55"/>
        <v>108.52545888885899</v>
      </c>
      <c r="K3539" s="50" t="str">
        <f>VLOOKUP(D3539,'Species List'!$A$2:$J$97,4,0)</f>
        <v>Acanthuridae</v>
      </c>
    </row>
    <row r="3540" spans="1:11">
      <c r="A3540" s="49">
        <v>2015</v>
      </c>
      <c r="B3540" t="s">
        <v>379</v>
      </c>
      <c r="C3540">
        <v>6</v>
      </c>
      <c r="D3540" s="48" t="s">
        <v>26</v>
      </c>
      <c r="E3540" s="48" t="str">
        <f>VLOOKUP(D3540,'Species List'!$A$2:$J$97,3,0)</f>
        <v>Acanthurus bahianus</v>
      </c>
      <c r="F3540">
        <v>17</v>
      </c>
      <c r="H3540" s="50">
        <f>VLOOKUP(D3540,'Species List'!$A$2:$J$97,6,0)</f>
        <v>-4.6005000000000003</v>
      </c>
      <c r="I3540" s="50">
        <f>VLOOKUP(D3540,'Species List'!$A$2:$J$97,7,0)</f>
        <v>2.9752000000000001</v>
      </c>
      <c r="J3540">
        <f t="shared" si="55"/>
        <v>108.52545888885899</v>
      </c>
      <c r="K3540" s="50" t="str">
        <f>VLOOKUP(D3540,'Species List'!$A$2:$J$97,4,0)</f>
        <v>Acanthuridae</v>
      </c>
    </row>
    <row r="3541" spans="1:11">
      <c r="A3541" s="49">
        <v>2015</v>
      </c>
      <c r="B3541" t="s">
        <v>379</v>
      </c>
      <c r="C3541">
        <v>6</v>
      </c>
      <c r="D3541" s="48" t="s">
        <v>26</v>
      </c>
      <c r="E3541" s="48" t="str">
        <f>VLOOKUP(D3541,'Species List'!$A$2:$J$97,3,0)</f>
        <v>Acanthurus bahianus</v>
      </c>
      <c r="F3541">
        <v>17</v>
      </c>
      <c r="H3541" s="50">
        <f>VLOOKUP(D3541,'Species List'!$A$2:$J$97,6,0)</f>
        <v>-4.6005000000000003</v>
      </c>
      <c r="I3541" s="50">
        <f>VLOOKUP(D3541,'Species List'!$A$2:$J$97,7,0)</f>
        <v>2.9752000000000001</v>
      </c>
      <c r="J3541">
        <f t="shared" si="55"/>
        <v>108.52545888885899</v>
      </c>
      <c r="K3541" s="50" t="str">
        <f>VLOOKUP(D3541,'Species List'!$A$2:$J$97,4,0)</f>
        <v>Acanthuridae</v>
      </c>
    </row>
    <row r="3542" spans="1:11">
      <c r="A3542" s="49">
        <v>2015</v>
      </c>
      <c r="B3542" t="s">
        <v>379</v>
      </c>
      <c r="C3542">
        <v>6</v>
      </c>
      <c r="D3542" s="48" t="s">
        <v>26</v>
      </c>
      <c r="E3542" s="48" t="str">
        <f>VLOOKUP(D3542,'Species List'!$A$2:$J$97,3,0)</f>
        <v>Acanthurus bahianus</v>
      </c>
      <c r="F3542">
        <v>17</v>
      </c>
      <c r="H3542" s="50">
        <f>VLOOKUP(D3542,'Species List'!$A$2:$J$97,6,0)</f>
        <v>-4.6005000000000003</v>
      </c>
      <c r="I3542" s="50">
        <f>VLOOKUP(D3542,'Species List'!$A$2:$J$97,7,0)</f>
        <v>2.9752000000000001</v>
      </c>
      <c r="J3542">
        <f t="shared" si="55"/>
        <v>108.52545888885899</v>
      </c>
      <c r="K3542" s="50" t="str">
        <f>VLOOKUP(D3542,'Species List'!$A$2:$J$97,4,0)</f>
        <v>Acanthuridae</v>
      </c>
    </row>
    <row r="3543" spans="1:11">
      <c r="A3543" s="49">
        <v>2015</v>
      </c>
      <c r="B3543" t="s">
        <v>379</v>
      </c>
      <c r="C3543">
        <v>6</v>
      </c>
      <c r="D3543" s="48" t="s">
        <v>26</v>
      </c>
      <c r="E3543" s="48" t="str">
        <f>VLOOKUP(D3543,'Species List'!$A$2:$J$97,3,0)</f>
        <v>Acanthurus bahianus</v>
      </c>
      <c r="F3543">
        <v>17</v>
      </c>
      <c r="H3543" s="50">
        <f>VLOOKUP(D3543,'Species List'!$A$2:$J$97,6,0)</f>
        <v>-4.6005000000000003</v>
      </c>
      <c r="I3543" s="50">
        <f>VLOOKUP(D3543,'Species List'!$A$2:$J$97,7,0)</f>
        <v>2.9752000000000001</v>
      </c>
      <c r="J3543">
        <f t="shared" si="55"/>
        <v>108.52545888885899</v>
      </c>
      <c r="K3543" s="50" t="str">
        <f>VLOOKUP(D3543,'Species List'!$A$2:$J$97,4,0)</f>
        <v>Acanthuridae</v>
      </c>
    </row>
    <row r="3544" spans="1:11">
      <c r="A3544" s="49">
        <v>2015</v>
      </c>
      <c r="B3544" t="s">
        <v>379</v>
      </c>
      <c r="C3544">
        <v>6</v>
      </c>
      <c r="D3544" s="48" t="s">
        <v>26</v>
      </c>
      <c r="E3544" s="48" t="str">
        <f>VLOOKUP(D3544,'Species List'!$A$2:$J$97,3,0)</f>
        <v>Acanthurus bahianus</v>
      </c>
      <c r="F3544">
        <v>17</v>
      </c>
      <c r="H3544" s="50">
        <f>VLOOKUP(D3544,'Species List'!$A$2:$J$97,6,0)</f>
        <v>-4.6005000000000003</v>
      </c>
      <c r="I3544" s="50">
        <f>VLOOKUP(D3544,'Species List'!$A$2:$J$97,7,0)</f>
        <v>2.9752000000000001</v>
      </c>
      <c r="J3544">
        <f t="shared" si="55"/>
        <v>108.52545888885899</v>
      </c>
      <c r="K3544" s="50" t="str">
        <f>VLOOKUP(D3544,'Species List'!$A$2:$J$97,4,0)</f>
        <v>Acanthuridae</v>
      </c>
    </row>
    <row r="3545" spans="1:11">
      <c r="A3545" s="49">
        <v>2015</v>
      </c>
      <c r="B3545" t="s">
        <v>379</v>
      </c>
      <c r="C3545">
        <v>6</v>
      </c>
      <c r="D3545" s="48" t="s">
        <v>26</v>
      </c>
      <c r="E3545" s="48" t="str">
        <f>VLOOKUP(D3545,'Species List'!$A$2:$J$97,3,0)</f>
        <v>Acanthurus bahianus</v>
      </c>
      <c r="F3545">
        <v>17</v>
      </c>
      <c r="H3545" s="50">
        <f>VLOOKUP(D3545,'Species List'!$A$2:$J$97,6,0)</f>
        <v>-4.6005000000000003</v>
      </c>
      <c r="I3545" s="50">
        <f>VLOOKUP(D3545,'Species List'!$A$2:$J$97,7,0)</f>
        <v>2.9752000000000001</v>
      </c>
      <c r="J3545">
        <f t="shared" si="55"/>
        <v>108.52545888885899</v>
      </c>
      <c r="K3545" s="50" t="str">
        <f>VLOOKUP(D3545,'Species List'!$A$2:$J$97,4,0)</f>
        <v>Acanthuridae</v>
      </c>
    </row>
    <row r="3546" spans="1:11">
      <c r="A3546" s="49">
        <v>2015</v>
      </c>
      <c r="B3546" t="s">
        <v>379</v>
      </c>
      <c r="C3546">
        <v>6</v>
      </c>
      <c r="D3546" s="48" t="s">
        <v>26</v>
      </c>
      <c r="E3546" s="48" t="str">
        <f>VLOOKUP(D3546,'Species List'!$A$2:$J$97,3,0)</f>
        <v>Acanthurus bahianus</v>
      </c>
      <c r="F3546">
        <v>17</v>
      </c>
      <c r="H3546" s="50">
        <f>VLOOKUP(D3546,'Species List'!$A$2:$J$97,6,0)</f>
        <v>-4.6005000000000003</v>
      </c>
      <c r="I3546" s="50">
        <f>VLOOKUP(D3546,'Species List'!$A$2:$J$97,7,0)</f>
        <v>2.9752000000000001</v>
      </c>
      <c r="J3546">
        <f t="shared" si="55"/>
        <v>108.52545888885899</v>
      </c>
      <c r="K3546" s="50" t="str">
        <f>VLOOKUP(D3546,'Species List'!$A$2:$J$97,4,0)</f>
        <v>Acanthuridae</v>
      </c>
    </row>
    <row r="3547" spans="1:11">
      <c r="A3547" s="49">
        <v>2015</v>
      </c>
      <c r="B3547" t="s">
        <v>379</v>
      </c>
      <c r="C3547">
        <v>6</v>
      </c>
      <c r="D3547" s="48" t="s">
        <v>26</v>
      </c>
      <c r="E3547" s="48" t="str">
        <f>VLOOKUP(D3547,'Species List'!$A$2:$J$97,3,0)</f>
        <v>Acanthurus bahianus</v>
      </c>
      <c r="F3547">
        <v>17</v>
      </c>
      <c r="H3547" s="50">
        <f>VLOOKUP(D3547,'Species List'!$A$2:$J$97,6,0)</f>
        <v>-4.6005000000000003</v>
      </c>
      <c r="I3547" s="50">
        <f>VLOOKUP(D3547,'Species List'!$A$2:$J$97,7,0)</f>
        <v>2.9752000000000001</v>
      </c>
      <c r="J3547">
        <f t="shared" si="55"/>
        <v>108.52545888885899</v>
      </c>
      <c r="K3547" s="50" t="str">
        <f>VLOOKUP(D3547,'Species List'!$A$2:$J$97,4,0)</f>
        <v>Acanthuridae</v>
      </c>
    </row>
    <row r="3548" spans="1:11">
      <c r="A3548" s="49">
        <v>2015</v>
      </c>
      <c r="B3548" t="s">
        <v>379</v>
      </c>
      <c r="C3548">
        <v>6</v>
      </c>
      <c r="D3548" s="48" t="s">
        <v>26</v>
      </c>
      <c r="E3548" s="48" t="str">
        <f>VLOOKUP(D3548,'Species List'!$A$2:$J$97,3,0)</f>
        <v>Acanthurus bahianus</v>
      </c>
      <c r="F3548">
        <v>17</v>
      </c>
      <c r="H3548" s="50">
        <f>VLOOKUP(D3548,'Species List'!$A$2:$J$97,6,0)</f>
        <v>-4.6005000000000003</v>
      </c>
      <c r="I3548" s="50">
        <f>VLOOKUP(D3548,'Species List'!$A$2:$J$97,7,0)</f>
        <v>2.9752000000000001</v>
      </c>
      <c r="J3548">
        <f t="shared" si="55"/>
        <v>108.52545888885899</v>
      </c>
      <c r="K3548" s="50" t="str">
        <f>VLOOKUP(D3548,'Species List'!$A$2:$J$97,4,0)</f>
        <v>Acanthuridae</v>
      </c>
    </row>
    <row r="3549" spans="1:11">
      <c r="A3549" s="49">
        <v>2015</v>
      </c>
      <c r="B3549" t="s">
        <v>379</v>
      </c>
      <c r="C3549">
        <v>6</v>
      </c>
      <c r="D3549" s="48" t="s">
        <v>26</v>
      </c>
      <c r="E3549" s="48" t="str">
        <f>VLOOKUP(D3549,'Species List'!$A$2:$J$97,3,0)</f>
        <v>Acanthurus bahianus</v>
      </c>
      <c r="F3549">
        <v>17</v>
      </c>
      <c r="H3549" s="50">
        <f>VLOOKUP(D3549,'Species List'!$A$2:$J$97,6,0)</f>
        <v>-4.6005000000000003</v>
      </c>
      <c r="I3549" s="50">
        <f>VLOOKUP(D3549,'Species List'!$A$2:$J$97,7,0)</f>
        <v>2.9752000000000001</v>
      </c>
      <c r="J3549">
        <f t="shared" si="55"/>
        <v>108.52545888885899</v>
      </c>
      <c r="K3549" s="50" t="str">
        <f>VLOOKUP(D3549,'Species List'!$A$2:$J$97,4,0)</f>
        <v>Acanthuridae</v>
      </c>
    </row>
    <row r="3550" spans="1:11">
      <c r="A3550" s="49">
        <v>2015</v>
      </c>
      <c r="B3550" t="s">
        <v>379</v>
      </c>
      <c r="C3550">
        <v>6</v>
      </c>
      <c r="D3550" s="48" t="s">
        <v>26</v>
      </c>
      <c r="E3550" s="48" t="str">
        <f>VLOOKUP(D3550,'Species List'!$A$2:$J$97,3,0)</f>
        <v>Acanthurus bahianus</v>
      </c>
      <c r="F3550">
        <v>17</v>
      </c>
      <c r="H3550" s="50">
        <f>VLOOKUP(D3550,'Species List'!$A$2:$J$97,6,0)</f>
        <v>-4.6005000000000003</v>
      </c>
      <c r="I3550" s="50">
        <f>VLOOKUP(D3550,'Species List'!$A$2:$J$97,7,0)</f>
        <v>2.9752000000000001</v>
      </c>
      <c r="J3550">
        <f t="shared" si="55"/>
        <v>108.52545888885899</v>
      </c>
      <c r="K3550" s="50" t="str">
        <f>VLOOKUP(D3550,'Species List'!$A$2:$J$97,4,0)</f>
        <v>Acanthuridae</v>
      </c>
    </row>
    <row r="3551" spans="1:11">
      <c r="A3551" s="49">
        <v>2015</v>
      </c>
      <c r="B3551" t="s">
        <v>379</v>
      </c>
      <c r="C3551">
        <v>6</v>
      </c>
      <c r="D3551" s="48" t="s">
        <v>26</v>
      </c>
      <c r="E3551" s="48" t="str">
        <f>VLOOKUP(D3551,'Species List'!$A$2:$J$97,3,0)</f>
        <v>Acanthurus bahianus</v>
      </c>
      <c r="F3551">
        <v>17</v>
      </c>
      <c r="H3551" s="50">
        <f>VLOOKUP(D3551,'Species List'!$A$2:$J$97,6,0)</f>
        <v>-4.6005000000000003</v>
      </c>
      <c r="I3551" s="50">
        <f>VLOOKUP(D3551,'Species List'!$A$2:$J$97,7,0)</f>
        <v>2.9752000000000001</v>
      </c>
      <c r="J3551">
        <f t="shared" si="55"/>
        <v>108.52545888885899</v>
      </c>
      <c r="K3551" s="50" t="str">
        <f>VLOOKUP(D3551,'Species List'!$A$2:$J$97,4,0)</f>
        <v>Acanthuridae</v>
      </c>
    </row>
    <row r="3552" spans="1:11">
      <c r="A3552" s="49">
        <v>2015</v>
      </c>
      <c r="B3552" t="s">
        <v>379</v>
      </c>
      <c r="C3552">
        <v>6</v>
      </c>
      <c r="D3552" s="48" t="s">
        <v>26</v>
      </c>
      <c r="E3552" s="48" t="str">
        <f>VLOOKUP(D3552,'Species List'!$A$2:$J$97,3,0)</f>
        <v>Acanthurus bahianus</v>
      </c>
      <c r="F3552">
        <v>17</v>
      </c>
      <c r="H3552" s="50">
        <f>VLOOKUP(D3552,'Species List'!$A$2:$J$97,6,0)</f>
        <v>-4.6005000000000003</v>
      </c>
      <c r="I3552" s="50">
        <f>VLOOKUP(D3552,'Species List'!$A$2:$J$97,7,0)</f>
        <v>2.9752000000000001</v>
      </c>
      <c r="J3552">
        <f t="shared" si="55"/>
        <v>108.52545888885899</v>
      </c>
      <c r="K3552" s="50" t="str">
        <f>VLOOKUP(D3552,'Species List'!$A$2:$J$97,4,0)</f>
        <v>Acanthuridae</v>
      </c>
    </row>
    <row r="3553" spans="1:11">
      <c r="A3553" s="49">
        <v>2015</v>
      </c>
      <c r="B3553" t="s">
        <v>379</v>
      </c>
      <c r="C3553">
        <v>6</v>
      </c>
      <c r="D3553" s="48" t="s">
        <v>26</v>
      </c>
      <c r="E3553" s="48" t="str">
        <f>VLOOKUP(D3553,'Species List'!$A$2:$J$97,3,0)</f>
        <v>Acanthurus bahianus</v>
      </c>
      <c r="F3553">
        <v>17</v>
      </c>
      <c r="H3553" s="50">
        <f>VLOOKUP(D3553,'Species List'!$A$2:$J$97,6,0)</f>
        <v>-4.6005000000000003</v>
      </c>
      <c r="I3553" s="50">
        <f>VLOOKUP(D3553,'Species List'!$A$2:$J$97,7,0)</f>
        <v>2.9752000000000001</v>
      </c>
      <c r="J3553">
        <f t="shared" si="55"/>
        <v>108.52545888885899</v>
      </c>
      <c r="K3553" s="50" t="str">
        <f>VLOOKUP(D3553,'Species List'!$A$2:$J$97,4,0)</f>
        <v>Acanthuridae</v>
      </c>
    </row>
    <row r="3554" spans="1:11">
      <c r="A3554" s="49">
        <v>2015</v>
      </c>
      <c r="B3554" t="s">
        <v>379</v>
      </c>
      <c r="C3554">
        <v>6</v>
      </c>
      <c r="D3554" s="48" t="s">
        <v>26</v>
      </c>
      <c r="E3554" s="48" t="str">
        <f>VLOOKUP(D3554,'Species List'!$A$2:$J$97,3,0)</f>
        <v>Acanthurus bahianus</v>
      </c>
      <c r="F3554">
        <v>17</v>
      </c>
      <c r="H3554" s="50">
        <f>VLOOKUP(D3554,'Species List'!$A$2:$J$97,6,0)</f>
        <v>-4.6005000000000003</v>
      </c>
      <c r="I3554" s="50">
        <f>VLOOKUP(D3554,'Species List'!$A$2:$J$97,7,0)</f>
        <v>2.9752000000000001</v>
      </c>
      <c r="J3554">
        <f t="shared" si="55"/>
        <v>108.52545888885899</v>
      </c>
      <c r="K3554" s="50" t="str">
        <f>VLOOKUP(D3554,'Species List'!$A$2:$J$97,4,0)</f>
        <v>Acanthuridae</v>
      </c>
    </row>
    <row r="3555" spans="1:11">
      <c r="A3555" s="49">
        <v>2015</v>
      </c>
      <c r="B3555" t="s">
        <v>379</v>
      </c>
      <c r="C3555">
        <v>6</v>
      </c>
      <c r="D3555" s="48" t="s">
        <v>46</v>
      </c>
      <c r="E3555" s="48" t="str">
        <f>VLOOKUP(D3555,'Species List'!$A$2:$J$97,3,0)</f>
        <v>Acanthurus chirurgus</v>
      </c>
      <c r="F3555">
        <v>15</v>
      </c>
      <c r="H3555" s="50">
        <f>VLOOKUP(D3555,'Species List'!$A$2:$J$97,6,0)</f>
        <v>-2.4262000000000001</v>
      </c>
      <c r="I3555" s="50">
        <f>VLOOKUP(D3555,'Species List'!$A$2:$J$97,7,0)</f>
        <v>2.0768</v>
      </c>
      <c r="J3555">
        <f t="shared" si="55"/>
        <v>123.90999139179274</v>
      </c>
      <c r="K3555" s="50" t="str">
        <f>VLOOKUP(D3555,'Species List'!$A$2:$J$97,4,0)</f>
        <v>Acanthuridae</v>
      </c>
    </row>
    <row r="3556" spans="1:11">
      <c r="A3556" s="49">
        <v>2015</v>
      </c>
      <c r="B3556" t="s">
        <v>379</v>
      </c>
      <c r="C3556">
        <v>6</v>
      </c>
      <c r="D3556" s="48" t="s">
        <v>46</v>
      </c>
      <c r="E3556" s="48" t="str">
        <f>VLOOKUP(D3556,'Species List'!$A$2:$J$97,3,0)</f>
        <v>Acanthurus chirurgus</v>
      </c>
      <c r="F3556">
        <v>15</v>
      </c>
      <c r="H3556" s="50">
        <f>VLOOKUP(D3556,'Species List'!$A$2:$J$97,6,0)</f>
        <v>-2.4262000000000001</v>
      </c>
      <c r="I3556" s="50">
        <f>VLOOKUP(D3556,'Species List'!$A$2:$J$97,7,0)</f>
        <v>2.0768</v>
      </c>
      <c r="J3556">
        <f t="shared" si="55"/>
        <v>123.90999139179274</v>
      </c>
      <c r="K3556" s="50" t="str">
        <f>VLOOKUP(D3556,'Species List'!$A$2:$J$97,4,0)</f>
        <v>Acanthuridae</v>
      </c>
    </row>
    <row r="3557" spans="1:11">
      <c r="A3557" s="49">
        <v>2015</v>
      </c>
      <c r="B3557" t="s">
        <v>379</v>
      </c>
      <c r="C3557">
        <v>6</v>
      </c>
      <c r="D3557" s="48" t="s">
        <v>46</v>
      </c>
      <c r="E3557" s="48" t="str">
        <f>VLOOKUP(D3557,'Species List'!$A$2:$J$97,3,0)</f>
        <v>Acanthurus chirurgus</v>
      </c>
      <c r="F3557">
        <v>15</v>
      </c>
      <c r="H3557" s="50">
        <f>VLOOKUP(D3557,'Species List'!$A$2:$J$97,6,0)</f>
        <v>-2.4262000000000001</v>
      </c>
      <c r="I3557" s="50">
        <f>VLOOKUP(D3557,'Species List'!$A$2:$J$97,7,0)</f>
        <v>2.0768</v>
      </c>
      <c r="J3557">
        <f t="shared" si="55"/>
        <v>123.90999139179274</v>
      </c>
      <c r="K3557" s="50" t="str">
        <f>VLOOKUP(D3557,'Species List'!$A$2:$J$97,4,0)</f>
        <v>Acanthuridae</v>
      </c>
    </row>
    <row r="3558" spans="1:11">
      <c r="A3558" s="49">
        <v>2015</v>
      </c>
      <c r="B3558" t="s">
        <v>379</v>
      </c>
      <c r="C3558">
        <v>6</v>
      </c>
      <c r="D3558" s="48" t="s">
        <v>46</v>
      </c>
      <c r="E3558" s="48" t="str">
        <f>VLOOKUP(D3558,'Species List'!$A$2:$J$97,3,0)</f>
        <v>Acanthurus chirurgus</v>
      </c>
      <c r="F3558">
        <v>15</v>
      </c>
      <c r="H3558" s="50">
        <f>VLOOKUP(D3558,'Species List'!$A$2:$J$97,6,0)</f>
        <v>-2.4262000000000001</v>
      </c>
      <c r="I3558" s="50">
        <f>VLOOKUP(D3558,'Species List'!$A$2:$J$97,7,0)</f>
        <v>2.0768</v>
      </c>
      <c r="J3558">
        <f t="shared" si="55"/>
        <v>123.90999139179274</v>
      </c>
      <c r="K3558" s="50" t="str">
        <f>VLOOKUP(D3558,'Species List'!$A$2:$J$97,4,0)</f>
        <v>Acanthuridae</v>
      </c>
    </row>
    <row r="3559" spans="1:11">
      <c r="A3559" s="49">
        <v>2015</v>
      </c>
      <c r="B3559" t="s">
        <v>379</v>
      </c>
      <c r="C3559">
        <v>6</v>
      </c>
      <c r="D3559" s="48" t="s">
        <v>46</v>
      </c>
      <c r="E3559" s="48" t="str">
        <f>VLOOKUP(D3559,'Species List'!$A$2:$J$97,3,0)</f>
        <v>Acanthurus chirurgus</v>
      </c>
      <c r="F3559">
        <v>15</v>
      </c>
      <c r="H3559" s="50">
        <f>VLOOKUP(D3559,'Species List'!$A$2:$J$97,6,0)</f>
        <v>-2.4262000000000001</v>
      </c>
      <c r="I3559" s="50">
        <f>VLOOKUP(D3559,'Species List'!$A$2:$J$97,7,0)</f>
        <v>2.0768</v>
      </c>
      <c r="J3559">
        <f t="shared" si="55"/>
        <v>123.90999139179274</v>
      </c>
      <c r="K3559" s="50" t="str">
        <f>VLOOKUP(D3559,'Species List'!$A$2:$J$97,4,0)</f>
        <v>Acanthuridae</v>
      </c>
    </row>
    <row r="3560" spans="1:11">
      <c r="A3560" s="49">
        <v>2015</v>
      </c>
      <c r="B3560" t="s">
        <v>379</v>
      </c>
      <c r="C3560">
        <v>6</v>
      </c>
      <c r="D3560" s="48" t="s">
        <v>46</v>
      </c>
      <c r="E3560" s="48" t="str">
        <f>VLOOKUP(D3560,'Species List'!$A$2:$J$97,3,0)</f>
        <v>Acanthurus chirurgus</v>
      </c>
      <c r="F3560">
        <v>15</v>
      </c>
      <c r="H3560" s="50">
        <f>VLOOKUP(D3560,'Species List'!$A$2:$J$97,6,0)</f>
        <v>-2.4262000000000001</v>
      </c>
      <c r="I3560" s="50">
        <f>VLOOKUP(D3560,'Species List'!$A$2:$J$97,7,0)</f>
        <v>2.0768</v>
      </c>
      <c r="J3560">
        <f t="shared" si="55"/>
        <v>123.90999139179274</v>
      </c>
      <c r="K3560" s="50" t="str">
        <f>VLOOKUP(D3560,'Species List'!$A$2:$J$97,4,0)</f>
        <v>Acanthuridae</v>
      </c>
    </row>
    <row r="3561" spans="1:11">
      <c r="A3561" s="49">
        <v>2015</v>
      </c>
      <c r="B3561" t="s">
        <v>379</v>
      </c>
      <c r="C3561">
        <v>6</v>
      </c>
      <c r="D3561" s="48" t="s">
        <v>46</v>
      </c>
      <c r="E3561" s="48" t="str">
        <f>VLOOKUP(D3561,'Species List'!$A$2:$J$97,3,0)</f>
        <v>Acanthurus chirurgus</v>
      </c>
      <c r="F3561">
        <v>15</v>
      </c>
      <c r="H3561" s="50">
        <f>VLOOKUP(D3561,'Species List'!$A$2:$J$97,6,0)</f>
        <v>-2.4262000000000001</v>
      </c>
      <c r="I3561" s="50">
        <f>VLOOKUP(D3561,'Species List'!$A$2:$J$97,7,0)</f>
        <v>2.0768</v>
      </c>
      <c r="J3561">
        <f t="shared" si="55"/>
        <v>123.90999139179274</v>
      </c>
      <c r="K3561" s="50" t="str">
        <f>VLOOKUP(D3561,'Species List'!$A$2:$J$97,4,0)</f>
        <v>Acanthuridae</v>
      </c>
    </row>
    <row r="3562" spans="1:11">
      <c r="A3562" s="49">
        <v>2015</v>
      </c>
      <c r="B3562" t="s">
        <v>379</v>
      </c>
      <c r="C3562">
        <v>6</v>
      </c>
      <c r="D3562" s="48" t="s">
        <v>46</v>
      </c>
      <c r="E3562" s="48" t="str">
        <f>VLOOKUP(D3562,'Species List'!$A$2:$J$97,3,0)</f>
        <v>Acanthurus chirurgus</v>
      </c>
      <c r="F3562">
        <v>15</v>
      </c>
      <c r="H3562" s="50">
        <f>VLOOKUP(D3562,'Species List'!$A$2:$J$97,6,0)</f>
        <v>-2.4262000000000001</v>
      </c>
      <c r="I3562" s="50">
        <f>VLOOKUP(D3562,'Species List'!$A$2:$J$97,7,0)</f>
        <v>2.0768</v>
      </c>
      <c r="J3562">
        <f t="shared" si="55"/>
        <v>123.90999139179274</v>
      </c>
      <c r="K3562" s="50" t="str">
        <f>VLOOKUP(D3562,'Species List'!$A$2:$J$97,4,0)</f>
        <v>Acanthuridae</v>
      </c>
    </row>
    <row r="3563" spans="1:11">
      <c r="A3563" s="49">
        <v>2015</v>
      </c>
      <c r="B3563" t="s">
        <v>379</v>
      </c>
      <c r="C3563">
        <v>6</v>
      </c>
      <c r="D3563" s="48" t="s">
        <v>46</v>
      </c>
      <c r="E3563" s="48" t="str">
        <f>VLOOKUP(D3563,'Species List'!$A$2:$J$97,3,0)</f>
        <v>Acanthurus chirurgus</v>
      </c>
      <c r="F3563">
        <v>15</v>
      </c>
      <c r="H3563" s="50">
        <f>VLOOKUP(D3563,'Species List'!$A$2:$J$97,6,0)</f>
        <v>-2.4262000000000001</v>
      </c>
      <c r="I3563" s="50">
        <f>VLOOKUP(D3563,'Species List'!$A$2:$J$97,7,0)</f>
        <v>2.0768</v>
      </c>
      <c r="J3563">
        <f t="shared" si="55"/>
        <v>123.90999139179274</v>
      </c>
      <c r="K3563" s="50" t="str">
        <f>VLOOKUP(D3563,'Species List'!$A$2:$J$97,4,0)</f>
        <v>Acanthuridae</v>
      </c>
    </row>
    <row r="3564" spans="1:11">
      <c r="A3564" s="49">
        <v>2015</v>
      </c>
      <c r="B3564" t="s">
        <v>379</v>
      </c>
      <c r="C3564">
        <v>6</v>
      </c>
      <c r="D3564" s="48" t="s">
        <v>46</v>
      </c>
      <c r="E3564" s="48" t="str">
        <f>VLOOKUP(D3564,'Species List'!$A$2:$J$97,3,0)</f>
        <v>Acanthurus chirurgus</v>
      </c>
      <c r="F3564">
        <v>15</v>
      </c>
      <c r="H3564" s="50">
        <f>VLOOKUP(D3564,'Species List'!$A$2:$J$97,6,0)</f>
        <v>-2.4262000000000001</v>
      </c>
      <c r="I3564" s="50">
        <f>VLOOKUP(D3564,'Species List'!$A$2:$J$97,7,0)</f>
        <v>2.0768</v>
      </c>
      <c r="J3564">
        <f t="shared" si="55"/>
        <v>123.90999139179274</v>
      </c>
      <c r="K3564" s="50" t="str">
        <f>VLOOKUP(D3564,'Species List'!$A$2:$J$97,4,0)</f>
        <v>Acanthuridae</v>
      </c>
    </row>
    <row r="3565" spans="1:11">
      <c r="A3565" s="49">
        <v>2015</v>
      </c>
      <c r="B3565" t="s">
        <v>379</v>
      </c>
      <c r="C3565">
        <v>6</v>
      </c>
      <c r="D3565" s="48" t="s">
        <v>46</v>
      </c>
      <c r="E3565" s="48" t="str">
        <f>VLOOKUP(D3565,'Species List'!$A$2:$J$97,3,0)</f>
        <v>Acanthurus chirurgus</v>
      </c>
      <c r="F3565">
        <v>15</v>
      </c>
      <c r="H3565" s="50">
        <f>VLOOKUP(D3565,'Species List'!$A$2:$J$97,6,0)</f>
        <v>-2.4262000000000001</v>
      </c>
      <c r="I3565" s="50">
        <f>VLOOKUP(D3565,'Species List'!$A$2:$J$97,7,0)</f>
        <v>2.0768</v>
      </c>
      <c r="J3565">
        <f t="shared" si="55"/>
        <v>123.90999139179274</v>
      </c>
      <c r="K3565" s="50" t="str">
        <f>VLOOKUP(D3565,'Species List'!$A$2:$J$97,4,0)</f>
        <v>Acanthuridae</v>
      </c>
    </row>
    <row r="3566" spans="1:11">
      <c r="A3566" s="49">
        <v>2015</v>
      </c>
      <c r="B3566" t="s">
        <v>379</v>
      </c>
      <c r="C3566">
        <v>6</v>
      </c>
      <c r="D3566" s="48" t="s">
        <v>46</v>
      </c>
      <c r="E3566" s="48" t="str">
        <f>VLOOKUP(D3566,'Species List'!$A$2:$J$97,3,0)</f>
        <v>Acanthurus chirurgus</v>
      </c>
      <c r="F3566">
        <v>15</v>
      </c>
      <c r="H3566" s="50">
        <f>VLOOKUP(D3566,'Species List'!$A$2:$J$97,6,0)</f>
        <v>-2.4262000000000001</v>
      </c>
      <c r="I3566" s="50">
        <f>VLOOKUP(D3566,'Species List'!$A$2:$J$97,7,0)</f>
        <v>2.0768</v>
      </c>
      <c r="J3566">
        <f t="shared" si="55"/>
        <v>123.90999139179274</v>
      </c>
      <c r="K3566" s="50" t="str">
        <f>VLOOKUP(D3566,'Species List'!$A$2:$J$97,4,0)</f>
        <v>Acanthuridae</v>
      </c>
    </row>
    <row r="3567" spans="1:11">
      <c r="A3567" s="49">
        <v>2015</v>
      </c>
      <c r="B3567" t="s">
        <v>379</v>
      </c>
      <c r="C3567">
        <v>6</v>
      </c>
      <c r="D3567" s="48" t="s">
        <v>46</v>
      </c>
      <c r="E3567" s="48" t="str">
        <f>VLOOKUP(D3567,'Species List'!$A$2:$J$97,3,0)</f>
        <v>Acanthurus chirurgus</v>
      </c>
      <c r="F3567">
        <v>15</v>
      </c>
      <c r="H3567" s="50">
        <f>VLOOKUP(D3567,'Species List'!$A$2:$J$97,6,0)</f>
        <v>-2.4262000000000001</v>
      </c>
      <c r="I3567" s="50">
        <f>VLOOKUP(D3567,'Species List'!$A$2:$J$97,7,0)</f>
        <v>2.0768</v>
      </c>
      <c r="J3567">
        <f t="shared" si="55"/>
        <v>123.90999139179274</v>
      </c>
      <c r="K3567" s="50" t="str">
        <f>VLOOKUP(D3567,'Species List'!$A$2:$J$97,4,0)</f>
        <v>Acanthuridae</v>
      </c>
    </row>
    <row r="3568" spans="1:11">
      <c r="A3568" s="49">
        <v>2015</v>
      </c>
      <c r="B3568" t="s">
        <v>379</v>
      </c>
      <c r="C3568">
        <v>6</v>
      </c>
      <c r="D3568" s="48" t="s">
        <v>46</v>
      </c>
      <c r="E3568" s="48" t="str">
        <f>VLOOKUP(D3568,'Species List'!$A$2:$J$97,3,0)</f>
        <v>Acanthurus chirurgus</v>
      </c>
      <c r="F3568">
        <v>15</v>
      </c>
      <c r="H3568" s="50">
        <f>VLOOKUP(D3568,'Species List'!$A$2:$J$97,6,0)</f>
        <v>-2.4262000000000001</v>
      </c>
      <c r="I3568" s="50">
        <f>VLOOKUP(D3568,'Species List'!$A$2:$J$97,7,0)</f>
        <v>2.0768</v>
      </c>
      <c r="J3568">
        <f t="shared" si="55"/>
        <v>123.90999139179274</v>
      </c>
      <c r="K3568" s="50" t="str">
        <f>VLOOKUP(D3568,'Species List'!$A$2:$J$97,4,0)</f>
        <v>Acanthuridae</v>
      </c>
    </row>
    <row r="3569" spans="1:11">
      <c r="A3569" s="49">
        <v>2015</v>
      </c>
      <c r="B3569" t="s">
        <v>379</v>
      </c>
      <c r="C3569">
        <v>6</v>
      </c>
      <c r="D3569" s="48" t="s">
        <v>46</v>
      </c>
      <c r="E3569" s="48" t="str">
        <f>VLOOKUP(D3569,'Species List'!$A$2:$J$97,3,0)</f>
        <v>Acanthurus chirurgus</v>
      </c>
      <c r="F3569">
        <v>15</v>
      </c>
      <c r="H3569" s="50">
        <f>VLOOKUP(D3569,'Species List'!$A$2:$J$97,6,0)</f>
        <v>-2.4262000000000001</v>
      </c>
      <c r="I3569" s="50">
        <f>VLOOKUP(D3569,'Species List'!$A$2:$J$97,7,0)</f>
        <v>2.0768</v>
      </c>
      <c r="J3569">
        <f t="shared" si="55"/>
        <v>123.90999139179274</v>
      </c>
      <c r="K3569" s="50" t="str">
        <f>VLOOKUP(D3569,'Species List'!$A$2:$J$97,4,0)</f>
        <v>Acanthuridae</v>
      </c>
    </row>
    <row r="3570" spans="1:11">
      <c r="A3570" s="49">
        <v>2015</v>
      </c>
      <c r="B3570" t="s">
        <v>379</v>
      </c>
      <c r="C3570">
        <v>6</v>
      </c>
      <c r="D3570" s="48" t="s">
        <v>46</v>
      </c>
      <c r="E3570" s="48" t="str">
        <f>VLOOKUP(D3570,'Species List'!$A$2:$J$97,3,0)</f>
        <v>Acanthurus chirurgus</v>
      </c>
      <c r="F3570">
        <v>15</v>
      </c>
      <c r="H3570" s="50">
        <f>VLOOKUP(D3570,'Species List'!$A$2:$J$97,6,0)</f>
        <v>-2.4262000000000001</v>
      </c>
      <c r="I3570" s="50">
        <f>VLOOKUP(D3570,'Species List'!$A$2:$J$97,7,0)</f>
        <v>2.0768</v>
      </c>
      <c r="J3570">
        <f t="shared" si="55"/>
        <v>123.90999139179274</v>
      </c>
      <c r="K3570" s="50" t="str">
        <f>VLOOKUP(D3570,'Species List'!$A$2:$J$97,4,0)</f>
        <v>Acanthuridae</v>
      </c>
    </row>
    <row r="3571" spans="1:11">
      <c r="A3571" s="49">
        <v>2015</v>
      </c>
      <c r="B3571" t="s">
        <v>379</v>
      </c>
      <c r="C3571">
        <v>6</v>
      </c>
      <c r="D3571" t="s">
        <v>54</v>
      </c>
      <c r="E3571" s="48" t="str">
        <f>VLOOKUP(D3571,'Species List'!$A$2:$J$97,3,0)</f>
        <v>Acanthurus coeruleus</v>
      </c>
      <c r="F3571">
        <v>10</v>
      </c>
      <c r="H3571" s="50">
        <f>VLOOKUP(D3571,'Species List'!$A$2:$J$97,6,0)</f>
        <v>-2.8241999999999998</v>
      </c>
      <c r="I3571" s="50">
        <f>VLOOKUP(D3571,'Species List'!$A$2:$J$97,7,0)</f>
        <v>2.2637999999999998</v>
      </c>
      <c r="J3571">
        <f t="shared" si="55"/>
        <v>50.512632191459488</v>
      </c>
      <c r="K3571" s="50" t="str">
        <f>VLOOKUP(D3571,'Species List'!$A$2:$J$97,4,0)</f>
        <v>Acanthuridae</v>
      </c>
    </row>
    <row r="3572" spans="1:11">
      <c r="A3572" s="49">
        <v>2015</v>
      </c>
      <c r="B3572" t="s">
        <v>379</v>
      </c>
      <c r="C3572">
        <v>6</v>
      </c>
      <c r="D3572" t="s">
        <v>54</v>
      </c>
      <c r="E3572" s="48" t="str">
        <f>VLOOKUP(D3572,'Species List'!$A$2:$J$97,3,0)</f>
        <v>Acanthurus coeruleus</v>
      </c>
      <c r="F3572">
        <v>10</v>
      </c>
      <c r="H3572" s="50">
        <f>VLOOKUP(D3572,'Species List'!$A$2:$J$97,6,0)</f>
        <v>-2.8241999999999998</v>
      </c>
      <c r="I3572" s="50">
        <f>VLOOKUP(D3572,'Species List'!$A$2:$J$97,7,0)</f>
        <v>2.2637999999999998</v>
      </c>
      <c r="J3572">
        <f t="shared" si="55"/>
        <v>50.512632191459488</v>
      </c>
      <c r="K3572" s="50" t="str">
        <f>VLOOKUP(D3572,'Species List'!$A$2:$J$97,4,0)</f>
        <v>Acanthuridae</v>
      </c>
    </row>
    <row r="3573" spans="1:11">
      <c r="A3573" s="49">
        <v>2015</v>
      </c>
      <c r="B3573" t="s">
        <v>379</v>
      </c>
      <c r="C3573">
        <v>6</v>
      </c>
      <c r="D3573" t="s">
        <v>54</v>
      </c>
      <c r="E3573" s="48" t="str">
        <f>VLOOKUP(D3573,'Species List'!$A$2:$J$97,3,0)</f>
        <v>Acanthurus coeruleus</v>
      </c>
      <c r="F3573">
        <v>15</v>
      </c>
      <c r="H3573" s="50">
        <f>VLOOKUP(D3573,'Species List'!$A$2:$J$97,6,0)</f>
        <v>-2.8241999999999998</v>
      </c>
      <c r="I3573" s="50">
        <f>VLOOKUP(D3573,'Species List'!$A$2:$J$97,7,0)</f>
        <v>2.2637999999999998</v>
      </c>
      <c r="J3573">
        <f t="shared" si="55"/>
        <v>126.48394196747614</v>
      </c>
      <c r="K3573" s="50" t="str">
        <f>VLOOKUP(D3573,'Species List'!$A$2:$J$97,4,0)</f>
        <v>Acanthuridae</v>
      </c>
    </row>
    <row r="3574" spans="1:11">
      <c r="A3574" s="49">
        <v>2015</v>
      </c>
      <c r="B3574" t="s">
        <v>379</v>
      </c>
      <c r="C3574">
        <v>6</v>
      </c>
      <c r="D3574" t="s">
        <v>54</v>
      </c>
      <c r="E3574" s="48" t="str">
        <f>VLOOKUP(D3574,'Species List'!$A$2:$J$97,3,0)</f>
        <v>Acanthurus coeruleus</v>
      </c>
      <c r="F3574">
        <v>15</v>
      </c>
      <c r="H3574" s="50">
        <f>VLOOKUP(D3574,'Species List'!$A$2:$J$97,6,0)</f>
        <v>-2.8241999999999998</v>
      </c>
      <c r="I3574" s="50">
        <f>VLOOKUP(D3574,'Species List'!$A$2:$J$97,7,0)</f>
        <v>2.2637999999999998</v>
      </c>
      <c r="J3574">
        <f t="shared" si="55"/>
        <v>126.48394196747614</v>
      </c>
      <c r="K3574" s="50" t="str">
        <f>VLOOKUP(D3574,'Species List'!$A$2:$J$97,4,0)</f>
        <v>Acanthuridae</v>
      </c>
    </row>
    <row r="3575" spans="1:11">
      <c r="A3575" s="49">
        <v>2015</v>
      </c>
      <c r="B3575" t="s">
        <v>379</v>
      </c>
      <c r="C3575">
        <v>6</v>
      </c>
      <c r="D3575" t="s">
        <v>54</v>
      </c>
      <c r="E3575" s="48" t="str">
        <f>VLOOKUP(D3575,'Species List'!$A$2:$J$97,3,0)</f>
        <v>Acanthurus coeruleus</v>
      </c>
      <c r="F3575">
        <v>15</v>
      </c>
      <c r="H3575" s="50">
        <f>VLOOKUP(D3575,'Species List'!$A$2:$J$97,6,0)</f>
        <v>-2.8241999999999998</v>
      </c>
      <c r="I3575" s="50">
        <f>VLOOKUP(D3575,'Species List'!$A$2:$J$97,7,0)</f>
        <v>2.2637999999999998</v>
      </c>
      <c r="J3575">
        <f t="shared" si="55"/>
        <v>126.48394196747614</v>
      </c>
      <c r="K3575" s="50" t="str">
        <f>VLOOKUP(D3575,'Species List'!$A$2:$J$97,4,0)</f>
        <v>Acanthuridae</v>
      </c>
    </row>
    <row r="3576" spans="1:11">
      <c r="A3576" s="49">
        <v>2015</v>
      </c>
      <c r="B3576" t="s">
        <v>379</v>
      </c>
      <c r="C3576">
        <v>6</v>
      </c>
      <c r="D3576" t="s">
        <v>54</v>
      </c>
      <c r="E3576" s="48" t="str">
        <f>VLOOKUP(D3576,'Species List'!$A$2:$J$97,3,0)</f>
        <v>Acanthurus coeruleus</v>
      </c>
      <c r="F3576">
        <v>15</v>
      </c>
      <c r="H3576" s="50">
        <f>VLOOKUP(D3576,'Species List'!$A$2:$J$97,6,0)</f>
        <v>-2.8241999999999998</v>
      </c>
      <c r="I3576" s="50">
        <f>VLOOKUP(D3576,'Species List'!$A$2:$J$97,7,0)</f>
        <v>2.2637999999999998</v>
      </c>
      <c r="J3576">
        <f t="shared" si="55"/>
        <v>126.48394196747614</v>
      </c>
      <c r="K3576" s="50" t="str">
        <f>VLOOKUP(D3576,'Species List'!$A$2:$J$97,4,0)</f>
        <v>Acanthuridae</v>
      </c>
    </row>
    <row r="3577" spans="1:11">
      <c r="A3577" s="49">
        <v>2015</v>
      </c>
      <c r="B3577" t="s">
        <v>379</v>
      </c>
      <c r="C3577">
        <v>6</v>
      </c>
      <c r="D3577" t="s">
        <v>54</v>
      </c>
      <c r="E3577" s="48" t="str">
        <f>VLOOKUP(D3577,'Species List'!$A$2:$J$97,3,0)</f>
        <v>Acanthurus coeruleus</v>
      </c>
      <c r="F3577">
        <v>15</v>
      </c>
      <c r="H3577" s="50">
        <f>VLOOKUP(D3577,'Species List'!$A$2:$J$97,6,0)</f>
        <v>-2.8241999999999998</v>
      </c>
      <c r="I3577" s="50">
        <f>VLOOKUP(D3577,'Species List'!$A$2:$J$97,7,0)</f>
        <v>2.2637999999999998</v>
      </c>
      <c r="J3577">
        <f t="shared" si="55"/>
        <v>126.48394196747614</v>
      </c>
      <c r="K3577" s="50" t="str">
        <f>VLOOKUP(D3577,'Species List'!$A$2:$J$97,4,0)</f>
        <v>Acanthuridae</v>
      </c>
    </row>
    <row r="3578" spans="1:11">
      <c r="A3578" s="49">
        <v>2015</v>
      </c>
      <c r="B3578" t="s">
        <v>379</v>
      </c>
      <c r="C3578">
        <v>6</v>
      </c>
      <c r="D3578" t="s">
        <v>54</v>
      </c>
      <c r="E3578" s="48" t="str">
        <f>VLOOKUP(D3578,'Species List'!$A$2:$J$97,3,0)</f>
        <v>Acanthurus coeruleus</v>
      </c>
      <c r="F3578">
        <v>15</v>
      </c>
      <c r="H3578" s="50">
        <f>VLOOKUP(D3578,'Species List'!$A$2:$J$97,6,0)</f>
        <v>-2.8241999999999998</v>
      </c>
      <c r="I3578" s="50">
        <f>VLOOKUP(D3578,'Species List'!$A$2:$J$97,7,0)</f>
        <v>2.2637999999999998</v>
      </c>
      <c r="J3578">
        <f t="shared" si="55"/>
        <v>126.48394196747614</v>
      </c>
      <c r="K3578" s="50" t="str">
        <f>VLOOKUP(D3578,'Species List'!$A$2:$J$97,4,0)</f>
        <v>Acanthuridae</v>
      </c>
    </row>
    <row r="3579" spans="1:11">
      <c r="A3579" s="49">
        <v>2015</v>
      </c>
      <c r="B3579" t="s">
        <v>379</v>
      </c>
      <c r="C3579">
        <v>6</v>
      </c>
      <c r="D3579" t="s">
        <v>54</v>
      </c>
      <c r="E3579" s="48" t="str">
        <f>VLOOKUP(D3579,'Species List'!$A$2:$J$97,3,0)</f>
        <v>Acanthurus coeruleus</v>
      </c>
      <c r="F3579">
        <v>15</v>
      </c>
      <c r="H3579" s="50">
        <f>VLOOKUP(D3579,'Species List'!$A$2:$J$97,6,0)</f>
        <v>-2.8241999999999998</v>
      </c>
      <c r="I3579" s="50">
        <f>VLOOKUP(D3579,'Species List'!$A$2:$J$97,7,0)</f>
        <v>2.2637999999999998</v>
      </c>
      <c r="J3579">
        <f t="shared" si="55"/>
        <v>126.48394196747614</v>
      </c>
      <c r="K3579" s="50" t="str">
        <f>VLOOKUP(D3579,'Species List'!$A$2:$J$97,4,0)</f>
        <v>Acanthuridae</v>
      </c>
    </row>
    <row r="3580" spans="1:11">
      <c r="A3580" s="49">
        <v>2015</v>
      </c>
      <c r="B3580" t="s">
        <v>379</v>
      </c>
      <c r="C3580">
        <v>6</v>
      </c>
      <c r="D3580" t="s">
        <v>54</v>
      </c>
      <c r="E3580" s="48" t="str">
        <f>VLOOKUP(D3580,'Species List'!$A$2:$J$97,3,0)</f>
        <v>Acanthurus coeruleus</v>
      </c>
      <c r="F3580">
        <v>15</v>
      </c>
      <c r="H3580" s="50">
        <f>VLOOKUP(D3580,'Species List'!$A$2:$J$97,6,0)</f>
        <v>-2.8241999999999998</v>
      </c>
      <c r="I3580" s="50">
        <f>VLOOKUP(D3580,'Species List'!$A$2:$J$97,7,0)</f>
        <v>2.2637999999999998</v>
      </c>
      <c r="J3580">
        <f t="shared" si="55"/>
        <v>126.48394196747614</v>
      </c>
      <c r="K3580" s="50" t="str">
        <f>VLOOKUP(D3580,'Species List'!$A$2:$J$97,4,0)</f>
        <v>Acanthuridae</v>
      </c>
    </row>
    <row r="3581" spans="1:11">
      <c r="A3581" s="49">
        <v>2015</v>
      </c>
      <c r="B3581" t="s">
        <v>379</v>
      </c>
      <c r="C3581">
        <v>6</v>
      </c>
      <c r="D3581" t="s">
        <v>54</v>
      </c>
      <c r="E3581" s="48" t="str">
        <f>VLOOKUP(D3581,'Species List'!$A$2:$J$97,3,0)</f>
        <v>Acanthurus coeruleus</v>
      </c>
      <c r="F3581">
        <v>15</v>
      </c>
      <c r="H3581" s="50">
        <f>VLOOKUP(D3581,'Species List'!$A$2:$J$97,6,0)</f>
        <v>-2.8241999999999998</v>
      </c>
      <c r="I3581" s="50">
        <f>VLOOKUP(D3581,'Species List'!$A$2:$J$97,7,0)</f>
        <v>2.2637999999999998</v>
      </c>
      <c r="J3581">
        <f t="shared" si="55"/>
        <v>126.48394196747614</v>
      </c>
      <c r="K3581" s="50" t="str">
        <f>VLOOKUP(D3581,'Species List'!$A$2:$J$97,4,0)</f>
        <v>Acanthuridae</v>
      </c>
    </row>
    <row r="3582" spans="1:11">
      <c r="A3582" s="49">
        <v>2015</v>
      </c>
      <c r="B3582" t="s">
        <v>379</v>
      </c>
      <c r="C3582">
        <v>6</v>
      </c>
      <c r="D3582" t="s">
        <v>54</v>
      </c>
      <c r="E3582" s="48" t="str">
        <f>VLOOKUP(D3582,'Species List'!$A$2:$J$97,3,0)</f>
        <v>Acanthurus coeruleus</v>
      </c>
      <c r="F3582">
        <v>15</v>
      </c>
      <c r="H3582" s="50">
        <f>VLOOKUP(D3582,'Species List'!$A$2:$J$97,6,0)</f>
        <v>-2.8241999999999998</v>
      </c>
      <c r="I3582" s="50">
        <f>VLOOKUP(D3582,'Species List'!$A$2:$J$97,7,0)</f>
        <v>2.2637999999999998</v>
      </c>
      <c r="J3582">
        <f t="shared" si="55"/>
        <v>126.48394196747614</v>
      </c>
      <c r="K3582" s="50" t="str">
        <f>VLOOKUP(D3582,'Species List'!$A$2:$J$97,4,0)</f>
        <v>Acanthuridae</v>
      </c>
    </row>
    <row r="3583" spans="1:11">
      <c r="A3583" s="49">
        <v>2015</v>
      </c>
      <c r="B3583" t="s">
        <v>379</v>
      </c>
      <c r="C3583">
        <v>6</v>
      </c>
      <c r="D3583" t="s">
        <v>54</v>
      </c>
      <c r="E3583" s="48" t="str">
        <f>VLOOKUP(D3583,'Species List'!$A$2:$J$97,3,0)</f>
        <v>Acanthurus coeruleus</v>
      </c>
      <c r="F3583">
        <v>15</v>
      </c>
      <c r="H3583" s="50">
        <f>VLOOKUP(D3583,'Species List'!$A$2:$J$97,6,0)</f>
        <v>-2.8241999999999998</v>
      </c>
      <c r="I3583" s="50">
        <f>VLOOKUP(D3583,'Species List'!$A$2:$J$97,7,0)</f>
        <v>2.2637999999999998</v>
      </c>
      <c r="J3583">
        <f t="shared" si="55"/>
        <v>126.48394196747614</v>
      </c>
      <c r="K3583" s="50" t="str">
        <f>VLOOKUP(D3583,'Species List'!$A$2:$J$97,4,0)</f>
        <v>Acanthuridae</v>
      </c>
    </row>
    <row r="3584" spans="1:11">
      <c r="A3584" s="49">
        <v>2015</v>
      </c>
      <c r="B3584" t="s">
        <v>379</v>
      </c>
      <c r="C3584">
        <v>6</v>
      </c>
      <c r="D3584" t="s">
        <v>54</v>
      </c>
      <c r="E3584" s="48" t="str">
        <f>VLOOKUP(D3584,'Species List'!$A$2:$J$97,3,0)</f>
        <v>Acanthurus coeruleus</v>
      </c>
      <c r="F3584">
        <v>15</v>
      </c>
      <c r="H3584" s="50">
        <f>VLOOKUP(D3584,'Species List'!$A$2:$J$97,6,0)</f>
        <v>-2.8241999999999998</v>
      </c>
      <c r="I3584" s="50">
        <f>VLOOKUP(D3584,'Species List'!$A$2:$J$97,7,0)</f>
        <v>2.2637999999999998</v>
      </c>
      <c r="J3584">
        <f t="shared" si="55"/>
        <v>126.48394196747614</v>
      </c>
      <c r="K3584" s="50" t="str">
        <f>VLOOKUP(D3584,'Species List'!$A$2:$J$97,4,0)</f>
        <v>Acanthuridae</v>
      </c>
    </row>
    <row r="3585" spans="1:11">
      <c r="A3585" s="49">
        <v>2015</v>
      </c>
      <c r="B3585" t="s">
        <v>379</v>
      </c>
      <c r="C3585">
        <v>6</v>
      </c>
      <c r="D3585" t="s">
        <v>54</v>
      </c>
      <c r="E3585" s="48" t="str">
        <f>VLOOKUP(D3585,'Species List'!$A$2:$J$97,3,0)</f>
        <v>Acanthurus coeruleus</v>
      </c>
      <c r="F3585">
        <v>15</v>
      </c>
      <c r="H3585" s="50">
        <f>VLOOKUP(D3585,'Species List'!$A$2:$J$97,6,0)</f>
        <v>-2.8241999999999998</v>
      </c>
      <c r="I3585" s="50">
        <f>VLOOKUP(D3585,'Species List'!$A$2:$J$97,7,0)</f>
        <v>2.2637999999999998</v>
      </c>
      <c r="J3585">
        <f t="shared" si="55"/>
        <v>126.48394196747614</v>
      </c>
      <c r="K3585" s="50" t="str">
        <f>VLOOKUP(D3585,'Species List'!$A$2:$J$97,4,0)</f>
        <v>Acanthuridae</v>
      </c>
    </row>
    <row r="3586" spans="1:11">
      <c r="A3586" s="49">
        <v>2015</v>
      </c>
      <c r="B3586" t="s">
        <v>379</v>
      </c>
      <c r="C3586">
        <v>6</v>
      </c>
      <c r="D3586" t="s">
        <v>54</v>
      </c>
      <c r="E3586" s="48" t="str">
        <f>VLOOKUP(D3586,'Species List'!$A$2:$J$97,3,0)</f>
        <v>Acanthurus coeruleus</v>
      </c>
      <c r="F3586">
        <v>15</v>
      </c>
      <c r="H3586" s="50">
        <f>VLOOKUP(D3586,'Species List'!$A$2:$J$97,6,0)</f>
        <v>-2.8241999999999998</v>
      </c>
      <c r="I3586" s="50">
        <f>VLOOKUP(D3586,'Species List'!$A$2:$J$97,7,0)</f>
        <v>2.2637999999999998</v>
      </c>
      <c r="J3586">
        <f t="shared" ref="J3586:J3649" si="56">10^(H3586+(I3586*LOG(F3586*10)/LOG(10)))</f>
        <v>126.48394196747614</v>
      </c>
      <c r="K3586" s="50" t="str">
        <f>VLOOKUP(D3586,'Species List'!$A$2:$J$97,4,0)</f>
        <v>Acanthuridae</v>
      </c>
    </row>
    <row r="3587" spans="1:11">
      <c r="A3587" s="49">
        <v>2015</v>
      </c>
      <c r="B3587" t="s">
        <v>379</v>
      </c>
      <c r="C3587">
        <v>6</v>
      </c>
      <c r="D3587" t="s">
        <v>54</v>
      </c>
      <c r="E3587" s="48" t="str">
        <f>VLOOKUP(D3587,'Species List'!$A$2:$J$97,3,0)</f>
        <v>Acanthurus coeruleus</v>
      </c>
      <c r="F3587">
        <v>15</v>
      </c>
      <c r="H3587" s="50">
        <f>VLOOKUP(D3587,'Species List'!$A$2:$J$97,6,0)</f>
        <v>-2.8241999999999998</v>
      </c>
      <c r="I3587" s="50">
        <f>VLOOKUP(D3587,'Species List'!$A$2:$J$97,7,0)</f>
        <v>2.2637999999999998</v>
      </c>
      <c r="J3587">
        <f t="shared" si="56"/>
        <v>126.48394196747614</v>
      </c>
      <c r="K3587" s="50" t="str">
        <f>VLOOKUP(D3587,'Species List'!$A$2:$J$97,4,0)</f>
        <v>Acanthuridae</v>
      </c>
    </row>
    <row r="3588" spans="1:11">
      <c r="A3588" s="49">
        <v>2015</v>
      </c>
      <c r="B3588" t="s">
        <v>379</v>
      </c>
      <c r="C3588">
        <v>6</v>
      </c>
      <c r="D3588" t="s">
        <v>54</v>
      </c>
      <c r="E3588" s="48" t="str">
        <f>VLOOKUP(D3588,'Species List'!$A$2:$J$97,3,0)</f>
        <v>Acanthurus coeruleus</v>
      </c>
      <c r="F3588">
        <v>15</v>
      </c>
      <c r="H3588" s="50">
        <f>VLOOKUP(D3588,'Species List'!$A$2:$J$97,6,0)</f>
        <v>-2.8241999999999998</v>
      </c>
      <c r="I3588" s="50">
        <f>VLOOKUP(D3588,'Species List'!$A$2:$J$97,7,0)</f>
        <v>2.2637999999999998</v>
      </c>
      <c r="J3588">
        <f t="shared" si="56"/>
        <v>126.48394196747614</v>
      </c>
      <c r="K3588" s="50" t="str">
        <f>VLOOKUP(D3588,'Species List'!$A$2:$J$97,4,0)</f>
        <v>Acanthuridae</v>
      </c>
    </row>
    <row r="3589" spans="1:11">
      <c r="A3589" s="49">
        <v>2015</v>
      </c>
      <c r="B3589" t="s">
        <v>379</v>
      </c>
      <c r="C3589">
        <v>6</v>
      </c>
      <c r="D3589" t="s">
        <v>54</v>
      </c>
      <c r="E3589" s="48" t="str">
        <f>VLOOKUP(D3589,'Species List'!$A$2:$J$97,3,0)</f>
        <v>Acanthurus coeruleus</v>
      </c>
      <c r="F3589">
        <v>19</v>
      </c>
      <c r="H3589" s="50">
        <f>VLOOKUP(D3589,'Species List'!$A$2:$J$97,6,0)</f>
        <v>-2.8241999999999998</v>
      </c>
      <c r="I3589" s="50">
        <f>VLOOKUP(D3589,'Species List'!$A$2:$J$97,7,0)</f>
        <v>2.2637999999999998</v>
      </c>
      <c r="J3589">
        <f t="shared" si="56"/>
        <v>215.99435539737019</v>
      </c>
      <c r="K3589" s="50" t="str">
        <f>VLOOKUP(D3589,'Species List'!$A$2:$J$97,4,0)</f>
        <v>Acanthuridae</v>
      </c>
    </row>
    <row r="3590" spans="1:11">
      <c r="A3590" s="49">
        <v>2015</v>
      </c>
      <c r="B3590" t="s">
        <v>379</v>
      </c>
      <c r="C3590">
        <v>6</v>
      </c>
      <c r="D3590" t="s">
        <v>48</v>
      </c>
      <c r="E3590" s="48" t="str">
        <f>VLOOKUP(D3590,'Species List'!$A$2:$J$97,3,0)</f>
        <v>Scarus taeniopterus</v>
      </c>
      <c r="F3590">
        <v>22</v>
      </c>
      <c r="G3590" t="s">
        <v>43</v>
      </c>
      <c r="H3590" s="50">
        <f>VLOOKUP(D3590,'Species List'!$A$2:$J$97,6,0)</f>
        <v>-3.2256999999999998</v>
      </c>
      <c r="I3590" s="50">
        <f>VLOOKUP(D3590,'Species List'!$A$2:$J$97,7,0)</f>
        <v>2.3852000000000002</v>
      </c>
      <c r="J3590">
        <f t="shared" si="56"/>
        <v>229.85109565998633</v>
      </c>
      <c r="K3590" s="50" t="str">
        <f>VLOOKUP(D3590,'Species List'!$A$2:$J$97,4,0)</f>
        <v>Scaridae</v>
      </c>
    </row>
    <row r="3591" spans="1:11">
      <c r="A3591" s="49">
        <v>2015</v>
      </c>
      <c r="B3591" t="s">
        <v>379</v>
      </c>
      <c r="C3591">
        <v>6</v>
      </c>
      <c r="D3591" t="s">
        <v>48</v>
      </c>
      <c r="E3591" s="48" t="str">
        <f>VLOOKUP(D3591,'Species List'!$A$2:$J$97,3,0)</f>
        <v>Scarus taeniopterus</v>
      </c>
      <c r="F3591">
        <v>22</v>
      </c>
      <c r="G3591" t="s">
        <v>43</v>
      </c>
      <c r="H3591" s="50">
        <f>VLOOKUP(D3591,'Species List'!$A$2:$J$97,6,0)</f>
        <v>-3.2256999999999998</v>
      </c>
      <c r="I3591" s="50">
        <f>VLOOKUP(D3591,'Species List'!$A$2:$J$97,7,0)</f>
        <v>2.3852000000000002</v>
      </c>
      <c r="J3591">
        <f t="shared" si="56"/>
        <v>229.85109565998633</v>
      </c>
      <c r="K3591" s="50" t="str">
        <f>VLOOKUP(D3591,'Species List'!$A$2:$J$97,4,0)</f>
        <v>Scaridae</v>
      </c>
    </row>
    <row r="3592" spans="1:11">
      <c r="A3592" s="49">
        <v>2015</v>
      </c>
      <c r="B3592" t="s">
        <v>379</v>
      </c>
      <c r="C3592">
        <v>6</v>
      </c>
      <c r="D3592" t="s">
        <v>48</v>
      </c>
      <c r="E3592" s="48" t="str">
        <f>VLOOKUP(D3592,'Species List'!$A$2:$J$97,3,0)</f>
        <v>Scarus taeniopterus</v>
      </c>
      <c r="F3592">
        <v>23</v>
      </c>
      <c r="G3592" t="s">
        <v>43</v>
      </c>
      <c r="H3592" s="50">
        <f>VLOOKUP(D3592,'Species List'!$A$2:$J$97,6,0)</f>
        <v>-3.2256999999999998</v>
      </c>
      <c r="I3592" s="50">
        <f>VLOOKUP(D3592,'Species List'!$A$2:$J$97,7,0)</f>
        <v>2.3852000000000002</v>
      </c>
      <c r="J3592">
        <f t="shared" si="56"/>
        <v>255.56020890468707</v>
      </c>
      <c r="K3592" s="50" t="str">
        <f>VLOOKUP(D3592,'Species List'!$A$2:$J$97,4,0)</f>
        <v>Scaridae</v>
      </c>
    </row>
    <row r="3593" spans="1:11">
      <c r="A3593" s="49">
        <v>2015</v>
      </c>
      <c r="B3593" t="s">
        <v>379</v>
      </c>
      <c r="C3593">
        <v>6</v>
      </c>
      <c r="D3593" t="s">
        <v>48</v>
      </c>
      <c r="E3593" s="48" t="str">
        <f>VLOOKUP(D3593,'Species List'!$A$2:$J$97,3,0)</f>
        <v>Scarus taeniopterus</v>
      </c>
      <c r="F3593">
        <v>23</v>
      </c>
      <c r="G3593" t="s">
        <v>43</v>
      </c>
      <c r="H3593" s="50">
        <f>VLOOKUP(D3593,'Species List'!$A$2:$J$97,6,0)</f>
        <v>-3.2256999999999998</v>
      </c>
      <c r="I3593" s="50">
        <f>VLOOKUP(D3593,'Species List'!$A$2:$J$97,7,0)</f>
        <v>2.3852000000000002</v>
      </c>
      <c r="J3593">
        <f t="shared" si="56"/>
        <v>255.56020890468707</v>
      </c>
      <c r="K3593" s="50" t="str">
        <f>VLOOKUP(D3593,'Species List'!$A$2:$J$97,4,0)</f>
        <v>Scaridae</v>
      </c>
    </row>
    <row r="3594" spans="1:11">
      <c r="A3594" s="49">
        <v>2015</v>
      </c>
      <c r="B3594" t="s">
        <v>379</v>
      </c>
      <c r="C3594">
        <v>7</v>
      </c>
      <c r="D3594" s="48" t="s">
        <v>46</v>
      </c>
      <c r="E3594" s="48" t="str">
        <f>VLOOKUP(D3594,'Species List'!$A$2:$J$97,3,0)</f>
        <v>Acanthurus chirurgus</v>
      </c>
      <c r="F3594">
        <v>19</v>
      </c>
      <c r="H3594" s="50">
        <f>VLOOKUP(D3594,'Species List'!$A$2:$J$97,6,0)</f>
        <v>-2.4262000000000001</v>
      </c>
      <c r="I3594" s="50">
        <f>VLOOKUP(D3594,'Species List'!$A$2:$J$97,7,0)</f>
        <v>2.0768</v>
      </c>
      <c r="J3594">
        <f t="shared" si="56"/>
        <v>202.44892660536834</v>
      </c>
      <c r="K3594" s="50" t="str">
        <f>VLOOKUP(D3594,'Species List'!$A$2:$J$97,4,0)</f>
        <v>Acanthuridae</v>
      </c>
    </row>
    <row r="3595" spans="1:11">
      <c r="A3595" s="49">
        <v>2015</v>
      </c>
      <c r="B3595" t="s">
        <v>379</v>
      </c>
      <c r="C3595">
        <v>7</v>
      </c>
      <c r="D3595" t="s">
        <v>54</v>
      </c>
      <c r="E3595" s="48" t="str">
        <f>VLOOKUP(D3595,'Species List'!$A$2:$J$97,3,0)</f>
        <v>Acanthurus coeruleus</v>
      </c>
      <c r="F3595">
        <v>16</v>
      </c>
      <c r="H3595" s="50">
        <f>VLOOKUP(D3595,'Species List'!$A$2:$J$97,6,0)</f>
        <v>-2.8241999999999998</v>
      </c>
      <c r="I3595" s="50">
        <f>VLOOKUP(D3595,'Species List'!$A$2:$J$97,7,0)</f>
        <v>2.2637999999999998</v>
      </c>
      <c r="J3595">
        <f t="shared" si="56"/>
        <v>146.38171018501848</v>
      </c>
      <c r="K3595" s="50" t="str">
        <f>VLOOKUP(D3595,'Species List'!$A$2:$J$97,4,0)</f>
        <v>Acanthuridae</v>
      </c>
    </row>
    <row r="3596" spans="1:11">
      <c r="A3596" s="49">
        <v>2015</v>
      </c>
      <c r="B3596" t="s">
        <v>379</v>
      </c>
      <c r="C3596">
        <v>7</v>
      </c>
      <c r="D3596" t="s">
        <v>48</v>
      </c>
      <c r="E3596" s="48" t="str">
        <f>VLOOKUP(D3596,'Species List'!$A$2:$J$97,3,0)</f>
        <v>Scarus taeniopterus</v>
      </c>
      <c r="F3596">
        <v>15</v>
      </c>
      <c r="G3596" t="s">
        <v>21</v>
      </c>
      <c r="H3596" s="50">
        <f>VLOOKUP(D3596,'Species List'!$A$2:$J$97,6,0)</f>
        <v>-3.2256999999999998</v>
      </c>
      <c r="I3596" s="50">
        <f>VLOOKUP(D3596,'Species List'!$A$2:$J$97,7,0)</f>
        <v>2.3852000000000002</v>
      </c>
      <c r="J3596">
        <f t="shared" si="56"/>
        <v>92.19616810425471</v>
      </c>
      <c r="K3596" s="50" t="str">
        <f>VLOOKUP(D3596,'Species List'!$A$2:$J$97,4,0)</f>
        <v>Scaridae</v>
      </c>
    </row>
    <row r="3597" spans="1:11">
      <c r="A3597" s="49">
        <v>2015</v>
      </c>
      <c r="B3597" t="s">
        <v>379</v>
      </c>
      <c r="C3597">
        <v>7</v>
      </c>
      <c r="D3597" t="s">
        <v>48</v>
      </c>
      <c r="E3597" s="48" t="str">
        <f>VLOOKUP(D3597,'Species List'!$A$2:$J$97,3,0)</f>
        <v>Scarus taeniopterus</v>
      </c>
      <c r="F3597">
        <v>20</v>
      </c>
      <c r="G3597" t="s">
        <v>21</v>
      </c>
      <c r="H3597" s="50">
        <f>VLOOKUP(D3597,'Species List'!$A$2:$J$97,6,0)</f>
        <v>-3.2256999999999998</v>
      </c>
      <c r="I3597" s="50">
        <f>VLOOKUP(D3597,'Species List'!$A$2:$J$97,7,0)</f>
        <v>2.3852000000000002</v>
      </c>
      <c r="J3597">
        <f t="shared" si="56"/>
        <v>183.11197449783583</v>
      </c>
      <c r="K3597" s="50" t="str">
        <f>VLOOKUP(D3597,'Species List'!$A$2:$J$97,4,0)</f>
        <v>Scaridae</v>
      </c>
    </row>
    <row r="3598" spans="1:11">
      <c r="A3598" s="49">
        <v>2015</v>
      </c>
      <c r="B3598" t="s">
        <v>379</v>
      </c>
      <c r="C3598">
        <v>7</v>
      </c>
      <c r="D3598" t="s">
        <v>48</v>
      </c>
      <c r="E3598" s="48" t="str">
        <f>VLOOKUP(D3598,'Species List'!$A$2:$J$97,3,0)</f>
        <v>Scarus taeniopterus</v>
      </c>
      <c r="F3598">
        <v>22</v>
      </c>
      <c r="G3598" t="s">
        <v>21</v>
      </c>
      <c r="H3598" s="50">
        <f>VLOOKUP(D3598,'Species List'!$A$2:$J$97,6,0)</f>
        <v>-3.2256999999999998</v>
      </c>
      <c r="I3598" s="50">
        <f>VLOOKUP(D3598,'Species List'!$A$2:$J$97,7,0)</f>
        <v>2.3852000000000002</v>
      </c>
      <c r="J3598">
        <f t="shared" si="56"/>
        <v>229.85109565998633</v>
      </c>
      <c r="K3598" s="50" t="str">
        <f>VLOOKUP(D3598,'Species List'!$A$2:$J$97,4,0)</f>
        <v>Scaridae</v>
      </c>
    </row>
    <row r="3599" spans="1:11">
      <c r="A3599" s="49">
        <v>2015</v>
      </c>
      <c r="B3599" t="s">
        <v>379</v>
      </c>
      <c r="C3599">
        <v>7</v>
      </c>
      <c r="D3599" t="s">
        <v>48</v>
      </c>
      <c r="E3599" s="48" t="str">
        <f>VLOOKUP(D3599,'Species List'!$A$2:$J$97,3,0)</f>
        <v>Scarus taeniopterus</v>
      </c>
      <c r="F3599">
        <v>23</v>
      </c>
      <c r="G3599" t="s">
        <v>43</v>
      </c>
      <c r="H3599" s="50">
        <f>VLOOKUP(D3599,'Species List'!$A$2:$J$97,6,0)</f>
        <v>-3.2256999999999998</v>
      </c>
      <c r="I3599" s="50">
        <f>VLOOKUP(D3599,'Species List'!$A$2:$J$97,7,0)</f>
        <v>2.3852000000000002</v>
      </c>
      <c r="J3599">
        <f t="shared" si="56"/>
        <v>255.56020890468707</v>
      </c>
      <c r="K3599" s="50" t="str">
        <f>VLOOKUP(D3599,'Species List'!$A$2:$J$97,4,0)</f>
        <v>Scaridae</v>
      </c>
    </row>
    <row r="3600" spans="1:11">
      <c r="A3600" s="49">
        <v>2015</v>
      </c>
      <c r="B3600" t="s">
        <v>379</v>
      </c>
      <c r="C3600">
        <v>7</v>
      </c>
      <c r="D3600" t="s">
        <v>48</v>
      </c>
      <c r="E3600" s="48" t="str">
        <f>VLOOKUP(D3600,'Species List'!$A$2:$J$97,3,0)</f>
        <v>Scarus taeniopterus</v>
      </c>
      <c r="F3600">
        <v>23</v>
      </c>
      <c r="G3600" t="s">
        <v>43</v>
      </c>
      <c r="H3600" s="50">
        <f>VLOOKUP(D3600,'Species List'!$A$2:$J$97,6,0)</f>
        <v>-3.2256999999999998</v>
      </c>
      <c r="I3600" s="50">
        <f>VLOOKUP(D3600,'Species List'!$A$2:$J$97,7,0)</f>
        <v>2.3852000000000002</v>
      </c>
      <c r="J3600">
        <f t="shared" si="56"/>
        <v>255.56020890468707</v>
      </c>
      <c r="K3600" s="50" t="str">
        <f>VLOOKUP(D3600,'Species List'!$A$2:$J$97,4,0)</f>
        <v>Scaridae</v>
      </c>
    </row>
    <row r="3601" spans="1:11">
      <c r="A3601" s="49">
        <v>2015</v>
      </c>
      <c r="B3601" t="s">
        <v>379</v>
      </c>
      <c r="C3601">
        <v>7</v>
      </c>
      <c r="D3601" t="s">
        <v>48</v>
      </c>
      <c r="E3601" s="48" t="str">
        <f>VLOOKUP(D3601,'Species List'!$A$2:$J$97,3,0)</f>
        <v>Scarus taeniopterus</v>
      </c>
      <c r="F3601">
        <v>23</v>
      </c>
      <c r="G3601" t="s">
        <v>43</v>
      </c>
      <c r="H3601" s="50">
        <f>VLOOKUP(D3601,'Species List'!$A$2:$J$97,6,0)</f>
        <v>-3.2256999999999998</v>
      </c>
      <c r="I3601" s="50">
        <f>VLOOKUP(D3601,'Species List'!$A$2:$J$97,7,0)</f>
        <v>2.3852000000000002</v>
      </c>
      <c r="J3601">
        <f t="shared" si="56"/>
        <v>255.56020890468707</v>
      </c>
      <c r="K3601" s="50" t="str">
        <f>VLOOKUP(D3601,'Species List'!$A$2:$J$97,4,0)</f>
        <v>Scaridae</v>
      </c>
    </row>
    <row r="3602" spans="1:11">
      <c r="A3602" s="49">
        <v>2015</v>
      </c>
      <c r="B3602" t="s">
        <v>379</v>
      </c>
      <c r="C3602">
        <v>7</v>
      </c>
      <c r="D3602" s="48" t="s">
        <v>47</v>
      </c>
      <c r="E3602" s="48" t="str">
        <f>VLOOKUP(D3602,'Species List'!$A$2:$J$97,3,0)</f>
        <v>Sparisoma aurofrenatum</v>
      </c>
      <c r="F3602">
        <v>23</v>
      </c>
      <c r="G3602" t="s">
        <v>43</v>
      </c>
      <c r="H3602" s="50">
        <f>VLOOKUP(D3602,'Species List'!$A$2:$J$97,6,0)</f>
        <v>-4.0781000000000001</v>
      </c>
      <c r="I3602" s="50">
        <f>VLOOKUP(D3602,'Species List'!$A$2:$J$97,7,0)</f>
        <v>2.7437999999999998</v>
      </c>
      <c r="J3602">
        <f t="shared" si="56"/>
        <v>252.35321175413256</v>
      </c>
      <c r="K3602" s="50" t="str">
        <f>VLOOKUP(D3602,'Species List'!$A$2:$J$97,4,0)</f>
        <v>Scaridae</v>
      </c>
    </row>
    <row r="3603" spans="1:11">
      <c r="A3603" s="49">
        <v>2015</v>
      </c>
      <c r="B3603" t="s">
        <v>379</v>
      </c>
      <c r="C3603">
        <v>7</v>
      </c>
      <c r="D3603" t="s">
        <v>45</v>
      </c>
      <c r="E3603" s="48" t="str">
        <f>VLOOKUP(D3603,'Species List'!$A$2:$J$97,3,0)</f>
        <v>Sparisoma viride</v>
      </c>
      <c r="F3603">
        <v>30</v>
      </c>
      <c r="G3603" t="s">
        <v>21</v>
      </c>
      <c r="H3603" s="50">
        <f>VLOOKUP(D3603,'Species List'!$A$2:$J$97,6,0)</f>
        <v>-4.4317000000000002</v>
      </c>
      <c r="I3603" s="50">
        <f>VLOOKUP(D3603,'Species List'!$A$2:$J$97,7,0)</f>
        <v>2.9051</v>
      </c>
      <c r="J3603">
        <f t="shared" si="56"/>
        <v>581.54718397712224</v>
      </c>
      <c r="K3603" s="50" t="str">
        <f>VLOOKUP(D3603,'Species List'!$A$2:$J$97,4,0)</f>
        <v>Scaridae</v>
      </c>
    </row>
    <row r="3604" spans="1:11">
      <c r="A3604" s="49">
        <v>2015</v>
      </c>
      <c r="B3604" t="s">
        <v>379</v>
      </c>
      <c r="C3604">
        <v>8</v>
      </c>
      <c r="D3604" s="48" t="s">
        <v>26</v>
      </c>
      <c r="E3604" s="48" t="str">
        <f>VLOOKUP(D3604,'Species List'!$A$2:$J$97,3,0)</f>
        <v>Acanthurus bahianus</v>
      </c>
      <c r="F3604">
        <v>19</v>
      </c>
      <c r="H3604" s="50">
        <f>VLOOKUP(D3604,'Species List'!$A$2:$J$97,6,0)</f>
        <v>-4.6005000000000003</v>
      </c>
      <c r="I3604" s="50">
        <f>VLOOKUP(D3604,'Species List'!$A$2:$J$97,7,0)</f>
        <v>2.9752000000000001</v>
      </c>
      <c r="J3604">
        <f t="shared" si="56"/>
        <v>151.09417216938573</v>
      </c>
      <c r="K3604" s="50" t="str">
        <f>VLOOKUP(D3604,'Species List'!$A$2:$J$97,4,0)</f>
        <v>Acanthuridae</v>
      </c>
    </row>
    <row r="3605" spans="1:11">
      <c r="A3605" s="49">
        <v>2015</v>
      </c>
      <c r="B3605" t="s">
        <v>379</v>
      </c>
      <c r="C3605">
        <v>8</v>
      </c>
      <c r="D3605" t="s">
        <v>54</v>
      </c>
      <c r="E3605" s="48" t="str">
        <f>VLOOKUP(D3605,'Species List'!$A$2:$J$97,3,0)</f>
        <v>Acanthurus coeruleus</v>
      </c>
      <c r="F3605">
        <v>19</v>
      </c>
      <c r="H3605" s="50">
        <f>VLOOKUP(D3605,'Species List'!$A$2:$J$97,6,0)</f>
        <v>-2.8241999999999998</v>
      </c>
      <c r="I3605" s="50">
        <f>VLOOKUP(D3605,'Species List'!$A$2:$J$97,7,0)</f>
        <v>2.2637999999999998</v>
      </c>
      <c r="J3605">
        <f t="shared" si="56"/>
        <v>215.99435539737019</v>
      </c>
      <c r="K3605" s="50" t="str">
        <f>VLOOKUP(D3605,'Species List'!$A$2:$J$97,4,0)</f>
        <v>Acanthuridae</v>
      </c>
    </row>
    <row r="3606" spans="1:11">
      <c r="A3606" s="49">
        <v>2015</v>
      </c>
      <c r="B3606" t="s">
        <v>379</v>
      </c>
      <c r="C3606">
        <v>8</v>
      </c>
      <c r="D3606" t="s">
        <v>44</v>
      </c>
      <c r="E3606" s="48" t="str">
        <f>VLOOKUP(D3606,'Species List'!$A$2:$J$97,3,0)</f>
        <v>Scarus iseri</v>
      </c>
      <c r="F3606">
        <v>23</v>
      </c>
      <c r="G3606" t="s">
        <v>43</v>
      </c>
      <c r="H3606" s="50">
        <f>VLOOKUP(D3606,'Species List'!$A$2:$J$97,6,0)</f>
        <v>-4.8887</v>
      </c>
      <c r="I3606" s="50">
        <f>VLOOKUP(D3606,'Species List'!$A$2:$J$97,7,0)</f>
        <v>3.0548000000000002</v>
      </c>
      <c r="J3606">
        <f t="shared" si="56"/>
        <v>211.79036238974825</v>
      </c>
      <c r="K3606" s="50" t="str">
        <f>VLOOKUP(D3606,'Species List'!$A$2:$J$97,4,0)</f>
        <v>Scaridae</v>
      </c>
    </row>
    <row r="3607" spans="1:11">
      <c r="A3607" s="49">
        <v>2015</v>
      </c>
      <c r="B3607" t="s">
        <v>379</v>
      </c>
      <c r="C3607">
        <v>8</v>
      </c>
      <c r="D3607" t="s">
        <v>48</v>
      </c>
      <c r="E3607" s="48" t="str">
        <f>VLOOKUP(D3607,'Species List'!$A$2:$J$97,3,0)</f>
        <v>Scarus taeniopterus</v>
      </c>
      <c r="F3607">
        <v>7</v>
      </c>
      <c r="G3607" t="s">
        <v>21</v>
      </c>
      <c r="H3607" s="50">
        <f>VLOOKUP(D3607,'Species List'!$A$2:$J$97,6,0)</f>
        <v>-3.2256999999999998</v>
      </c>
      <c r="I3607" s="50">
        <f>VLOOKUP(D3607,'Species List'!$A$2:$J$97,7,0)</f>
        <v>2.3852000000000002</v>
      </c>
      <c r="J3607">
        <f t="shared" si="56"/>
        <v>14.970208360402568</v>
      </c>
      <c r="K3607" s="50" t="str">
        <f>VLOOKUP(D3607,'Species List'!$A$2:$J$97,4,0)</f>
        <v>Scaridae</v>
      </c>
    </row>
    <row r="3608" spans="1:11">
      <c r="A3608" s="49">
        <v>2015</v>
      </c>
      <c r="B3608" t="s">
        <v>379</v>
      </c>
      <c r="C3608">
        <v>8</v>
      </c>
      <c r="D3608" t="s">
        <v>48</v>
      </c>
      <c r="E3608" s="48" t="str">
        <f>VLOOKUP(D3608,'Species List'!$A$2:$J$97,3,0)</f>
        <v>Scarus taeniopterus</v>
      </c>
      <c r="F3608">
        <v>7</v>
      </c>
      <c r="G3608" t="s">
        <v>21</v>
      </c>
      <c r="H3608" s="50">
        <f>VLOOKUP(D3608,'Species List'!$A$2:$J$97,6,0)</f>
        <v>-3.2256999999999998</v>
      </c>
      <c r="I3608" s="50">
        <f>VLOOKUP(D3608,'Species List'!$A$2:$J$97,7,0)</f>
        <v>2.3852000000000002</v>
      </c>
      <c r="J3608">
        <f t="shared" si="56"/>
        <v>14.970208360402568</v>
      </c>
      <c r="K3608" s="50" t="str">
        <f>VLOOKUP(D3608,'Species List'!$A$2:$J$97,4,0)</f>
        <v>Scaridae</v>
      </c>
    </row>
    <row r="3609" spans="1:11">
      <c r="A3609" s="49">
        <v>2015</v>
      </c>
      <c r="B3609" t="s">
        <v>379</v>
      </c>
      <c r="C3609">
        <v>8</v>
      </c>
      <c r="D3609" t="s">
        <v>48</v>
      </c>
      <c r="E3609" s="48" t="str">
        <f>VLOOKUP(D3609,'Species List'!$A$2:$J$97,3,0)</f>
        <v>Scarus taeniopterus</v>
      </c>
      <c r="F3609">
        <v>8</v>
      </c>
      <c r="G3609" t="s">
        <v>21</v>
      </c>
      <c r="H3609" s="50">
        <f>VLOOKUP(D3609,'Species List'!$A$2:$J$97,6,0)</f>
        <v>-3.2256999999999998</v>
      </c>
      <c r="I3609" s="50">
        <f>VLOOKUP(D3609,'Species List'!$A$2:$J$97,7,0)</f>
        <v>2.3852000000000002</v>
      </c>
      <c r="J3609">
        <f t="shared" si="56"/>
        <v>20.584969932158472</v>
      </c>
      <c r="K3609" s="50" t="str">
        <f>VLOOKUP(D3609,'Species List'!$A$2:$J$97,4,0)</f>
        <v>Scaridae</v>
      </c>
    </row>
    <row r="3610" spans="1:11">
      <c r="A3610" s="49">
        <v>2015</v>
      </c>
      <c r="B3610" t="s">
        <v>379</v>
      </c>
      <c r="C3610">
        <v>8</v>
      </c>
      <c r="D3610" t="s">
        <v>48</v>
      </c>
      <c r="E3610" s="48" t="str">
        <f>VLOOKUP(D3610,'Species List'!$A$2:$J$97,3,0)</f>
        <v>Scarus taeniopterus</v>
      </c>
      <c r="F3610">
        <v>10</v>
      </c>
      <c r="G3610" t="s">
        <v>21</v>
      </c>
      <c r="H3610" s="50">
        <f>VLOOKUP(D3610,'Species List'!$A$2:$J$97,6,0)</f>
        <v>-3.2256999999999998</v>
      </c>
      <c r="I3610" s="50">
        <f>VLOOKUP(D3610,'Species List'!$A$2:$J$97,7,0)</f>
        <v>2.3852000000000002</v>
      </c>
      <c r="J3610">
        <f t="shared" si="56"/>
        <v>35.050966680669347</v>
      </c>
      <c r="K3610" s="50" t="str">
        <f>VLOOKUP(D3610,'Species List'!$A$2:$J$97,4,0)</f>
        <v>Scaridae</v>
      </c>
    </row>
    <row r="3611" spans="1:11">
      <c r="A3611" s="49">
        <v>2015</v>
      </c>
      <c r="B3611" t="s">
        <v>379</v>
      </c>
      <c r="C3611">
        <v>8</v>
      </c>
      <c r="D3611" t="s">
        <v>48</v>
      </c>
      <c r="E3611" s="48" t="str">
        <f>VLOOKUP(D3611,'Species List'!$A$2:$J$97,3,0)</f>
        <v>Scarus taeniopterus</v>
      </c>
      <c r="F3611">
        <v>18</v>
      </c>
      <c r="G3611" t="s">
        <v>21</v>
      </c>
      <c r="H3611" s="50">
        <f>VLOOKUP(D3611,'Species List'!$A$2:$J$97,6,0)</f>
        <v>-3.2256999999999998</v>
      </c>
      <c r="I3611" s="50">
        <f>VLOOKUP(D3611,'Species List'!$A$2:$J$97,7,0)</f>
        <v>2.3852000000000002</v>
      </c>
      <c r="J3611">
        <f t="shared" si="56"/>
        <v>142.42163893869329</v>
      </c>
      <c r="K3611" s="50" t="str">
        <f>VLOOKUP(D3611,'Species List'!$A$2:$J$97,4,0)</f>
        <v>Scaridae</v>
      </c>
    </row>
    <row r="3612" spans="1:11">
      <c r="A3612" s="49">
        <v>2015</v>
      </c>
      <c r="B3612" t="s">
        <v>379</v>
      </c>
      <c r="C3612">
        <v>8</v>
      </c>
      <c r="D3612" t="s">
        <v>48</v>
      </c>
      <c r="E3612" s="48" t="str">
        <f>VLOOKUP(D3612,'Species List'!$A$2:$J$97,3,0)</f>
        <v>Scarus taeniopterus</v>
      </c>
      <c r="F3612">
        <v>20</v>
      </c>
      <c r="G3612" t="s">
        <v>21</v>
      </c>
      <c r="H3612" s="50">
        <f>VLOOKUP(D3612,'Species List'!$A$2:$J$97,6,0)</f>
        <v>-3.2256999999999998</v>
      </c>
      <c r="I3612" s="50">
        <f>VLOOKUP(D3612,'Species List'!$A$2:$J$97,7,0)</f>
        <v>2.3852000000000002</v>
      </c>
      <c r="J3612">
        <f t="shared" si="56"/>
        <v>183.11197449783583</v>
      </c>
      <c r="K3612" s="50" t="str">
        <f>VLOOKUP(D3612,'Species List'!$A$2:$J$97,4,0)</f>
        <v>Scaridae</v>
      </c>
    </row>
    <row r="3613" spans="1:11">
      <c r="A3613" s="49">
        <v>2015</v>
      </c>
      <c r="B3613" t="s">
        <v>379</v>
      </c>
      <c r="C3613">
        <v>8</v>
      </c>
      <c r="D3613" t="s">
        <v>48</v>
      </c>
      <c r="E3613" s="48" t="str">
        <f>VLOOKUP(D3613,'Species List'!$A$2:$J$97,3,0)</f>
        <v>Scarus taeniopterus</v>
      </c>
      <c r="F3613">
        <v>20</v>
      </c>
      <c r="G3613" t="s">
        <v>43</v>
      </c>
      <c r="H3613" s="50">
        <f>VLOOKUP(D3613,'Species List'!$A$2:$J$97,6,0)</f>
        <v>-3.2256999999999998</v>
      </c>
      <c r="I3613" s="50">
        <f>VLOOKUP(D3613,'Species List'!$A$2:$J$97,7,0)</f>
        <v>2.3852000000000002</v>
      </c>
      <c r="J3613">
        <f t="shared" si="56"/>
        <v>183.11197449783583</v>
      </c>
      <c r="K3613" s="50" t="str">
        <f>VLOOKUP(D3613,'Species List'!$A$2:$J$97,4,0)</f>
        <v>Scaridae</v>
      </c>
    </row>
    <row r="3614" spans="1:11">
      <c r="A3614" s="49">
        <v>2015</v>
      </c>
      <c r="B3614" t="s">
        <v>379</v>
      </c>
      <c r="C3614">
        <v>8</v>
      </c>
      <c r="D3614" t="s">
        <v>48</v>
      </c>
      <c r="E3614" s="48" t="str">
        <f>VLOOKUP(D3614,'Species List'!$A$2:$J$97,3,0)</f>
        <v>Scarus taeniopterus</v>
      </c>
      <c r="F3614">
        <v>23</v>
      </c>
      <c r="G3614" t="s">
        <v>43</v>
      </c>
      <c r="H3614" s="50">
        <f>VLOOKUP(D3614,'Species List'!$A$2:$J$97,6,0)</f>
        <v>-3.2256999999999998</v>
      </c>
      <c r="I3614" s="50">
        <f>VLOOKUP(D3614,'Species List'!$A$2:$J$97,7,0)</f>
        <v>2.3852000000000002</v>
      </c>
      <c r="J3614">
        <f t="shared" si="56"/>
        <v>255.56020890468707</v>
      </c>
      <c r="K3614" s="50" t="str">
        <f>VLOOKUP(D3614,'Species List'!$A$2:$J$97,4,0)</f>
        <v>Scaridae</v>
      </c>
    </row>
    <row r="3615" spans="1:11">
      <c r="A3615" s="49">
        <v>2015</v>
      </c>
      <c r="B3615" t="s">
        <v>379</v>
      </c>
      <c r="C3615">
        <v>8</v>
      </c>
      <c r="D3615" t="s">
        <v>48</v>
      </c>
      <c r="E3615" s="48" t="str">
        <f>VLOOKUP(D3615,'Species List'!$A$2:$J$97,3,0)</f>
        <v>Scarus taeniopterus</v>
      </c>
      <c r="F3615">
        <v>23</v>
      </c>
      <c r="G3615" t="s">
        <v>43</v>
      </c>
      <c r="H3615" s="50">
        <f>VLOOKUP(D3615,'Species List'!$A$2:$J$97,6,0)</f>
        <v>-3.2256999999999998</v>
      </c>
      <c r="I3615" s="50">
        <f>VLOOKUP(D3615,'Species List'!$A$2:$J$97,7,0)</f>
        <v>2.3852000000000002</v>
      </c>
      <c r="J3615">
        <f t="shared" si="56"/>
        <v>255.56020890468707</v>
      </c>
      <c r="K3615" s="50" t="str">
        <f>VLOOKUP(D3615,'Species List'!$A$2:$J$97,4,0)</f>
        <v>Scaridae</v>
      </c>
    </row>
    <row r="3616" spans="1:11">
      <c r="A3616" s="49">
        <v>2015</v>
      </c>
      <c r="B3616" t="s">
        <v>379</v>
      </c>
      <c r="C3616">
        <v>8</v>
      </c>
      <c r="D3616" t="s">
        <v>48</v>
      </c>
      <c r="E3616" s="48" t="str">
        <f>VLOOKUP(D3616,'Species List'!$A$2:$J$97,3,0)</f>
        <v>Scarus taeniopterus</v>
      </c>
      <c r="F3616">
        <v>23</v>
      </c>
      <c r="G3616" t="s">
        <v>43</v>
      </c>
      <c r="H3616" s="50">
        <f>VLOOKUP(D3616,'Species List'!$A$2:$J$97,6,0)</f>
        <v>-3.2256999999999998</v>
      </c>
      <c r="I3616" s="50">
        <f>VLOOKUP(D3616,'Species List'!$A$2:$J$97,7,0)</f>
        <v>2.3852000000000002</v>
      </c>
      <c r="J3616">
        <f t="shared" si="56"/>
        <v>255.56020890468707</v>
      </c>
      <c r="K3616" s="50" t="str">
        <f>VLOOKUP(D3616,'Species List'!$A$2:$J$97,4,0)</f>
        <v>Scaridae</v>
      </c>
    </row>
    <row r="3617" spans="1:11">
      <c r="A3617" s="49">
        <v>2015</v>
      </c>
      <c r="B3617" t="s">
        <v>379</v>
      </c>
      <c r="C3617">
        <v>8</v>
      </c>
      <c r="D3617" t="s">
        <v>48</v>
      </c>
      <c r="E3617" s="48" t="str">
        <f>VLOOKUP(D3617,'Species List'!$A$2:$J$97,3,0)</f>
        <v>Scarus taeniopterus</v>
      </c>
      <c r="F3617">
        <v>23</v>
      </c>
      <c r="G3617" t="s">
        <v>43</v>
      </c>
      <c r="H3617" s="50">
        <f>VLOOKUP(D3617,'Species List'!$A$2:$J$97,6,0)</f>
        <v>-3.2256999999999998</v>
      </c>
      <c r="I3617" s="50">
        <f>VLOOKUP(D3617,'Species List'!$A$2:$J$97,7,0)</f>
        <v>2.3852000000000002</v>
      </c>
      <c r="J3617">
        <f t="shared" si="56"/>
        <v>255.56020890468707</v>
      </c>
      <c r="K3617" s="50" t="str">
        <f>VLOOKUP(D3617,'Species List'!$A$2:$J$97,4,0)</f>
        <v>Scaridae</v>
      </c>
    </row>
    <row r="3618" spans="1:11">
      <c r="A3618" s="49">
        <v>2015</v>
      </c>
      <c r="B3618" t="s">
        <v>379</v>
      </c>
      <c r="C3618">
        <v>8</v>
      </c>
      <c r="D3618" s="48" t="s">
        <v>42</v>
      </c>
      <c r="E3618" s="48" t="str">
        <f>VLOOKUP(D3618,'Species List'!$A$2:$J$97,3,0)</f>
        <v>Scarus vetula</v>
      </c>
      <c r="F3618">
        <v>31</v>
      </c>
      <c r="G3618" t="s">
        <v>21</v>
      </c>
      <c r="H3618" s="50">
        <f>VLOOKUP(D3618,'Species List'!$A$2:$J$97,6,0)</f>
        <v>-5.0162000000000004</v>
      </c>
      <c r="I3618" s="50">
        <f>VLOOKUP(D3618,'Species List'!$A$2:$J$97,7,0)</f>
        <v>3.1109</v>
      </c>
      <c r="J3618">
        <f t="shared" si="56"/>
        <v>542.22194853037195</v>
      </c>
      <c r="K3618" s="50" t="str">
        <f>VLOOKUP(D3618,'Species List'!$A$2:$J$97,4,0)</f>
        <v>Scaridae</v>
      </c>
    </row>
    <row r="3619" spans="1:11">
      <c r="A3619" s="49">
        <v>2015</v>
      </c>
      <c r="B3619" t="s">
        <v>379</v>
      </c>
      <c r="C3619">
        <v>8</v>
      </c>
      <c r="D3619" t="s">
        <v>45</v>
      </c>
      <c r="E3619" s="48" t="str">
        <f>VLOOKUP(D3619,'Species List'!$A$2:$J$97,3,0)</f>
        <v>Sparisoma viride</v>
      </c>
      <c r="F3619">
        <v>30</v>
      </c>
      <c r="G3619" t="s">
        <v>21</v>
      </c>
      <c r="H3619" s="50">
        <f>VLOOKUP(D3619,'Species List'!$A$2:$J$97,6,0)</f>
        <v>-4.4317000000000002</v>
      </c>
      <c r="I3619" s="50">
        <f>VLOOKUP(D3619,'Species List'!$A$2:$J$97,7,0)</f>
        <v>2.9051</v>
      </c>
      <c r="J3619">
        <f t="shared" si="56"/>
        <v>581.54718397712224</v>
      </c>
      <c r="K3619" s="50" t="str">
        <f>VLOOKUP(D3619,'Species List'!$A$2:$J$97,4,0)</f>
        <v>Scaridae</v>
      </c>
    </row>
    <row r="3620" spans="1:11">
      <c r="A3620" s="49">
        <v>2015</v>
      </c>
      <c r="B3620" t="s">
        <v>379</v>
      </c>
      <c r="C3620">
        <v>8</v>
      </c>
      <c r="D3620" t="s">
        <v>45</v>
      </c>
      <c r="E3620" s="48" t="str">
        <f>VLOOKUP(D3620,'Species List'!$A$2:$J$97,3,0)</f>
        <v>Sparisoma viride</v>
      </c>
      <c r="F3620">
        <v>32</v>
      </c>
      <c r="G3620" t="s">
        <v>21</v>
      </c>
      <c r="H3620" s="50">
        <f>VLOOKUP(D3620,'Species List'!$A$2:$J$97,6,0)</f>
        <v>-4.4317000000000002</v>
      </c>
      <c r="I3620" s="50">
        <f>VLOOKUP(D3620,'Species List'!$A$2:$J$97,7,0)</f>
        <v>2.9051</v>
      </c>
      <c r="J3620">
        <f t="shared" si="56"/>
        <v>701.47339170910243</v>
      </c>
      <c r="K3620" s="50" t="str">
        <f>VLOOKUP(D3620,'Species List'!$A$2:$J$97,4,0)</f>
        <v>Scaridae</v>
      </c>
    </row>
    <row r="3621" spans="1:11">
      <c r="A3621" s="49">
        <v>2015</v>
      </c>
      <c r="B3621" t="s">
        <v>379</v>
      </c>
      <c r="C3621">
        <v>8</v>
      </c>
      <c r="D3621" t="s">
        <v>45</v>
      </c>
      <c r="E3621" s="48" t="str">
        <f>VLOOKUP(D3621,'Species List'!$A$2:$J$97,3,0)</f>
        <v>Sparisoma viride</v>
      </c>
      <c r="F3621">
        <v>33</v>
      </c>
      <c r="G3621" t="s">
        <v>21</v>
      </c>
      <c r="H3621" s="50">
        <f>VLOOKUP(D3621,'Species List'!$A$2:$J$97,6,0)</f>
        <v>-4.4317000000000002</v>
      </c>
      <c r="I3621" s="50">
        <f>VLOOKUP(D3621,'Species List'!$A$2:$J$97,7,0)</f>
        <v>2.9051</v>
      </c>
      <c r="J3621">
        <f t="shared" si="56"/>
        <v>767.06973304521671</v>
      </c>
      <c r="K3621" s="50" t="str">
        <f>VLOOKUP(D3621,'Species List'!$A$2:$J$97,4,0)</f>
        <v>Scaridae</v>
      </c>
    </row>
    <row r="3622" spans="1:11">
      <c r="A3622" s="49">
        <v>2015</v>
      </c>
      <c r="B3622" t="s">
        <v>64</v>
      </c>
      <c r="C3622">
        <v>1</v>
      </c>
      <c r="D3622" t="s">
        <v>54</v>
      </c>
      <c r="E3622" s="48" t="str">
        <f>VLOOKUP(D3622,'Species List'!$A$2:$J$97,3,0)</f>
        <v>Acanthurus coeruleus</v>
      </c>
      <c r="F3622">
        <v>12</v>
      </c>
      <c r="H3622" s="50">
        <f>VLOOKUP(D3622,'Species List'!$A$2:$J$97,6,0)</f>
        <v>-2.8241999999999998</v>
      </c>
      <c r="I3622" s="50">
        <f>VLOOKUP(D3622,'Species List'!$A$2:$J$97,7,0)</f>
        <v>2.2637999999999998</v>
      </c>
      <c r="J3622">
        <f t="shared" si="56"/>
        <v>76.322133977954692</v>
      </c>
      <c r="K3622" s="50" t="str">
        <f>VLOOKUP(D3622,'Species List'!$A$2:$J$97,4,0)</f>
        <v>Acanthuridae</v>
      </c>
    </row>
    <row r="3623" spans="1:11">
      <c r="A3623" s="49">
        <v>2015</v>
      </c>
      <c r="B3623" t="s">
        <v>64</v>
      </c>
      <c r="C3623">
        <v>1</v>
      </c>
      <c r="D3623" t="s">
        <v>48</v>
      </c>
      <c r="E3623" s="48" t="str">
        <f>VLOOKUP(D3623,'Species List'!$A$2:$J$97,3,0)</f>
        <v>Scarus taeniopterus</v>
      </c>
      <c r="F3623">
        <v>20</v>
      </c>
      <c r="G3623" t="s">
        <v>21</v>
      </c>
      <c r="H3623" s="50">
        <f>VLOOKUP(D3623,'Species List'!$A$2:$J$97,6,0)</f>
        <v>-3.2256999999999998</v>
      </c>
      <c r="I3623" s="50">
        <f>VLOOKUP(D3623,'Species List'!$A$2:$J$97,7,0)</f>
        <v>2.3852000000000002</v>
      </c>
      <c r="J3623">
        <f t="shared" si="56"/>
        <v>183.11197449783583</v>
      </c>
      <c r="K3623" s="50" t="str">
        <f>VLOOKUP(D3623,'Species List'!$A$2:$J$97,4,0)</f>
        <v>Scaridae</v>
      </c>
    </row>
    <row r="3624" spans="1:11">
      <c r="A3624" s="49">
        <v>2015</v>
      </c>
      <c r="B3624" t="s">
        <v>64</v>
      </c>
      <c r="C3624">
        <v>1</v>
      </c>
      <c r="D3624" t="s">
        <v>48</v>
      </c>
      <c r="E3624" s="48" t="str">
        <f>VLOOKUP(D3624,'Species List'!$A$2:$J$97,3,0)</f>
        <v>Scarus taeniopterus</v>
      </c>
      <c r="F3624">
        <v>23</v>
      </c>
      <c r="G3624" t="s">
        <v>21</v>
      </c>
      <c r="H3624" s="50">
        <f>VLOOKUP(D3624,'Species List'!$A$2:$J$97,6,0)</f>
        <v>-3.2256999999999998</v>
      </c>
      <c r="I3624" s="50">
        <f>VLOOKUP(D3624,'Species List'!$A$2:$J$97,7,0)</f>
        <v>2.3852000000000002</v>
      </c>
      <c r="J3624">
        <f t="shared" si="56"/>
        <v>255.56020890468707</v>
      </c>
      <c r="K3624" s="50" t="str">
        <f>VLOOKUP(D3624,'Species List'!$A$2:$J$97,4,0)</f>
        <v>Scaridae</v>
      </c>
    </row>
    <row r="3625" spans="1:11">
      <c r="A3625" s="49">
        <v>2015</v>
      </c>
      <c r="B3625" t="s">
        <v>64</v>
      </c>
      <c r="C3625">
        <v>1</v>
      </c>
      <c r="D3625" t="s">
        <v>48</v>
      </c>
      <c r="E3625" s="48" t="str">
        <f>VLOOKUP(D3625,'Species List'!$A$2:$J$97,3,0)</f>
        <v>Scarus taeniopterus</v>
      </c>
      <c r="F3625">
        <v>23</v>
      </c>
      <c r="G3625" t="s">
        <v>43</v>
      </c>
      <c r="H3625" s="50">
        <f>VLOOKUP(D3625,'Species List'!$A$2:$J$97,6,0)</f>
        <v>-3.2256999999999998</v>
      </c>
      <c r="I3625" s="50">
        <f>VLOOKUP(D3625,'Species List'!$A$2:$J$97,7,0)</f>
        <v>2.3852000000000002</v>
      </c>
      <c r="J3625">
        <f t="shared" si="56"/>
        <v>255.56020890468707</v>
      </c>
      <c r="K3625" s="50" t="str">
        <f>VLOOKUP(D3625,'Species List'!$A$2:$J$97,4,0)</f>
        <v>Scaridae</v>
      </c>
    </row>
    <row r="3626" spans="1:11">
      <c r="A3626" s="49">
        <v>2015</v>
      </c>
      <c r="B3626" t="s">
        <v>64</v>
      </c>
      <c r="C3626">
        <v>1</v>
      </c>
      <c r="D3626" t="s">
        <v>45</v>
      </c>
      <c r="E3626" s="48" t="str">
        <f>VLOOKUP(D3626,'Species List'!$A$2:$J$97,3,0)</f>
        <v>Sparisoma viride</v>
      </c>
      <c r="F3626">
        <v>32</v>
      </c>
      <c r="G3626" t="s">
        <v>43</v>
      </c>
      <c r="H3626" s="50">
        <f>VLOOKUP(D3626,'Species List'!$A$2:$J$97,6,0)</f>
        <v>-4.4317000000000002</v>
      </c>
      <c r="I3626" s="50">
        <f>VLOOKUP(D3626,'Species List'!$A$2:$J$97,7,0)</f>
        <v>2.9051</v>
      </c>
      <c r="J3626">
        <f t="shared" si="56"/>
        <v>701.47339170910243</v>
      </c>
      <c r="K3626" s="50" t="str">
        <f>VLOOKUP(D3626,'Species List'!$A$2:$J$97,4,0)</f>
        <v>Scaridae</v>
      </c>
    </row>
    <row r="3627" spans="1:11">
      <c r="A3627" s="49">
        <v>2015</v>
      </c>
      <c r="B3627" t="s">
        <v>64</v>
      </c>
      <c r="C3627">
        <v>1</v>
      </c>
      <c r="D3627" t="s">
        <v>45</v>
      </c>
      <c r="E3627" s="48" t="str">
        <f>VLOOKUP(D3627,'Species List'!$A$2:$J$97,3,0)</f>
        <v>Sparisoma viride</v>
      </c>
      <c r="F3627">
        <v>33</v>
      </c>
      <c r="G3627" t="s">
        <v>43</v>
      </c>
      <c r="H3627" s="50">
        <f>VLOOKUP(D3627,'Species List'!$A$2:$J$97,6,0)</f>
        <v>-4.4317000000000002</v>
      </c>
      <c r="I3627" s="50">
        <f>VLOOKUP(D3627,'Species List'!$A$2:$J$97,7,0)</f>
        <v>2.9051</v>
      </c>
      <c r="J3627">
        <f t="shared" si="56"/>
        <v>767.06973304521671</v>
      </c>
      <c r="K3627" s="50" t="str">
        <f>VLOOKUP(D3627,'Species List'!$A$2:$J$97,4,0)</f>
        <v>Scaridae</v>
      </c>
    </row>
    <row r="3628" spans="1:11">
      <c r="A3628" s="49">
        <v>2015</v>
      </c>
      <c r="B3628" t="s">
        <v>64</v>
      </c>
      <c r="C3628">
        <v>1</v>
      </c>
      <c r="D3628" t="s">
        <v>45</v>
      </c>
      <c r="E3628" s="48" t="str">
        <f>VLOOKUP(D3628,'Species List'!$A$2:$J$97,3,0)</f>
        <v>Sparisoma viride</v>
      </c>
      <c r="F3628">
        <v>34</v>
      </c>
      <c r="G3628" t="s">
        <v>43</v>
      </c>
      <c r="H3628" s="50">
        <f>VLOOKUP(D3628,'Species List'!$A$2:$J$97,6,0)</f>
        <v>-4.4317000000000002</v>
      </c>
      <c r="I3628" s="50">
        <f>VLOOKUP(D3628,'Species List'!$A$2:$J$97,7,0)</f>
        <v>2.9051</v>
      </c>
      <c r="J3628">
        <f t="shared" si="56"/>
        <v>836.56444365737127</v>
      </c>
      <c r="K3628" s="50" t="str">
        <f>VLOOKUP(D3628,'Species List'!$A$2:$J$97,4,0)</f>
        <v>Scaridae</v>
      </c>
    </row>
    <row r="3629" spans="1:11">
      <c r="A3629" s="49">
        <v>2015</v>
      </c>
      <c r="B3629" t="s">
        <v>64</v>
      </c>
      <c r="C3629">
        <v>2</v>
      </c>
      <c r="D3629" t="s">
        <v>44</v>
      </c>
      <c r="E3629" s="48" t="str">
        <f>VLOOKUP(D3629,'Species List'!$A$2:$J$97,3,0)</f>
        <v>Scarus iseri</v>
      </c>
      <c r="F3629">
        <v>13</v>
      </c>
      <c r="G3629" t="s">
        <v>21</v>
      </c>
      <c r="H3629" s="50">
        <f>VLOOKUP(D3629,'Species List'!$A$2:$J$97,6,0)</f>
        <v>-4.8887</v>
      </c>
      <c r="I3629" s="50">
        <f>VLOOKUP(D3629,'Species List'!$A$2:$J$97,7,0)</f>
        <v>3.0548000000000002</v>
      </c>
      <c r="J3629">
        <f t="shared" si="56"/>
        <v>37.065866108828203</v>
      </c>
      <c r="K3629" s="50" t="str">
        <f>VLOOKUP(D3629,'Species List'!$A$2:$J$97,4,0)</f>
        <v>Scaridae</v>
      </c>
    </row>
    <row r="3630" spans="1:11">
      <c r="A3630" s="49">
        <v>2015</v>
      </c>
      <c r="B3630" t="s">
        <v>64</v>
      </c>
      <c r="C3630">
        <v>2</v>
      </c>
      <c r="D3630" t="s">
        <v>44</v>
      </c>
      <c r="E3630" s="48" t="str">
        <f>VLOOKUP(D3630,'Species List'!$A$2:$J$97,3,0)</f>
        <v>Scarus iseri</v>
      </c>
      <c r="F3630">
        <v>13</v>
      </c>
      <c r="G3630" t="s">
        <v>21</v>
      </c>
      <c r="H3630" s="50">
        <f>VLOOKUP(D3630,'Species List'!$A$2:$J$97,6,0)</f>
        <v>-4.8887</v>
      </c>
      <c r="I3630" s="50">
        <f>VLOOKUP(D3630,'Species List'!$A$2:$J$97,7,0)</f>
        <v>3.0548000000000002</v>
      </c>
      <c r="J3630">
        <f t="shared" si="56"/>
        <v>37.065866108828203</v>
      </c>
      <c r="K3630" s="50" t="str">
        <f>VLOOKUP(D3630,'Species List'!$A$2:$J$97,4,0)</f>
        <v>Scaridae</v>
      </c>
    </row>
    <row r="3631" spans="1:11">
      <c r="A3631" s="49">
        <v>2015</v>
      </c>
      <c r="B3631" t="s">
        <v>64</v>
      </c>
      <c r="C3631">
        <v>2</v>
      </c>
      <c r="D3631" t="s">
        <v>44</v>
      </c>
      <c r="E3631" s="48" t="str">
        <f>VLOOKUP(D3631,'Species List'!$A$2:$J$97,3,0)</f>
        <v>Scarus iseri</v>
      </c>
      <c r="F3631">
        <v>13</v>
      </c>
      <c r="G3631" t="s">
        <v>21</v>
      </c>
      <c r="H3631" s="50">
        <f>VLOOKUP(D3631,'Species List'!$A$2:$J$97,6,0)</f>
        <v>-4.8887</v>
      </c>
      <c r="I3631" s="50">
        <f>VLOOKUP(D3631,'Species List'!$A$2:$J$97,7,0)</f>
        <v>3.0548000000000002</v>
      </c>
      <c r="J3631">
        <f t="shared" si="56"/>
        <v>37.065866108828203</v>
      </c>
      <c r="K3631" s="50" t="str">
        <f>VLOOKUP(D3631,'Species List'!$A$2:$J$97,4,0)</f>
        <v>Scaridae</v>
      </c>
    </row>
    <row r="3632" spans="1:11">
      <c r="A3632" s="49">
        <v>2015</v>
      </c>
      <c r="B3632" t="s">
        <v>64</v>
      </c>
      <c r="C3632">
        <v>2</v>
      </c>
      <c r="D3632" t="s">
        <v>44</v>
      </c>
      <c r="E3632" s="48" t="str">
        <f>VLOOKUP(D3632,'Species List'!$A$2:$J$97,3,0)</f>
        <v>Scarus iseri</v>
      </c>
      <c r="F3632">
        <v>13</v>
      </c>
      <c r="G3632" t="s">
        <v>21</v>
      </c>
      <c r="H3632" s="50">
        <f>VLOOKUP(D3632,'Species List'!$A$2:$J$97,6,0)</f>
        <v>-4.8887</v>
      </c>
      <c r="I3632" s="50">
        <f>VLOOKUP(D3632,'Species List'!$A$2:$J$97,7,0)</f>
        <v>3.0548000000000002</v>
      </c>
      <c r="J3632">
        <f t="shared" si="56"/>
        <v>37.065866108828203</v>
      </c>
      <c r="K3632" s="50" t="str">
        <f>VLOOKUP(D3632,'Species List'!$A$2:$J$97,4,0)</f>
        <v>Scaridae</v>
      </c>
    </row>
    <row r="3633" spans="1:11">
      <c r="A3633" s="49">
        <v>2015</v>
      </c>
      <c r="B3633" t="s">
        <v>64</v>
      </c>
      <c r="C3633">
        <v>2</v>
      </c>
      <c r="D3633" t="s">
        <v>44</v>
      </c>
      <c r="E3633" s="48" t="str">
        <f>VLOOKUP(D3633,'Species List'!$A$2:$J$97,3,0)</f>
        <v>Scarus iseri</v>
      </c>
      <c r="F3633">
        <v>13</v>
      </c>
      <c r="G3633" t="s">
        <v>21</v>
      </c>
      <c r="H3633" s="50">
        <f>VLOOKUP(D3633,'Species List'!$A$2:$J$97,6,0)</f>
        <v>-4.8887</v>
      </c>
      <c r="I3633" s="50">
        <f>VLOOKUP(D3633,'Species List'!$A$2:$J$97,7,0)</f>
        <v>3.0548000000000002</v>
      </c>
      <c r="J3633">
        <f t="shared" si="56"/>
        <v>37.065866108828203</v>
      </c>
      <c r="K3633" s="50" t="str">
        <f>VLOOKUP(D3633,'Species List'!$A$2:$J$97,4,0)</f>
        <v>Scaridae</v>
      </c>
    </row>
    <row r="3634" spans="1:11">
      <c r="A3634" s="49">
        <v>2015</v>
      </c>
      <c r="B3634" t="s">
        <v>64</v>
      </c>
      <c r="C3634">
        <v>2</v>
      </c>
      <c r="D3634" t="s">
        <v>44</v>
      </c>
      <c r="E3634" s="48" t="str">
        <f>VLOOKUP(D3634,'Species List'!$A$2:$J$97,3,0)</f>
        <v>Scarus iseri</v>
      </c>
      <c r="F3634">
        <v>13</v>
      </c>
      <c r="G3634" t="s">
        <v>21</v>
      </c>
      <c r="H3634" s="50">
        <f>VLOOKUP(D3634,'Species List'!$A$2:$J$97,6,0)</f>
        <v>-4.8887</v>
      </c>
      <c r="I3634" s="50">
        <f>VLOOKUP(D3634,'Species List'!$A$2:$J$97,7,0)</f>
        <v>3.0548000000000002</v>
      </c>
      <c r="J3634">
        <f t="shared" si="56"/>
        <v>37.065866108828203</v>
      </c>
      <c r="K3634" s="50" t="str">
        <f>VLOOKUP(D3634,'Species List'!$A$2:$J$97,4,0)</f>
        <v>Scaridae</v>
      </c>
    </row>
    <row r="3635" spans="1:11">
      <c r="A3635" s="49">
        <v>2015</v>
      </c>
      <c r="B3635" t="s">
        <v>64</v>
      </c>
      <c r="C3635">
        <v>2</v>
      </c>
      <c r="D3635" t="s">
        <v>44</v>
      </c>
      <c r="E3635" s="48" t="str">
        <f>VLOOKUP(D3635,'Species List'!$A$2:$J$97,3,0)</f>
        <v>Scarus iseri</v>
      </c>
      <c r="F3635">
        <v>13</v>
      </c>
      <c r="G3635" t="s">
        <v>21</v>
      </c>
      <c r="H3635" s="50">
        <f>VLOOKUP(D3635,'Species List'!$A$2:$J$97,6,0)</f>
        <v>-4.8887</v>
      </c>
      <c r="I3635" s="50">
        <f>VLOOKUP(D3635,'Species List'!$A$2:$J$97,7,0)</f>
        <v>3.0548000000000002</v>
      </c>
      <c r="J3635">
        <f t="shared" si="56"/>
        <v>37.065866108828203</v>
      </c>
      <c r="K3635" s="50" t="str">
        <f>VLOOKUP(D3635,'Species List'!$A$2:$J$97,4,0)</f>
        <v>Scaridae</v>
      </c>
    </row>
    <row r="3636" spans="1:11">
      <c r="A3636" s="49">
        <v>2015</v>
      </c>
      <c r="B3636" t="s">
        <v>64</v>
      </c>
      <c r="C3636">
        <v>2</v>
      </c>
      <c r="D3636" t="s">
        <v>44</v>
      </c>
      <c r="E3636" s="48" t="str">
        <f>VLOOKUP(D3636,'Species List'!$A$2:$J$97,3,0)</f>
        <v>Scarus iseri</v>
      </c>
      <c r="F3636">
        <v>13</v>
      </c>
      <c r="G3636" t="s">
        <v>21</v>
      </c>
      <c r="H3636" s="50">
        <f>VLOOKUP(D3636,'Species List'!$A$2:$J$97,6,0)</f>
        <v>-4.8887</v>
      </c>
      <c r="I3636" s="50">
        <f>VLOOKUP(D3636,'Species List'!$A$2:$J$97,7,0)</f>
        <v>3.0548000000000002</v>
      </c>
      <c r="J3636">
        <f t="shared" si="56"/>
        <v>37.065866108828203</v>
      </c>
      <c r="K3636" s="50" t="str">
        <f>VLOOKUP(D3636,'Species List'!$A$2:$J$97,4,0)</f>
        <v>Scaridae</v>
      </c>
    </row>
    <row r="3637" spans="1:11">
      <c r="A3637" s="49">
        <v>2015</v>
      </c>
      <c r="B3637" t="s">
        <v>64</v>
      </c>
      <c r="C3637">
        <v>2</v>
      </c>
      <c r="D3637" t="s">
        <v>44</v>
      </c>
      <c r="E3637" s="48" t="str">
        <f>VLOOKUP(D3637,'Species List'!$A$2:$J$97,3,0)</f>
        <v>Scarus iseri</v>
      </c>
      <c r="F3637">
        <v>13</v>
      </c>
      <c r="G3637" t="s">
        <v>21</v>
      </c>
      <c r="H3637" s="50">
        <f>VLOOKUP(D3637,'Species List'!$A$2:$J$97,6,0)</f>
        <v>-4.8887</v>
      </c>
      <c r="I3637" s="50">
        <f>VLOOKUP(D3637,'Species List'!$A$2:$J$97,7,0)</f>
        <v>3.0548000000000002</v>
      </c>
      <c r="J3637">
        <f t="shared" si="56"/>
        <v>37.065866108828203</v>
      </c>
      <c r="K3637" s="50" t="str">
        <f>VLOOKUP(D3637,'Species List'!$A$2:$J$97,4,0)</f>
        <v>Scaridae</v>
      </c>
    </row>
    <row r="3638" spans="1:11">
      <c r="A3638" s="49">
        <v>2015</v>
      </c>
      <c r="B3638" t="s">
        <v>64</v>
      </c>
      <c r="C3638">
        <v>2</v>
      </c>
      <c r="D3638" t="s">
        <v>44</v>
      </c>
      <c r="E3638" s="48" t="str">
        <f>VLOOKUP(D3638,'Species List'!$A$2:$J$97,3,0)</f>
        <v>Scarus iseri</v>
      </c>
      <c r="F3638">
        <v>13</v>
      </c>
      <c r="G3638" t="s">
        <v>21</v>
      </c>
      <c r="H3638" s="50">
        <f>VLOOKUP(D3638,'Species List'!$A$2:$J$97,6,0)</f>
        <v>-4.8887</v>
      </c>
      <c r="I3638" s="50">
        <f>VLOOKUP(D3638,'Species List'!$A$2:$J$97,7,0)</f>
        <v>3.0548000000000002</v>
      </c>
      <c r="J3638">
        <f t="shared" si="56"/>
        <v>37.065866108828203</v>
      </c>
      <c r="K3638" s="50" t="str">
        <f>VLOOKUP(D3638,'Species List'!$A$2:$J$97,4,0)</f>
        <v>Scaridae</v>
      </c>
    </row>
    <row r="3639" spans="1:11">
      <c r="A3639" s="49">
        <v>2015</v>
      </c>
      <c r="B3639" t="s">
        <v>64</v>
      </c>
      <c r="C3639">
        <v>2</v>
      </c>
      <c r="D3639" t="s">
        <v>44</v>
      </c>
      <c r="E3639" s="48" t="str">
        <f>VLOOKUP(D3639,'Species List'!$A$2:$J$97,3,0)</f>
        <v>Scarus iseri</v>
      </c>
      <c r="F3639">
        <v>13</v>
      </c>
      <c r="G3639" t="s">
        <v>21</v>
      </c>
      <c r="H3639" s="50">
        <f>VLOOKUP(D3639,'Species List'!$A$2:$J$97,6,0)</f>
        <v>-4.8887</v>
      </c>
      <c r="I3639" s="50">
        <f>VLOOKUP(D3639,'Species List'!$A$2:$J$97,7,0)</f>
        <v>3.0548000000000002</v>
      </c>
      <c r="J3639">
        <f t="shared" si="56"/>
        <v>37.065866108828203</v>
      </c>
      <c r="K3639" s="50" t="str">
        <f>VLOOKUP(D3639,'Species List'!$A$2:$J$97,4,0)</f>
        <v>Scaridae</v>
      </c>
    </row>
    <row r="3640" spans="1:11">
      <c r="A3640" s="49">
        <v>2015</v>
      </c>
      <c r="B3640" t="s">
        <v>64</v>
      </c>
      <c r="C3640">
        <v>2</v>
      </c>
      <c r="D3640" t="s">
        <v>44</v>
      </c>
      <c r="E3640" s="48" t="str">
        <f>VLOOKUP(D3640,'Species List'!$A$2:$J$97,3,0)</f>
        <v>Scarus iseri</v>
      </c>
      <c r="F3640">
        <v>13</v>
      </c>
      <c r="G3640" t="s">
        <v>21</v>
      </c>
      <c r="H3640" s="50">
        <f>VLOOKUP(D3640,'Species List'!$A$2:$J$97,6,0)</f>
        <v>-4.8887</v>
      </c>
      <c r="I3640" s="50">
        <f>VLOOKUP(D3640,'Species List'!$A$2:$J$97,7,0)</f>
        <v>3.0548000000000002</v>
      </c>
      <c r="J3640">
        <f t="shared" si="56"/>
        <v>37.065866108828203</v>
      </c>
      <c r="K3640" s="50" t="str">
        <f>VLOOKUP(D3640,'Species List'!$A$2:$J$97,4,0)</f>
        <v>Scaridae</v>
      </c>
    </row>
    <row r="3641" spans="1:11">
      <c r="A3641" s="49">
        <v>2015</v>
      </c>
      <c r="B3641" t="s">
        <v>64</v>
      </c>
      <c r="C3641">
        <v>2</v>
      </c>
      <c r="D3641" t="s">
        <v>44</v>
      </c>
      <c r="E3641" s="48" t="str">
        <f>VLOOKUP(D3641,'Species List'!$A$2:$J$97,3,0)</f>
        <v>Scarus iseri</v>
      </c>
      <c r="F3641">
        <v>13</v>
      </c>
      <c r="G3641" t="s">
        <v>21</v>
      </c>
      <c r="H3641" s="50">
        <f>VLOOKUP(D3641,'Species List'!$A$2:$J$97,6,0)</f>
        <v>-4.8887</v>
      </c>
      <c r="I3641" s="50">
        <f>VLOOKUP(D3641,'Species List'!$A$2:$J$97,7,0)</f>
        <v>3.0548000000000002</v>
      </c>
      <c r="J3641">
        <f t="shared" si="56"/>
        <v>37.065866108828203</v>
      </c>
      <c r="K3641" s="50" t="str">
        <f>VLOOKUP(D3641,'Species List'!$A$2:$J$97,4,0)</f>
        <v>Scaridae</v>
      </c>
    </row>
    <row r="3642" spans="1:11">
      <c r="A3642" s="49">
        <v>2015</v>
      </c>
      <c r="B3642" t="s">
        <v>64</v>
      </c>
      <c r="C3642">
        <v>2</v>
      </c>
      <c r="D3642" t="s">
        <v>44</v>
      </c>
      <c r="E3642" s="48" t="str">
        <f>VLOOKUP(D3642,'Species List'!$A$2:$J$97,3,0)</f>
        <v>Scarus iseri</v>
      </c>
      <c r="F3642">
        <v>13</v>
      </c>
      <c r="G3642" t="s">
        <v>21</v>
      </c>
      <c r="H3642" s="50">
        <f>VLOOKUP(D3642,'Species List'!$A$2:$J$97,6,0)</f>
        <v>-4.8887</v>
      </c>
      <c r="I3642" s="50">
        <f>VLOOKUP(D3642,'Species List'!$A$2:$J$97,7,0)</f>
        <v>3.0548000000000002</v>
      </c>
      <c r="J3642">
        <f t="shared" si="56"/>
        <v>37.065866108828203</v>
      </c>
      <c r="K3642" s="50" t="str">
        <f>VLOOKUP(D3642,'Species List'!$A$2:$J$97,4,0)</f>
        <v>Scaridae</v>
      </c>
    </row>
    <row r="3643" spans="1:11">
      <c r="A3643" s="49">
        <v>2015</v>
      </c>
      <c r="B3643" t="s">
        <v>64</v>
      </c>
      <c r="C3643">
        <v>2</v>
      </c>
      <c r="D3643" t="s">
        <v>44</v>
      </c>
      <c r="E3643" s="48" t="str">
        <f>VLOOKUP(D3643,'Species List'!$A$2:$J$97,3,0)</f>
        <v>Scarus iseri</v>
      </c>
      <c r="F3643">
        <v>13</v>
      </c>
      <c r="G3643" t="s">
        <v>21</v>
      </c>
      <c r="H3643" s="50">
        <f>VLOOKUP(D3643,'Species List'!$A$2:$J$97,6,0)</f>
        <v>-4.8887</v>
      </c>
      <c r="I3643" s="50">
        <f>VLOOKUP(D3643,'Species List'!$A$2:$J$97,7,0)</f>
        <v>3.0548000000000002</v>
      </c>
      <c r="J3643">
        <f t="shared" si="56"/>
        <v>37.065866108828203</v>
      </c>
      <c r="K3643" s="50" t="str">
        <f>VLOOKUP(D3643,'Species List'!$A$2:$J$97,4,0)</f>
        <v>Scaridae</v>
      </c>
    </row>
    <row r="3644" spans="1:11">
      <c r="A3644" s="49">
        <v>2015</v>
      </c>
      <c r="B3644" t="s">
        <v>64</v>
      </c>
      <c r="C3644">
        <v>2</v>
      </c>
      <c r="D3644" t="s">
        <v>48</v>
      </c>
      <c r="E3644" s="48" t="str">
        <f>VLOOKUP(D3644,'Species List'!$A$2:$J$97,3,0)</f>
        <v>Scarus taeniopterus</v>
      </c>
      <c r="F3644">
        <v>10</v>
      </c>
      <c r="G3644" t="s">
        <v>21</v>
      </c>
      <c r="H3644" s="50">
        <f>VLOOKUP(D3644,'Species List'!$A$2:$J$97,6,0)</f>
        <v>-3.2256999999999998</v>
      </c>
      <c r="I3644" s="50">
        <f>VLOOKUP(D3644,'Species List'!$A$2:$J$97,7,0)</f>
        <v>2.3852000000000002</v>
      </c>
      <c r="J3644">
        <f t="shared" si="56"/>
        <v>35.050966680669347</v>
      </c>
      <c r="K3644" s="50" t="str">
        <f>VLOOKUP(D3644,'Species List'!$A$2:$J$97,4,0)</f>
        <v>Scaridae</v>
      </c>
    </row>
    <row r="3645" spans="1:11">
      <c r="A3645" s="49">
        <v>2015</v>
      </c>
      <c r="B3645" t="s">
        <v>64</v>
      </c>
      <c r="C3645">
        <v>2</v>
      </c>
      <c r="D3645" t="s">
        <v>48</v>
      </c>
      <c r="E3645" s="48" t="str">
        <f>VLOOKUP(D3645,'Species List'!$A$2:$J$97,3,0)</f>
        <v>Scarus taeniopterus</v>
      </c>
      <c r="F3645">
        <v>12</v>
      </c>
      <c r="G3645" t="s">
        <v>21</v>
      </c>
      <c r="H3645" s="50">
        <f>VLOOKUP(D3645,'Species List'!$A$2:$J$97,6,0)</f>
        <v>-3.2256999999999998</v>
      </c>
      <c r="I3645" s="50">
        <f>VLOOKUP(D3645,'Species List'!$A$2:$J$97,7,0)</f>
        <v>2.3852000000000002</v>
      </c>
      <c r="J3645">
        <f t="shared" si="56"/>
        <v>54.145592205106873</v>
      </c>
      <c r="K3645" s="50" t="str">
        <f>VLOOKUP(D3645,'Species List'!$A$2:$J$97,4,0)</f>
        <v>Scaridae</v>
      </c>
    </row>
    <row r="3646" spans="1:11">
      <c r="A3646" s="49">
        <v>2015</v>
      </c>
      <c r="B3646" t="s">
        <v>64</v>
      </c>
      <c r="C3646">
        <v>2</v>
      </c>
      <c r="D3646" t="s">
        <v>48</v>
      </c>
      <c r="E3646" s="48" t="str">
        <f>VLOOKUP(D3646,'Species List'!$A$2:$J$97,3,0)</f>
        <v>Scarus taeniopterus</v>
      </c>
      <c r="F3646">
        <v>17</v>
      </c>
      <c r="G3646" t="s">
        <v>21</v>
      </c>
      <c r="H3646" s="50">
        <f>VLOOKUP(D3646,'Species List'!$A$2:$J$97,6,0)</f>
        <v>-3.2256999999999998</v>
      </c>
      <c r="I3646" s="50">
        <f>VLOOKUP(D3646,'Species List'!$A$2:$J$97,7,0)</f>
        <v>2.3852000000000002</v>
      </c>
      <c r="J3646">
        <f t="shared" si="56"/>
        <v>124.27013418228138</v>
      </c>
      <c r="K3646" s="50" t="str">
        <f>VLOOKUP(D3646,'Species List'!$A$2:$J$97,4,0)</f>
        <v>Scaridae</v>
      </c>
    </row>
    <row r="3647" spans="1:11">
      <c r="A3647" s="49">
        <v>2015</v>
      </c>
      <c r="B3647" t="s">
        <v>64</v>
      </c>
      <c r="C3647">
        <v>2</v>
      </c>
      <c r="D3647" t="s">
        <v>48</v>
      </c>
      <c r="E3647" s="48" t="str">
        <f>VLOOKUP(D3647,'Species List'!$A$2:$J$97,3,0)</f>
        <v>Scarus taeniopterus</v>
      </c>
      <c r="F3647">
        <v>20</v>
      </c>
      <c r="G3647" t="s">
        <v>21</v>
      </c>
      <c r="H3647" s="50">
        <f>VLOOKUP(D3647,'Species List'!$A$2:$J$97,6,0)</f>
        <v>-3.2256999999999998</v>
      </c>
      <c r="I3647" s="50">
        <f>VLOOKUP(D3647,'Species List'!$A$2:$J$97,7,0)</f>
        <v>2.3852000000000002</v>
      </c>
      <c r="J3647">
        <f t="shared" si="56"/>
        <v>183.11197449783583</v>
      </c>
      <c r="K3647" s="50" t="str">
        <f>VLOOKUP(D3647,'Species List'!$A$2:$J$97,4,0)</f>
        <v>Scaridae</v>
      </c>
    </row>
    <row r="3648" spans="1:11">
      <c r="A3648" s="49">
        <v>2015</v>
      </c>
      <c r="B3648" t="s">
        <v>64</v>
      </c>
      <c r="C3648">
        <v>2</v>
      </c>
      <c r="D3648" t="s">
        <v>48</v>
      </c>
      <c r="E3648" s="48" t="str">
        <f>VLOOKUP(D3648,'Species List'!$A$2:$J$97,3,0)</f>
        <v>Scarus taeniopterus</v>
      </c>
      <c r="F3648">
        <v>20</v>
      </c>
      <c r="G3648" t="s">
        <v>21</v>
      </c>
      <c r="H3648" s="50">
        <f>VLOOKUP(D3648,'Species List'!$A$2:$J$97,6,0)</f>
        <v>-3.2256999999999998</v>
      </c>
      <c r="I3648" s="50">
        <f>VLOOKUP(D3648,'Species List'!$A$2:$J$97,7,0)</f>
        <v>2.3852000000000002</v>
      </c>
      <c r="J3648">
        <f t="shared" si="56"/>
        <v>183.11197449783583</v>
      </c>
      <c r="K3648" s="50" t="str">
        <f>VLOOKUP(D3648,'Species List'!$A$2:$J$97,4,0)</f>
        <v>Scaridae</v>
      </c>
    </row>
    <row r="3649" spans="1:11">
      <c r="A3649" s="49">
        <v>2015</v>
      </c>
      <c r="B3649" t="s">
        <v>64</v>
      </c>
      <c r="C3649">
        <v>2</v>
      </c>
      <c r="D3649" t="s">
        <v>48</v>
      </c>
      <c r="E3649" s="48" t="str">
        <f>VLOOKUP(D3649,'Species List'!$A$2:$J$97,3,0)</f>
        <v>Scarus taeniopterus</v>
      </c>
      <c r="F3649">
        <v>23</v>
      </c>
      <c r="G3649" t="s">
        <v>43</v>
      </c>
      <c r="H3649" s="50">
        <f>VLOOKUP(D3649,'Species List'!$A$2:$J$97,6,0)</f>
        <v>-3.2256999999999998</v>
      </c>
      <c r="I3649" s="50">
        <f>VLOOKUP(D3649,'Species List'!$A$2:$J$97,7,0)</f>
        <v>2.3852000000000002</v>
      </c>
      <c r="J3649">
        <f t="shared" si="56"/>
        <v>255.56020890468707</v>
      </c>
      <c r="K3649" s="50" t="str">
        <f>VLOOKUP(D3649,'Species List'!$A$2:$J$97,4,0)</f>
        <v>Scaridae</v>
      </c>
    </row>
    <row r="3650" spans="1:11">
      <c r="A3650" s="49">
        <v>2015</v>
      </c>
      <c r="B3650" t="s">
        <v>64</v>
      </c>
      <c r="C3650">
        <v>2</v>
      </c>
      <c r="D3650" s="48" t="s">
        <v>42</v>
      </c>
      <c r="E3650" s="48" t="str">
        <f>VLOOKUP(D3650,'Species List'!$A$2:$J$97,3,0)</f>
        <v>Scarus vetula</v>
      </c>
      <c r="F3650">
        <v>34</v>
      </c>
      <c r="G3650" t="s">
        <v>43</v>
      </c>
      <c r="H3650" s="50">
        <f>VLOOKUP(D3650,'Species List'!$A$2:$J$97,6,0)</f>
        <v>-5.0162000000000004</v>
      </c>
      <c r="I3650" s="50">
        <f>VLOOKUP(D3650,'Species List'!$A$2:$J$97,7,0)</f>
        <v>3.1109</v>
      </c>
      <c r="J3650">
        <f t="shared" ref="J3650:J3713" si="57">10^(H3650+(I3650*LOG(F3650*10)/LOG(10)))</f>
        <v>722.73279691201913</v>
      </c>
      <c r="K3650" s="50" t="str">
        <f>VLOOKUP(D3650,'Species List'!$A$2:$J$97,4,0)</f>
        <v>Scaridae</v>
      </c>
    </row>
    <row r="3651" spans="1:11">
      <c r="A3651" s="49">
        <v>2015</v>
      </c>
      <c r="B3651" t="s">
        <v>64</v>
      </c>
      <c r="C3651">
        <v>2</v>
      </c>
      <c r="D3651" s="48" t="s">
        <v>47</v>
      </c>
      <c r="E3651" s="48" t="str">
        <f>VLOOKUP(D3651,'Species List'!$A$2:$J$97,3,0)</f>
        <v>Sparisoma aurofrenatum</v>
      </c>
      <c r="F3651">
        <v>17</v>
      </c>
      <c r="G3651" t="s">
        <v>21</v>
      </c>
      <c r="H3651" s="50">
        <f>VLOOKUP(D3651,'Species List'!$A$2:$J$97,6,0)</f>
        <v>-4.0781000000000001</v>
      </c>
      <c r="I3651" s="50">
        <f>VLOOKUP(D3651,'Species List'!$A$2:$J$97,7,0)</f>
        <v>2.7437999999999998</v>
      </c>
      <c r="J3651">
        <f t="shared" si="57"/>
        <v>110.10467275536061</v>
      </c>
      <c r="K3651" s="50" t="str">
        <f>VLOOKUP(D3651,'Species List'!$A$2:$J$97,4,0)</f>
        <v>Scaridae</v>
      </c>
    </row>
    <row r="3652" spans="1:11">
      <c r="A3652" s="49">
        <v>2015</v>
      </c>
      <c r="B3652" t="s">
        <v>64</v>
      </c>
      <c r="C3652">
        <v>2</v>
      </c>
      <c r="D3652" s="48" t="s">
        <v>47</v>
      </c>
      <c r="E3652" s="48" t="str">
        <f>VLOOKUP(D3652,'Species List'!$A$2:$J$97,3,0)</f>
        <v>Sparisoma aurofrenatum</v>
      </c>
      <c r="F3652">
        <v>23</v>
      </c>
      <c r="G3652" t="s">
        <v>43</v>
      </c>
      <c r="H3652" s="50">
        <f>VLOOKUP(D3652,'Species List'!$A$2:$J$97,6,0)</f>
        <v>-4.0781000000000001</v>
      </c>
      <c r="I3652" s="50">
        <f>VLOOKUP(D3652,'Species List'!$A$2:$J$97,7,0)</f>
        <v>2.7437999999999998</v>
      </c>
      <c r="J3652">
        <f t="shared" si="57"/>
        <v>252.35321175413256</v>
      </c>
      <c r="K3652" s="50" t="str">
        <f>VLOOKUP(D3652,'Species List'!$A$2:$J$97,4,0)</f>
        <v>Scaridae</v>
      </c>
    </row>
    <row r="3653" spans="1:11">
      <c r="A3653" s="49">
        <v>2015</v>
      </c>
      <c r="B3653" t="s">
        <v>64</v>
      </c>
      <c r="C3653">
        <v>2</v>
      </c>
      <c r="D3653" t="s">
        <v>45</v>
      </c>
      <c r="E3653" s="48" t="str">
        <f>VLOOKUP(D3653,'Species List'!$A$2:$J$97,3,0)</f>
        <v>Sparisoma viride</v>
      </c>
      <c r="F3653">
        <v>31</v>
      </c>
      <c r="G3653" t="s">
        <v>21</v>
      </c>
      <c r="H3653" s="50">
        <f>VLOOKUP(D3653,'Species List'!$A$2:$J$97,6,0)</f>
        <v>-4.4317000000000002</v>
      </c>
      <c r="I3653" s="50">
        <f>VLOOKUP(D3653,'Species List'!$A$2:$J$97,7,0)</f>
        <v>2.9051</v>
      </c>
      <c r="J3653">
        <f t="shared" si="57"/>
        <v>639.66834096149489</v>
      </c>
      <c r="K3653" s="50" t="str">
        <f>VLOOKUP(D3653,'Species List'!$A$2:$J$97,4,0)</f>
        <v>Scaridae</v>
      </c>
    </row>
    <row r="3654" spans="1:11">
      <c r="A3654" s="49">
        <v>2015</v>
      </c>
      <c r="B3654" t="s">
        <v>64</v>
      </c>
      <c r="C3654">
        <v>2</v>
      </c>
      <c r="D3654" t="s">
        <v>45</v>
      </c>
      <c r="E3654" s="48" t="str">
        <f>VLOOKUP(D3654,'Species List'!$A$2:$J$97,3,0)</f>
        <v>Sparisoma viride</v>
      </c>
      <c r="F3654">
        <v>32</v>
      </c>
      <c r="G3654" t="s">
        <v>43</v>
      </c>
      <c r="H3654" s="50">
        <f>VLOOKUP(D3654,'Species List'!$A$2:$J$97,6,0)</f>
        <v>-4.4317000000000002</v>
      </c>
      <c r="I3654" s="50">
        <f>VLOOKUP(D3654,'Species List'!$A$2:$J$97,7,0)</f>
        <v>2.9051</v>
      </c>
      <c r="J3654">
        <f t="shared" si="57"/>
        <v>701.47339170910243</v>
      </c>
      <c r="K3654" s="50" t="str">
        <f>VLOOKUP(D3654,'Species List'!$A$2:$J$97,4,0)</f>
        <v>Scaridae</v>
      </c>
    </row>
    <row r="3655" spans="1:11">
      <c r="A3655" s="49">
        <v>2015</v>
      </c>
      <c r="B3655" t="s">
        <v>64</v>
      </c>
      <c r="C3655">
        <v>3</v>
      </c>
      <c r="D3655" t="s">
        <v>54</v>
      </c>
      <c r="E3655" s="48" t="str">
        <f>VLOOKUP(D3655,'Species List'!$A$2:$J$97,3,0)</f>
        <v>Acanthurus coeruleus</v>
      </c>
      <c r="F3655">
        <v>18</v>
      </c>
      <c r="H3655" s="50">
        <f>VLOOKUP(D3655,'Species List'!$A$2:$J$97,6,0)</f>
        <v>-2.8241999999999998</v>
      </c>
      <c r="I3655" s="50">
        <f>VLOOKUP(D3655,'Species List'!$A$2:$J$97,7,0)</f>
        <v>2.2637999999999998</v>
      </c>
      <c r="J3655">
        <f t="shared" si="57"/>
        <v>191.11109332634919</v>
      </c>
      <c r="K3655" s="50" t="str">
        <f>VLOOKUP(D3655,'Species List'!$A$2:$J$97,4,0)</f>
        <v>Acanthuridae</v>
      </c>
    </row>
    <row r="3656" spans="1:11">
      <c r="A3656" s="49">
        <v>2015</v>
      </c>
      <c r="B3656" t="s">
        <v>64</v>
      </c>
      <c r="C3656">
        <v>3</v>
      </c>
      <c r="D3656" t="s">
        <v>44</v>
      </c>
      <c r="E3656" s="48" t="str">
        <f>VLOOKUP(D3656,'Species List'!$A$2:$J$97,3,0)</f>
        <v>Scarus iseri</v>
      </c>
      <c r="F3656">
        <v>7</v>
      </c>
      <c r="G3656" t="s">
        <v>21</v>
      </c>
      <c r="H3656" s="50">
        <f>VLOOKUP(D3656,'Species List'!$A$2:$J$97,6,0)</f>
        <v>-4.8887</v>
      </c>
      <c r="I3656" s="50">
        <f>VLOOKUP(D3656,'Species List'!$A$2:$J$97,7,0)</f>
        <v>3.0548000000000002</v>
      </c>
      <c r="J3656">
        <f t="shared" si="57"/>
        <v>5.5937814271818533</v>
      </c>
      <c r="K3656" s="50" t="str">
        <f>VLOOKUP(D3656,'Species List'!$A$2:$J$97,4,0)</f>
        <v>Scaridae</v>
      </c>
    </row>
    <row r="3657" spans="1:11">
      <c r="A3657" s="49">
        <v>2015</v>
      </c>
      <c r="B3657" t="s">
        <v>64</v>
      </c>
      <c r="C3657">
        <v>3</v>
      </c>
      <c r="D3657" t="s">
        <v>44</v>
      </c>
      <c r="E3657" s="48" t="str">
        <f>VLOOKUP(D3657,'Species List'!$A$2:$J$97,3,0)</f>
        <v>Scarus iseri</v>
      </c>
      <c r="F3657">
        <v>9</v>
      </c>
      <c r="G3657" t="s">
        <v>21</v>
      </c>
      <c r="H3657" s="50">
        <f>VLOOKUP(D3657,'Species List'!$A$2:$J$97,6,0)</f>
        <v>-4.8887</v>
      </c>
      <c r="I3657" s="50">
        <f>VLOOKUP(D3657,'Species List'!$A$2:$J$97,7,0)</f>
        <v>3.0548000000000002</v>
      </c>
      <c r="J3657">
        <f t="shared" si="57"/>
        <v>12.053689996129192</v>
      </c>
      <c r="K3657" s="50" t="str">
        <f>VLOOKUP(D3657,'Species List'!$A$2:$J$97,4,0)</f>
        <v>Scaridae</v>
      </c>
    </row>
    <row r="3658" spans="1:11">
      <c r="A3658" s="49">
        <v>2015</v>
      </c>
      <c r="B3658" t="s">
        <v>64</v>
      </c>
      <c r="C3658">
        <v>3</v>
      </c>
      <c r="D3658" t="s">
        <v>44</v>
      </c>
      <c r="E3658" s="48" t="str">
        <f>VLOOKUP(D3658,'Species List'!$A$2:$J$97,3,0)</f>
        <v>Scarus iseri</v>
      </c>
      <c r="F3658">
        <v>20</v>
      </c>
      <c r="G3658" t="s">
        <v>21</v>
      </c>
      <c r="H3658" s="50">
        <f>VLOOKUP(D3658,'Species List'!$A$2:$J$97,6,0)</f>
        <v>-4.8887</v>
      </c>
      <c r="I3658" s="50">
        <f>VLOOKUP(D3658,'Species List'!$A$2:$J$97,7,0)</f>
        <v>3.0548000000000002</v>
      </c>
      <c r="J3658">
        <f t="shared" si="57"/>
        <v>138.19312276937541</v>
      </c>
      <c r="K3658" s="50" t="str">
        <f>VLOOKUP(D3658,'Species List'!$A$2:$J$97,4,0)</f>
        <v>Scaridae</v>
      </c>
    </row>
    <row r="3659" spans="1:11">
      <c r="A3659" s="49">
        <v>2015</v>
      </c>
      <c r="B3659" t="s">
        <v>64</v>
      </c>
      <c r="C3659">
        <v>3</v>
      </c>
      <c r="D3659" t="s">
        <v>48</v>
      </c>
      <c r="E3659" s="48" t="str">
        <f>VLOOKUP(D3659,'Species List'!$A$2:$J$97,3,0)</f>
        <v>Scarus taeniopterus</v>
      </c>
      <c r="F3659">
        <v>17</v>
      </c>
      <c r="G3659" t="s">
        <v>21</v>
      </c>
      <c r="H3659" s="50">
        <f>VLOOKUP(D3659,'Species List'!$A$2:$J$97,6,0)</f>
        <v>-3.2256999999999998</v>
      </c>
      <c r="I3659" s="50">
        <f>VLOOKUP(D3659,'Species List'!$A$2:$J$97,7,0)</f>
        <v>2.3852000000000002</v>
      </c>
      <c r="J3659">
        <f t="shared" si="57"/>
        <v>124.27013418228138</v>
      </c>
      <c r="K3659" s="50" t="str">
        <f>VLOOKUP(D3659,'Species List'!$A$2:$J$97,4,0)</f>
        <v>Scaridae</v>
      </c>
    </row>
    <row r="3660" spans="1:11">
      <c r="A3660" s="49">
        <v>2015</v>
      </c>
      <c r="B3660" t="s">
        <v>64</v>
      </c>
      <c r="C3660">
        <v>3</v>
      </c>
      <c r="D3660" t="s">
        <v>48</v>
      </c>
      <c r="E3660" s="48" t="str">
        <f>VLOOKUP(D3660,'Species List'!$A$2:$J$97,3,0)</f>
        <v>Scarus taeniopterus</v>
      </c>
      <c r="F3660">
        <v>17</v>
      </c>
      <c r="G3660" t="s">
        <v>21</v>
      </c>
      <c r="H3660" s="50">
        <f>VLOOKUP(D3660,'Species List'!$A$2:$J$97,6,0)</f>
        <v>-3.2256999999999998</v>
      </c>
      <c r="I3660" s="50">
        <f>VLOOKUP(D3660,'Species List'!$A$2:$J$97,7,0)</f>
        <v>2.3852000000000002</v>
      </c>
      <c r="J3660">
        <f t="shared" si="57"/>
        <v>124.27013418228138</v>
      </c>
      <c r="K3660" s="50" t="str">
        <f>VLOOKUP(D3660,'Species List'!$A$2:$J$97,4,0)</f>
        <v>Scaridae</v>
      </c>
    </row>
    <row r="3661" spans="1:11">
      <c r="A3661" s="49">
        <v>2015</v>
      </c>
      <c r="B3661" t="s">
        <v>64</v>
      </c>
      <c r="C3661">
        <v>3</v>
      </c>
      <c r="D3661" t="s">
        <v>48</v>
      </c>
      <c r="E3661" s="48" t="str">
        <f>VLOOKUP(D3661,'Species List'!$A$2:$J$97,3,0)</f>
        <v>Scarus taeniopterus</v>
      </c>
      <c r="F3661">
        <v>5</v>
      </c>
      <c r="G3661" t="s">
        <v>53</v>
      </c>
      <c r="H3661" s="50">
        <f>VLOOKUP(D3661,'Species List'!$A$2:$J$97,6,0)</f>
        <v>-3.2256999999999998</v>
      </c>
      <c r="I3661" s="50">
        <f>VLOOKUP(D3661,'Species List'!$A$2:$J$97,7,0)</f>
        <v>2.3852000000000002</v>
      </c>
      <c r="J3661">
        <f t="shared" si="57"/>
        <v>6.7093933568168316</v>
      </c>
      <c r="K3661" s="50" t="str">
        <f>VLOOKUP(D3661,'Species List'!$A$2:$J$97,4,0)</f>
        <v>Scaridae</v>
      </c>
    </row>
    <row r="3662" spans="1:11">
      <c r="A3662" s="49">
        <v>2015</v>
      </c>
      <c r="B3662" t="s">
        <v>64</v>
      </c>
      <c r="C3662">
        <v>3</v>
      </c>
      <c r="D3662" t="s">
        <v>48</v>
      </c>
      <c r="E3662" s="48" t="str">
        <f>VLOOKUP(D3662,'Species List'!$A$2:$J$97,3,0)</f>
        <v>Scarus taeniopterus</v>
      </c>
      <c r="F3662">
        <v>7</v>
      </c>
      <c r="G3662" t="s">
        <v>53</v>
      </c>
      <c r="H3662" s="50">
        <f>VLOOKUP(D3662,'Species List'!$A$2:$J$97,6,0)</f>
        <v>-3.2256999999999998</v>
      </c>
      <c r="I3662" s="50">
        <f>VLOOKUP(D3662,'Species List'!$A$2:$J$97,7,0)</f>
        <v>2.3852000000000002</v>
      </c>
      <c r="J3662">
        <f t="shared" si="57"/>
        <v>14.970208360402568</v>
      </c>
      <c r="K3662" s="50" t="str">
        <f>VLOOKUP(D3662,'Species List'!$A$2:$J$97,4,0)</f>
        <v>Scaridae</v>
      </c>
    </row>
    <row r="3663" spans="1:11">
      <c r="A3663" s="49">
        <v>2015</v>
      </c>
      <c r="B3663" t="s">
        <v>64</v>
      </c>
      <c r="C3663">
        <v>3</v>
      </c>
      <c r="D3663" s="48" t="s">
        <v>47</v>
      </c>
      <c r="E3663" s="48" t="str">
        <f>VLOOKUP(D3663,'Species List'!$A$2:$J$97,3,0)</f>
        <v>Sparisoma aurofrenatum</v>
      </c>
      <c r="F3663">
        <v>22</v>
      </c>
      <c r="G3663" t="s">
        <v>43</v>
      </c>
      <c r="H3663" s="50">
        <f>VLOOKUP(D3663,'Species List'!$A$2:$J$97,6,0)</f>
        <v>-4.0781000000000001</v>
      </c>
      <c r="I3663" s="50">
        <f>VLOOKUP(D3663,'Species List'!$A$2:$J$97,7,0)</f>
        <v>2.7437999999999998</v>
      </c>
      <c r="J3663">
        <f t="shared" si="57"/>
        <v>223.37746170948702</v>
      </c>
      <c r="K3663" s="50" t="str">
        <f>VLOOKUP(D3663,'Species List'!$A$2:$J$97,4,0)</f>
        <v>Scaridae</v>
      </c>
    </row>
    <row r="3664" spans="1:11">
      <c r="A3664" s="49">
        <v>2015</v>
      </c>
      <c r="B3664" t="s">
        <v>64</v>
      </c>
      <c r="C3664">
        <v>3</v>
      </c>
      <c r="D3664" s="48" t="s">
        <v>47</v>
      </c>
      <c r="E3664" s="48" t="str">
        <f>VLOOKUP(D3664,'Species List'!$A$2:$J$97,3,0)</f>
        <v>Sparisoma aurofrenatum</v>
      </c>
      <c r="F3664">
        <v>23</v>
      </c>
      <c r="G3664" t="s">
        <v>43</v>
      </c>
      <c r="H3664" s="50">
        <f>VLOOKUP(D3664,'Species List'!$A$2:$J$97,6,0)</f>
        <v>-4.0781000000000001</v>
      </c>
      <c r="I3664" s="50">
        <f>VLOOKUP(D3664,'Species List'!$A$2:$J$97,7,0)</f>
        <v>2.7437999999999998</v>
      </c>
      <c r="J3664">
        <f t="shared" si="57"/>
        <v>252.35321175413256</v>
      </c>
      <c r="K3664" s="50" t="str">
        <f>VLOOKUP(D3664,'Species List'!$A$2:$J$97,4,0)</f>
        <v>Scaridae</v>
      </c>
    </row>
    <row r="3665" spans="1:11">
      <c r="A3665" s="49">
        <v>2015</v>
      </c>
      <c r="B3665" t="s">
        <v>64</v>
      </c>
      <c r="C3665">
        <v>3</v>
      </c>
      <c r="D3665" t="s">
        <v>45</v>
      </c>
      <c r="E3665" s="48" t="str">
        <f>VLOOKUP(D3665,'Species List'!$A$2:$J$97,3,0)</f>
        <v>Sparisoma viride</v>
      </c>
      <c r="F3665">
        <v>10</v>
      </c>
      <c r="G3665" t="s">
        <v>21</v>
      </c>
      <c r="H3665" s="50">
        <f>VLOOKUP(D3665,'Species List'!$A$2:$J$97,6,0)</f>
        <v>-4.4317000000000002</v>
      </c>
      <c r="I3665" s="50">
        <f>VLOOKUP(D3665,'Species List'!$A$2:$J$97,7,0)</f>
        <v>2.9051</v>
      </c>
      <c r="J3665">
        <f t="shared" si="57"/>
        <v>23.905619353446316</v>
      </c>
      <c r="K3665" s="50" t="str">
        <f>VLOOKUP(D3665,'Species List'!$A$2:$J$97,4,0)</f>
        <v>Scaridae</v>
      </c>
    </row>
    <row r="3666" spans="1:11">
      <c r="A3666" s="49">
        <v>2015</v>
      </c>
      <c r="B3666" t="s">
        <v>64</v>
      </c>
      <c r="C3666">
        <v>3</v>
      </c>
      <c r="D3666" t="s">
        <v>45</v>
      </c>
      <c r="E3666" s="48" t="str">
        <f>VLOOKUP(D3666,'Species List'!$A$2:$J$97,3,0)</f>
        <v>Sparisoma viride</v>
      </c>
      <c r="F3666">
        <v>27</v>
      </c>
      <c r="G3666" t="s">
        <v>21</v>
      </c>
      <c r="H3666" s="50">
        <f>VLOOKUP(D3666,'Species List'!$A$2:$J$97,6,0)</f>
        <v>-4.4317000000000002</v>
      </c>
      <c r="I3666" s="50">
        <f>VLOOKUP(D3666,'Species List'!$A$2:$J$97,7,0)</f>
        <v>2.9051</v>
      </c>
      <c r="J3666">
        <f t="shared" si="57"/>
        <v>428.20809318874581</v>
      </c>
      <c r="K3666" s="50" t="str">
        <f>VLOOKUP(D3666,'Species List'!$A$2:$J$97,4,0)</f>
        <v>Scaridae</v>
      </c>
    </row>
    <row r="3667" spans="1:11">
      <c r="A3667" s="49">
        <v>2015</v>
      </c>
      <c r="B3667" t="s">
        <v>64</v>
      </c>
      <c r="C3667">
        <v>3</v>
      </c>
      <c r="D3667" t="s">
        <v>45</v>
      </c>
      <c r="E3667" s="48" t="str">
        <f>VLOOKUP(D3667,'Species List'!$A$2:$J$97,3,0)</f>
        <v>Sparisoma viride</v>
      </c>
      <c r="F3667">
        <v>28</v>
      </c>
      <c r="G3667" t="s">
        <v>21</v>
      </c>
      <c r="H3667" s="50">
        <f>VLOOKUP(D3667,'Species List'!$A$2:$J$97,6,0)</f>
        <v>-4.4317000000000002</v>
      </c>
      <c r="I3667" s="50">
        <f>VLOOKUP(D3667,'Species List'!$A$2:$J$97,7,0)</f>
        <v>2.9051</v>
      </c>
      <c r="J3667">
        <f t="shared" si="57"/>
        <v>475.92530495067058</v>
      </c>
      <c r="K3667" s="50" t="str">
        <f>VLOOKUP(D3667,'Species List'!$A$2:$J$97,4,0)</f>
        <v>Scaridae</v>
      </c>
    </row>
    <row r="3668" spans="1:11">
      <c r="A3668" s="49">
        <v>2015</v>
      </c>
      <c r="B3668" t="s">
        <v>64</v>
      </c>
      <c r="C3668">
        <v>3</v>
      </c>
      <c r="D3668" t="s">
        <v>45</v>
      </c>
      <c r="E3668" s="48" t="str">
        <f>VLOOKUP(D3668,'Species List'!$A$2:$J$97,3,0)</f>
        <v>Sparisoma viride</v>
      </c>
      <c r="F3668">
        <v>30</v>
      </c>
      <c r="G3668" t="s">
        <v>21</v>
      </c>
      <c r="H3668" s="50">
        <f>VLOOKUP(D3668,'Species List'!$A$2:$J$97,6,0)</f>
        <v>-4.4317000000000002</v>
      </c>
      <c r="I3668" s="50">
        <f>VLOOKUP(D3668,'Species List'!$A$2:$J$97,7,0)</f>
        <v>2.9051</v>
      </c>
      <c r="J3668">
        <f t="shared" si="57"/>
        <v>581.54718397712224</v>
      </c>
      <c r="K3668" s="50" t="str">
        <f>VLOOKUP(D3668,'Species List'!$A$2:$J$97,4,0)</f>
        <v>Scaridae</v>
      </c>
    </row>
    <row r="3669" spans="1:11">
      <c r="A3669" s="49">
        <v>2015</v>
      </c>
      <c r="B3669" t="s">
        <v>64</v>
      </c>
      <c r="C3669">
        <v>3</v>
      </c>
      <c r="D3669" t="s">
        <v>45</v>
      </c>
      <c r="E3669" s="48" t="str">
        <f>VLOOKUP(D3669,'Species List'!$A$2:$J$97,3,0)</f>
        <v>Sparisoma viride</v>
      </c>
      <c r="F3669">
        <v>30</v>
      </c>
      <c r="G3669" t="s">
        <v>21</v>
      </c>
      <c r="H3669" s="50">
        <f>VLOOKUP(D3669,'Species List'!$A$2:$J$97,6,0)</f>
        <v>-4.4317000000000002</v>
      </c>
      <c r="I3669" s="50">
        <f>VLOOKUP(D3669,'Species List'!$A$2:$J$97,7,0)</f>
        <v>2.9051</v>
      </c>
      <c r="J3669">
        <f t="shared" si="57"/>
        <v>581.54718397712224</v>
      </c>
      <c r="K3669" s="50" t="str">
        <f>VLOOKUP(D3669,'Species List'!$A$2:$J$97,4,0)</f>
        <v>Scaridae</v>
      </c>
    </row>
    <row r="3670" spans="1:11">
      <c r="A3670" s="49">
        <v>2015</v>
      </c>
      <c r="B3670" t="s">
        <v>64</v>
      </c>
      <c r="C3670">
        <v>3</v>
      </c>
      <c r="D3670" t="s">
        <v>45</v>
      </c>
      <c r="E3670" s="48" t="str">
        <f>VLOOKUP(D3670,'Species List'!$A$2:$J$97,3,0)</f>
        <v>Sparisoma viride</v>
      </c>
      <c r="F3670">
        <v>32</v>
      </c>
      <c r="G3670" t="s">
        <v>43</v>
      </c>
      <c r="H3670" s="50">
        <f>VLOOKUP(D3670,'Species List'!$A$2:$J$97,6,0)</f>
        <v>-4.4317000000000002</v>
      </c>
      <c r="I3670" s="50">
        <f>VLOOKUP(D3670,'Species List'!$A$2:$J$97,7,0)</f>
        <v>2.9051</v>
      </c>
      <c r="J3670">
        <f t="shared" si="57"/>
        <v>701.47339170910243</v>
      </c>
      <c r="K3670" s="50" t="str">
        <f>VLOOKUP(D3670,'Species List'!$A$2:$J$97,4,0)</f>
        <v>Scaridae</v>
      </c>
    </row>
    <row r="3671" spans="1:11">
      <c r="A3671" s="49">
        <v>2015</v>
      </c>
      <c r="B3671" t="s">
        <v>64</v>
      </c>
      <c r="C3671">
        <v>3</v>
      </c>
      <c r="D3671" t="s">
        <v>45</v>
      </c>
      <c r="E3671" s="48" t="str">
        <f>VLOOKUP(D3671,'Species List'!$A$2:$J$97,3,0)</f>
        <v>Sparisoma viride</v>
      </c>
      <c r="F3671">
        <v>32</v>
      </c>
      <c r="G3671" t="s">
        <v>43</v>
      </c>
      <c r="H3671" s="50">
        <f>VLOOKUP(D3671,'Species List'!$A$2:$J$97,6,0)</f>
        <v>-4.4317000000000002</v>
      </c>
      <c r="I3671" s="50">
        <f>VLOOKUP(D3671,'Species List'!$A$2:$J$97,7,0)</f>
        <v>2.9051</v>
      </c>
      <c r="J3671">
        <f t="shared" si="57"/>
        <v>701.47339170910243</v>
      </c>
      <c r="K3671" s="50" t="str">
        <f>VLOOKUP(D3671,'Species List'!$A$2:$J$97,4,0)</f>
        <v>Scaridae</v>
      </c>
    </row>
    <row r="3672" spans="1:11">
      <c r="A3672" s="49">
        <v>2015</v>
      </c>
      <c r="B3672" t="s">
        <v>64</v>
      </c>
      <c r="C3672">
        <v>3</v>
      </c>
      <c r="D3672" t="s">
        <v>45</v>
      </c>
      <c r="E3672" s="48" t="str">
        <f>VLOOKUP(D3672,'Species List'!$A$2:$J$97,3,0)</f>
        <v>Sparisoma viride</v>
      </c>
      <c r="F3672">
        <v>32</v>
      </c>
      <c r="G3672" t="s">
        <v>43</v>
      </c>
      <c r="H3672" s="50">
        <f>VLOOKUP(D3672,'Species List'!$A$2:$J$97,6,0)</f>
        <v>-4.4317000000000002</v>
      </c>
      <c r="I3672" s="50">
        <f>VLOOKUP(D3672,'Species List'!$A$2:$J$97,7,0)</f>
        <v>2.9051</v>
      </c>
      <c r="J3672">
        <f t="shared" si="57"/>
        <v>701.47339170910243</v>
      </c>
      <c r="K3672" s="50" t="str">
        <f>VLOOKUP(D3672,'Species List'!$A$2:$J$97,4,0)</f>
        <v>Scaridae</v>
      </c>
    </row>
    <row r="3673" spans="1:11">
      <c r="A3673" s="49">
        <v>2015</v>
      </c>
      <c r="B3673" t="s">
        <v>64</v>
      </c>
      <c r="C3673">
        <v>3</v>
      </c>
      <c r="D3673" t="s">
        <v>45</v>
      </c>
      <c r="E3673" s="48" t="str">
        <f>VLOOKUP(D3673,'Species List'!$A$2:$J$97,3,0)</f>
        <v>Sparisoma viride</v>
      </c>
      <c r="F3673">
        <v>33</v>
      </c>
      <c r="G3673" t="s">
        <v>43</v>
      </c>
      <c r="H3673" s="50">
        <f>VLOOKUP(D3673,'Species List'!$A$2:$J$97,6,0)</f>
        <v>-4.4317000000000002</v>
      </c>
      <c r="I3673" s="50">
        <f>VLOOKUP(D3673,'Species List'!$A$2:$J$97,7,0)</f>
        <v>2.9051</v>
      </c>
      <c r="J3673">
        <f t="shared" si="57"/>
        <v>767.06973304521671</v>
      </c>
      <c r="K3673" s="50" t="str">
        <f>VLOOKUP(D3673,'Species List'!$A$2:$J$97,4,0)</f>
        <v>Scaridae</v>
      </c>
    </row>
    <row r="3674" spans="1:11">
      <c r="A3674" s="49">
        <v>2015</v>
      </c>
      <c r="B3674" t="s">
        <v>64</v>
      </c>
      <c r="C3674">
        <v>4</v>
      </c>
      <c r="D3674" t="s">
        <v>48</v>
      </c>
      <c r="E3674" s="48" t="str">
        <f>VLOOKUP(D3674,'Species List'!$A$2:$J$97,3,0)</f>
        <v>Scarus taeniopterus</v>
      </c>
      <c r="F3674">
        <v>20</v>
      </c>
      <c r="G3674" t="s">
        <v>21</v>
      </c>
      <c r="H3674" s="50">
        <f>VLOOKUP(D3674,'Species List'!$A$2:$J$97,6,0)</f>
        <v>-3.2256999999999998</v>
      </c>
      <c r="I3674" s="50">
        <f>VLOOKUP(D3674,'Species List'!$A$2:$J$97,7,0)</f>
        <v>2.3852000000000002</v>
      </c>
      <c r="J3674">
        <f t="shared" si="57"/>
        <v>183.11197449783583</v>
      </c>
      <c r="K3674" s="50" t="str">
        <f>VLOOKUP(D3674,'Species List'!$A$2:$J$97,4,0)</f>
        <v>Scaridae</v>
      </c>
    </row>
    <row r="3675" spans="1:11">
      <c r="A3675" s="49">
        <v>2015</v>
      </c>
      <c r="B3675" t="s">
        <v>64</v>
      </c>
      <c r="C3675">
        <v>4</v>
      </c>
      <c r="D3675" t="s">
        <v>48</v>
      </c>
      <c r="E3675" s="48" t="str">
        <f>VLOOKUP(D3675,'Species List'!$A$2:$J$97,3,0)</f>
        <v>Scarus taeniopterus</v>
      </c>
      <c r="F3675">
        <v>23</v>
      </c>
      <c r="G3675" t="s">
        <v>43</v>
      </c>
      <c r="H3675" s="50">
        <f>VLOOKUP(D3675,'Species List'!$A$2:$J$97,6,0)</f>
        <v>-3.2256999999999998</v>
      </c>
      <c r="I3675" s="50">
        <f>VLOOKUP(D3675,'Species List'!$A$2:$J$97,7,0)</f>
        <v>2.3852000000000002</v>
      </c>
      <c r="J3675">
        <f t="shared" si="57"/>
        <v>255.56020890468707</v>
      </c>
      <c r="K3675" s="50" t="str">
        <f>VLOOKUP(D3675,'Species List'!$A$2:$J$97,4,0)</f>
        <v>Scaridae</v>
      </c>
    </row>
    <row r="3676" spans="1:11">
      <c r="A3676" s="49">
        <v>2015</v>
      </c>
      <c r="B3676" t="s">
        <v>64</v>
      </c>
      <c r="C3676">
        <v>4</v>
      </c>
      <c r="D3676" t="s">
        <v>45</v>
      </c>
      <c r="E3676" s="48" t="str">
        <f>VLOOKUP(D3676,'Species List'!$A$2:$J$97,3,0)</f>
        <v>Sparisoma viride</v>
      </c>
      <c r="F3676">
        <v>28</v>
      </c>
      <c r="G3676" t="s">
        <v>21</v>
      </c>
      <c r="H3676" s="50">
        <f>VLOOKUP(D3676,'Species List'!$A$2:$J$97,6,0)</f>
        <v>-4.4317000000000002</v>
      </c>
      <c r="I3676" s="50">
        <f>VLOOKUP(D3676,'Species List'!$A$2:$J$97,7,0)</f>
        <v>2.9051</v>
      </c>
      <c r="J3676">
        <f t="shared" si="57"/>
        <v>475.92530495067058</v>
      </c>
      <c r="K3676" s="50" t="str">
        <f>VLOOKUP(D3676,'Species List'!$A$2:$J$97,4,0)</f>
        <v>Scaridae</v>
      </c>
    </row>
    <row r="3677" spans="1:11">
      <c r="A3677" s="49">
        <v>2015</v>
      </c>
      <c r="B3677" t="s">
        <v>64</v>
      </c>
      <c r="C3677">
        <v>4</v>
      </c>
      <c r="D3677" t="s">
        <v>45</v>
      </c>
      <c r="E3677" s="48" t="str">
        <f>VLOOKUP(D3677,'Species List'!$A$2:$J$97,3,0)</f>
        <v>Sparisoma viride</v>
      </c>
      <c r="F3677">
        <v>30</v>
      </c>
      <c r="G3677" t="s">
        <v>21</v>
      </c>
      <c r="H3677" s="50">
        <f>VLOOKUP(D3677,'Species List'!$A$2:$J$97,6,0)</f>
        <v>-4.4317000000000002</v>
      </c>
      <c r="I3677" s="50">
        <f>VLOOKUP(D3677,'Species List'!$A$2:$J$97,7,0)</f>
        <v>2.9051</v>
      </c>
      <c r="J3677">
        <f t="shared" si="57"/>
        <v>581.54718397712224</v>
      </c>
      <c r="K3677" s="50" t="str">
        <f>VLOOKUP(D3677,'Species List'!$A$2:$J$97,4,0)</f>
        <v>Scaridae</v>
      </c>
    </row>
    <row r="3678" spans="1:11">
      <c r="A3678" s="49">
        <v>2015</v>
      </c>
      <c r="B3678" t="s">
        <v>64</v>
      </c>
      <c r="C3678">
        <v>4</v>
      </c>
      <c r="D3678" t="s">
        <v>45</v>
      </c>
      <c r="E3678" s="48" t="str">
        <f>VLOOKUP(D3678,'Species List'!$A$2:$J$97,3,0)</f>
        <v>Sparisoma viride</v>
      </c>
      <c r="F3678">
        <v>32</v>
      </c>
      <c r="G3678" t="s">
        <v>43</v>
      </c>
      <c r="H3678" s="50">
        <f>VLOOKUP(D3678,'Species List'!$A$2:$J$97,6,0)</f>
        <v>-4.4317000000000002</v>
      </c>
      <c r="I3678" s="50">
        <f>VLOOKUP(D3678,'Species List'!$A$2:$J$97,7,0)</f>
        <v>2.9051</v>
      </c>
      <c r="J3678">
        <f t="shared" si="57"/>
        <v>701.47339170910243</v>
      </c>
      <c r="K3678" s="50" t="str">
        <f>VLOOKUP(D3678,'Species List'!$A$2:$J$97,4,0)</f>
        <v>Scaridae</v>
      </c>
    </row>
    <row r="3679" spans="1:11">
      <c r="A3679" s="49">
        <v>2015</v>
      </c>
      <c r="B3679" t="s">
        <v>64</v>
      </c>
      <c r="C3679">
        <v>4</v>
      </c>
      <c r="D3679" t="s">
        <v>45</v>
      </c>
      <c r="E3679" s="48" t="str">
        <f>VLOOKUP(D3679,'Species List'!$A$2:$J$97,3,0)</f>
        <v>Sparisoma viride</v>
      </c>
      <c r="F3679">
        <v>32</v>
      </c>
      <c r="G3679" t="s">
        <v>43</v>
      </c>
      <c r="H3679" s="50">
        <f>VLOOKUP(D3679,'Species List'!$A$2:$J$97,6,0)</f>
        <v>-4.4317000000000002</v>
      </c>
      <c r="I3679" s="50">
        <f>VLOOKUP(D3679,'Species List'!$A$2:$J$97,7,0)</f>
        <v>2.9051</v>
      </c>
      <c r="J3679">
        <f t="shared" si="57"/>
        <v>701.47339170910243</v>
      </c>
      <c r="K3679" s="50" t="str">
        <f>VLOOKUP(D3679,'Species List'!$A$2:$J$97,4,0)</f>
        <v>Scaridae</v>
      </c>
    </row>
    <row r="3680" spans="1:11">
      <c r="A3680" s="49">
        <v>2015</v>
      </c>
      <c r="B3680" t="s">
        <v>64</v>
      </c>
      <c r="C3680">
        <v>4</v>
      </c>
      <c r="D3680" t="s">
        <v>45</v>
      </c>
      <c r="E3680" s="48" t="str">
        <f>VLOOKUP(D3680,'Species List'!$A$2:$J$97,3,0)</f>
        <v>Sparisoma viride</v>
      </c>
      <c r="F3680">
        <v>32</v>
      </c>
      <c r="G3680" t="s">
        <v>43</v>
      </c>
      <c r="H3680" s="50">
        <f>VLOOKUP(D3680,'Species List'!$A$2:$J$97,6,0)</f>
        <v>-4.4317000000000002</v>
      </c>
      <c r="I3680" s="50">
        <f>VLOOKUP(D3680,'Species List'!$A$2:$J$97,7,0)</f>
        <v>2.9051</v>
      </c>
      <c r="J3680">
        <f t="shared" si="57"/>
        <v>701.47339170910243</v>
      </c>
      <c r="K3680" s="50" t="str">
        <f>VLOOKUP(D3680,'Species List'!$A$2:$J$97,4,0)</f>
        <v>Scaridae</v>
      </c>
    </row>
    <row r="3681" spans="1:11">
      <c r="A3681" s="49">
        <v>2015</v>
      </c>
      <c r="B3681" t="s">
        <v>64</v>
      </c>
      <c r="C3681">
        <v>5</v>
      </c>
      <c r="D3681" t="s">
        <v>54</v>
      </c>
      <c r="E3681" s="48" t="str">
        <f>VLOOKUP(D3681,'Species List'!$A$2:$J$97,3,0)</f>
        <v>Acanthurus coeruleus</v>
      </c>
      <c r="F3681">
        <v>17</v>
      </c>
      <c r="H3681" s="50">
        <f>VLOOKUP(D3681,'Species List'!$A$2:$J$97,6,0)</f>
        <v>-2.8241999999999998</v>
      </c>
      <c r="I3681" s="50">
        <f>VLOOKUP(D3681,'Species List'!$A$2:$J$97,7,0)</f>
        <v>2.2637999999999998</v>
      </c>
      <c r="J3681">
        <f t="shared" si="57"/>
        <v>167.91529942216221</v>
      </c>
      <c r="K3681" s="50" t="str">
        <f>VLOOKUP(D3681,'Species List'!$A$2:$J$97,4,0)</f>
        <v>Acanthuridae</v>
      </c>
    </row>
    <row r="3682" spans="1:11">
      <c r="A3682" s="49">
        <v>2015</v>
      </c>
      <c r="B3682" t="s">
        <v>64</v>
      </c>
      <c r="C3682">
        <v>5</v>
      </c>
      <c r="D3682" t="s">
        <v>48</v>
      </c>
      <c r="E3682" s="48" t="str">
        <f>VLOOKUP(D3682,'Species List'!$A$2:$J$97,3,0)</f>
        <v>Scarus taeniopterus</v>
      </c>
      <c r="F3682">
        <v>15</v>
      </c>
      <c r="G3682" t="s">
        <v>21</v>
      </c>
      <c r="H3682" s="50">
        <f>VLOOKUP(D3682,'Species List'!$A$2:$J$97,6,0)</f>
        <v>-3.2256999999999998</v>
      </c>
      <c r="I3682" s="50">
        <f>VLOOKUP(D3682,'Species List'!$A$2:$J$97,7,0)</f>
        <v>2.3852000000000002</v>
      </c>
      <c r="J3682">
        <f t="shared" si="57"/>
        <v>92.19616810425471</v>
      </c>
      <c r="K3682" s="50" t="str">
        <f>VLOOKUP(D3682,'Species List'!$A$2:$J$97,4,0)</f>
        <v>Scaridae</v>
      </c>
    </row>
    <row r="3683" spans="1:11">
      <c r="A3683" s="49">
        <v>2015</v>
      </c>
      <c r="B3683" t="s">
        <v>64</v>
      </c>
      <c r="C3683">
        <v>5</v>
      </c>
      <c r="D3683" t="s">
        <v>48</v>
      </c>
      <c r="E3683" s="48" t="str">
        <f>VLOOKUP(D3683,'Species List'!$A$2:$J$97,3,0)</f>
        <v>Scarus taeniopterus</v>
      </c>
      <c r="F3683">
        <v>20</v>
      </c>
      <c r="G3683" t="s">
        <v>21</v>
      </c>
      <c r="H3683" s="50">
        <f>VLOOKUP(D3683,'Species List'!$A$2:$J$97,6,0)</f>
        <v>-3.2256999999999998</v>
      </c>
      <c r="I3683" s="50">
        <f>VLOOKUP(D3683,'Species List'!$A$2:$J$97,7,0)</f>
        <v>2.3852000000000002</v>
      </c>
      <c r="J3683">
        <f t="shared" si="57"/>
        <v>183.11197449783583</v>
      </c>
      <c r="K3683" s="50" t="str">
        <f>VLOOKUP(D3683,'Species List'!$A$2:$J$97,4,0)</f>
        <v>Scaridae</v>
      </c>
    </row>
    <row r="3684" spans="1:11">
      <c r="A3684" s="49">
        <v>2015</v>
      </c>
      <c r="B3684" t="s">
        <v>64</v>
      </c>
      <c r="C3684">
        <v>5</v>
      </c>
      <c r="D3684" t="s">
        <v>48</v>
      </c>
      <c r="E3684" s="48" t="str">
        <f>VLOOKUP(D3684,'Species List'!$A$2:$J$97,3,0)</f>
        <v>Scarus taeniopterus</v>
      </c>
      <c r="F3684">
        <v>23</v>
      </c>
      <c r="G3684" t="s">
        <v>43</v>
      </c>
      <c r="H3684" s="50">
        <f>VLOOKUP(D3684,'Species List'!$A$2:$J$97,6,0)</f>
        <v>-3.2256999999999998</v>
      </c>
      <c r="I3684" s="50">
        <f>VLOOKUP(D3684,'Species List'!$A$2:$J$97,7,0)</f>
        <v>2.3852000000000002</v>
      </c>
      <c r="J3684">
        <f t="shared" si="57"/>
        <v>255.56020890468707</v>
      </c>
      <c r="K3684" s="50" t="str">
        <f>VLOOKUP(D3684,'Species List'!$A$2:$J$97,4,0)</f>
        <v>Scaridae</v>
      </c>
    </row>
    <row r="3685" spans="1:11">
      <c r="A3685" s="49">
        <v>2015</v>
      </c>
      <c r="B3685" t="s">
        <v>64</v>
      </c>
      <c r="C3685">
        <v>5</v>
      </c>
      <c r="D3685" t="s">
        <v>48</v>
      </c>
      <c r="E3685" s="48" t="str">
        <f>VLOOKUP(D3685,'Species List'!$A$2:$J$97,3,0)</f>
        <v>Scarus taeniopterus</v>
      </c>
      <c r="F3685">
        <v>23</v>
      </c>
      <c r="G3685" t="s">
        <v>43</v>
      </c>
      <c r="H3685" s="50">
        <f>VLOOKUP(D3685,'Species List'!$A$2:$J$97,6,0)</f>
        <v>-3.2256999999999998</v>
      </c>
      <c r="I3685" s="50">
        <f>VLOOKUP(D3685,'Species List'!$A$2:$J$97,7,0)</f>
        <v>2.3852000000000002</v>
      </c>
      <c r="J3685">
        <f t="shared" si="57"/>
        <v>255.56020890468707</v>
      </c>
      <c r="K3685" s="50" t="str">
        <f>VLOOKUP(D3685,'Species List'!$A$2:$J$97,4,0)</f>
        <v>Scaridae</v>
      </c>
    </row>
    <row r="3686" spans="1:11">
      <c r="A3686" s="49">
        <v>2015</v>
      </c>
      <c r="B3686" t="s">
        <v>64</v>
      </c>
      <c r="C3686">
        <v>5</v>
      </c>
      <c r="D3686" t="s">
        <v>48</v>
      </c>
      <c r="E3686" s="48" t="str">
        <f>VLOOKUP(D3686,'Species List'!$A$2:$J$97,3,0)</f>
        <v>Scarus taeniopterus</v>
      </c>
      <c r="F3686">
        <v>24</v>
      </c>
      <c r="G3686" t="s">
        <v>43</v>
      </c>
      <c r="H3686" s="50">
        <f>VLOOKUP(D3686,'Species List'!$A$2:$J$97,6,0)</f>
        <v>-3.2256999999999998</v>
      </c>
      <c r="I3686" s="50">
        <f>VLOOKUP(D3686,'Species List'!$A$2:$J$97,7,0)</f>
        <v>2.3852000000000002</v>
      </c>
      <c r="J3686">
        <f t="shared" si="57"/>
        <v>282.86541679033706</v>
      </c>
      <c r="K3686" s="50" t="str">
        <f>VLOOKUP(D3686,'Species List'!$A$2:$J$97,4,0)</f>
        <v>Scaridae</v>
      </c>
    </row>
    <row r="3687" spans="1:11">
      <c r="A3687" s="49">
        <v>2015</v>
      </c>
      <c r="B3687" t="s">
        <v>64</v>
      </c>
      <c r="C3687">
        <v>5</v>
      </c>
      <c r="D3687" s="48" t="s">
        <v>42</v>
      </c>
      <c r="E3687" s="48" t="str">
        <f>VLOOKUP(D3687,'Species List'!$A$2:$J$97,3,0)</f>
        <v>Scarus vetula</v>
      </c>
      <c r="F3687">
        <v>20</v>
      </c>
      <c r="G3687" t="s">
        <v>21</v>
      </c>
      <c r="H3687" s="50">
        <f>VLOOKUP(D3687,'Species List'!$A$2:$J$97,6,0)</f>
        <v>-5.0162000000000004</v>
      </c>
      <c r="I3687" s="50">
        <f>VLOOKUP(D3687,'Species List'!$A$2:$J$97,7,0)</f>
        <v>3.1109</v>
      </c>
      <c r="J3687">
        <f t="shared" si="57"/>
        <v>138.69928220116935</v>
      </c>
      <c r="K3687" s="50" t="str">
        <f>VLOOKUP(D3687,'Species List'!$A$2:$J$97,4,0)</f>
        <v>Scaridae</v>
      </c>
    </row>
    <row r="3688" spans="1:11">
      <c r="A3688" s="49">
        <v>2015</v>
      </c>
      <c r="B3688" t="s">
        <v>64</v>
      </c>
      <c r="C3688">
        <v>5</v>
      </c>
      <c r="D3688" s="48" t="s">
        <v>42</v>
      </c>
      <c r="E3688" s="48" t="str">
        <f>VLOOKUP(D3688,'Species List'!$A$2:$J$97,3,0)</f>
        <v>Scarus vetula</v>
      </c>
      <c r="F3688">
        <v>25</v>
      </c>
      <c r="G3688" t="s">
        <v>21</v>
      </c>
      <c r="H3688" s="50">
        <f>VLOOKUP(D3688,'Species List'!$A$2:$J$97,6,0)</f>
        <v>-5.0162000000000004</v>
      </c>
      <c r="I3688" s="50">
        <f>VLOOKUP(D3688,'Species List'!$A$2:$J$97,7,0)</f>
        <v>3.1109</v>
      </c>
      <c r="J3688">
        <f t="shared" si="57"/>
        <v>277.684458006971</v>
      </c>
      <c r="K3688" s="50" t="str">
        <f>VLOOKUP(D3688,'Species List'!$A$2:$J$97,4,0)</f>
        <v>Scaridae</v>
      </c>
    </row>
    <row r="3689" spans="1:11">
      <c r="A3689" s="49">
        <v>2015</v>
      </c>
      <c r="B3689" t="s">
        <v>64</v>
      </c>
      <c r="C3689">
        <v>5</v>
      </c>
      <c r="D3689" s="48" t="s">
        <v>42</v>
      </c>
      <c r="E3689" s="48" t="str">
        <f>VLOOKUP(D3689,'Species List'!$A$2:$J$97,3,0)</f>
        <v>Scarus vetula</v>
      </c>
      <c r="F3689">
        <v>27</v>
      </c>
      <c r="G3689" t="s">
        <v>21</v>
      </c>
      <c r="H3689" s="50">
        <f>VLOOKUP(D3689,'Species List'!$A$2:$J$97,6,0)</f>
        <v>-5.0162000000000004</v>
      </c>
      <c r="I3689" s="50">
        <f>VLOOKUP(D3689,'Species List'!$A$2:$J$97,7,0)</f>
        <v>3.1109</v>
      </c>
      <c r="J3689">
        <f t="shared" si="57"/>
        <v>352.80077779738235</v>
      </c>
      <c r="K3689" s="50" t="str">
        <f>VLOOKUP(D3689,'Species List'!$A$2:$J$97,4,0)</f>
        <v>Scaridae</v>
      </c>
    </row>
    <row r="3690" spans="1:11">
      <c r="A3690" s="49">
        <v>2015</v>
      </c>
      <c r="B3690" t="s">
        <v>64</v>
      </c>
      <c r="C3690">
        <v>5</v>
      </c>
      <c r="D3690" s="48" t="s">
        <v>47</v>
      </c>
      <c r="E3690" s="48" t="str">
        <f>VLOOKUP(D3690,'Species List'!$A$2:$J$97,3,0)</f>
        <v>Sparisoma aurofrenatum</v>
      </c>
      <c r="F3690">
        <v>23</v>
      </c>
      <c r="G3690" t="s">
        <v>43</v>
      </c>
      <c r="H3690" s="50">
        <f>VLOOKUP(D3690,'Species List'!$A$2:$J$97,6,0)</f>
        <v>-4.0781000000000001</v>
      </c>
      <c r="I3690" s="50">
        <f>VLOOKUP(D3690,'Species List'!$A$2:$J$97,7,0)</f>
        <v>2.7437999999999998</v>
      </c>
      <c r="J3690">
        <f t="shared" si="57"/>
        <v>252.35321175413256</v>
      </c>
      <c r="K3690" s="50" t="str">
        <f>VLOOKUP(D3690,'Species List'!$A$2:$J$97,4,0)</f>
        <v>Scaridae</v>
      </c>
    </row>
    <row r="3691" spans="1:11">
      <c r="A3691" s="49">
        <v>2015</v>
      </c>
      <c r="B3691" t="s">
        <v>64</v>
      </c>
      <c r="C3691">
        <v>5</v>
      </c>
      <c r="D3691" s="48" t="s">
        <v>47</v>
      </c>
      <c r="E3691" s="48" t="str">
        <f>VLOOKUP(D3691,'Species List'!$A$2:$J$97,3,0)</f>
        <v>Sparisoma aurofrenatum</v>
      </c>
      <c r="F3691">
        <v>23</v>
      </c>
      <c r="G3691" t="s">
        <v>43</v>
      </c>
      <c r="H3691" s="50">
        <f>VLOOKUP(D3691,'Species List'!$A$2:$J$97,6,0)</f>
        <v>-4.0781000000000001</v>
      </c>
      <c r="I3691" s="50">
        <f>VLOOKUP(D3691,'Species List'!$A$2:$J$97,7,0)</f>
        <v>2.7437999999999998</v>
      </c>
      <c r="J3691">
        <f t="shared" si="57"/>
        <v>252.35321175413256</v>
      </c>
      <c r="K3691" s="50" t="str">
        <f>VLOOKUP(D3691,'Species List'!$A$2:$J$97,4,0)</f>
        <v>Scaridae</v>
      </c>
    </row>
    <row r="3692" spans="1:11">
      <c r="A3692" s="49">
        <v>2015</v>
      </c>
      <c r="B3692" t="s">
        <v>64</v>
      </c>
      <c r="C3692">
        <v>5</v>
      </c>
      <c r="D3692" s="48" t="s">
        <v>47</v>
      </c>
      <c r="E3692" s="48" t="str">
        <f>VLOOKUP(D3692,'Species List'!$A$2:$J$97,3,0)</f>
        <v>Sparisoma aurofrenatum</v>
      </c>
      <c r="F3692">
        <v>23</v>
      </c>
      <c r="G3692" t="s">
        <v>43</v>
      </c>
      <c r="H3692" s="50">
        <f>VLOOKUP(D3692,'Species List'!$A$2:$J$97,6,0)</f>
        <v>-4.0781000000000001</v>
      </c>
      <c r="I3692" s="50">
        <f>VLOOKUP(D3692,'Species List'!$A$2:$J$97,7,0)</f>
        <v>2.7437999999999998</v>
      </c>
      <c r="J3692">
        <f t="shared" si="57"/>
        <v>252.35321175413256</v>
      </c>
      <c r="K3692" s="50" t="str">
        <f>VLOOKUP(D3692,'Species List'!$A$2:$J$97,4,0)</f>
        <v>Scaridae</v>
      </c>
    </row>
    <row r="3693" spans="1:11">
      <c r="A3693" s="49">
        <v>2015</v>
      </c>
      <c r="B3693" t="s">
        <v>64</v>
      </c>
      <c r="C3693">
        <v>5</v>
      </c>
      <c r="D3693" t="s">
        <v>45</v>
      </c>
      <c r="E3693" s="48" t="str">
        <f>VLOOKUP(D3693,'Species List'!$A$2:$J$97,3,0)</f>
        <v>Sparisoma viride</v>
      </c>
      <c r="F3693">
        <v>30</v>
      </c>
      <c r="G3693" t="s">
        <v>21</v>
      </c>
      <c r="H3693" s="50">
        <f>VLOOKUP(D3693,'Species List'!$A$2:$J$97,6,0)</f>
        <v>-4.4317000000000002</v>
      </c>
      <c r="I3693" s="50">
        <f>VLOOKUP(D3693,'Species List'!$A$2:$J$97,7,0)</f>
        <v>2.9051</v>
      </c>
      <c r="J3693">
        <f t="shared" si="57"/>
        <v>581.54718397712224</v>
      </c>
      <c r="K3693" s="50" t="str">
        <f>VLOOKUP(D3693,'Species List'!$A$2:$J$97,4,0)</f>
        <v>Scaridae</v>
      </c>
    </row>
    <row r="3694" spans="1:11">
      <c r="A3694" s="49">
        <v>2015</v>
      </c>
      <c r="B3694" t="s">
        <v>64</v>
      </c>
      <c r="C3694">
        <v>5</v>
      </c>
      <c r="D3694" t="s">
        <v>45</v>
      </c>
      <c r="E3694" s="48" t="str">
        <f>VLOOKUP(D3694,'Species List'!$A$2:$J$97,3,0)</f>
        <v>Sparisoma viride</v>
      </c>
      <c r="F3694">
        <v>32</v>
      </c>
      <c r="G3694" t="s">
        <v>43</v>
      </c>
      <c r="H3694" s="50">
        <f>VLOOKUP(D3694,'Species List'!$A$2:$J$97,6,0)</f>
        <v>-4.4317000000000002</v>
      </c>
      <c r="I3694" s="50">
        <f>VLOOKUP(D3694,'Species List'!$A$2:$J$97,7,0)</f>
        <v>2.9051</v>
      </c>
      <c r="J3694">
        <f t="shared" si="57"/>
        <v>701.47339170910243</v>
      </c>
      <c r="K3694" s="50" t="str">
        <f>VLOOKUP(D3694,'Species List'!$A$2:$J$97,4,0)</f>
        <v>Scaridae</v>
      </c>
    </row>
    <row r="3695" spans="1:11">
      <c r="A3695" s="49">
        <v>2015</v>
      </c>
      <c r="B3695" t="s">
        <v>64</v>
      </c>
      <c r="C3695">
        <v>6</v>
      </c>
      <c r="D3695" s="48" t="s">
        <v>26</v>
      </c>
      <c r="E3695" s="48" t="str">
        <f>VLOOKUP(D3695,'Species List'!$A$2:$J$97,3,0)</f>
        <v>Acanthurus bahianus</v>
      </c>
      <c r="F3695">
        <v>15</v>
      </c>
      <c r="H3695" s="50">
        <f>VLOOKUP(D3695,'Species List'!$A$2:$J$97,6,0)</f>
        <v>-4.6005000000000003</v>
      </c>
      <c r="I3695" s="50">
        <f>VLOOKUP(D3695,'Species List'!$A$2:$J$97,7,0)</f>
        <v>2.9752000000000001</v>
      </c>
      <c r="J3695">
        <f t="shared" si="57"/>
        <v>74.783659607909669</v>
      </c>
      <c r="K3695" s="50" t="str">
        <f>VLOOKUP(D3695,'Species List'!$A$2:$J$97,4,0)</f>
        <v>Acanthuridae</v>
      </c>
    </row>
    <row r="3696" spans="1:11">
      <c r="A3696" s="49">
        <v>2015</v>
      </c>
      <c r="B3696" t="s">
        <v>64</v>
      </c>
      <c r="C3696">
        <v>6</v>
      </c>
      <c r="D3696" t="s">
        <v>54</v>
      </c>
      <c r="E3696" s="48" t="str">
        <f>VLOOKUP(D3696,'Species List'!$A$2:$J$97,3,0)</f>
        <v>Acanthurus coeruleus</v>
      </c>
      <c r="F3696">
        <v>15</v>
      </c>
      <c r="H3696" s="50">
        <f>VLOOKUP(D3696,'Species List'!$A$2:$J$97,6,0)</f>
        <v>-2.8241999999999998</v>
      </c>
      <c r="I3696" s="50">
        <f>VLOOKUP(D3696,'Species List'!$A$2:$J$97,7,0)</f>
        <v>2.2637999999999998</v>
      </c>
      <c r="J3696">
        <f t="shared" si="57"/>
        <v>126.48394196747614</v>
      </c>
      <c r="K3696" s="50" t="str">
        <f>VLOOKUP(D3696,'Species List'!$A$2:$J$97,4,0)</f>
        <v>Acanthuridae</v>
      </c>
    </row>
    <row r="3697" spans="1:11">
      <c r="A3697" s="49">
        <v>2015</v>
      </c>
      <c r="B3697" t="s">
        <v>64</v>
      </c>
      <c r="C3697">
        <v>6</v>
      </c>
      <c r="D3697" t="s">
        <v>48</v>
      </c>
      <c r="E3697" s="48" t="str">
        <f>VLOOKUP(D3697,'Species List'!$A$2:$J$97,3,0)</f>
        <v>Scarus taeniopterus</v>
      </c>
      <c r="F3697">
        <v>17</v>
      </c>
      <c r="G3697" t="s">
        <v>21</v>
      </c>
      <c r="H3697" s="50">
        <f>VLOOKUP(D3697,'Species List'!$A$2:$J$97,6,0)</f>
        <v>-3.2256999999999998</v>
      </c>
      <c r="I3697" s="50">
        <f>VLOOKUP(D3697,'Species List'!$A$2:$J$97,7,0)</f>
        <v>2.3852000000000002</v>
      </c>
      <c r="J3697">
        <f t="shared" si="57"/>
        <v>124.27013418228138</v>
      </c>
      <c r="K3697" s="50" t="str">
        <f>VLOOKUP(D3697,'Species List'!$A$2:$J$97,4,0)</f>
        <v>Scaridae</v>
      </c>
    </row>
    <row r="3698" spans="1:11">
      <c r="A3698" s="49">
        <v>2015</v>
      </c>
      <c r="B3698" t="s">
        <v>64</v>
      </c>
      <c r="C3698">
        <v>6</v>
      </c>
      <c r="D3698" t="s">
        <v>48</v>
      </c>
      <c r="E3698" s="48" t="str">
        <f>VLOOKUP(D3698,'Species List'!$A$2:$J$97,3,0)</f>
        <v>Scarus taeniopterus</v>
      </c>
      <c r="F3698">
        <v>18</v>
      </c>
      <c r="G3698" t="s">
        <v>21</v>
      </c>
      <c r="H3698" s="50">
        <f>VLOOKUP(D3698,'Species List'!$A$2:$J$97,6,0)</f>
        <v>-3.2256999999999998</v>
      </c>
      <c r="I3698" s="50">
        <f>VLOOKUP(D3698,'Species List'!$A$2:$J$97,7,0)</f>
        <v>2.3852000000000002</v>
      </c>
      <c r="J3698">
        <f t="shared" si="57"/>
        <v>142.42163893869329</v>
      </c>
      <c r="K3698" s="50" t="str">
        <f>VLOOKUP(D3698,'Species List'!$A$2:$J$97,4,0)</f>
        <v>Scaridae</v>
      </c>
    </row>
    <row r="3699" spans="1:11">
      <c r="A3699" s="49">
        <v>2015</v>
      </c>
      <c r="B3699" t="s">
        <v>64</v>
      </c>
      <c r="C3699">
        <v>6</v>
      </c>
      <c r="D3699" t="s">
        <v>48</v>
      </c>
      <c r="E3699" s="48" t="str">
        <f>VLOOKUP(D3699,'Species List'!$A$2:$J$97,3,0)</f>
        <v>Scarus taeniopterus</v>
      </c>
      <c r="F3699">
        <v>19</v>
      </c>
      <c r="G3699" t="s">
        <v>21</v>
      </c>
      <c r="H3699" s="50">
        <f>VLOOKUP(D3699,'Species List'!$A$2:$J$97,6,0)</f>
        <v>-3.2256999999999998</v>
      </c>
      <c r="I3699" s="50">
        <f>VLOOKUP(D3699,'Species List'!$A$2:$J$97,7,0)</f>
        <v>2.3852000000000002</v>
      </c>
      <c r="J3699">
        <f t="shared" si="57"/>
        <v>162.02539503890316</v>
      </c>
      <c r="K3699" s="50" t="str">
        <f>VLOOKUP(D3699,'Species List'!$A$2:$J$97,4,0)</f>
        <v>Scaridae</v>
      </c>
    </row>
    <row r="3700" spans="1:11">
      <c r="A3700" s="49">
        <v>2015</v>
      </c>
      <c r="B3700" t="s">
        <v>64</v>
      </c>
      <c r="C3700">
        <v>6</v>
      </c>
      <c r="D3700" t="s">
        <v>48</v>
      </c>
      <c r="E3700" s="48" t="str">
        <f>VLOOKUP(D3700,'Species List'!$A$2:$J$97,3,0)</f>
        <v>Scarus taeniopterus</v>
      </c>
      <c r="F3700">
        <v>20</v>
      </c>
      <c r="G3700" t="s">
        <v>21</v>
      </c>
      <c r="H3700" s="50">
        <f>VLOOKUP(D3700,'Species List'!$A$2:$J$97,6,0)</f>
        <v>-3.2256999999999998</v>
      </c>
      <c r="I3700" s="50">
        <f>VLOOKUP(D3700,'Species List'!$A$2:$J$97,7,0)</f>
        <v>2.3852000000000002</v>
      </c>
      <c r="J3700">
        <f t="shared" si="57"/>
        <v>183.11197449783583</v>
      </c>
      <c r="K3700" s="50" t="str">
        <f>VLOOKUP(D3700,'Species List'!$A$2:$J$97,4,0)</f>
        <v>Scaridae</v>
      </c>
    </row>
    <row r="3701" spans="1:11">
      <c r="A3701" s="49">
        <v>2015</v>
      </c>
      <c r="B3701" t="s">
        <v>64</v>
      </c>
      <c r="C3701">
        <v>6</v>
      </c>
      <c r="D3701" t="s">
        <v>48</v>
      </c>
      <c r="E3701" s="48" t="str">
        <f>VLOOKUP(D3701,'Species List'!$A$2:$J$97,3,0)</f>
        <v>Scarus taeniopterus</v>
      </c>
      <c r="F3701">
        <v>20</v>
      </c>
      <c r="G3701" t="s">
        <v>21</v>
      </c>
      <c r="H3701" s="50">
        <f>VLOOKUP(D3701,'Species List'!$A$2:$J$97,6,0)</f>
        <v>-3.2256999999999998</v>
      </c>
      <c r="I3701" s="50">
        <f>VLOOKUP(D3701,'Species List'!$A$2:$J$97,7,0)</f>
        <v>2.3852000000000002</v>
      </c>
      <c r="J3701">
        <f t="shared" si="57"/>
        <v>183.11197449783583</v>
      </c>
      <c r="K3701" s="50" t="str">
        <f>VLOOKUP(D3701,'Species List'!$A$2:$J$97,4,0)</f>
        <v>Scaridae</v>
      </c>
    </row>
    <row r="3702" spans="1:11">
      <c r="A3702" s="49">
        <v>2015</v>
      </c>
      <c r="B3702" t="s">
        <v>64</v>
      </c>
      <c r="C3702">
        <v>6</v>
      </c>
      <c r="D3702" t="s">
        <v>48</v>
      </c>
      <c r="E3702" s="48" t="str">
        <f>VLOOKUP(D3702,'Species List'!$A$2:$J$97,3,0)</f>
        <v>Scarus taeniopterus</v>
      </c>
      <c r="F3702">
        <v>23</v>
      </c>
      <c r="G3702" t="s">
        <v>43</v>
      </c>
      <c r="H3702" s="50">
        <f>VLOOKUP(D3702,'Species List'!$A$2:$J$97,6,0)</f>
        <v>-3.2256999999999998</v>
      </c>
      <c r="I3702" s="50">
        <f>VLOOKUP(D3702,'Species List'!$A$2:$J$97,7,0)</f>
        <v>2.3852000000000002</v>
      </c>
      <c r="J3702">
        <f t="shared" si="57"/>
        <v>255.56020890468707</v>
      </c>
      <c r="K3702" s="50" t="str">
        <f>VLOOKUP(D3702,'Species List'!$A$2:$J$97,4,0)</f>
        <v>Scaridae</v>
      </c>
    </row>
    <row r="3703" spans="1:11">
      <c r="A3703" s="49">
        <v>2015</v>
      </c>
      <c r="B3703" t="s">
        <v>64</v>
      </c>
      <c r="C3703">
        <v>6</v>
      </c>
      <c r="D3703" t="s">
        <v>48</v>
      </c>
      <c r="E3703" s="48" t="str">
        <f>VLOOKUP(D3703,'Species List'!$A$2:$J$97,3,0)</f>
        <v>Scarus taeniopterus</v>
      </c>
      <c r="F3703">
        <v>23</v>
      </c>
      <c r="G3703" t="s">
        <v>43</v>
      </c>
      <c r="H3703" s="50">
        <f>VLOOKUP(D3703,'Species List'!$A$2:$J$97,6,0)</f>
        <v>-3.2256999999999998</v>
      </c>
      <c r="I3703" s="50">
        <f>VLOOKUP(D3703,'Species List'!$A$2:$J$97,7,0)</f>
        <v>2.3852000000000002</v>
      </c>
      <c r="J3703">
        <f t="shared" si="57"/>
        <v>255.56020890468707</v>
      </c>
      <c r="K3703" s="50" t="str">
        <f>VLOOKUP(D3703,'Species List'!$A$2:$J$97,4,0)</f>
        <v>Scaridae</v>
      </c>
    </row>
    <row r="3704" spans="1:11">
      <c r="A3704" s="49">
        <v>2015</v>
      </c>
      <c r="B3704" t="s">
        <v>64</v>
      </c>
      <c r="C3704">
        <v>6</v>
      </c>
      <c r="D3704" t="s">
        <v>48</v>
      </c>
      <c r="E3704" s="48" t="str">
        <f>VLOOKUP(D3704,'Species List'!$A$2:$J$97,3,0)</f>
        <v>Scarus taeniopterus</v>
      </c>
      <c r="F3704">
        <v>23</v>
      </c>
      <c r="G3704" t="s">
        <v>43</v>
      </c>
      <c r="H3704" s="50">
        <f>VLOOKUP(D3704,'Species List'!$A$2:$J$97,6,0)</f>
        <v>-3.2256999999999998</v>
      </c>
      <c r="I3704" s="50">
        <f>VLOOKUP(D3704,'Species List'!$A$2:$J$97,7,0)</f>
        <v>2.3852000000000002</v>
      </c>
      <c r="J3704">
        <f t="shared" si="57"/>
        <v>255.56020890468707</v>
      </c>
      <c r="K3704" s="50" t="str">
        <f>VLOOKUP(D3704,'Species List'!$A$2:$J$97,4,0)</f>
        <v>Scaridae</v>
      </c>
    </row>
    <row r="3705" spans="1:11">
      <c r="A3705" s="49">
        <v>2015</v>
      </c>
      <c r="B3705" t="s">
        <v>64</v>
      </c>
      <c r="C3705">
        <v>6</v>
      </c>
      <c r="D3705" s="48" t="s">
        <v>42</v>
      </c>
      <c r="E3705" s="48" t="str">
        <f>VLOOKUP(D3705,'Species List'!$A$2:$J$97,3,0)</f>
        <v>Scarus vetula</v>
      </c>
      <c r="F3705">
        <v>28</v>
      </c>
      <c r="G3705" t="s">
        <v>21</v>
      </c>
      <c r="H3705" s="50">
        <f>VLOOKUP(D3705,'Species List'!$A$2:$J$97,6,0)</f>
        <v>-5.0162000000000004</v>
      </c>
      <c r="I3705" s="50">
        <f>VLOOKUP(D3705,'Species List'!$A$2:$J$97,7,0)</f>
        <v>3.1109</v>
      </c>
      <c r="J3705">
        <f t="shared" si="57"/>
        <v>395.06078258407069</v>
      </c>
      <c r="K3705" s="50" t="str">
        <f>VLOOKUP(D3705,'Species List'!$A$2:$J$97,4,0)</f>
        <v>Scaridae</v>
      </c>
    </row>
    <row r="3706" spans="1:11">
      <c r="A3706" s="49">
        <v>2015</v>
      </c>
      <c r="B3706" t="s">
        <v>64</v>
      </c>
      <c r="C3706">
        <v>6</v>
      </c>
      <c r="D3706" s="48" t="s">
        <v>42</v>
      </c>
      <c r="E3706" s="48" t="str">
        <f>VLOOKUP(D3706,'Species List'!$A$2:$J$97,3,0)</f>
        <v>Scarus vetula</v>
      </c>
      <c r="F3706">
        <v>30</v>
      </c>
      <c r="G3706" t="s">
        <v>21</v>
      </c>
      <c r="H3706" s="50">
        <f>VLOOKUP(D3706,'Species List'!$A$2:$J$97,6,0)</f>
        <v>-5.0162000000000004</v>
      </c>
      <c r="I3706" s="50">
        <f>VLOOKUP(D3706,'Species List'!$A$2:$J$97,7,0)</f>
        <v>3.1109</v>
      </c>
      <c r="J3706">
        <f t="shared" si="57"/>
        <v>489.6395738782121</v>
      </c>
      <c r="K3706" s="50" t="str">
        <f>VLOOKUP(D3706,'Species List'!$A$2:$J$97,4,0)</f>
        <v>Scaridae</v>
      </c>
    </row>
    <row r="3707" spans="1:11">
      <c r="A3707" s="49">
        <v>2015</v>
      </c>
      <c r="B3707" t="s">
        <v>64</v>
      </c>
      <c r="C3707">
        <v>6</v>
      </c>
      <c r="D3707" s="48" t="s">
        <v>42</v>
      </c>
      <c r="E3707" s="48" t="str">
        <f>VLOOKUP(D3707,'Species List'!$A$2:$J$97,3,0)</f>
        <v>Scarus vetula</v>
      </c>
      <c r="F3707">
        <v>32</v>
      </c>
      <c r="G3707" t="s">
        <v>43</v>
      </c>
      <c r="H3707" s="50">
        <f>VLOOKUP(D3707,'Species List'!$A$2:$J$97,6,0)</f>
        <v>-5.0162000000000004</v>
      </c>
      <c r="I3707" s="50">
        <f>VLOOKUP(D3707,'Species List'!$A$2:$J$97,7,0)</f>
        <v>3.1109</v>
      </c>
      <c r="J3707">
        <f t="shared" si="57"/>
        <v>598.50952660385963</v>
      </c>
      <c r="K3707" s="50" t="str">
        <f>VLOOKUP(D3707,'Species List'!$A$2:$J$97,4,0)</f>
        <v>Scaridae</v>
      </c>
    </row>
    <row r="3708" spans="1:11">
      <c r="A3708" s="49">
        <v>2015</v>
      </c>
      <c r="B3708" t="s">
        <v>64</v>
      </c>
      <c r="C3708">
        <v>6</v>
      </c>
      <c r="D3708" s="48" t="s">
        <v>47</v>
      </c>
      <c r="E3708" s="48" t="str">
        <f>VLOOKUP(D3708,'Species List'!$A$2:$J$97,3,0)</f>
        <v>Sparisoma aurofrenatum</v>
      </c>
      <c r="F3708">
        <v>14</v>
      </c>
      <c r="G3708" t="s">
        <v>21</v>
      </c>
      <c r="H3708" s="50">
        <f>VLOOKUP(D3708,'Species List'!$A$2:$J$97,6,0)</f>
        <v>-4.0781000000000001</v>
      </c>
      <c r="I3708" s="50">
        <f>VLOOKUP(D3708,'Species List'!$A$2:$J$97,7,0)</f>
        <v>2.7437999999999998</v>
      </c>
      <c r="J3708">
        <f t="shared" si="57"/>
        <v>64.631778134170816</v>
      </c>
      <c r="K3708" s="50" t="str">
        <f>VLOOKUP(D3708,'Species List'!$A$2:$J$97,4,0)</f>
        <v>Scaridae</v>
      </c>
    </row>
    <row r="3709" spans="1:11">
      <c r="A3709" s="49">
        <v>2015</v>
      </c>
      <c r="B3709" t="s">
        <v>64</v>
      </c>
      <c r="C3709">
        <v>6</v>
      </c>
      <c r="D3709" s="48" t="s">
        <v>47</v>
      </c>
      <c r="E3709" s="48" t="str">
        <f>VLOOKUP(D3709,'Species List'!$A$2:$J$97,3,0)</f>
        <v>Sparisoma aurofrenatum</v>
      </c>
      <c r="F3709">
        <v>15</v>
      </c>
      <c r="G3709" t="s">
        <v>21</v>
      </c>
      <c r="H3709" s="50">
        <f>VLOOKUP(D3709,'Species List'!$A$2:$J$97,6,0)</f>
        <v>-4.0781000000000001</v>
      </c>
      <c r="I3709" s="50">
        <f>VLOOKUP(D3709,'Species List'!$A$2:$J$97,7,0)</f>
        <v>2.7437999999999998</v>
      </c>
      <c r="J3709">
        <f t="shared" si="57"/>
        <v>78.101467931149301</v>
      </c>
      <c r="K3709" s="50" t="str">
        <f>VLOOKUP(D3709,'Species List'!$A$2:$J$97,4,0)</f>
        <v>Scaridae</v>
      </c>
    </row>
    <row r="3710" spans="1:11">
      <c r="A3710" s="49">
        <v>2015</v>
      </c>
      <c r="B3710" t="s">
        <v>64</v>
      </c>
      <c r="C3710">
        <v>6</v>
      </c>
      <c r="D3710" s="48" t="s">
        <v>47</v>
      </c>
      <c r="E3710" s="48" t="str">
        <f>VLOOKUP(D3710,'Species List'!$A$2:$J$97,3,0)</f>
        <v>Sparisoma aurofrenatum</v>
      </c>
      <c r="F3710">
        <v>15</v>
      </c>
      <c r="G3710" t="s">
        <v>21</v>
      </c>
      <c r="H3710" s="50">
        <f>VLOOKUP(D3710,'Species List'!$A$2:$J$97,6,0)</f>
        <v>-4.0781000000000001</v>
      </c>
      <c r="I3710" s="50">
        <f>VLOOKUP(D3710,'Species List'!$A$2:$J$97,7,0)</f>
        <v>2.7437999999999998</v>
      </c>
      <c r="J3710">
        <f t="shared" si="57"/>
        <v>78.101467931149301</v>
      </c>
      <c r="K3710" s="50" t="str">
        <f>VLOOKUP(D3710,'Species List'!$A$2:$J$97,4,0)</f>
        <v>Scaridae</v>
      </c>
    </row>
    <row r="3711" spans="1:11">
      <c r="A3711" s="49">
        <v>2015</v>
      </c>
      <c r="B3711" t="s">
        <v>64</v>
      </c>
      <c r="C3711">
        <v>6</v>
      </c>
      <c r="D3711" s="48" t="s">
        <v>47</v>
      </c>
      <c r="E3711" s="48" t="str">
        <f>VLOOKUP(D3711,'Species List'!$A$2:$J$97,3,0)</f>
        <v>Sparisoma aurofrenatum</v>
      </c>
      <c r="F3711">
        <v>16</v>
      </c>
      <c r="G3711" t="s">
        <v>21</v>
      </c>
      <c r="H3711" s="50">
        <f>VLOOKUP(D3711,'Species List'!$A$2:$J$97,6,0)</f>
        <v>-4.0781000000000001</v>
      </c>
      <c r="I3711" s="50">
        <f>VLOOKUP(D3711,'Species List'!$A$2:$J$97,7,0)</f>
        <v>2.7437999999999998</v>
      </c>
      <c r="J3711">
        <f t="shared" si="57"/>
        <v>93.231872840853399</v>
      </c>
      <c r="K3711" s="50" t="str">
        <f>VLOOKUP(D3711,'Species List'!$A$2:$J$97,4,0)</f>
        <v>Scaridae</v>
      </c>
    </row>
    <row r="3712" spans="1:11">
      <c r="A3712" s="49">
        <v>2015</v>
      </c>
      <c r="B3712" t="s">
        <v>64</v>
      </c>
      <c r="C3712">
        <v>6</v>
      </c>
      <c r="D3712" s="48" t="s">
        <v>47</v>
      </c>
      <c r="E3712" s="48" t="str">
        <f>VLOOKUP(D3712,'Species List'!$A$2:$J$97,3,0)</f>
        <v>Sparisoma aurofrenatum</v>
      </c>
      <c r="F3712">
        <v>16</v>
      </c>
      <c r="G3712" t="s">
        <v>21</v>
      </c>
      <c r="H3712" s="50">
        <f>VLOOKUP(D3712,'Species List'!$A$2:$J$97,6,0)</f>
        <v>-4.0781000000000001</v>
      </c>
      <c r="I3712" s="50">
        <f>VLOOKUP(D3712,'Species List'!$A$2:$J$97,7,0)</f>
        <v>2.7437999999999998</v>
      </c>
      <c r="J3712">
        <f t="shared" si="57"/>
        <v>93.231872840853399</v>
      </c>
      <c r="K3712" s="50" t="str">
        <f>VLOOKUP(D3712,'Species List'!$A$2:$J$97,4,0)</f>
        <v>Scaridae</v>
      </c>
    </row>
    <row r="3713" spans="1:11">
      <c r="A3713" s="49">
        <v>2015</v>
      </c>
      <c r="B3713" t="s">
        <v>64</v>
      </c>
      <c r="C3713">
        <v>6</v>
      </c>
      <c r="D3713" s="48" t="s">
        <v>47</v>
      </c>
      <c r="E3713" s="48" t="str">
        <f>VLOOKUP(D3713,'Species List'!$A$2:$J$97,3,0)</f>
        <v>Sparisoma aurofrenatum</v>
      </c>
      <c r="F3713">
        <v>17</v>
      </c>
      <c r="G3713" t="s">
        <v>21</v>
      </c>
      <c r="H3713" s="50">
        <f>VLOOKUP(D3713,'Species List'!$A$2:$J$97,6,0)</f>
        <v>-4.0781000000000001</v>
      </c>
      <c r="I3713" s="50">
        <f>VLOOKUP(D3713,'Species List'!$A$2:$J$97,7,0)</f>
        <v>2.7437999999999998</v>
      </c>
      <c r="J3713">
        <f t="shared" si="57"/>
        <v>110.10467275536061</v>
      </c>
      <c r="K3713" s="50" t="str">
        <f>VLOOKUP(D3713,'Species List'!$A$2:$J$97,4,0)</f>
        <v>Scaridae</v>
      </c>
    </row>
    <row r="3714" spans="1:11">
      <c r="A3714" s="49">
        <v>2015</v>
      </c>
      <c r="B3714" t="s">
        <v>64</v>
      </c>
      <c r="C3714">
        <v>6</v>
      </c>
      <c r="D3714" s="48" t="s">
        <v>47</v>
      </c>
      <c r="E3714" s="48" t="str">
        <f>VLOOKUP(D3714,'Species List'!$A$2:$J$97,3,0)</f>
        <v>Sparisoma aurofrenatum</v>
      </c>
      <c r="F3714">
        <v>23</v>
      </c>
      <c r="G3714" t="s">
        <v>43</v>
      </c>
      <c r="H3714" s="50">
        <f>VLOOKUP(D3714,'Species List'!$A$2:$J$97,6,0)</f>
        <v>-4.0781000000000001</v>
      </c>
      <c r="I3714" s="50">
        <f>VLOOKUP(D3714,'Species List'!$A$2:$J$97,7,0)</f>
        <v>2.7437999999999998</v>
      </c>
      <c r="J3714">
        <f t="shared" ref="J3714:J3777" si="58">10^(H3714+(I3714*LOG(F3714*10)/LOG(10)))</f>
        <v>252.35321175413256</v>
      </c>
      <c r="K3714" s="50" t="str">
        <f>VLOOKUP(D3714,'Species List'!$A$2:$J$97,4,0)</f>
        <v>Scaridae</v>
      </c>
    </row>
    <row r="3715" spans="1:11">
      <c r="A3715" s="49">
        <v>2015</v>
      </c>
      <c r="B3715" t="s">
        <v>64</v>
      </c>
      <c r="C3715">
        <v>6</v>
      </c>
      <c r="D3715" t="s">
        <v>45</v>
      </c>
      <c r="E3715" s="48" t="str">
        <f>VLOOKUP(D3715,'Species List'!$A$2:$J$97,3,0)</f>
        <v>Sparisoma viride</v>
      </c>
      <c r="F3715">
        <v>28</v>
      </c>
      <c r="G3715" t="s">
        <v>21</v>
      </c>
      <c r="H3715" s="50">
        <f>VLOOKUP(D3715,'Species List'!$A$2:$J$97,6,0)</f>
        <v>-4.4317000000000002</v>
      </c>
      <c r="I3715" s="50">
        <f>VLOOKUP(D3715,'Species List'!$A$2:$J$97,7,0)</f>
        <v>2.9051</v>
      </c>
      <c r="J3715">
        <f t="shared" si="58"/>
        <v>475.92530495067058</v>
      </c>
      <c r="K3715" s="50" t="str">
        <f>VLOOKUP(D3715,'Species List'!$A$2:$J$97,4,0)</f>
        <v>Scaridae</v>
      </c>
    </row>
    <row r="3716" spans="1:11">
      <c r="A3716" s="49">
        <v>2015</v>
      </c>
      <c r="B3716" t="s">
        <v>64</v>
      </c>
      <c r="C3716">
        <v>7</v>
      </c>
      <c r="D3716" s="48" t="s">
        <v>26</v>
      </c>
      <c r="E3716" s="48" t="str">
        <f>VLOOKUP(D3716,'Species List'!$A$2:$J$97,3,0)</f>
        <v>Acanthurus bahianus</v>
      </c>
      <c r="F3716">
        <v>15</v>
      </c>
      <c r="H3716" s="50">
        <f>VLOOKUP(D3716,'Species List'!$A$2:$J$97,6,0)</f>
        <v>-4.6005000000000003</v>
      </c>
      <c r="I3716" s="50">
        <f>VLOOKUP(D3716,'Species List'!$A$2:$J$97,7,0)</f>
        <v>2.9752000000000001</v>
      </c>
      <c r="J3716">
        <f t="shared" si="58"/>
        <v>74.783659607909669</v>
      </c>
      <c r="K3716" s="50" t="str">
        <f>VLOOKUP(D3716,'Species List'!$A$2:$J$97,4,0)</f>
        <v>Acanthuridae</v>
      </c>
    </row>
    <row r="3717" spans="1:11">
      <c r="A3717" s="49">
        <v>2015</v>
      </c>
      <c r="B3717" t="s">
        <v>64</v>
      </c>
      <c r="C3717">
        <v>7</v>
      </c>
      <c r="D3717" t="s">
        <v>54</v>
      </c>
      <c r="E3717" s="48" t="str">
        <f>VLOOKUP(D3717,'Species List'!$A$2:$J$97,3,0)</f>
        <v>Acanthurus coeruleus</v>
      </c>
      <c r="F3717">
        <v>14</v>
      </c>
      <c r="H3717" s="50">
        <f>VLOOKUP(D3717,'Species List'!$A$2:$J$97,6,0)</f>
        <v>-2.8241999999999998</v>
      </c>
      <c r="I3717" s="50">
        <f>VLOOKUP(D3717,'Species List'!$A$2:$J$97,7,0)</f>
        <v>2.2637999999999998</v>
      </c>
      <c r="J3717">
        <f t="shared" si="58"/>
        <v>108.19436620046002</v>
      </c>
      <c r="K3717" s="50" t="str">
        <f>VLOOKUP(D3717,'Species List'!$A$2:$J$97,4,0)</f>
        <v>Acanthuridae</v>
      </c>
    </row>
    <row r="3718" spans="1:11">
      <c r="A3718" s="49">
        <v>2015</v>
      </c>
      <c r="B3718" t="s">
        <v>64</v>
      </c>
      <c r="C3718">
        <v>7</v>
      </c>
      <c r="D3718" t="s">
        <v>54</v>
      </c>
      <c r="E3718" s="48" t="str">
        <f>VLOOKUP(D3718,'Species List'!$A$2:$J$97,3,0)</f>
        <v>Acanthurus coeruleus</v>
      </c>
      <c r="F3718">
        <v>15</v>
      </c>
      <c r="H3718" s="50">
        <f>VLOOKUP(D3718,'Species List'!$A$2:$J$97,6,0)</f>
        <v>-2.8241999999999998</v>
      </c>
      <c r="I3718" s="50">
        <f>VLOOKUP(D3718,'Species List'!$A$2:$J$97,7,0)</f>
        <v>2.2637999999999998</v>
      </c>
      <c r="J3718">
        <f t="shared" si="58"/>
        <v>126.48394196747614</v>
      </c>
      <c r="K3718" s="50" t="str">
        <f>VLOOKUP(D3718,'Species List'!$A$2:$J$97,4,0)</f>
        <v>Acanthuridae</v>
      </c>
    </row>
    <row r="3719" spans="1:11">
      <c r="A3719" s="49">
        <v>2015</v>
      </c>
      <c r="B3719" t="s">
        <v>64</v>
      </c>
      <c r="C3719">
        <v>7</v>
      </c>
      <c r="D3719" t="s">
        <v>54</v>
      </c>
      <c r="E3719" s="48" t="str">
        <f>VLOOKUP(D3719,'Species List'!$A$2:$J$97,3,0)</f>
        <v>Acanthurus coeruleus</v>
      </c>
      <c r="F3719">
        <v>15</v>
      </c>
      <c r="H3719" s="50">
        <f>VLOOKUP(D3719,'Species List'!$A$2:$J$97,6,0)</f>
        <v>-2.8241999999999998</v>
      </c>
      <c r="I3719" s="50">
        <f>VLOOKUP(D3719,'Species List'!$A$2:$J$97,7,0)</f>
        <v>2.2637999999999998</v>
      </c>
      <c r="J3719">
        <f t="shared" si="58"/>
        <v>126.48394196747614</v>
      </c>
      <c r="K3719" s="50" t="str">
        <f>VLOOKUP(D3719,'Species List'!$A$2:$J$97,4,0)</f>
        <v>Acanthuridae</v>
      </c>
    </row>
    <row r="3720" spans="1:11">
      <c r="A3720" s="49">
        <v>2015</v>
      </c>
      <c r="B3720" t="s">
        <v>64</v>
      </c>
      <c r="C3720">
        <v>7</v>
      </c>
      <c r="D3720" s="48" t="s">
        <v>49</v>
      </c>
      <c r="E3720" s="48" t="str">
        <f>VLOOKUP(D3720,'Species List'!$A$2:$J$97,3,0)</f>
        <v>Microspathodon chrysurus</v>
      </c>
      <c r="F3720">
        <v>15</v>
      </c>
      <c r="H3720" s="50">
        <f>VLOOKUP(D3720,'Species List'!$A$2:$J$97,6,0)</f>
        <v>-4.7032999999999996</v>
      </c>
      <c r="I3720" s="50">
        <f>VLOOKUP(D3720,'Species List'!$A$2:$J$97,7,0)</f>
        <v>3.0825</v>
      </c>
      <c r="J3720">
        <f t="shared" si="58"/>
        <v>101.04185391212167</v>
      </c>
      <c r="K3720" s="50" t="str">
        <f>VLOOKUP(D3720,'Species List'!$A$2:$J$97,4,0)</f>
        <v>Pomacentridae</v>
      </c>
    </row>
    <row r="3721" spans="1:11">
      <c r="A3721" s="49">
        <v>2015</v>
      </c>
      <c r="B3721" t="s">
        <v>64</v>
      </c>
      <c r="C3721">
        <v>7</v>
      </c>
      <c r="D3721" t="s">
        <v>48</v>
      </c>
      <c r="E3721" s="48" t="str">
        <f>VLOOKUP(D3721,'Species List'!$A$2:$J$97,3,0)</f>
        <v>Scarus taeniopterus</v>
      </c>
      <c r="F3721">
        <v>10</v>
      </c>
      <c r="G3721" t="s">
        <v>21</v>
      </c>
      <c r="H3721" s="50">
        <f>VLOOKUP(D3721,'Species List'!$A$2:$J$97,6,0)</f>
        <v>-3.2256999999999998</v>
      </c>
      <c r="I3721" s="50">
        <f>VLOOKUP(D3721,'Species List'!$A$2:$J$97,7,0)</f>
        <v>2.3852000000000002</v>
      </c>
      <c r="J3721">
        <f t="shared" si="58"/>
        <v>35.050966680669347</v>
      </c>
      <c r="K3721" s="50" t="str">
        <f>VLOOKUP(D3721,'Species List'!$A$2:$J$97,4,0)</f>
        <v>Scaridae</v>
      </c>
    </row>
    <row r="3722" spans="1:11">
      <c r="A3722" s="49">
        <v>2015</v>
      </c>
      <c r="B3722" t="s">
        <v>64</v>
      </c>
      <c r="C3722">
        <v>7</v>
      </c>
      <c r="D3722" t="s">
        <v>48</v>
      </c>
      <c r="E3722" s="48" t="str">
        <f>VLOOKUP(D3722,'Species List'!$A$2:$J$97,3,0)</f>
        <v>Scarus taeniopterus</v>
      </c>
      <c r="F3722">
        <v>12</v>
      </c>
      <c r="G3722" t="s">
        <v>21</v>
      </c>
      <c r="H3722" s="50">
        <f>VLOOKUP(D3722,'Species List'!$A$2:$J$97,6,0)</f>
        <v>-3.2256999999999998</v>
      </c>
      <c r="I3722" s="50">
        <f>VLOOKUP(D3722,'Species List'!$A$2:$J$97,7,0)</f>
        <v>2.3852000000000002</v>
      </c>
      <c r="J3722">
        <f t="shared" si="58"/>
        <v>54.145592205106873</v>
      </c>
      <c r="K3722" s="50" t="str">
        <f>VLOOKUP(D3722,'Species List'!$A$2:$J$97,4,0)</f>
        <v>Scaridae</v>
      </c>
    </row>
    <row r="3723" spans="1:11">
      <c r="A3723" s="49">
        <v>2015</v>
      </c>
      <c r="B3723" t="s">
        <v>64</v>
      </c>
      <c r="C3723">
        <v>7</v>
      </c>
      <c r="D3723" t="s">
        <v>48</v>
      </c>
      <c r="E3723" s="48" t="str">
        <f>VLOOKUP(D3723,'Species List'!$A$2:$J$97,3,0)</f>
        <v>Scarus taeniopterus</v>
      </c>
      <c r="F3723">
        <v>17</v>
      </c>
      <c r="G3723" t="s">
        <v>21</v>
      </c>
      <c r="H3723" s="50">
        <f>VLOOKUP(D3723,'Species List'!$A$2:$J$97,6,0)</f>
        <v>-3.2256999999999998</v>
      </c>
      <c r="I3723" s="50">
        <f>VLOOKUP(D3723,'Species List'!$A$2:$J$97,7,0)</f>
        <v>2.3852000000000002</v>
      </c>
      <c r="J3723">
        <f t="shared" si="58"/>
        <v>124.27013418228138</v>
      </c>
      <c r="K3723" s="50" t="str">
        <f>VLOOKUP(D3723,'Species List'!$A$2:$J$97,4,0)</f>
        <v>Scaridae</v>
      </c>
    </row>
    <row r="3724" spans="1:11">
      <c r="A3724" s="49">
        <v>2015</v>
      </c>
      <c r="B3724" t="s">
        <v>64</v>
      </c>
      <c r="C3724">
        <v>7</v>
      </c>
      <c r="D3724" t="s">
        <v>48</v>
      </c>
      <c r="E3724" s="48" t="str">
        <f>VLOOKUP(D3724,'Species List'!$A$2:$J$97,3,0)</f>
        <v>Scarus taeniopterus</v>
      </c>
      <c r="F3724">
        <v>20</v>
      </c>
      <c r="G3724" t="s">
        <v>21</v>
      </c>
      <c r="H3724" s="50">
        <f>VLOOKUP(D3724,'Species List'!$A$2:$J$97,6,0)</f>
        <v>-3.2256999999999998</v>
      </c>
      <c r="I3724" s="50">
        <f>VLOOKUP(D3724,'Species List'!$A$2:$J$97,7,0)</f>
        <v>2.3852000000000002</v>
      </c>
      <c r="J3724">
        <f t="shared" si="58"/>
        <v>183.11197449783583</v>
      </c>
      <c r="K3724" s="50" t="str">
        <f>VLOOKUP(D3724,'Species List'!$A$2:$J$97,4,0)</f>
        <v>Scaridae</v>
      </c>
    </row>
    <row r="3725" spans="1:11">
      <c r="A3725" s="49">
        <v>2015</v>
      </c>
      <c r="B3725" t="s">
        <v>64</v>
      </c>
      <c r="C3725">
        <v>7</v>
      </c>
      <c r="D3725" t="s">
        <v>48</v>
      </c>
      <c r="E3725" s="48" t="str">
        <f>VLOOKUP(D3725,'Species List'!$A$2:$J$97,3,0)</f>
        <v>Scarus taeniopterus</v>
      </c>
      <c r="F3725">
        <v>23</v>
      </c>
      <c r="G3725" t="s">
        <v>43</v>
      </c>
      <c r="H3725" s="50">
        <f>VLOOKUP(D3725,'Species List'!$A$2:$J$97,6,0)</f>
        <v>-3.2256999999999998</v>
      </c>
      <c r="I3725" s="50">
        <f>VLOOKUP(D3725,'Species List'!$A$2:$J$97,7,0)</f>
        <v>2.3852000000000002</v>
      </c>
      <c r="J3725">
        <f t="shared" si="58"/>
        <v>255.56020890468707</v>
      </c>
      <c r="K3725" s="50" t="str">
        <f>VLOOKUP(D3725,'Species List'!$A$2:$J$97,4,0)</f>
        <v>Scaridae</v>
      </c>
    </row>
    <row r="3726" spans="1:11">
      <c r="A3726" s="49">
        <v>2015</v>
      </c>
      <c r="B3726" t="s">
        <v>64</v>
      </c>
      <c r="C3726">
        <v>7</v>
      </c>
      <c r="D3726" t="s">
        <v>48</v>
      </c>
      <c r="E3726" s="48" t="str">
        <f>VLOOKUP(D3726,'Species List'!$A$2:$J$97,3,0)</f>
        <v>Scarus taeniopterus</v>
      </c>
      <c r="F3726">
        <v>23</v>
      </c>
      <c r="G3726" t="s">
        <v>43</v>
      </c>
      <c r="H3726" s="50">
        <f>VLOOKUP(D3726,'Species List'!$A$2:$J$97,6,0)</f>
        <v>-3.2256999999999998</v>
      </c>
      <c r="I3726" s="50">
        <f>VLOOKUP(D3726,'Species List'!$A$2:$J$97,7,0)</f>
        <v>2.3852000000000002</v>
      </c>
      <c r="J3726">
        <f t="shared" si="58"/>
        <v>255.56020890468707</v>
      </c>
      <c r="K3726" s="50" t="str">
        <f>VLOOKUP(D3726,'Species List'!$A$2:$J$97,4,0)</f>
        <v>Scaridae</v>
      </c>
    </row>
    <row r="3727" spans="1:11">
      <c r="A3727" s="49">
        <v>2015</v>
      </c>
      <c r="B3727" t="s">
        <v>64</v>
      </c>
      <c r="C3727">
        <v>7</v>
      </c>
      <c r="D3727" s="48" t="s">
        <v>42</v>
      </c>
      <c r="E3727" s="48" t="str">
        <f>VLOOKUP(D3727,'Species List'!$A$2:$J$97,3,0)</f>
        <v>Scarus vetula</v>
      </c>
      <c r="F3727">
        <v>14</v>
      </c>
      <c r="G3727" t="s">
        <v>21</v>
      </c>
      <c r="H3727" s="50">
        <f>VLOOKUP(D3727,'Species List'!$A$2:$J$97,6,0)</f>
        <v>-5.0162000000000004</v>
      </c>
      <c r="I3727" s="50">
        <f>VLOOKUP(D3727,'Species List'!$A$2:$J$97,7,0)</f>
        <v>3.1109</v>
      </c>
      <c r="J3727">
        <f t="shared" si="58"/>
        <v>45.728789604589814</v>
      </c>
      <c r="K3727" s="50" t="str">
        <f>VLOOKUP(D3727,'Species List'!$A$2:$J$97,4,0)</f>
        <v>Scaridae</v>
      </c>
    </row>
    <row r="3728" spans="1:11">
      <c r="A3728" s="49">
        <v>2015</v>
      </c>
      <c r="B3728" t="s">
        <v>64</v>
      </c>
      <c r="C3728">
        <v>7</v>
      </c>
      <c r="D3728" s="48" t="s">
        <v>42</v>
      </c>
      <c r="E3728" s="48" t="str">
        <f>VLOOKUP(D3728,'Species List'!$A$2:$J$97,3,0)</f>
        <v>Scarus vetula</v>
      </c>
      <c r="F3728">
        <v>34</v>
      </c>
      <c r="G3728" t="s">
        <v>43</v>
      </c>
      <c r="H3728" s="50">
        <f>VLOOKUP(D3728,'Species List'!$A$2:$J$97,6,0)</f>
        <v>-5.0162000000000004</v>
      </c>
      <c r="I3728" s="50">
        <f>VLOOKUP(D3728,'Species List'!$A$2:$J$97,7,0)</f>
        <v>3.1109</v>
      </c>
      <c r="J3728">
        <f t="shared" si="58"/>
        <v>722.73279691201913</v>
      </c>
      <c r="K3728" s="50" t="str">
        <f>VLOOKUP(D3728,'Species List'!$A$2:$J$97,4,0)</f>
        <v>Scaridae</v>
      </c>
    </row>
    <row r="3729" spans="1:11">
      <c r="A3729" s="49">
        <v>2015</v>
      </c>
      <c r="B3729" t="s">
        <v>64</v>
      </c>
      <c r="C3729">
        <v>7</v>
      </c>
      <c r="D3729" t="s">
        <v>45</v>
      </c>
      <c r="E3729" s="48" t="str">
        <f>VLOOKUP(D3729,'Species List'!$A$2:$J$97,3,0)</f>
        <v>Sparisoma viride</v>
      </c>
      <c r="F3729">
        <v>12</v>
      </c>
      <c r="G3729" t="s">
        <v>21</v>
      </c>
      <c r="H3729" s="50">
        <f>VLOOKUP(D3729,'Species List'!$A$2:$J$97,6,0)</f>
        <v>-4.4317000000000002</v>
      </c>
      <c r="I3729" s="50">
        <f>VLOOKUP(D3729,'Species List'!$A$2:$J$97,7,0)</f>
        <v>2.9051</v>
      </c>
      <c r="J3729">
        <f t="shared" si="58"/>
        <v>40.600318253552281</v>
      </c>
      <c r="K3729" s="50" t="str">
        <f>VLOOKUP(D3729,'Species List'!$A$2:$J$97,4,0)</f>
        <v>Scaridae</v>
      </c>
    </row>
    <row r="3730" spans="1:11">
      <c r="A3730" s="49">
        <v>2015</v>
      </c>
      <c r="B3730" t="s">
        <v>64</v>
      </c>
      <c r="C3730">
        <v>7</v>
      </c>
      <c r="D3730" t="s">
        <v>45</v>
      </c>
      <c r="E3730" s="48" t="str">
        <f>VLOOKUP(D3730,'Species List'!$A$2:$J$97,3,0)</f>
        <v>Sparisoma viride</v>
      </c>
      <c r="F3730">
        <v>15</v>
      </c>
      <c r="G3730" t="s">
        <v>21</v>
      </c>
      <c r="H3730" s="50">
        <f>VLOOKUP(D3730,'Species List'!$A$2:$J$97,6,0)</f>
        <v>-4.4317000000000002</v>
      </c>
      <c r="I3730" s="50">
        <f>VLOOKUP(D3730,'Species List'!$A$2:$J$97,7,0)</f>
        <v>2.9051</v>
      </c>
      <c r="J3730">
        <f t="shared" si="58"/>
        <v>77.635922295629129</v>
      </c>
      <c r="K3730" s="50" t="str">
        <f>VLOOKUP(D3730,'Species List'!$A$2:$J$97,4,0)</f>
        <v>Scaridae</v>
      </c>
    </row>
    <row r="3731" spans="1:11">
      <c r="A3731" s="49">
        <v>2015</v>
      </c>
      <c r="B3731" t="s">
        <v>64</v>
      </c>
      <c r="C3731">
        <v>7</v>
      </c>
      <c r="D3731" t="s">
        <v>45</v>
      </c>
      <c r="E3731" s="48" t="str">
        <f>VLOOKUP(D3731,'Species List'!$A$2:$J$97,3,0)</f>
        <v>Sparisoma viride</v>
      </c>
      <c r="F3731">
        <v>28</v>
      </c>
      <c r="G3731" t="s">
        <v>21</v>
      </c>
      <c r="H3731" s="50">
        <f>VLOOKUP(D3731,'Species List'!$A$2:$J$97,6,0)</f>
        <v>-4.4317000000000002</v>
      </c>
      <c r="I3731" s="50">
        <f>VLOOKUP(D3731,'Species List'!$A$2:$J$97,7,0)</f>
        <v>2.9051</v>
      </c>
      <c r="J3731">
        <f t="shared" si="58"/>
        <v>475.92530495067058</v>
      </c>
      <c r="K3731" s="50" t="str">
        <f>VLOOKUP(D3731,'Species List'!$A$2:$J$97,4,0)</f>
        <v>Scaridae</v>
      </c>
    </row>
    <row r="3732" spans="1:11">
      <c r="A3732" s="49">
        <v>2015</v>
      </c>
      <c r="B3732" t="s">
        <v>64</v>
      </c>
      <c r="C3732">
        <v>7</v>
      </c>
      <c r="D3732" t="s">
        <v>45</v>
      </c>
      <c r="E3732" s="48" t="str">
        <f>VLOOKUP(D3732,'Species List'!$A$2:$J$97,3,0)</f>
        <v>Sparisoma viride</v>
      </c>
      <c r="F3732">
        <v>30</v>
      </c>
      <c r="G3732" t="s">
        <v>21</v>
      </c>
      <c r="H3732" s="50">
        <f>VLOOKUP(D3732,'Species List'!$A$2:$J$97,6,0)</f>
        <v>-4.4317000000000002</v>
      </c>
      <c r="I3732" s="50">
        <f>VLOOKUP(D3732,'Species List'!$A$2:$J$97,7,0)</f>
        <v>2.9051</v>
      </c>
      <c r="J3732">
        <f t="shared" si="58"/>
        <v>581.54718397712224</v>
      </c>
      <c r="K3732" s="50" t="str">
        <f>VLOOKUP(D3732,'Species List'!$A$2:$J$97,4,0)</f>
        <v>Scaridae</v>
      </c>
    </row>
    <row r="3733" spans="1:11">
      <c r="A3733" s="49">
        <v>2015</v>
      </c>
      <c r="B3733" t="s">
        <v>64</v>
      </c>
      <c r="C3733">
        <v>7</v>
      </c>
      <c r="D3733" t="s">
        <v>45</v>
      </c>
      <c r="E3733" s="48" t="str">
        <f>VLOOKUP(D3733,'Species List'!$A$2:$J$97,3,0)</f>
        <v>Sparisoma viride</v>
      </c>
      <c r="F3733">
        <v>30</v>
      </c>
      <c r="G3733" t="s">
        <v>21</v>
      </c>
      <c r="H3733" s="50">
        <f>VLOOKUP(D3733,'Species List'!$A$2:$J$97,6,0)</f>
        <v>-4.4317000000000002</v>
      </c>
      <c r="I3733" s="50">
        <f>VLOOKUP(D3733,'Species List'!$A$2:$J$97,7,0)</f>
        <v>2.9051</v>
      </c>
      <c r="J3733">
        <f t="shared" si="58"/>
        <v>581.54718397712224</v>
      </c>
      <c r="K3733" s="50" t="str">
        <f>VLOOKUP(D3733,'Species List'!$A$2:$J$97,4,0)</f>
        <v>Scaridae</v>
      </c>
    </row>
    <row r="3734" spans="1:11">
      <c r="A3734" s="49">
        <v>2015</v>
      </c>
      <c r="B3734" t="s">
        <v>64</v>
      </c>
      <c r="C3734">
        <v>7</v>
      </c>
      <c r="D3734" t="s">
        <v>45</v>
      </c>
      <c r="E3734" s="48" t="str">
        <f>VLOOKUP(D3734,'Species List'!$A$2:$J$97,3,0)</f>
        <v>Sparisoma viride</v>
      </c>
      <c r="F3734">
        <v>31</v>
      </c>
      <c r="G3734" t="s">
        <v>21</v>
      </c>
      <c r="H3734" s="50">
        <f>VLOOKUP(D3734,'Species List'!$A$2:$J$97,6,0)</f>
        <v>-4.4317000000000002</v>
      </c>
      <c r="I3734" s="50">
        <f>VLOOKUP(D3734,'Species List'!$A$2:$J$97,7,0)</f>
        <v>2.9051</v>
      </c>
      <c r="J3734">
        <f t="shared" si="58"/>
        <v>639.66834096149489</v>
      </c>
      <c r="K3734" s="50" t="str">
        <f>VLOOKUP(D3734,'Species List'!$A$2:$J$97,4,0)</f>
        <v>Scaridae</v>
      </c>
    </row>
    <row r="3735" spans="1:11">
      <c r="A3735" s="49">
        <v>2015</v>
      </c>
      <c r="B3735" t="s">
        <v>64</v>
      </c>
      <c r="C3735">
        <v>8</v>
      </c>
      <c r="D3735" t="s">
        <v>54</v>
      </c>
      <c r="E3735" s="48" t="str">
        <f>VLOOKUP(D3735,'Species List'!$A$2:$J$97,3,0)</f>
        <v>Acanthurus coeruleus</v>
      </c>
      <c r="F3735">
        <v>15</v>
      </c>
      <c r="H3735" s="50">
        <f>VLOOKUP(D3735,'Species List'!$A$2:$J$97,6,0)</f>
        <v>-2.8241999999999998</v>
      </c>
      <c r="I3735" s="50">
        <f>VLOOKUP(D3735,'Species List'!$A$2:$J$97,7,0)</f>
        <v>2.2637999999999998</v>
      </c>
      <c r="J3735">
        <f t="shared" si="58"/>
        <v>126.48394196747614</v>
      </c>
      <c r="K3735" s="50" t="str">
        <f>VLOOKUP(D3735,'Species List'!$A$2:$J$97,4,0)</f>
        <v>Acanthuridae</v>
      </c>
    </row>
    <row r="3736" spans="1:11">
      <c r="A3736" s="49">
        <v>2015</v>
      </c>
      <c r="B3736" t="s">
        <v>64</v>
      </c>
      <c r="C3736">
        <v>8</v>
      </c>
      <c r="D3736" t="s">
        <v>54</v>
      </c>
      <c r="E3736" s="48" t="str">
        <f>VLOOKUP(D3736,'Species List'!$A$2:$J$97,3,0)</f>
        <v>Acanthurus coeruleus</v>
      </c>
      <c r="F3736">
        <v>16</v>
      </c>
      <c r="H3736" s="50">
        <f>VLOOKUP(D3736,'Species List'!$A$2:$J$97,6,0)</f>
        <v>-2.8241999999999998</v>
      </c>
      <c r="I3736" s="50">
        <f>VLOOKUP(D3736,'Species List'!$A$2:$J$97,7,0)</f>
        <v>2.2637999999999998</v>
      </c>
      <c r="J3736">
        <f t="shared" si="58"/>
        <v>146.38171018501848</v>
      </c>
      <c r="K3736" s="50" t="str">
        <f>VLOOKUP(D3736,'Species List'!$A$2:$J$97,4,0)</f>
        <v>Acanthuridae</v>
      </c>
    </row>
    <row r="3737" spans="1:11">
      <c r="A3737" s="49">
        <v>2015</v>
      </c>
      <c r="B3737" t="s">
        <v>64</v>
      </c>
      <c r="C3737">
        <v>8</v>
      </c>
      <c r="D3737" s="48" t="s">
        <v>49</v>
      </c>
      <c r="E3737" s="48" t="str">
        <f>VLOOKUP(D3737,'Species List'!$A$2:$J$97,3,0)</f>
        <v>Microspathodon chrysurus</v>
      </c>
      <c r="F3737">
        <v>15</v>
      </c>
      <c r="H3737" s="50">
        <f>VLOOKUP(D3737,'Species List'!$A$2:$J$97,6,0)</f>
        <v>-4.7032999999999996</v>
      </c>
      <c r="I3737" s="50">
        <f>VLOOKUP(D3737,'Species List'!$A$2:$J$97,7,0)</f>
        <v>3.0825</v>
      </c>
      <c r="J3737">
        <f t="shared" si="58"/>
        <v>101.04185391212167</v>
      </c>
      <c r="K3737" s="50" t="str">
        <f>VLOOKUP(D3737,'Species List'!$A$2:$J$97,4,0)</f>
        <v>Pomacentridae</v>
      </c>
    </row>
    <row r="3738" spans="1:11">
      <c r="A3738" s="49">
        <v>2015</v>
      </c>
      <c r="B3738" t="s">
        <v>64</v>
      </c>
      <c r="C3738">
        <v>8</v>
      </c>
      <c r="D3738" s="48" t="s">
        <v>49</v>
      </c>
      <c r="E3738" s="48" t="str">
        <f>VLOOKUP(D3738,'Species List'!$A$2:$J$97,3,0)</f>
        <v>Microspathodon chrysurus</v>
      </c>
      <c r="F3738">
        <v>16</v>
      </c>
      <c r="H3738" s="50">
        <f>VLOOKUP(D3738,'Species List'!$A$2:$J$97,6,0)</f>
        <v>-4.7032999999999996</v>
      </c>
      <c r="I3738" s="50">
        <f>VLOOKUP(D3738,'Species List'!$A$2:$J$97,7,0)</f>
        <v>3.0825</v>
      </c>
      <c r="J3738">
        <f t="shared" si="58"/>
        <v>123.2820497402834</v>
      </c>
      <c r="K3738" s="50" t="str">
        <f>VLOOKUP(D3738,'Species List'!$A$2:$J$97,4,0)</f>
        <v>Pomacentridae</v>
      </c>
    </row>
    <row r="3739" spans="1:11">
      <c r="A3739" s="49">
        <v>2015</v>
      </c>
      <c r="B3739" t="s">
        <v>64</v>
      </c>
      <c r="C3739">
        <v>8</v>
      </c>
      <c r="D3739" t="s">
        <v>48</v>
      </c>
      <c r="E3739" s="48" t="str">
        <f>VLOOKUP(D3739,'Species List'!$A$2:$J$97,3,0)</f>
        <v>Scarus taeniopterus</v>
      </c>
      <c r="F3739">
        <v>16</v>
      </c>
      <c r="G3739" t="s">
        <v>21</v>
      </c>
      <c r="H3739" s="50">
        <f>VLOOKUP(D3739,'Species List'!$A$2:$J$97,6,0)</f>
        <v>-3.2256999999999998</v>
      </c>
      <c r="I3739" s="50">
        <f>VLOOKUP(D3739,'Species List'!$A$2:$J$97,7,0)</f>
        <v>2.3852000000000002</v>
      </c>
      <c r="J3739">
        <f t="shared" si="58"/>
        <v>107.53924488293569</v>
      </c>
      <c r="K3739" s="50" t="str">
        <f>VLOOKUP(D3739,'Species List'!$A$2:$J$97,4,0)</f>
        <v>Scaridae</v>
      </c>
    </row>
    <row r="3740" spans="1:11">
      <c r="A3740" s="49">
        <v>2015</v>
      </c>
      <c r="B3740" t="s">
        <v>64</v>
      </c>
      <c r="C3740">
        <v>8</v>
      </c>
      <c r="D3740" t="s">
        <v>48</v>
      </c>
      <c r="E3740" s="48" t="str">
        <f>VLOOKUP(D3740,'Species List'!$A$2:$J$97,3,0)</f>
        <v>Scarus taeniopterus</v>
      </c>
      <c r="F3740">
        <v>16</v>
      </c>
      <c r="G3740" t="s">
        <v>21</v>
      </c>
      <c r="H3740" s="50">
        <f>VLOOKUP(D3740,'Species List'!$A$2:$J$97,6,0)</f>
        <v>-3.2256999999999998</v>
      </c>
      <c r="I3740" s="50">
        <f>VLOOKUP(D3740,'Species List'!$A$2:$J$97,7,0)</f>
        <v>2.3852000000000002</v>
      </c>
      <c r="J3740">
        <f t="shared" si="58"/>
        <v>107.53924488293569</v>
      </c>
      <c r="K3740" s="50" t="str">
        <f>VLOOKUP(D3740,'Species List'!$A$2:$J$97,4,0)</f>
        <v>Scaridae</v>
      </c>
    </row>
    <row r="3741" spans="1:11">
      <c r="A3741" s="49">
        <v>2015</v>
      </c>
      <c r="B3741" t="s">
        <v>64</v>
      </c>
      <c r="C3741">
        <v>8</v>
      </c>
      <c r="D3741" t="s">
        <v>48</v>
      </c>
      <c r="E3741" s="48" t="str">
        <f>VLOOKUP(D3741,'Species List'!$A$2:$J$97,3,0)</f>
        <v>Scarus taeniopterus</v>
      </c>
      <c r="F3741">
        <v>17</v>
      </c>
      <c r="G3741" t="s">
        <v>21</v>
      </c>
      <c r="H3741" s="50">
        <f>VLOOKUP(D3741,'Species List'!$A$2:$J$97,6,0)</f>
        <v>-3.2256999999999998</v>
      </c>
      <c r="I3741" s="50">
        <f>VLOOKUP(D3741,'Species List'!$A$2:$J$97,7,0)</f>
        <v>2.3852000000000002</v>
      </c>
      <c r="J3741">
        <f t="shared" si="58"/>
        <v>124.27013418228138</v>
      </c>
      <c r="K3741" s="50" t="str">
        <f>VLOOKUP(D3741,'Species List'!$A$2:$J$97,4,0)</f>
        <v>Scaridae</v>
      </c>
    </row>
    <row r="3742" spans="1:11">
      <c r="A3742" s="49">
        <v>2015</v>
      </c>
      <c r="B3742" t="s">
        <v>64</v>
      </c>
      <c r="C3742">
        <v>8</v>
      </c>
      <c r="D3742" t="s">
        <v>48</v>
      </c>
      <c r="E3742" s="48" t="str">
        <f>VLOOKUP(D3742,'Species List'!$A$2:$J$97,3,0)</f>
        <v>Scarus taeniopterus</v>
      </c>
      <c r="F3742">
        <v>17</v>
      </c>
      <c r="G3742" t="s">
        <v>21</v>
      </c>
      <c r="H3742" s="50">
        <f>VLOOKUP(D3742,'Species List'!$A$2:$J$97,6,0)</f>
        <v>-3.2256999999999998</v>
      </c>
      <c r="I3742" s="50">
        <f>VLOOKUP(D3742,'Species List'!$A$2:$J$97,7,0)</f>
        <v>2.3852000000000002</v>
      </c>
      <c r="J3742">
        <f t="shared" si="58"/>
        <v>124.27013418228138</v>
      </c>
      <c r="K3742" s="50" t="str">
        <f>VLOOKUP(D3742,'Species List'!$A$2:$J$97,4,0)</f>
        <v>Scaridae</v>
      </c>
    </row>
    <row r="3743" spans="1:11">
      <c r="A3743" s="49">
        <v>2015</v>
      </c>
      <c r="B3743" t="s">
        <v>64</v>
      </c>
      <c r="C3743">
        <v>8</v>
      </c>
      <c r="D3743" t="s">
        <v>48</v>
      </c>
      <c r="E3743" s="48" t="str">
        <f>VLOOKUP(D3743,'Species List'!$A$2:$J$97,3,0)</f>
        <v>Scarus taeniopterus</v>
      </c>
      <c r="F3743">
        <v>17</v>
      </c>
      <c r="G3743" t="s">
        <v>21</v>
      </c>
      <c r="H3743" s="50">
        <f>VLOOKUP(D3743,'Species List'!$A$2:$J$97,6,0)</f>
        <v>-3.2256999999999998</v>
      </c>
      <c r="I3743" s="50">
        <f>VLOOKUP(D3743,'Species List'!$A$2:$J$97,7,0)</f>
        <v>2.3852000000000002</v>
      </c>
      <c r="J3743">
        <f t="shared" si="58"/>
        <v>124.27013418228138</v>
      </c>
      <c r="K3743" s="50" t="str">
        <f>VLOOKUP(D3743,'Species List'!$A$2:$J$97,4,0)</f>
        <v>Scaridae</v>
      </c>
    </row>
    <row r="3744" spans="1:11">
      <c r="A3744" s="49">
        <v>2015</v>
      </c>
      <c r="B3744" t="s">
        <v>64</v>
      </c>
      <c r="C3744">
        <v>8</v>
      </c>
      <c r="D3744" t="s">
        <v>48</v>
      </c>
      <c r="E3744" s="48" t="str">
        <f>VLOOKUP(D3744,'Species List'!$A$2:$J$97,3,0)</f>
        <v>Scarus taeniopterus</v>
      </c>
      <c r="F3744">
        <v>19</v>
      </c>
      <c r="G3744" t="s">
        <v>21</v>
      </c>
      <c r="H3744" s="50">
        <f>VLOOKUP(D3744,'Species List'!$A$2:$J$97,6,0)</f>
        <v>-3.2256999999999998</v>
      </c>
      <c r="I3744" s="50">
        <f>VLOOKUP(D3744,'Species List'!$A$2:$J$97,7,0)</f>
        <v>2.3852000000000002</v>
      </c>
      <c r="J3744">
        <f t="shared" si="58"/>
        <v>162.02539503890316</v>
      </c>
      <c r="K3744" s="50" t="str">
        <f>VLOOKUP(D3744,'Species List'!$A$2:$J$97,4,0)</f>
        <v>Scaridae</v>
      </c>
    </row>
    <row r="3745" spans="1:11">
      <c r="A3745" s="49">
        <v>2015</v>
      </c>
      <c r="B3745" t="s">
        <v>64</v>
      </c>
      <c r="C3745">
        <v>8</v>
      </c>
      <c r="D3745" t="s">
        <v>48</v>
      </c>
      <c r="E3745" s="48" t="str">
        <f>VLOOKUP(D3745,'Species List'!$A$2:$J$97,3,0)</f>
        <v>Scarus taeniopterus</v>
      </c>
      <c r="F3745">
        <v>23</v>
      </c>
      <c r="G3745" t="s">
        <v>43</v>
      </c>
      <c r="H3745" s="50">
        <f>VLOOKUP(D3745,'Species List'!$A$2:$J$97,6,0)</f>
        <v>-3.2256999999999998</v>
      </c>
      <c r="I3745" s="50">
        <f>VLOOKUP(D3745,'Species List'!$A$2:$J$97,7,0)</f>
        <v>2.3852000000000002</v>
      </c>
      <c r="J3745">
        <f t="shared" si="58"/>
        <v>255.56020890468707</v>
      </c>
      <c r="K3745" s="50" t="str">
        <f>VLOOKUP(D3745,'Species List'!$A$2:$J$97,4,0)</f>
        <v>Scaridae</v>
      </c>
    </row>
    <row r="3746" spans="1:11">
      <c r="A3746" s="49">
        <v>2015</v>
      </c>
      <c r="B3746" t="s">
        <v>64</v>
      </c>
      <c r="C3746">
        <v>8</v>
      </c>
      <c r="D3746" s="48" t="s">
        <v>42</v>
      </c>
      <c r="E3746" s="48" t="str">
        <f>VLOOKUP(D3746,'Species List'!$A$2:$J$97,3,0)</f>
        <v>Scarus vetula</v>
      </c>
      <c r="F3746">
        <v>30</v>
      </c>
      <c r="G3746" t="s">
        <v>21</v>
      </c>
      <c r="H3746" s="50">
        <f>VLOOKUP(D3746,'Species List'!$A$2:$J$97,6,0)</f>
        <v>-5.0162000000000004</v>
      </c>
      <c r="I3746" s="50">
        <f>VLOOKUP(D3746,'Species List'!$A$2:$J$97,7,0)</f>
        <v>3.1109</v>
      </c>
      <c r="J3746">
        <f t="shared" si="58"/>
        <v>489.6395738782121</v>
      </c>
      <c r="K3746" s="50" t="str">
        <f>VLOOKUP(D3746,'Species List'!$A$2:$J$97,4,0)</f>
        <v>Scaridae</v>
      </c>
    </row>
    <row r="3747" spans="1:11">
      <c r="A3747" s="49">
        <v>2015</v>
      </c>
      <c r="B3747" t="s">
        <v>64</v>
      </c>
      <c r="C3747">
        <v>8</v>
      </c>
      <c r="D3747" s="48" t="s">
        <v>42</v>
      </c>
      <c r="E3747" s="48" t="str">
        <f>VLOOKUP(D3747,'Species List'!$A$2:$J$97,3,0)</f>
        <v>Scarus vetula</v>
      </c>
      <c r="F3747">
        <v>34</v>
      </c>
      <c r="G3747" t="s">
        <v>43</v>
      </c>
      <c r="H3747" s="50">
        <f>VLOOKUP(D3747,'Species List'!$A$2:$J$97,6,0)</f>
        <v>-5.0162000000000004</v>
      </c>
      <c r="I3747" s="50">
        <f>VLOOKUP(D3747,'Species List'!$A$2:$J$97,7,0)</f>
        <v>3.1109</v>
      </c>
      <c r="J3747">
        <f t="shared" si="58"/>
        <v>722.73279691201913</v>
      </c>
      <c r="K3747" s="50" t="str">
        <f>VLOOKUP(D3747,'Species List'!$A$2:$J$97,4,0)</f>
        <v>Scaridae</v>
      </c>
    </row>
    <row r="3748" spans="1:11">
      <c r="A3748" s="49">
        <v>2015</v>
      </c>
      <c r="B3748" t="s">
        <v>64</v>
      </c>
      <c r="C3748">
        <v>8</v>
      </c>
      <c r="D3748" s="48" t="s">
        <v>47</v>
      </c>
      <c r="E3748" s="48" t="str">
        <f>VLOOKUP(D3748,'Species List'!$A$2:$J$97,3,0)</f>
        <v>Sparisoma aurofrenatum</v>
      </c>
      <c r="F3748">
        <v>23</v>
      </c>
      <c r="G3748" t="s">
        <v>43</v>
      </c>
      <c r="H3748" s="50">
        <f>VLOOKUP(D3748,'Species List'!$A$2:$J$97,6,0)</f>
        <v>-4.0781000000000001</v>
      </c>
      <c r="I3748" s="50">
        <f>VLOOKUP(D3748,'Species List'!$A$2:$J$97,7,0)</f>
        <v>2.7437999999999998</v>
      </c>
      <c r="J3748">
        <f t="shared" si="58"/>
        <v>252.35321175413256</v>
      </c>
      <c r="K3748" s="50" t="str">
        <f>VLOOKUP(D3748,'Species List'!$A$2:$J$97,4,0)</f>
        <v>Scaridae</v>
      </c>
    </row>
    <row r="3749" spans="1:11">
      <c r="A3749" s="49">
        <v>2015</v>
      </c>
      <c r="B3749" t="s">
        <v>64</v>
      </c>
      <c r="C3749">
        <v>8</v>
      </c>
      <c r="D3749" t="s">
        <v>45</v>
      </c>
      <c r="E3749" s="48" t="str">
        <f>VLOOKUP(D3749,'Species List'!$A$2:$J$97,3,0)</f>
        <v>Sparisoma viride</v>
      </c>
      <c r="F3749">
        <v>28</v>
      </c>
      <c r="G3749" t="s">
        <v>21</v>
      </c>
      <c r="H3749" s="50">
        <f>VLOOKUP(D3749,'Species List'!$A$2:$J$97,6,0)</f>
        <v>-4.4317000000000002</v>
      </c>
      <c r="I3749" s="50">
        <f>VLOOKUP(D3749,'Species List'!$A$2:$J$97,7,0)</f>
        <v>2.9051</v>
      </c>
      <c r="J3749">
        <f t="shared" si="58"/>
        <v>475.92530495067058</v>
      </c>
      <c r="K3749" s="50" t="str">
        <f>VLOOKUP(D3749,'Species List'!$A$2:$J$97,4,0)</f>
        <v>Scaridae</v>
      </c>
    </row>
    <row r="3750" spans="1:11">
      <c r="A3750" s="49">
        <v>2015</v>
      </c>
      <c r="B3750" t="s">
        <v>64</v>
      </c>
      <c r="C3750">
        <v>8</v>
      </c>
      <c r="D3750" t="s">
        <v>45</v>
      </c>
      <c r="E3750" s="48" t="str">
        <f>VLOOKUP(D3750,'Species List'!$A$2:$J$97,3,0)</f>
        <v>Sparisoma viride</v>
      </c>
      <c r="F3750">
        <v>29</v>
      </c>
      <c r="G3750" t="s">
        <v>21</v>
      </c>
      <c r="H3750" s="50">
        <f>VLOOKUP(D3750,'Species List'!$A$2:$J$97,6,0)</f>
        <v>-4.4317000000000002</v>
      </c>
      <c r="I3750" s="50">
        <f>VLOOKUP(D3750,'Species List'!$A$2:$J$97,7,0)</f>
        <v>2.9051</v>
      </c>
      <c r="J3750">
        <f t="shared" si="58"/>
        <v>527.00219453145235</v>
      </c>
      <c r="K3750" s="50" t="str">
        <f>VLOOKUP(D3750,'Species List'!$A$2:$J$97,4,0)</f>
        <v>Scaridae</v>
      </c>
    </row>
    <row r="3751" spans="1:11">
      <c r="A3751" s="49">
        <v>2015</v>
      </c>
      <c r="B3751" t="s">
        <v>64</v>
      </c>
      <c r="C3751">
        <v>8</v>
      </c>
      <c r="D3751" t="s">
        <v>45</v>
      </c>
      <c r="E3751" s="48" t="str">
        <f>VLOOKUP(D3751,'Species List'!$A$2:$J$97,3,0)</f>
        <v>Sparisoma viride</v>
      </c>
      <c r="F3751">
        <v>32</v>
      </c>
      <c r="G3751" t="s">
        <v>21</v>
      </c>
      <c r="H3751" s="50">
        <f>VLOOKUP(D3751,'Species List'!$A$2:$J$97,6,0)</f>
        <v>-4.4317000000000002</v>
      </c>
      <c r="I3751" s="50">
        <f>VLOOKUP(D3751,'Species List'!$A$2:$J$97,7,0)</f>
        <v>2.9051</v>
      </c>
      <c r="J3751">
        <f t="shared" si="58"/>
        <v>701.47339170910243</v>
      </c>
      <c r="K3751" s="50" t="str">
        <f>VLOOKUP(D3751,'Species List'!$A$2:$J$97,4,0)</f>
        <v>Scaridae</v>
      </c>
    </row>
    <row r="3752" spans="1:11">
      <c r="A3752" s="49">
        <v>2015</v>
      </c>
      <c r="B3752" t="s">
        <v>64</v>
      </c>
      <c r="C3752">
        <v>8</v>
      </c>
      <c r="D3752" t="s">
        <v>45</v>
      </c>
      <c r="E3752" s="48" t="str">
        <f>VLOOKUP(D3752,'Species List'!$A$2:$J$97,3,0)</f>
        <v>Sparisoma viride</v>
      </c>
      <c r="F3752">
        <v>32</v>
      </c>
      <c r="G3752" t="s">
        <v>43</v>
      </c>
      <c r="H3752" s="50">
        <f>VLOOKUP(D3752,'Species List'!$A$2:$J$97,6,0)</f>
        <v>-4.4317000000000002</v>
      </c>
      <c r="I3752" s="50">
        <f>VLOOKUP(D3752,'Species List'!$A$2:$J$97,7,0)</f>
        <v>2.9051</v>
      </c>
      <c r="J3752">
        <f t="shared" si="58"/>
        <v>701.47339170910243</v>
      </c>
      <c r="K3752" s="50" t="str">
        <f>VLOOKUP(D3752,'Species List'!$A$2:$J$97,4,0)</f>
        <v>Scaridae</v>
      </c>
    </row>
    <row r="3753" spans="1:11">
      <c r="A3753" s="49">
        <v>2015</v>
      </c>
      <c r="B3753" t="s">
        <v>64</v>
      </c>
      <c r="C3753">
        <v>8</v>
      </c>
      <c r="D3753" t="s">
        <v>45</v>
      </c>
      <c r="E3753" s="48" t="str">
        <f>VLOOKUP(D3753,'Species List'!$A$2:$J$97,3,0)</f>
        <v>Sparisoma viride</v>
      </c>
      <c r="F3753">
        <v>32</v>
      </c>
      <c r="G3753" t="s">
        <v>43</v>
      </c>
      <c r="H3753" s="50">
        <f>VLOOKUP(D3753,'Species List'!$A$2:$J$97,6,0)</f>
        <v>-4.4317000000000002</v>
      </c>
      <c r="I3753" s="50">
        <f>VLOOKUP(D3753,'Species List'!$A$2:$J$97,7,0)</f>
        <v>2.9051</v>
      </c>
      <c r="J3753">
        <f t="shared" si="58"/>
        <v>701.47339170910243</v>
      </c>
      <c r="K3753" s="50" t="str">
        <f>VLOOKUP(D3753,'Species List'!$A$2:$J$97,4,0)</f>
        <v>Scaridae</v>
      </c>
    </row>
    <row r="3754" spans="1:11">
      <c r="A3754" s="49">
        <v>2015</v>
      </c>
      <c r="B3754" t="s">
        <v>64</v>
      </c>
      <c r="C3754">
        <v>8</v>
      </c>
      <c r="D3754" t="s">
        <v>45</v>
      </c>
      <c r="E3754" s="48" t="str">
        <f>VLOOKUP(D3754,'Species List'!$A$2:$J$97,3,0)</f>
        <v>Sparisoma viride</v>
      </c>
      <c r="F3754">
        <v>33</v>
      </c>
      <c r="G3754" t="s">
        <v>43</v>
      </c>
      <c r="H3754" s="50">
        <f>VLOOKUP(D3754,'Species List'!$A$2:$J$97,6,0)</f>
        <v>-4.4317000000000002</v>
      </c>
      <c r="I3754" s="50">
        <f>VLOOKUP(D3754,'Species List'!$A$2:$J$97,7,0)</f>
        <v>2.9051</v>
      </c>
      <c r="J3754">
        <f t="shared" si="58"/>
        <v>767.06973304521671</v>
      </c>
      <c r="K3754" s="50" t="str">
        <f>VLOOKUP(D3754,'Species List'!$A$2:$J$97,4,0)</f>
        <v>Scaridae</v>
      </c>
    </row>
    <row r="3755" spans="1:11">
      <c r="A3755" s="49">
        <v>2015</v>
      </c>
      <c r="B3755" t="s">
        <v>64</v>
      </c>
      <c r="C3755">
        <v>9</v>
      </c>
      <c r="D3755" s="48" t="s">
        <v>26</v>
      </c>
      <c r="E3755" s="48" t="str">
        <f>VLOOKUP(D3755,'Species List'!$A$2:$J$97,3,0)</f>
        <v>Acanthurus bahianus</v>
      </c>
      <c r="F3755">
        <v>15</v>
      </c>
      <c r="H3755" s="50">
        <f>VLOOKUP(D3755,'Species List'!$A$2:$J$97,6,0)</f>
        <v>-4.6005000000000003</v>
      </c>
      <c r="I3755" s="50">
        <f>VLOOKUP(D3755,'Species List'!$A$2:$J$97,7,0)</f>
        <v>2.9752000000000001</v>
      </c>
      <c r="J3755">
        <f t="shared" si="58"/>
        <v>74.783659607909669</v>
      </c>
      <c r="K3755" s="50" t="str">
        <f>VLOOKUP(D3755,'Species List'!$A$2:$J$97,4,0)</f>
        <v>Acanthuridae</v>
      </c>
    </row>
    <row r="3756" spans="1:11">
      <c r="A3756" s="49">
        <v>2015</v>
      </c>
      <c r="B3756" t="s">
        <v>64</v>
      </c>
      <c r="C3756">
        <v>9</v>
      </c>
      <c r="D3756" t="s">
        <v>54</v>
      </c>
      <c r="E3756" s="48" t="str">
        <f>VLOOKUP(D3756,'Species List'!$A$2:$J$97,3,0)</f>
        <v>Acanthurus coeruleus</v>
      </c>
      <c r="F3756">
        <v>14</v>
      </c>
      <c r="H3756" s="50">
        <f>VLOOKUP(D3756,'Species List'!$A$2:$J$97,6,0)</f>
        <v>-2.8241999999999998</v>
      </c>
      <c r="I3756" s="50">
        <f>VLOOKUP(D3756,'Species List'!$A$2:$J$97,7,0)</f>
        <v>2.2637999999999998</v>
      </c>
      <c r="J3756">
        <f t="shared" si="58"/>
        <v>108.19436620046002</v>
      </c>
      <c r="K3756" s="50" t="str">
        <f>VLOOKUP(D3756,'Species List'!$A$2:$J$97,4,0)</f>
        <v>Acanthuridae</v>
      </c>
    </row>
    <row r="3757" spans="1:11">
      <c r="A3757" s="49">
        <v>2015</v>
      </c>
      <c r="B3757" t="s">
        <v>64</v>
      </c>
      <c r="C3757">
        <v>9</v>
      </c>
      <c r="D3757" s="48" t="s">
        <v>49</v>
      </c>
      <c r="E3757" s="48" t="str">
        <f>VLOOKUP(D3757,'Species List'!$A$2:$J$97,3,0)</f>
        <v>Microspathodon chrysurus</v>
      </c>
      <c r="F3757">
        <v>14</v>
      </c>
      <c r="H3757" s="50">
        <f>VLOOKUP(D3757,'Species List'!$A$2:$J$97,6,0)</f>
        <v>-4.7032999999999996</v>
      </c>
      <c r="I3757" s="50">
        <f>VLOOKUP(D3757,'Species List'!$A$2:$J$97,7,0)</f>
        <v>3.0825</v>
      </c>
      <c r="J3757">
        <f t="shared" si="58"/>
        <v>81.684502812349265</v>
      </c>
      <c r="K3757" s="50" t="str">
        <f>VLOOKUP(D3757,'Species List'!$A$2:$J$97,4,0)</f>
        <v>Pomacentridae</v>
      </c>
    </row>
    <row r="3758" spans="1:11">
      <c r="A3758" s="49">
        <v>2015</v>
      </c>
      <c r="B3758" t="s">
        <v>64</v>
      </c>
      <c r="C3758">
        <v>9</v>
      </c>
      <c r="D3758" s="48" t="s">
        <v>49</v>
      </c>
      <c r="E3758" s="48" t="str">
        <f>VLOOKUP(D3758,'Species List'!$A$2:$J$97,3,0)</f>
        <v>Microspathodon chrysurus</v>
      </c>
      <c r="F3758">
        <v>14</v>
      </c>
      <c r="H3758" s="50">
        <f>VLOOKUP(D3758,'Species List'!$A$2:$J$97,6,0)</f>
        <v>-4.7032999999999996</v>
      </c>
      <c r="I3758" s="50">
        <f>VLOOKUP(D3758,'Species List'!$A$2:$J$97,7,0)</f>
        <v>3.0825</v>
      </c>
      <c r="J3758">
        <f t="shared" si="58"/>
        <v>81.684502812349265</v>
      </c>
      <c r="K3758" s="50" t="str">
        <f>VLOOKUP(D3758,'Species List'!$A$2:$J$97,4,0)</f>
        <v>Pomacentridae</v>
      </c>
    </row>
    <row r="3759" spans="1:11">
      <c r="A3759" s="49">
        <v>2015</v>
      </c>
      <c r="B3759" t="s">
        <v>64</v>
      </c>
      <c r="C3759">
        <v>9</v>
      </c>
      <c r="D3759" s="48" t="s">
        <v>49</v>
      </c>
      <c r="E3759" s="48" t="str">
        <f>VLOOKUP(D3759,'Species List'!$A$2:$J$97,3,0)</f>
        <v>Microspathodon chrysurus</v>
      </c>
      <c r="F3759">
        <v>14</v>
      </c>
      <c r="H3759" s="50">
        <f>VLOOKUP(D3759,'Species List'!$A$2:$J$97,6,0)</f>
        <v>-4.7032999999999996</v>
      </c>
      <c r="I3759" s="50">
        <f>VLOOKUP(D3759,'Species List'!$A$2:$J$97,7,0)</f>
        <v>3.0825</v>
      </c>
      <c r="J3759">
        <f t="shared" si="58"/>
        <v>81.684502812349265</v>
      </c>
      <c r="K3759" s="50" t="str">
        <f>VLOOKUP(D3759,'Species List'!$A$2:$J$97,4,0)</f>
        <v>Pomacentridae</v>
      </c>
    </row>
    <row r="3760" spans="1:11">
      <c r="A3760" s="49">
        <v>2015</v>
      </c>
      <c r="B3760" t="s">
        <v>64</v>
      </c>
      <c r="C3760">
        <v>9</v>
      </c>
      <c r="D3760" t="s">
        <v>48</v>
      </c>
      <c r="E3760" s="48" t="str">
        <f>VLOOKUP(D3760,'Species List'!$A$2:$J$97,3,0)</f>
        <v>Scarus taeniopterus</v>
      </c>
      <c r="F3760">
        <v>10</v>
      </c>
      <c r="G3760" t="s">
        <v>21</v>
      </c>
      <c r="H3760" s="50">
        <f>VLOOKUP(D3760,'Species List'!$A$2:$J$97,6,0)</f>
        <v>-3.2256999999999998</v>
      </c>
      <c r="I3760" s="50">
        <f>VLOOKUP(D3760,'Species List'!$A$2:$J$97,7,0)</f>
        <v>2.3852000000000002</v>
      </c>
      <c r="J3760">
        <f t="shared" si="58"/>
        <v>35.050966680669347</v>
      </c>
      <c r="K3760" s="50" t="str">
        <f>VLOOKUP(D3760,'Species List'!$A$2:$J$97,4,0)</f>
        <v>Scaridae</v>
      </c>
    </row>
    <row r="3761" spans="1:11">
      <c r="A3761" s="49">
        <v>2015</v>
      </c>
      <c r="B3761" t="s">
        <v>64</v>
      </c>
      <c r="C3761">
        <v>9</v>
      </c>
      <c r="D3761" t="s">
        <v>48</v>
      </c>
      <c r="E3761" s="48" t="str">
        <f>VLOOKUP(D3761,'Species List'!$A$2:$J$97,3,0)</f>
        <v>Scarus taeniopterus</v>
      </c>
      <c r="F3761">
        <v>13</v>
      </c>
      <c r="G3761" t="s">
        <v>21</v>
      </c>
      <c r="H3761" s="50">
        <f>VLOOKUP(D3761,'Species List'!$A$2:$J$97,6,0)</f>
        <v>-3.2256999999999998</v>
      </c>
      <c r="I3761" s="50">
        <f>VLOOKUP(D3761,'Species List'!$A$2:$J$97,7,0)</f>
        <v>2.3852000000000002</v>
      </c>
      <c r="J3761">
        <f t="shared" si="58"/>
        <v>65.535660968650873</v>
      </c>
      <c r="K3761" s="50" t="str">
        <f>VLOOKUP(D3761,'Species List'!$A$2:$J$97,4,0)</f>
        <v>Scaridae</v>
      </c>
    </row>
    <row r="3762" spans="1:11">
      <c r="A3762" s="49">
        <v>2015</v>
      </c>
      <c r="B3762" t="s">
        <v>64</v>
      </c>
      <c r="C3762">
        <v>9</v>
      </c>
      <c r="D3762" t="s">
        <v>48</v>
      </c>
      <c r="E3762" s="48" t="str">
        <f>VLOOKUP(D3762,'Species List'!$A$2:$J$97,3,0)</f>
        <v>Scarus taeniopterus</v>
      </c>
      <c r="F3762">
        <v>17</v>
      </c>
      <c r="G3762" t="s">
        <v>21</v>
      </c>
      <c r="H3762" s="50">
        <f>VLOOKUP(D3762,'Species List'!$A$2:$J$97,6,0)</f>
        <v>-3.2256999999999998</v>
      </c>
      <c r="I3762" s="50">
        <f>VLOOKUP(D3762,'Species List'!$A$2:$J$97,7,0)</f>
        <v>2.3852000000000002</v>
      </c>
      <c r="J3762">
        <f t="shared" si="58"/>
        <v>124.27013418228138</v>
      </c>
      <c r="K3762" s="50" t="str">
        <f>VLOOKUP(D3762,'Species List'!$A$2:$J$97,4,0)</f>
        <v>Scaridae</v>
      </c>
    </row>
    <row r="3763" spans="1:11">
      <c r="A3763" s="49">
        <v>2015</v>
      </c>
      <c r="B3763" t="s">
        <v>64</v>
      </c>
      <c r="C3763">
        <v>9</v>
      </c>
      <c r="D3763" t="s">
        <v>48</v>
      </c>
      <c r="E3763" s="48" t="str">
        <f>VLOOKUP(D3763,'Species List'!$A$2:$J$97,3,0)</f>
        <v>Scarus taeniopterus</v>
      </c>
      <c r="F3763">
        <v>19</v>
      </c>
      <c r="G3763" t="s">
        <v>21</v>
      </c>
      <c r="H3763" s="50">
        <f>VLOOKUP(D3763,'Species List'!$A$2:$J$97,6,0)</f>
        <v>-3.2256999999999998</v>
      </c>
      <c r="I3763" s="50">
        <f>VLOOKUP(D3763,'Species List'!$A$2:$J$97,7,0)</f>
        <v>2.3852000000000002</v>
      </c>
      <c r="J3763">
        <f t="shared" si="58"/>
        <v>162.02539503890316</v>
      </c>
      <c r="K3763" s="50" t="str">
        <f>VLOOKUP(D3763,'Species List'!$A$2:$J$97,4,0)</f>
        <v>Scaridae</v>
      </c>
    </row>
    <row r="3764" spans="1:11">
      <c r="A3764" s="49">
        <v>2015</v>
      </c>
      <c r="B3764" t="s">
        <v>64</v>
      </c>
      <c r="C3764">
        <v>9</v>
      </c>
      <c r="D3764" t="s">
        <v>48</v>
      </c>
      <c r="E3764" s="48" t="str">
        <f>VLOOKUP(D3764,'Species List'!$A$2:$J$97,3,0)</f>
        <v>Scarus taeniopterus</v>
      </c>
      <c r="F3764">
        <v>19</v>
      </c>
      <c r="G3764" t="s">
        <v>21</v>
      </c>
      <c r="H3764" s="50">
        <f>VLOOKUP(D3764,'Species List'!$A$2:$J$97,6,0)</f>
        <v>-3.2256999999999998</v>
      </c>
      <c r="I3764" s="50">
        <f>VLOOKUP(D3764,'Species List'!$A$2:$J$97,7,0)</f>
        <v>2.3852000000000002</v>
      </c>
      <c r="J3764">
        <f t="shared" si="58"/>
        <v>162.02539503890316</v>
      </c>
      <c r="K3764" s="50" t="str">
        <f>VLOOKUP(D3764,'Species List'!$A$2:$J$97,4,0)</f>
        <v>Scaridae</v>
      </c>
    </row>
    <row r="3765" spans="1:11">
      <c r="A3765" s="49">
        <v>2015</v>
      </c>
      <c r="B3765" t="s">
        <v>64</v>
      </c>
      <c r="C3765">
        <v>9</v>
      </c>
      <c r="D3765" t="s">
        <v>48</v>
      </c>
      <c r="E3765" s="48" t="str">
        <f>VLOOKUP(D3765,'Species List'!$A$2:$J$97,3,0)</f>
        <v>Scarus taeniopterus</v>
      </c>
      <c r="F3765">
        <v>23</v>
      </c>
      <c r="G3765" t="s">
        <v>43</v>
      </c>
      <c r="H3765" s="50">
        <f>VLOOKUP(D3765,'Species List'!$A$2:$J$97,6,0)</f>
        <v>-3.2256999999999998</v>
      </c>
      <c r="I3765" s="50">
        <f>VLOOKUP(D3765,'Species List'!$A$2:$J$97,7,0)</f>
        <v>2.3852000000000002</v>
      </c>
      <c r="J3765">
        <f t="shared" si="58"/>
        <v>255.56020890468707</v>
      </c>
      <c r="K3765" s="50" t="str">
        <f>VLOOKUP(D3765,'Species List'!$A$2:$J$97,4,0)</f>
        <v>Scaridae</v>
      </c>
    </row>
    <row r="3766" spans="1:11">
      <c r="A3766" s="49">
        <v>2015</v>
      </c>
      <c r="B3766" t="s">
        <v>64</v>
      </c>
      <c r="C3766">
        <v>9</v>
      </c>
      <c r="D3766" s="48" t="s">
        <v>42</v>
      </c>
      <c r="E3766" s="48" t="str">
        <f>VLOOKUP(D3766,'Species List'!$A$2:$J$97,3,0)</f>
        <v>Scarus vetula</v>
      </c>
      <c r="F3766">
        <v>32</v>
      </c>
      <c r="G3766" t="s">
        <v>43</v>
      </c>
      <c r="H3766" s="50">
        <f>VLOOKUP(D3766,'Species List'!$A$2:$J$97,6,0)</f>
        <v>-5.0162000000000004</v>
      </c>
      <c r="I3766" s="50">
        <f>VLOOKUP(D3766,'Species List'!$A$2:$J$97,7,0)</f>
        <v>3.1109</v>
      </c>
      <c r="J3766">
        <f t="shared" si="58"/>
        <v>598.50952660385963</v>
      </c>
      <c r="K3766" s="50" t="str">
        <f>VLOOKUP(D3766,'Species List'!$A$2:$J$97,4,0)</f>
        <v>Scaridae</v>
      </c>
    </row>
    <row r="3767" spans="1:11">
      <c r="A3767" s="49">
        <v>2015</v>
      </c>
      <c r="B3767" t="s">
        <v>64</v>
      </c>
      <c r="C3767">
        <v>9</v>
      </c>
      <c r="D3767" s="48" t="s">
        <v>47</v>
      </c>
      <c r="E3767" s="48" t="str">
        <f>VLOOKUP(D3767,'Species List'!$A$2:$J$97,3,0)</f>
        <v>Sparisoma aurofrenatum</v>
      </c>
      <c r="F3767">
        <v>16</v>
      </c>
      <c r="G3767" t="s">
        <v>21</v>
      </c>
      <c r="H3767" s="50">
        <f>VLOOKUP(D3767,'Species List'!$A$2:$J$97,6,0)</f>
        <v>-4.0781000000000001</v>
      </c>
      <c r="I3767" s="50">
        <f>VLOOKUP(D3767,'Species List'!$A$2:$J$97,7,0)</f>
        <v>2.7437999999999998</v>
      </c>
      <c r="J3767">
        <f t="shared" si="58"/>
        <v>93.231872840853399</v>
      </c>
      <c r="K3767" s="50" t="str">
        <f>VLOOKUP(D3767,'Species List'!$A$2:$J$97,4,0)</f>
        <v>Scaridae</v>
      </c>
    </row>
    <row r="3768" spans="1:11">
      <c r="A3768" s="49">
        <v>2015</v>
      </c>
      <c r="B3768" t="s">
        <v>64</v>
      </c>
      <c r="C3768">
        <v>9</v>
      </c>
      <c r="D3768" t="s">
        <v>45</v>
      </c>
      <c r="E3768" s="48" t="str">
        <f>VLOOKUP(D3768,'Species List'!$A$2:$J$97,3,0)</f>
        <v>Sparisoma viride</v>
      </c>
      <c r="F3768">
        <v>29</v>
      </c>
      <c r="G3768" t="s">
        <v>21</v>
      </c>
      <c r="H3768" s="50">
        <f>VLOOKUP(D3768,'Species List'!$A$2:$J$97,6,0)</f>
        <v>-4.4317000000000002</v>
      </c>
      <c r="I3768" s="50">
        <f>VLOOKUP(D3768,'Species List'!$A$2:$J$97,7,0)</f>
        <v>2.9051</v>
      </c>
      <c r="J3768">
        <f t="shared" si="58"/>
        <v>527.00219453145235</v>
      </c>
      <c r="K3768" s="50" t="str">
        <f>VLOOKUP(D3768,'Species List'!$A$2:$J$97,4,0)</f>
        <v>Scaridae</v>
      </c>
    </row>
    <row r="3769" spans="1:11">
      <c r="A3769" s="49">
        <v>2015</v>
      </c>
      <c r="B3769" t="s">
        <v>64</v>
      </c>
      <c r="C3769">
        <v>9</v>
      </c>
      <c r="D3769" t="s">
        <v>45</v>
      </c>
      <c r="E3769" s="48" t="str">
        <f>VLOOKUP(D3769,'Species List'!$A$2:$J$97,3,0)</f>
        <v>Sparisoma viride</v>
      </c>
      <c r="F3769">
        <v>30</v>
      </c>
      <c r="G3769" t="s">
        <v>21</v>
      </c>
      <c r="H3769" s="50">
        <f>VLOOKUP(D3769,'Species List'!$A$2:$J$97,6,0)</f>
        <v>-4.4317000000000002</v>
      </c>
      <c r="I3769" s="50">
        <f>VLOOKUP(D3769,'Species List'!$A$2:$J$97,7,0)</f>
        <v>2.9051</v>
      </c>
      <c r="J3769">
        <f t="shared" si="58"/>
        <v>581.54718397712224</v>
      </c>
      <c r="K3769" s="50" t="str">
        <f>VLOOKUP(D3769,'Species List'!$A$2:$J$97,4,0)</f>
        <v>Scaridae</v>
      </c>
    </row>
    <row r="3770" spans="1:11">
      <c r="A3770" s="49">
        <v>2015</v>
      </c>
      <c r="B3770" t="s">
        <v>64</v>
      </c>
      <c r="C3770">
        <v>9</v>
      </c>
      <c r="D3770" t="s">
        <v>45</v>
      </c>
      <c r="E3770" s="48" t="str">
        <f>VLOOKUP(D3770,'Species List'!$A$2:$J$97,3,0)</f>
        <v>Sparisoma viride</v>
      </c>
      <c r="F3770">
        <v>32</v>
      </c>
      <c r="G3770" t="s">
        <v>43</v>
      </c>
      <c r="H3770" s="50">
        <f>VLOOKUP(D3770,'Species List'!$A$2:$J$97,6,0)</f>
        <v>-4.4317000000000002</v>
      </c>
      <c r="I3770" s="50">
        <f>VLOOKUP(D3770,'Species List'!$A$2:$J$97,7,0)</f>
        <v>2.9051</v>
      </c>
      <c r="J3770">
        <f t="shared" si="58"/>
        <v>701.47339170910243</v>
      </c>
      <c r="K3770" s="50" t="str">
        <f>VLOOKUP(D3770,'Species List'!$A$2:$J$97,4,0)</f>
        <v>Scaridae</v>
      </c>
    </row>
    <row r="3771" spans="1:11">
      <c r="A3771" s="49">
        <v>2015</v>
      </c>
      <c r="B3771" t="s">
        <v>64</v>
      </c>
      <c r="C3771">
        <v>9</v>
      </c>
      <c r="D3771" t="s">
        <v>45</v>
      </c>
      <c r="E3771" s="48" t="str">
        <f>VLOOKUP(D3771,'Species List'!$A$2:$J$97,3,0)</f>
        <v>Sparisoma viride</v>
      </c>
      <c r="F3771">
        <v>32</v>
      </c>
      <c r="G3771" t="s">
        <v>43</v>
      </c>
      <c r="H3771" s="50">
        <f>VLOOKUP(D3771,'Species List'!$A$2:$J$97,6,0)</f>
        <v>-4.4317000000000002</v>
      </c>
      <c r="I3771" s="50">
        <f>VLOOKUP(D3771,'Species List'!$A$2:$J$97,7,0)</f>
        <v>2.9051</v>
      </c>
      <c r="J3771">
        <f t="shared" si="58"/>
        <v>701.47339170910243</v>
      </c>
      <c r="K3771" s="50" t="str">
        <f>VLOOKUP(D3771,'Species List'!$A$2:$J$97,4,0)</f>
        <v>Scaridae</v>
      </c>
    </row>
    <row r="3772" spans="1:11">
      <c r="A3772" s="49">
        <v>2015</v>
      </c>
      <c r="B3772" t="s">
        <v>64</v>
      </c>
      <c r="C3772">
        <v>9</v>
      </c>
      <c r="D3772" t="s">
        <v>45</v>
      </c>
      <c r="E3772" s="48" t="str">
        <f>VLOOKUP(D3772,'Species List'!$A$2:$J$97,3,0)</f>
        <v>Sparisoma viride</v>
      </c>
      <c r="F3772">
        <v>33</v>
      </c>
      <c r="G3772" t="s">
        <v>43</v>
      </c>
      <c r="H3772" s="50">
        <f>VLOOKUP(D3772,'Species List'!$A$2:$J$97,6,0)</f>
        <v>-4.4317000000000002</v>
      </c>
      <c r="I3772" s="50">
        <f>VLOOKUP(D3772,'Species List'!$A$2:$J$97,7,0)</f>
        <v>2.9051</v>
      </c>
      <c r="J3772">
        <f t="shared" si="58"/>
        <v>767.06973304521671</v>
      </c>
      <c r="K3772" s="50" t="str">
        <f>VLOOKUP(D3772,'Species List'!$A$2:$J$97,4,0)</f>
        <v>Scaridae</v>
      </c>
    </row>
    <row r="3773" spans="1:11">
      <c r="A3773" s="49">
        <v>2015</v>
      </c>
      <c r="B3773" t="s">
        <v>64</v>
      </c>
      <c r="C3773">
        <v>10</v>
      </c>
      <c r="D3773" s="48" t="s">
        <v>49</v>
      </c>
      <c r="E3773" s="48" t="str">
        <f>VLOOKUP(D3773,'Species List'!$A$2:$J$97,3,0)</f>
        <v>Microspathodon chrysurus</v>
      </c>
      <c r="F3773">
        <v>14</v>
      </c>
      <c r="H3773" s="50">
        <f>VLOOKUP(D3773,'Species List'!$A$2:$J$97,6,0)</f>
        <v>-4.7032999999999996</v>
      </c>
      <c r="I3773" s="50">
        <f>VLOOKUP(D3773,'Species List'!$A$2:$J$97,7,0)</f>
        <v>3.0825</v>
      </c>
      <c r="J3773">
        <f t="shared" si="58"/>
        <v>81.684502812349265</v>
      </c>
      <c r="K3773" s="50" t="str">
        <f>VLOOKUP(D3773,'Species List'!$A$2:$J$97,4,0)</f>
        <v>Pomacentridae</v>
      </c>
    </row>
    <row r="3774" spans="1:11">
      <c r="A3774" s="49">
        <v>2015</v>
      </c>
      <c r="B3774" t="s">
        <v>64</v>
      </c>
      <c r="C3774">
        <v>10</v>
      </c>
      <c r="D3774" t="s">
        <v>48</v>
      </c>
      <c r="E3774" s="48" t="str">
        <f>VLOOKUP(D3774,'Species List'!$A$2:$J$97,3,0)</f>
        <v>Scarus taeniopterus</v>
      </c>
      <c r="F3774">
        <v>13</v>
      </c>
      <c r="G3774" t="s">
        <v>21</v>
      </c>
      <c r="H3774" s="50">
        <f>VLOOKUP(D3774,'Species List'!$A$2:$J$97,6,0)</f>
        <v>-3.2256999999999998</v>
      </c>
      <c r="I3774" s="50">
        <f>VLOOKUP(D3774,'Species List'!$A$2:$J$97,7,0)</f>
        <v>2.3852000000000002</v>
      </c>
      <c r="J3774">
        <f t="shared" si="58"/>
        <v>65.535660968650873</v>
      </c>
      <c r="K3774" s="50" t="str">
        <f>VLOOKUP(D3774,'Species List'!$A$2:$J$97,4,0)</f>
        <v>Scaridae</v>
      </c>
    </row>
    <row r="3775" spans="1:11">
      <c r="A3775" s="49">
        <v>2015</v>
      </c>
      <c r="B3775" t="s">
        <v>64</v>
      </c>
      <c r="C3775">
        <v>10</v>
      </c>
      <c r="D3775" t="s">
        <v>48</v>
      </c>
      <c r="E3775" s="48" t="str">
        <f>VLOOKUP(D3775,'Species List'!$A$2:$J$97,3,0)</f>
        <v>Scarus taeniopterus</v>
      </c>
      <c r="F3775">
        <v>14</v>
      </c>
      <c r="G3775" t="s">
        <v>21</v>
      </c>
      <c r="H3775" s="50">
        <f>VLOOKUP(D3775,'Species List'!$A$2:$J$97,6,0)</f>
        <v>-3.2256999999999998</v>
      </c>
      <c r="I3775" s="50">
        <f>VLOOKUP(D3775,'Species List'!$A$2:$J$97,7,0)</f>
        <v>2.3852000000000002</v>
      </c>
      <c r="J3775">
        <f t="shared" si="58"/>
        <v>78.206813423753971</v>
      </c>
      <c r="K3775" s="50" t="str">
        <f>VLOOKUP(D3775,'Species List'!$A$2:$J$97,4,0)</f>
        <v>Scaridae</v>
      </c>
    </row>
    <row r="3776" spans="1:11">
      <c r="A3776" s="49">
        <v>2015</v>
      </c>
      <c r="B3776" t="s">
        <v>64</v>
      </c>
      <c r="C3776">
        <v>10</v>
      </c>
      <c r="D3776" t="s">
        <v>48</v>
      </c>
      <c r="E3776" s="48" t="str">
        <f>VLOOKUP(D3776,'Species List'!$A$2:$J$97,3,0)</f>
        <v>Scarus taeniopterus</v>
      </c>
      <c r="F3776">
        <v>17</v>
      </c>
      <c r="G3776" t="s">
        <v>21</v>
      </c>
      <c r="H3776" s="50">
        <f>VLOOKUP(D3776,'Species List'!$A$2:$J$97,6,0)</f>
        <v>-3.2256999999999998</v>
      </c>
      <c r="I3776" s="50">
        <f>VLOOKUP(D3776,'Species List'!$A$2:$J$97,7,0)</f>
        <v>2.3852000000000002</v>
      </c>
      <c r="J3776">
        <f t="shared" si="58"/>
        <v>124.27013418228138</v>
      </c>
      <c r="K3776" s="50" t="str">
        <f>VLOOKUP(D3776,'Species List'!$A$2:$J$97,4,0)</f>
        <v>Scaridae</v>
      </c>
    </row>
    <row r="3777" spans="1:11">
      <c r="A3777" s="49">
        <v>2015</v>
      </c>
      <c r="B3777" t="s">
        <v>64</v>
      </c>
      <c r="C3777">
        <v>10</v>
      </c>
      <c r="D3777" t="s">
        <v>48</v>
      </c>
      <c r="E3777" s="48" t="str">
        <f>VLOOKUP(D3777,'Species List'!$A$2:$J$97,3,0)</f>
        <v>Scarus taeniopterus</v>
      </c>
      <c r="F3777">
        <v>18</v>
      </c>
      <c r="G3777" t="s">
        <v>21</v>
      </c>
      <c r="H3777" s="50">
        <f>VLOOKUP(D3777,'Species List'!$A$2:$J$97,6,0)</f>
        <v>-3.2256999999999998</v>
      </c>
      <c r="I3777" s="50">
        <f>VLOOKUP(D3777,'Species List'!$A$2:$J$97,7,0)</f>
        <v>2.3852000000000002</v>
      </c>
      <c r="J3777">
        <f t="shared" si="58"/>
        <v>142.42163893869329</v>
      </c>
      <c r="K3777" s="50" t="str">
        <f>VLOOKUP(D3777,'Species List'!$A$2:$J$97,4,0)</f>
        <v>Scaridae</v>
      </c>
    </row>
    <row r="3778" spans="1:11">
      <c r="A3778" s="49">
        <v>2015</v>
      </c>
      <c r="B3778" t="s">
        <v>64</v>
      </c>
      <c r="C3778">
        <v>10</v>
      </c>
      <c r="D3778" t="s">
        <v>48</v>
      </c>
      <c r="E3778" s="48" t="str">
        <f>VLOOKUP(D3778,'Species List'!$A$2:$J$97,3,0)</f>
        <v>Scarus taeniopterus</v>
      </c>
      <c r="F3778">
        <v>20</v>
      </c>
      <c r="G3778" t="s">
        <v>21</v>
      </c>
      <c r="H3778" s="50">
        <f>VLOOKUP(D3778,'Species List'!$A$2:$J$97,6,0)</f>
        <v>-3.2256999999999998</v>
      </c>
      <c r="I3778" s="50">
        <f>VLOOKUP(D3778,'Species List'!$A$2:$J$97,7,0)</f>
        <v>2.3852000000000002</v>
      </c>
      <c r="J3778">
        <f t="shared" ref="J3778:J3841" si="59">10^(H3778+(I3778*LOG(F3778*10)/LOG(10)))</f>
        <v>183.11197449783583</v>
      </c>
      <c r="K3778" s="50" t="str">
        <f>VLOOKUP(D3778,'Species List'!$A$2:$J$97,4,0)</f>
        <v>Scaridae</v>
      </c>
    </row>
    <row r="3779" spans="1:11">
      <c r="A3779" s="49">
        <v>2015</v>
      </c>
      <c r="B3779" t="s">
        <v>64</v>
      </c>
      <c r="C3779">
        <v>10</v>
      </c>
      <c r="D3779" t="s">
        <v>48</v>
      </c>
      <c r="E3779" s="48" t="str">
        <f>VLOOKUP(D3779,'Species List'!$A$2:$J$97,3,0)</f>
        <v>Scarus taeniopterus</v>
      </c>
      <c r="F3779">
        <v>23</v>
      </c>
      <c r="G3779" t="s">
        <v>43</v>
      </c>
      <c r="H3779" s="50">
        <f>VLOOKUP(D3779,'Species List'!$A$2:$J$97,6,0)</f>
        <v>-3.2256999999999998</v>
      </c>
      <c r="I3779" s="50">
        <f>VLOOKUP(D3779,'Species List'!$A$2:$J$97,7,0)</f>
        <v>2.3852000000000002</v>
      </c>
      <c r="J3779">
        <f t="shared" si="59"/>
        <v>255.56020890468707</v>
      </c>
      <c r="K3779" s="50" t="str">
        <f>VLOOKUP(D3779,'Species List'!$A$2:$J$97,4,0)</f>
        <v>Scaridae</v>
      </c>
    </row>
    <row r="3780" spans="1:11">
      <c r="A3780" s="49">
        <v>2015</v>
      </c>
      <c r="B3780" t="s">
        <v>64</v>
      </c>
      <c r="C3780">
        <v>10</v>
      </c>
      <c r="D3780" t="s">
        <v>48</v>
      </c>
      <c r="E3780" s="48" t="str">
        <f>VLOOKUP(D3780,'Species List'!$A$2:$J$97,3,0)</f>
        <v>Scarus taeniopterus</v>
      </c>
      <c r="F3780">
        <v>23</v>
      </c>
      <c r="G3780" t="s">
        <v>43</v>
      </c>
      <c r="H3780" s="50">
        <f>VLOOKUP(D3780,'Species List'!$A$2:$J$97,6,0)</f>
        <v>-3.2256999999999998</v>
      </c>
      <c r="I3780" s="50">
        <f>VLOOKUP(D3780,'Species List'!$A$2:$J$97,7,0)</f>
        <v>2.3852000000000002</v>
      </c>
      <c r="J3780">
        <f t="shared" si="59"/>
        <v>255.56020890468707</v>
      </c>
      <c r="K3780" s="50" t="str">
        <f>VLOOKUP(D3780,'Species List'!$A$2:$J$97,4,0)</f>
        <v>Scaridae</v>
      </c>
    </row>
    <row r="3781" spans="1:11">
      <c r="A3781" s="49">
        <v>2015</v>
      </c>
      <c r="B3781" t="s">
        <v>64</v>
      </c>
      <c r="C3781">
        <v>10</v>
      </c>
      <c r="D3781" t="s">
        <v>48</v>
      </c>
      <c r="E3781" s="48" t="str">
        <f>VLOOKUP(D3781,'Species List'!$A$2:$J$97,3,0)</f>
        <v>Scarus taeniopterus</v>
      </c>
      <c r="F3781">
        <v>23</v>
      </c>
      <c r="G3781" t="s">
        <v>43</v>
      </c>
      <c r="H3781" s="50">
        <f>VLOOKUP(D3781,'Species List'!$A$2:$J$97,6,0)</f>
        <v>-3.2256999999999998</v>
      </c>
      <c r="I3781" s="50">
        <f>VLOOKUP(D3781,'Species List'!$A$2:$J$97,7,0)</f>
        <v>2.3852000000000002</v>
      </c>
      <c r="J3781">
        <f t="shared" si="59"/>
        <v>255.56020890468707</v>
      </c>
      <c r="K3781" s="50" t="str">
        <f>VLOOKUP(D3781,'Species List'!$A$2:$J$97,4,0)</f>
        <v>Scaridae</v>
      </c>
    </row>
    <row r="3782" spans="1:11">
      <c r="A3782" s="49">
        <v>2015</v>
      </c>
      <c r="B3782" t="s">
        <v>64</v>
      </c>
      <c r="C3782">
        <v>10</v>
      </c>
      <c r="D3782" t="s">
        <v>48</v>
      </c>
      <c r="E3782" s="48" t="str">
        <f>VLOOKUP(D3782,'Species List'!$A$2:$J$97,3,0)</f>
        <v>Scarus taeniopterus</v>
      </c>
      <c r="F3782">
        <v>23</v>
      </c>
      <c r="G3782" t="s">
        <v>43</v>
      </c>
      <c r="H3782" s="50">
        <f>VLOOKUP(D3782,'Species List'!$A$2:$J$97,6,0)</f>
        <v>-3.2256999999999998</v>
      </c>
      <c r="I3782" s="50">
        <f>VLOOKUP(D3782,'Species List'!$A$2:$J$97,7,0)</f>
        <v>2.3852000000000002</v>
      </c>
      <c r="J3782">
        <f t="shared" si="59"/>
        <v>255.56020890468707</v>
      </c>
      <c r="K3782" s="50" t="str">
        <f>VLOOKUP(D3782,'Species List'!$A$2:$J$97,4,0)</f>
        <v>Scaridae</v>
      </c>
    </row>
    <row r="3783" spans="1:11">
      <c r="A3783" s="49">
        <v>2015</v>
      </c>
      <c r="B3783" t="s">
        <v>64</v>
      </c>
      <c r="C3783">
        <v>10</v>
      </c>
      <c r="D3783" s="48" t="s">
        <v>47</v>
      </c>
      <c r="E3783" s="48" t="str">
        <f>VLOOKUP(D3783,'Species List'!$A$2:$J$97,3,0)</f>
        <v>Sparisoma aurofrenatum</v>
      </c>
      <c r="F3783">
        <v>17</v>
      </c>
      <c r="G3783" t="s">
        <v>21</v>
      </c>
      <c r="H3783" s="50">
        <f>VLOOKUP(D3783,'Species List'!$A$2:$J$97,6,0)</f>
        <v>-4.0781000000000001</v>
      </c>
      <c r="I3783" s="50">
        <f>VLOOKUP(D3783,'Species List'!$A$2:$J$97,7,0)</f>
        <v>2.7437999999999998</v>
      </c>
      <c r="J3783">
        <f t="shared" si="59"/>
        <v>110.10467275536061</v>
      </c>
      <c r="K3783" s="50" t="str">
        <f>VLOOKUP(D3783,'Species List'!$A$2:$J$97,4,0)</f>
        <v>Scaridae</v>
      </c>
    </row>
    <row r="3784" spans="1:11">
      <c r="A3784" s="49">
        <v>2015</v>
      </c>
      <c r="B3784" t="s">
        <v>39</v>
      </c>
      <c r="C3784">
        <v>1</v>
      </c>
      <c r="D3784" s="48" t="s">
        <v>26</v>
      </c>
      <c r="E3784" s="48" t="str">
        <f>VLOOKUP(D3784,'Species List'!$A$2:$J$97,3,0)</f>
        <v>Acanthurus bahianus</v>
      </c>
      <c r="F3784">
        <v>17</v>
      </c>
      <c r="H3784" s="50">
        <f>VLOOKUP(D3784,'Species List'!$A$2:$J$97,6,0)</f>
        <v>-4.6005000000000003</v>
      </c>
      <c r="I3784" s="50">
        <f>VLOOKUP(D3784,'Species List'!$A$2:$J$97,7,0)</f>
        <v>2.9752000000000001</v>
      </c>
      <c r="J3784">
        <f t="shared" si="59"/>
        <v>108.52545888885899</v>
      </c>
      <c r="K3784" s="50" t="str">
        <f>VLOOKUP(D3784,'Species List'!$A$2:$J$97,4,0)</f>
        <v>Acanthuridae</v>
      </c>
    </row>
    <row r="3785" spans="1:11">
      <c r="A3785" s="49">
        <v>2015</v>
      </c>
      <c r="B3785" t="s">
        <v>39</v>
      </c>
      <c r="C3785">
        <v>1</v>
      </c>
      <c r="D3785" s="48" t="s">
        <v>26</v>
      </c>
      <c r="E3785" s="48" t="str">
        <f>VLOOKUP(D3785,'Species List'!$A$2:$J$97,3,0)</f>
        <v>Acanthurus bahianus</v>
      </c>
      <c r="F3785">
        <v>18</v>
      </c>
      <c r="H3785" s="50">
        <f>VLOOKUP(D3785,'Species List'!$A$2:$J$97,6,0)</f>
        <v>-4.6005000000000003</v>
      </c>
      <c r="I3785" s="50">
        <f>VLOOKUP(D3785,'Species List'!$A$2:$J$97,7,0)</f>
        <v>2.9752000000000001</v>
      </c>
      <c r="J3785">
        <f t="shared" si="59"/>
        <v>128.64317706372901</v>
      </c>
      <c r="K3785" s="50" t="str">
        <f>VLOOKUP(D3785,'Species List'!$A$2:$J$97,4,0)</f>
        <v>Acanthuridae</v>
      </c>
    </row>
    <row r="3786" spans="1:11">
      <c r="A3786" s="49">
        <v>2015</v>
      </c>
      <c r="B3786" t="s">
        <v>39</v>
      </c>
      <c r="C3786">
        <v>1</v>
      </c>
      <c r="D3786" s="48" t="s">
        <v>26</v>
      </c>
      <c r="E3786" s="48" t="str">
        <f>VLOOKUP(D3786,'Species List'!$A$2:$J$97,3,0)</f>
        <v>Acanthurus bahianus</v>
      </c>
      <c r="F3786">
        <v>18</v>
      </c>
      <c r="H3786" s="50">
        <f>VLOOKUP(D3786,'Species List'!$A$2:$J$97,6,0)</f>
        <v>-4.6005000000000003</v>
      </c>
      <c r="I3786" s="50">
        <f>VLOOKUP(D3786,'Species List'!$A$2:$J$97,7,0)</f>
        <v>2.9752000000000001</v>
      </c>
      <c r="J3786">
        <f t="shared" si="59"/>
        <v>128.64317706372901</v>
      </c>
      <c r="K3786" s="50" t="str">
        <f>VLOOKUP(D3786,'Species List'!$A$2:$J$97,4,0)</f>
        <v>Acanthuridae</v>
      </c>
    </row>
    <row r="3787" spans="1:11">
      <c r="A3787" s="49">
        <v>2015</v>
      </c>
      <c r="B3787" t="s">
        <v>39</v>
      </c>
      <c r="C3787">
        <v>1</v>
      </c>
      <c r="D3787" t="s">
        <v>54</v>
      </c>
      <c r="E3787" s="48" t="str">
        <f>VLOOKUP(D3787,'Species List'!$A$2:$J$97,3,0)</f>
        <v>Acanthurus coeruleus</v>
      </c>
      <c r="F3787">
        <v>18</v>
      </c>
      <c r="H3787" s="50">
        <f>VLOOKUP(D3787,'Species List'!$A$2:$J$97,6,0)</f>
        <v>-2.8241999999999998</v>
      </c>
      <c r="I3787" s="50">
        <f>VLOOKUP(D3787,'Species List'!$A$2:$J$97,7,0)</f>
        <v>2.2637999999999998</v>
      </c>
      <c r="J3787">
        <f t="shared" si="59"/>
        <v>191.11109332634919</v>
      </c>
      <c r="K3787" s="50" t="str">
        <f>VLOOKUP(D3787,'Species List'!$A$2:$J$97,4,0)</f>
        <v>Acanthuridae</v>
      </c>
    </row>
    <row r="3788" spans="1:11">
      <c r="A3788" s="49">
        <v>2015</v>
      </c>
      <c r="B3788" t="s">
        <v>39</v>
      </c>
      <c r="C3788">
        <v>1</v>
      </c>
      <c r="D3788" t="s">
        <v>48</v>
      </c>
      <c r="E3788" s="48" t="str">
        <f>VLOOKUP(D3788,'Species List'!$A$2:$J$97,3,0)</f>
        <v>Scarus taeniopterus</v>
      </c>
      <c r="F3788">
        <v>22</v>
      </c>
      <c r="G3788" t="s">
        <v>21</v>
      </c>
      <c r="H3788" s="50">
        <f>VLOOKUP(D3788,'Species List'!$A$2:$J$97,6,0)</f>
        <v>-3.2256999999999998</v>
      </c>
      <c r="I3788" s="50">
        <f>VLOOKUP(D3788,'Species List'!$A$2:$J$97,7,0)</f>
        <v>2.3852000000000002</v>
      </c>
      <c r="J3788">
        <f t="shared" si="59"/>
        <v>229.85109565998633</v>
      </c>
      <c r="K3788" s="50" t="str">
        <f>VLOOKUP(D3788,'Species List'!$A$2:$J$97,4,0)</f>
        <v>Scaridae</v>
      </c>
    </row>
    <row r="3789" spans="1:11">
      <c r="A3789" s="49">
        <v>2015</v>
      </c>
      <c r="B3789" t="s">
        <v>39</v>
      </c>
      <c r="C3789">
        <v>1</v>
      </c>
      <c r="D3789" t="s">
        <v>48</v>
      </c>
      <c r="E3789" s="48" t="str">
        <f>VLOOKUP(D3789,'Species List'!$A$2:$J$97,3,0)</f>
        <v>Scarus taeniopterus</v>
      </c>
      <c r="F3789">
        <v>22</v>
      </c>
      <c r="G3789" t="s">
        <v>43</v>
      </c>
      <c r="H3789" s="50">
        <f>VLOOKUP(D3789,'Species List'!$A$2:$J$97,6,0)</f>
        <v>-3.2256999999999998</v>
      </c>
      <c r="I3789" s="50">
        <f>VLOOKUP(D3789,'Species List'!$A$2:$J$97,7,0)</f>
        <v>2.3852000000000002</v>
      </c>
      <c r="J3789">
        <f t="shared" si="59"/>
        <v>229.85109565998633</v>
      </c>
      <c r="K3789" s="50" t="str">
        <f>VLOOKUP(D3789,'Species List'!$A$2:$J$97,4,0)</f>
        <v>Scaridae</v>
      </c>
    </row>
    <row r="3790" spans="1:11">
      <c r="A3790" s="49">
        <v>2015</v>
      </c>
      <c r="B3790" t="s">
        <v>39</v>
      </c>
      <c r="C3790">
        <v>1</v>
      </c>
      <c r="D3790" t="s">
        <v>48</v>
      </c>
      <c r="E3790" s="48" t="str">
        <f>VLOOKUP(D3790,'Species List'!$A$2:$J$97,3,0)</f>
        <v>Scarus taeniopterus</v>
      </c>
      <c r="F3790">
        <v>23</v>
      </c>
      <c r="G3790" t="s">
        <v>43</v>
      </c>
      <c r="H3790" s="50">
        <f>VLOOKUP(D3790,'Species List'!$A$2:$J$97,6,0)</f>
        <v>-3.2256999999999998</v>
      </c>
      <c r="I3790" s="50">
        <f>VLOOKUP(D3790,'Species List'!$A$2:$J$97,7,0)</f>
        <v>2.3852000000000002</v>
      </c>
      <c r="J3790">
        <f t="shared" si="59"/>
        <v>255.56020890468707</v>
      </c>
      <c r="K3790" s="50" t="str">
        <f>VLOOKUP(D3790,'Species List'!$A$2:$J$97,4,0)</f>
        <v>Scaridae</v>
      </c>
    </row>
    <row r="3791" spans="1:11">
      <c r="A3791" s="49">
        <v>2015</v>
      </c>
      <c r="B3791" t="s">
        <v>39</v>
      </c>
      <c r="C3791">
        <v>1</v>
      </c>
      <c r="D3791" s="48" t="s">
        <v>42</v>
      </c>
      <c r="E3791" s="48" t="str">
        <f>VLOOKUP(D3791,'Species List'!$A$2:$J$97,3,0)</f>
        <v>Scarus vetula</v>
      </c>
      <c r="F3791">
        <v>25</v>
      </c>
      <c r="G3791" t="s">
        <v>21</v>
      </c>
      <c r="H3791" s="50">
        <f>VLOOKUP(D3791,'Species List'!$A$2:$J$97,6,0)</f>
        <v>-5.0162000000000004</v>
      </c>
      <c r="I3791" s="50">
        <f>VLOOKUP(D3791,'Species List'!$A$2:$J$97,7,0)</f>
        <v>3.1109</v>
      </c>
      <c r="J3791">
        <f t="shared" si="59"/>
        <v>277.684458006971</v>
      </c>
      <c r="K3791" s="50" t="str">
        <f>VLOOKUP(D3791,'Species List'!$A$2:$J$97,4,0)</f>
        <v>Scaridae</v>
      </c>
    </row>
    <row r="3792" spans="1:11">
      <c r="A3792" s="49">
        <v>2015</v>
      </c>
      <c r="B3792" t="s">
        <v>39</v>
      </c>
      <c r="C3792">
        <v>1</v>
      </c>
      <c r="D3792" s="48" t="s">
        <v>47</v>
      </c>
      <c r="E3792" s="48" t="str">
        <f>VLOOKUP(D3792,'Species List'!$A$2:$J$97,3,0)</f>
        <v>Sparisoma aurofrenatum</v>
      </c>
      <c r="F3792">
        <v>16</v>
      </c>
      <c r="G3792" t="s">
        <v>21</v>
      </c>
      <c r="H3792" s="50">
        <f>VLOOKUP(D3792,'Species List'!$A$2:$J$97,6,0)</f>
        <v>-4.0781000000000001</v>
      </c>
      <c r="I3792" s="50">
        <f>VLOOKUP(D3792,'Species List'!$A$2:$J$97,7,0)</f>
        <v>2.7437999999999998</v>
      </c>
      <c r="J3792">
        <f t="shared" si="59"/>
        <v>93.231872840853399</v>
      </c>
      <c r="K3792" s="50" t="str">
        <f>VLOOKUP(D3792,'Species List'!$A$2:$J$97,4,0)</f>
        <v>Scaridae</v>
      </c>
    </row>
    <row r="3793" spans="1:11">
      <c r="A3793" s="49">
        <v>2015</v>
      </c>
      <c r="B3793" t="s">
        <v>39</v>
      </c>
      <c r="C3793">
        <v>2</v>
      </c>
      <c r="D3793" s="48" t="s">
        <v>26</v>
      </c>
      <c r="E3793" s="48" t="str">
        <f>VLOOKUP(D3793,'Species List'!$A$2:$J$97,3,0)</f>
        <v>Acanthurus bahianus</v>
      </c>
      <c r="F3793">
        <v>15</v>
      </c>
      <c r="H3793" s="50">
        <f>VLOOKUP(D3793,'Species List'!$A$2:$J$97,6,0)</f>
        <v>-4.6005000000000003</v>
      </c>
      <c r="I3793" s="50">
        <f>VLOOKUP(D3793,'Species List'!$A$2:$J$97,7,0)</f>
        <v>2.9752000000000001</v>
      </c>
      <c r="J3793">
        <f t="shared" si="59"/>
        <v>74.783659607909669</v>
      </c>
      <c r="K3793" s="50" t="str">
        <f>VLOOKUP(D3793,'Species List'!$A$2:$J$97,4,0)</f>
        <v>Acanthuridae</v>
      </c>
    </row>
    <row r="3794" spans="1:11">
      <c r="A3794" s="49">
        <v>2015</v>
      </c>
      <c r="B3794" t="s">
        <v>39</v>
      </c>
      <c r="C3794">
        <v>2</v>
      </c>
      <c r="D3794" s="48" t="s">
        <v>46</v>
      </c>
      <c r="E3794" s="48" t="str">
        <f>VLOOKUP(D3794,'Species List'!$A$2:$J$97,3,0)</f>
        <v>Acanthurus chirurgus</v>
      </c>
      <c r="F3794">
        <v>15</v>
      </c>
      <c r="H3794" s="50">
        <f>VLOOKUP(D3794,'Species List'!$A$2:$J$97,6,0)</f>
        <v>-2.4262000000000001</v>
      </c>
      <c r="I3794" s="50">
        <f>VLOOKUP(D3794,'Species List'!$A$2:$J$97,7,0)</f>
        <v>2.0768</v>
      </c>
      <c r="J3794">
        <f t="shared" si="59"/>
        <v>123.90999139179274</v>
      </c>
      <c r="K3794" s="50" t="str">
        <f>VLOOKUP(D3794,'Species List'!$A$2:$J$97,4,0)</f>
        <v>Acanthuridae</v>
      </c>
    </row>
    <row r="3795" spans="1:11">
      <c r="A3795" s="49">
        <v>2015</v>
      </c>
      <c r="B3795" t="s">
        <v>39</v>
      </c>
      <c r="C3795">
        <v>2</v>
      </c>
      <c r="D3795" t="s">
        <v>48</v>
      </c>
      <c r="E3795" s="48" t="str">
        <f>VLOOKUP(D3795,'Species List'!$A$2:$J$97,3,0)</f>
        <v>Scarus taeniopterus</v>
      </c>
      <c r="F3795">
        <v>7</v>
      </c>
      <c r="G3795" t="s">
        <v>53</v>
      </c>
      <c r="H3795" s="50">
        <f>VLOOKUP(D3795,'Species List'!$A$2:$J$97,6,0)</f>
        <v>-3.2256999999999998</v>
      </c>
      <c r="I3795" s="50">
        <f>VLOOKUP(D3795,'Species List'!$A$2:$J$97,7,0)</f>
        <v>2.3852000000000002</v>
      </c>
      <c r="J3795">
        <f t="shared" si="59"/>
        <v>14.970208360402568</v>
      </c>
      <c r="K3795" s="50" t="str">
        <f>VLOOKUP(D3795,'Species List'!$A$2:$J$97,4,0)</f>
        <v>Scaridae</v>
      </c>
    </row>
    <row r="3796" spans="1:11">
      <c r="A3796" s="49">
        <v>2015</v>
      </c>
      <c r="B3796" t="s">
        <v>39</v>
      </c>
      <c r="C3796">
        <v>2</v>
      </c>
      <c r="D3796" t="s">
        <v>48</v>
      </c>
      <c r="E3796" s="48" t="str">
        <f>VLOOKUP(D3796,'Species List'!$A$2:$J$97,3,0)</f>
        <v>Scarus taeniopterus</v>
      </c>
      <c r="F3796">
        <v>9</v>
      </c>
      <c r="G3796" t="s">
        <v>53</v>
      </c>
      <c r="H3796" s="50">
        <f>VLOOKUP(D3796,'Species List'!$A$2:$J$97,6,0)</f>
        <v>-3.2256999999999998</v>
      </c>
      <c r="I3796" s="50">
        <f>VLOOKUP(D3796,'Species List'!$A$2:$J$97,7,0)</f>
        <v>2.3852000000000002</v>
      </c>
      <c r="J3796">
        <f t="shared" si="59"/>
        <v>27.262095418590206</v>
      </c>
      <c r="K3796" s="50" t="str">
        <f>VLOOKUP(D3796,'Species List'!$A$2:$J$97,4,0)</f>
        <v>Scaridae</v>
      </c>
    </row>
    <row r="3797" spans="1:11">
      <c r="A3797" s="49">
        <v>2015</v>
      </c>
      <c r="B3797" t="s">
        <v>39</v>
      </c>
      <c r="C3797">
        <v>2</v>
      </c>
      <c r="D3797" t="s">
        <v>48</v>
      </c>
      <c r="E3797" s="48" t="str">
        <f>VLOOKUP(D3797,'Species List'!$A$2:$J$97,3,0)</f>
        <v>Scarus taeniopterus</v>
      </c>
      <c r="F3797">
        <v>23</v>
      </c>
      <c r="G3797" t="s">
        <v>43</v>
      </c>
      <c r="H3797" s="50">
        <f>VLOOKUP(D3797,'Species List'!$A$2:$J$97,6,0)</f>
        <v>-3.2256999999999998</v>
      </c>
      <c r="I3797" s="50">
        <f>VLOOKUP(D3797,'Species List'!$A$2:$J$97,7,0)</f>
        <v>2.3852000000000002</v>
      </c>
      <c r="J3797">
        <f t="shared" si="59"/>
        <v>255.56020890468707</v>
      </c>
      <c r="K3797" s="50" t="str">
        <f>VLOOKUP(D3797,'Species List'!$A$2:$J$97,4,0)</f>
        <v>Scaridae</v>
      </c>
    </row>
    <row r="3798" spans="1:11">
      <c r="A3798" s="49">
        <v>2015</v>
      </c>
      <c r="B3798" t="s">
        <v>39</v>
      </c>
      <c r="C3798">
        <v>2</v>
      </c>
      <c r="D3798" s="48" t="s">
        <v>42</v>
      </c>
      <c r="E3798" s="48" t="str">
        <f>VLOOKUP(D3798,'Species List'!$A$2:$J$97,3,0)</f>
        <v>Scarus vetula</v>
      </c>
      <c r="F3798">
        <v>32</v>
      </c>
      <c r="G3798" t="s">
        <v>43</v>
      </c>
      <c r="H3798" s="50">
        <f>VLOOKUP(D3798,'Species List'!$A$2:$J$97,6,0)</f>
        <v>-5.0162000000000004</v>
      </c>
      <c r="I3798" s="50">
        <f>VLOOKUP(D3798,'Species List'!$A$2:$J$97,7,0)</f>
        <v>3.1109</v>
      </c>
      <c r="J3798">
        <f t="shared" si="59"/>
        <v>598.50952660385963</v>
      </c>
      <c r="K3798" s="50" t="str">
        <f>VLOOKUP(D3798,'Species List'!$A$2:$J$97,4,0)</f>
        <v>Scaridae</v>
      </c>
    </row>
    <row r="3799" spans="1:11">
      <c r="A3799" s="49">
        <v>2015</v>
      </c>
      <c r="B3799" t="s">
        <v>39</v>
      </c>
      <c r="C3799">
        <v>2</v>
      </c>
      <c r="D3799" t="s">
        <v>45</v>
      </c>
      <c r="E3799" s="48" t="str">
        <f>VLOOKUP(D3799,'Species List'!$A$2:$J$97,3,0)</f>
        <v>Sparisoma viride</v>
      </c>
      <c r="F3799">
        <v>25</v>
      </c>
      <c r="G3799" t="s">
        <v>21</v>
      </c>
      <c r="H3799" s="50">
        <f>VLOOKUP(D3799,'Species List'!$A$2:$J$97,6,0)</f>
        <v>-4.4317000000000002</v>
      </c>
      <c r="I3799" s="50">
        <f>VLOOKUP(D3799,'Species List'!$A$2:$J$97,7,0)</f>
        <v>2.9051</v>
      </c>
      <c r="J3799">
        <f t="shared" si="59"/>
        <v>342.41715863912742</v>
      </c>
      <c r="K3799" s="50" t="str">
        <f>VLOOKUP(D3799,'Species List'!$A$2:$J$97,4,0)</f>
        <v>Scaridae</v>
      </c>
    </row>
    <row r="3800" spans="1:11">
      <c r="A3800" s="49">
        <v>2015</v>
      </c>
      <c r="B3800" t="s">
        <v>39</v>
      </c>
      <c r="C3800">
        <v>2</v>
      </c>
      <c r="D3800" t="s">
        <v>45</v>
      </c>
      <c r="E3800" s="48" t="str">
        <f>VLOOKUP(D3800,'Species List'!$A$2:$J$97,3,0)</f>
        <v>Sparisoma viride</v>
      </c>
      <c r="F3800">
        <v>32</v>
      </c>
      <c r="G3800" t="s">
        <v>43</v>
      </c>
      <c r="H3800" s="50">
        <f>VLOOKUP(D3800,'Species List'!$A$2:$J$97,6,0)</f>
        <v>-4.4317000000000002</v>
      </c>
      <c r="I3800" s="50">
        <f>VLOOKUP(D3800,'Species List'!$A$2:$J$97,7,0)</f>
        <v>2.9051</v>
      </c>
      <c r="J3800">
        <f t="shared" si="59"/>
        <v>701.47339170910243</v>
      </c>
      <c r="K3800" s="50" t="str">
        <f>VLOOKUP(D3800,'Species List'!$A$2:$J$97,4,0)</f>
        <v>Scaridae</v>
      </c>
    </row>
    <row r="3801" spans="1:11">
      <c r="A3801" s="49">
        <v>2015</v>
      </c>
      <c r="B3801" t="s">
        <v>39</v>
      </c>
      <c r="C3801">
        <v>3</v>
      </c>
      <c r="D3801" s="48" t="s">
        <v>26</v>
      </c>
      <c r="E3801" s="48" t="str">
        <f>VLOOKUP(D3801,'Species List'!$A$2:$J$97,3,0)</f>
        <v>Acanthurus bahianus</v>
      </c>
      <c r="F3801">
        <v>15</v>
      </c>
      <c r="H3801" s="50">
        <f>VLOOKUP(D3801,'Species List'!$A$2:$J$97,6,0)</f>
        <v>-4.6005000000000003</v>
      </c>
      <c r="I3801" s="50">
        <f>VLOOKUP(D3801,'Species List'!$A$2:$J$97,7,0)</f>
        <v>2.9752000000000001</v>
      </c>
      <c r="J3801">
        <f t="shared" si="59"/>
        <v>74.783659607909669</v>
      </c>
      <c r="K3801" s="50" t="str">
        <f>VLOOKUP(D3801,'Species List'!$A$2:$J$97,4,0)</f>
        <v>Acanthuridae</v>
      </c>
    </row>
    <row r="3802" spans="1:11">
      <c r="A3802" s="49">
        <v>2015</v>
      </c>
      <c r="B3802" t="s">
        <v>39</v>
      </c>
      <c r="C3802">
        <v>3</v>
      </c>
      <c r="D3802" t="s">
        <v>48</v>
      </c>
      <c r="E3802" s="48" t="str">
        <f>VLOOKUP(D3802,'Species List'!$A$2:$J$97,3,0)</f>
        <v>Scarus taeniopterus</v>
      </c>
      <c r="F3802">
        <v>19</v>
      </c>
      <c r="G3802" t="s">
        <v>21</v>
      </c>
      <c r="H3802" s="50">
        <f>VLOOKUP(D3802,'Species List'!$A$2:$J$97,6,0)</f>
        <v>-3.2256999999999998</v>
      </c>
      <c r="I3802" s="50">
        <f>VLOOKUP(D3802,'Species List'!$A$2:$J$97,7,0)</f>
        <v>2.3852000000000002</v>
      </c>
      <c r="J3802">
        <f t="shared" si="59"/>
        <v>162.02539503890316</v>
      </c>
      <c r="K3802" s="50" t="str">
        <f>VLOOKUP(D3802,'Species List'!$A$2:$J$97,4,0)</f>
        <v>Scaridae</v>
      </c>
    </row>
    <row r="3803" spans="1:11">
      <c r="A3803" s="49">
        <v>2015</v>
      </c>
      <c r="B3803" t="s">
        <v>39</v>
      </c>
      <c r="C3803">
        <v>3</v>
      </c>
      <c r="D3803" s="48" t="s">
        <v>42</v>
      </c>
      <c r="E3803" s="48" t="str">
        <f>VLOOKUP(D3803,'Species List'!$A$2:$J$97,3,0)</f>
        <v>Scarus vetula</v>
      </c>
      <c r="F3803">
        <v>28</v>
      </c>
      <c r="G3803" t="s">
        <v>43</v>
      </c>
      <c r="H3803" s="50">
        <f>VLOOKUP(D3803,'Species List'!$A$2:$J$97,6,0)</f>
        <v>-5.0162000000000004</v>
      </c>
      <c r="I3803" s="50">
        <f>VLOOKUP(D3803,'Species List'!$A$2:$J$97,7,0)</f>
        <v>3.1109</v>
      </c>
      <c r="J3803">
        <f t="shared" si="59"/>
        <v>395.06078258407069</v>
      </c>
      <c r="K3803" s="50" t="str">
        <f>VLOOKUP(D3803,'Species List'!$A$2:$J$97,4,0)</f>
        <v>Scaridae</v>
      </c>
    </row>
    <row r="3804" spans="1:11">
      <c r="A3804" s="49">
        <v>2015</v>
      </c>
      <c r="B3804" t="s">
        <v>39</v>
      </c>
      <c r="C3804">
        <v>3</v>
      </c>
      <c r="D3804" t="s">
        <v>45</v>
      </c>
      <c r="E3804" s="48" t="str">
        <f>VLOOKUP(D3804,'Species List'!$A$2:$J$97,3,0)</f>
        <v>Sparisoma viride</v>
      </c>
      <c r="F3804">
        <v>32</v>
      </c>
      <c r="G3804" t="s">
        <v>43</v>
      </c>
      <c r="H3804" s="50">
        <f>VLOOKUP(D3804,'Species List'!$A$2:$J$97,6,0)</f>
        <v>-4.4317000000000002</v>
      </c>
      <c r="I3804" s="50">
        <f>VLOOKUP(D3804,'Species List'!$A$2:$J$97,7,0)</f>
        <v>2.9051</v>
      </c>
      <c r="J3804">
        <f t="shared" si="59"/>
        <v>701.47339170910243</v>
      </c>
      <c r="K3804" s="50" t="str">
        <f>VLOOKUP(D3804,'Species List'!$A$2:$J$97,4,0)</f>
        <v>Scaridae</v>
      </c>
    </row>
    <row r="3805" spans="1:11">
      <c r="A3805" s="49">
        <v>2015</v>
      </c>
      <c r="B3805" t="s">
        <v>39</v>
      </c>
      <c r="C3805">
        <v>4</v>
      </c>
      <c r="D3805" t="s">
        <v>54</v>
      </c>
      <c r="E3805" s="48" t="str">
        <f>VLOOKUP(D3805,'Species List'!$A$2:$J$97,3,0)</f>
        <v>Acanthurus coeruleus</v>
      </c>
      <c r="F3805">
        <v>13</v>
      </c>
      <c r="H3805" s="50">
        <f>VLOOKUP(D3805,'Species List'!$A$2:$J$97,6,0)</f>
        <v>-2.8241999999999998</v>
      </c>
      <c r="I3805" s="50">
        <f>VLOOKUP(D3805,'Species List'!$A$2:$J$97,7,0)</f>
        <v>2.2637999999999998</v>
      </c>
      <c r="J3805">
        <f t="shared" si="59"/>
        <v>91.483961183754317</v>
      </c>
      <c r="K3805" s="50" t="str">
        <f>VLOOKUP(D3805,'Species List'!$A$2:$J$97,4,0)</f>
        <v>Acanthuridae</v>
      </c>
    </row>
    <row r="3806" spans="1:11">
      <c r="A3806" s="49">
        <v>2015</v>
      </c>
      <c r="B3806" t="s">
        <v>39</v>
      </c>
      <c r="C3806">
        <v>4</v>
      </c>
      <c r="D3806" t="s">
        <v>54</v>
      </c>
      <c r="E3806" s="48" t="str">
        <f>VLOOKUP(D3806,'Species List'!$A$2:$J$97,3,0)</f>
        <v>Acanthurus coeruleus</v>
      </c>
      <c r="F3806">
        <v>15</v>
      </c>
      <c r="H3806" s="50">
        <f>VLOOKUP(D3806,'Species List'!$A$2:$J$97,6,0)</f>
        <v>-2.8241999999999998</v>
      </c>
      <c r="I3806" s="50">
        <f>VLOOKUP(D3806,'Species List'!$A$2:$J$97,7,0)</f>
        <v>2.2637999999999998</v>
      </c>
      <c r="J3806">
        <f t="shared" si="59"/>
        <v>126.48394196747614</v>
      </c>
      <c r="K3806" s="50" t="str">
        <f>VLOOKUP(D3806,'Species List'!$A$2:$J$97,4,0)</f>
        <v>Acanthuridae</v>
      </c>
    </row>
    <row r="3807" spans="1:11">
      <c r="A3807" s="49">
        <v>2015</v>
      </c>
      <c r="B3807" t="s">
        <v>39</v>
      </c>
      <c r="C3807">
        <v>4</v>
      </c>
      <c r="D3807" t="s">
        <v>48</v>
      </c>
      <c r="E3807" s="48" t="str">
        <f>VLOOKUP(D3807,'Species List'!$A$2:$J$97,3,0)</f>
        <v>Scarus taeniopterus</v>
      </c>
      <c r="F3807">
        <v>16</v>
      </c>
      <c r="G3807" t="s">
        <v>21</v>
      </c>
      <c r="H3807" s="50">
        <f>VLOOKUP(D3807,'Species List'!$A$2:$J$97,6,0)</f>
        <v>-3.2256999999999998</v>
      </c>
      <c r="I3807" s="50">
        <f>VLOOKUP(D3807,'Species List'!$A$2:$J$97,7,0)</f>
        <v>2.3852000000000002</v>
      </c>
      <c r="J3807">
        <f t="shared" si="59"/>
        <v>107.53924488293569</v>
      </c>
      <c r="K3807" s="50" t="str">
        <f>VLOOKUP(D3807,'Species List'!$A$2:$J$97,4,0)</f>
        <v>Scaridae</v>
      </c>
    </row>
    <row r="3808" spans="1:11">
      <c r="A3808" s="49">
        <v>2015</v>
      </c>
      <c r="B3808" t="s">
        <v>39</v>
      </c>
      <c r="C3808">
        <v>4</v>
      </c>
      <c r="D3808" t="s">
        <v>48</v>
      </c>
      <c r="E3808" s="48" t="str">
        <f>VLOOKUP(D3808,'Species List'!$A$2:$J$97,3,0)</f>
        <v>Scarus taeniopterus</v>
      </c>
      <c r="F3808">
        <v>17</v>
      </c>
      <c r="G3808" t="s">
        <v>21</v>
      </c>
      <c r="H3808" s="50">
        <f>VLOOKUP(D3808,'Species List'!$A$2:$J$97,6,0)</f>
        <v>-3.2256999999999998</v>
      </c>
      <c r="I3808" s="50">
        <f>VLOOKUP(D3808,'Species List'!$A$2:$J$97,7,0)</f>
        <v>2.3852000000000002</v>
      </c>
      <c r="J3808">
        <f t="shared" si="59"/>
        <v>124.27013418228138</v>
      </c>
      <c r="K3808" s="50" t="str">
        <f>VLOOKUP(D3808,'Species List'!$A$2:$J$97,4,0)</f>
        <v>Scaridae</v>
      </c>
    </row>
    <row r="3809" spans="1:11">
      <c r="A3809" s="49">
        <v>2015</v>
      </c>
      <c r="B3809" t="s">
        <v>39</v>
      </c>
      <c r="C3809">
        <v>4</v>
      </c>
      <c r="D3809" t="s">
        <v>48</v>
      </c>
      <c r="E3809" s="48" t="str">
        <f>VLOOKUP(D3809,'Species List'!$A$2:$J$97,3,0)</f>
        <v>Scarus taeniopterus</v>
      </c>
      <c r="F3809">
        <v>18</v>
      </c>
      <c r="G3809" t="s">
        <v>21</v>
      </c>
      <c r="H3809" s="50">
        <f>VLOOKUP(D3809,'Species List'!$A$2:$J$97,6,0)</f>
        <v>-3.2256999999999998</v>
      </c>
      <c r="I3809" s="50">
        <f>VLOOKUP(D3809,'Species List'!$A$2:$J$97,7,0)</f>
        <v>2.3852000000000002</v>
      </c>
      <c r="J3809">
        <f t="shared" si="59"/>
        <v>142.42163893869329</v>
      </c>
      <c r="K3809" s="50" t="str">
        <f>VLOOKUP(D3809,'Species List'!$A$2:$J$97,4,0)</f>
        <v>Scaridae</v>
      </c>
    </row>
    <row r="3810" spans="1:11">
      <c r="A3810" s="49">
        <v>2015</v>
      </c>
      <c r="B3810" t="s">
        <v>39</v>
      </c>
      <c r="C3810">
        <v>4</v>
      </c>
      <c r="D3810" t="s">
        <v>48</v>
      </c>
      <c r="E3810" s="48" t="str">
        <f>VLOOKUP(D3810,'Species List'!$A$2:$J$97,3,0)</f>
        <v>Scarus taeniopterus</v>
      </c>
      <c r="F3810">
        <v>25</v>
      </c>
      <c r="G3810" t="s">
        <v>43</v>
      </c>
      <c r="H3810" s="50">
        <f>VLOOKUP(D3810,'Species List'!$A$2:$J$97,6,0)</f>
        <v>-3.2256999999999998</v>
      </c>
      <c r="I3810" s="50">
        <f>VLOOKUP(D3810,'Species List'!$A$2:$J$97,7,0)</f>
        <v>2.3852000000000002</v>
      </c>
      <c r="J3810">
        <f t="shared" si="59"/>
        <v>311.79310623759653</v>
      </c>
      <c r="K3810" s="50" t="str">
        <f>VLOOKUP(D3810,'Species List'!$A$2:$J$97,4,0)</f>
        <v>Scaridae</v>
      </c>
    </row>
    <row r="3811" spans="1:11">
      <c r="A3811" s="49">
        <v>2015</v>
      </c>
      <c r="B3811" t="s">
        <v>39</v>
      </c>
      <c r="C3811">
        <v>4</v>
      </c>
      <c r="D3811" s="48" t="s">
        <v>47</v>
      </c>
      <c r="E3811" s="48" t="str">
        <f>VLOOKUP(D3811,'Species List'!$A$2:$J$97,3,0)</f>
        <v>Sparisoma aurofrenatum</v>
      </c>
      <c r="F3811">
        <v>22</v>
      </c>
      <c r="G3811" t="s">
        <v>43</v>
      </c>
      <c r="H3811" s="50">
        <f>VLOOKUP(D3811,'Species List'!$A$2:$J$97,6,0)</f>
        <v>-4.0781000000000001</v>
      </c>
      <c r="I3811" s="50">
        <f>VLOOKUP(D3811,'Species List'!$A$2:$J$97,7,0)</f>
        <v>2.7437999999999998</v>
      </c>
      <c r="J3811">
        <f t="shared" si="59"/>
        <v>223.37746170948702</v>
      </c>
      <c r="K3811" s="50" t="str">
        <f>VLOOKUP(D3811,'Species List'!$A$2:$J$97,4,0)</f>
        <v>Scaridae</v>
      </c>
    </row>
    <row r="3812" spans="1:11">
      <c r="A3812" s="49">
        <v>2015</v>
      </c>
      <c r="B3812" t="s">
        <v>39</v>
      </c>
      <c r="C3812">
        <v>4</v>
      </c>
      <c r="D3812" t="s">
        <v>45</v>
      </c>
      <c r="E3812" s="48" t="str">
        <f>VLOOKUP(D3812,'Species List'!$A$2:$J$97,3,0)</f>
        <v>Sparisoma viride</v>
      </c>
      <c r="F3812">
        <v>23</v>
      </c>
      <c r="G3812" t="s">
        <v>21</v>
      </c>
      <c r="H3812" s="50">
        <f>VLOOKUP(D3812,'Species List'!$A$2:$J$97,6,0)</f>
        <v>-4.4317000000000002</v>
      </c>
      <c r="I3812" s="50">
        <f>VLOOKUP(D3812,'Species List'!$A$2:$J$97,7,0)</f>
        <v>2.9051</v>
      </c>
      <c r="J3812">
        <f t="shared" si="59"/>
        <v>268.75437106326598</v>
      </c>
      <c r="K3812" s="50" t="str">
        <f>VLOOKUP(D3812,'Species List'!$A$2:$J$97,4,0)</f>
        <v>Scaridae</v>
      </c>
    </row>
    <row r="3813" spans="1:11">
      <c r="A3813" s="49">
        <v>2015</v>
      </c>
      <c r="B3813" t="s">
        <v>39</v>
      </c>
      <c r="C3813">
        <v>4</v>
      </c>
      <c r="D3813" t="s">
        <v>45</v>
      </c>
      <c r="E3813" s="48" t="str">
        <f>VLOOKUP(D3813,'Species List'!$A$2:$J$97,3,0)</f>
        <v>Sparisoma viride</v>
      </c>
      <c r="F3813">
        <v>32</v>
      </c>
      <c r="G3813" t="s">
        <v>43</v>
      </c>
      <c r="H3813" s="50">
        <f>VLOOKUP(D3813,'Species List'!$A$2:$J$97,6,0)</f>
        <v>-4.4317000000000002</v>
      </c>
      <c r="I3813" s="50">
        <f>VLOOKUP(D3813,'Species List'!$A$2:$J$97,7,0)</f>
        <v>2.9051</v>
      </c>
      <c r="J3813">
        <f t="shared" si="59"/>
        <v>701.47339170910243</v>
      </c>
      <c r="K3813" s="50" t="str">
        <f>VLOOKUP(D3813,'Species List'!$A$2:$J$97,4,0)</f>
        <v>Scaridae</v>
      </c>
    </row>
    <row r="3814" spans="1:11">
      <c r="A3814" s="49">
        <v>2015</v>
      </c>
      <c r="B3814" t="s">
        <v>39</v>
      </c>
      <c r="C3814">
        <v>5</v>
      </c>
      <c r="D3814" t="s">
        <v>48</v>
      </c>
      <c r="E3814" s="48" t="str">
        <f>VLOOKUP(D3814,'Species List'!$A$2:$J$97,3,0)</f>
        <v>Scarus taeniopterus</v>
      </c>
      <c r="F3814">
        <v>20</v>
      </c>
      <c r="G3814" t="s">
        <v>21</v>
      </c>
      <c r="H3814" s="50">
        <f>VLOOKUP(D3814,'Species List'!$A$2:$J$97,6,0)</f>
        <v>-3.2256999999999998</v>
      </c>
      <c r="I3814" s="50">
        <f>VLOOKUP(D3814,'Species List'!$A$2:$J$97,7,0)</f>
        <v>2.3852000000000002</v>
      </c>
      <c r="J3814">
        <f t="shared" si="59"/>
        <v>183.11197449783583</v>
      </c>
      <c r="K3814" s="50" t="str">
        <f>VLOOKUP(D3814,'Species List'!$A$2:$J$97,4,0)</f>
        <v>Scaridae</v>
      </c>
    </row>
    <row r="3815" spans="1:11">
      <c r="A3815" s="49">
        <v>2015</v>
      </c>
      <c r="B3815" t="s">
        <v>39</v>
      </c>
      <c r="C3815">
        <v>5</v>
      </c>
      <c r="D3815" t="s">
        <v>48</v>
      </c>
      <c r="E3815" s="48" t="str">
        <f>VLOOKUP(D3815,'Species List'!$A$2:$J$97,3,0)</f>
        <v>Scarus taeniopterus</v>
      </c>
      <c r="F3815">
        <v>20</v>
      </c>
      <c r="G3815" t="s">
        <v>21</v>
      </c>
      <c r="H3815" s="50">
        <f>VLOOKUP(D3815,'Species List'!$A$2:$J$97,6,0)</f>
        <v>-3.2256999999999998</v>
      </c>
      <c r="I3815" s="50">
        <f>VLOOKUP(D3815,'Species List'!$A$2:$J$97,7,0)</f>
        <v>2.3852000000000002</v>
      </c>
      <c r="J3815">
        <f t="shared" si="59"/>
        <v>183.11197449783583</v>
      </c>
      <c r="K3815" s="50" t="str">
        <f>VLOOKUP(D3815,'Species List'!$A$2:$J$97,4,0)</f>
        <v>Scaridae</v>
      </c>
    </row>
    <row r="3816" spans="1:11">
      <c r="A3816" s="49">
        <v>2015</v>
      </c>
      <c r="B3816" t="s">
        <v>39</v>
      </c>
      <c r="C3816">
        <v>5</v>
      </c>
      <c r="D3816" t="s">
        <v>48</v>
      </c>
      <c r="E3816" s="48" t="str">
        <f>VLOOKUP(D3816,'Species List'!$A$2:$J$97,3,0)</f>
        <v>Scarus taeniopterus</v>
      </c>
      <c r="F3816">
        <v>23</v>
      </c>
      <c r="G3816" t="s">
        <v>43</v>
      </c>
      <c r="H3816" s="50">
        <f>VLOOKUP(D3816,'Species List'!$A$2:$J$97,6,0)</f>
        <v>-3.2256999999999998</v>
      </c>
      <c r="I3816" s="50">
        <f>VLOOKUP(D3816,'Species List'!$A$2:$J$97,7,0)</f>
        <v>2.3852000000000002</v>
      </c>
      <c r="J3816">
        <f t="shared" si="59"/>
        <v>255.56020890468707</v>
      </c>
      <c r="K3816" s="50" t="str">
        <f>VLOOKUP(D3816,'Species List'!$A$2:$J$97,4,0)</f>
        <v>Scaridae</v>
      </c>
    </row>
    <row r="3817" spans="1:11">
      <c r="A3817" s="49">
        <v>2015</v>
      </c>
      <c r="B3817" t="s">
        <v>39</v>
      </c>
      <c r="C3817">
        <v>5</v>
      </c>
      <c r="D3817" t="s">
        <v>48</v>
      </c>
      <c r="E3817" s="48" t="str">
        <f>VLOOKUP(D3817,'Species List'!$A$2:$J$97,3,0)</f>
        <v>Scarus taeniopterus</v>
      </c>
      <c r="F3817">
        <v>25</v>
      </c>
      <c r="G3817" t="s">
        <v>43</v>
      </c>
      <c r="H3817" s="50">
        <f>VLOOKUP(D3817,'Species List'!$A$2:$J$97,6,0)</f>
        <v>-3.2256999999999998</v>
      </c>
      <c r="I3817" s="50">
        <f>VLOOKUP(D3817,'Species List'!$A$2:$J$97,7,0)</f>
        <v>2.3852000000000002</v>
      </c>
      <c r="J3817">
        <f t="shared" si="59"/>
        <v>311.79310623759653</v>
      </c>
      <c r="K3817" s="50" t="str">
        <f>VLOOKUP(D3817,'Species List'!$A$2:$J$97,4,0)</f>
        <v>Scaridae</v>
      </c>
    </row>
    <row r="3818" spans="1:11">
      <c r="A3818" s="49">
        <v>2015</v>
      </c>
      <c r="B3818" t="s">
        <v>39</v>
      </c>
      <c r="C3818">
        <v>5</v>
      </c>
      <c r="D3818" t="s">
        <v>45</v>
      </c>
      <c r="E3818" s="48" t="str">
        <f>VLOOKUP(D3818,'Species List'!$A$2:$J$97,3,0)</f>
        <v>Sparisoma viride</v>
      </c>
      <c r="F3818">
        <v>25</v>
      </c>
      <c r="G3818" t="s">
        <v>21</v>
      </c>
      <c r="H3818" s="50">
        <f>VLOOKUP(D3818,'Species List'!$A$2:$J$97,6,0)</f>
        <v>-4.4317000000000002</v>
      </c>
      <c r="I3818" s="50">
        <f>VLOOKUP(D3818,'Species List'!$A$2:$J$97,7,0)</f>
        <v>2.9051</v>
      </c>
      <c r="J3818">
        <f t="shared" si="59"/>
        <v>342.41715863912742</v>
      </c>
      <c r="K3818" s="50" t="str">
        <f>VLOOKUP(D3818,'Species List'!$A$2:$J$97,4,0)</f>
        <v>Scaridae</v>
      </c>
    </row>
    <row r="3819" spans="1:11">
      <c r="A3819" s="49">
        <v>2015</v>
      </c>
      <c r="B3819" t="s">
        <v>39</v>
      </c>
      <c r="C3819">
        <v>5</v>
      </c>
      <c r="D3819" t="s">
        <v>45</v>
      </c>
      <c r="E3819" s="48" t="str">
        <f>VLOOKUP(D3819,'Species List'!$A$2:$J$97,3,0)</f>
        <v>Sparisoma viride</v>
      </c>
      <c r="F3819">
        <v>32</v>
      </c>
      <c r="G3819" t="s">
        <v>43</v>
      </c>
      <c r="H3819" s="50">
        <f>VLOOKUP(D3819,'Species List'!$A$2:$J$97,6,0)</f>
        <v>-4.4317000000000002</v>
      </c>
      <c r="I3819" s="50">
        <f>VLOOKUP(D3819,'Species List'!$A$2:$J$97,7,0)</f>
        <v>2.9051</v>
      </c>
      <c r="J3819">
        <f t="shared" si="59"/>
        <v>701.47339170910243</v>
      </c>
      <c r="K3819" s="50" t="str">
        <f>VLOOKUP(D3819,'Species List'!$A$2:$J$97,4,0)</f>
        <v>Scaridae</v>
      </c>
    </row>
    <row r="3820" spans="1:11">
      <c r="A3820" s="49">
        <v>2015</v>
      </c>
      <c r="B3820" t="s">
        <v>39</v>
      </c>
      <c r="C3820">
        <v>6</v>
      </c>
      <c r="D3820" s="48" t="s">
        <v>26</v>
      </c>
      <c r="E3820" s="48" t="str">
        <f>VLOOKUP(D3820,'Species List'!$A$2:$J$97,3,0)</f>
        <v>Acanthurus bahianus</v>
      </c>
      <c r="F3820">
        <v>18</v>
      </c>
      <c r="H3820" s="50">
        <f>VLOOKUP(D3820,'Species List'!$A$2:$J$97,6,0)</f>
        <v>-4.6005000000000003</v>
      </c>
      <c r="I3820" s="50">
        <f>VLOOKUP(D3820,'Species List'!$A$2:$J$97,7,0)</f>
        <v>2.9752000000000001</v>
      </c>
      <c r="J3820">
        <f t="shared" si="59"/>
        <v>128.64317706372901</v>
      </c>
      <c r="K3820" s="50" t="str">
        <f>VLOOKUP(D3820,'Species List'!$A$2:$J$97,4,0)</f>
        <v>Acanthuridae</v>
      </c>
    </row>
    <row r="3821" spans="1:11">
      <c r="A3821" s="49">
        <v>2015</v>
      </c>
      <c r="B3821" t="s">
        <v>39</v>
      </c>
      <c r="C3821">
        <v>6</v>
      </c>
      <c r="D3821" s="48" t="s">
        <v>26</v>
      </c>
      <c r="E3821" s="48" t="str">
        <f>VLOOKUP(D3821,'Species List'!$A$2:$J$97,3,0)</f>
        <v>Acanthurus bahianus</v>
      </c>
      <c r="F3821">
        <v>18</v>
      </c>
      <c r="H3821" s="50">
        <f>VLOOKUP(D3821,'Species List'!$A$2:$J$97,6,0)</f>
        <v>-4.6005000000000003</v>
      </c>
      <c r="I3821" s="50">
        <f>VLOOKUP(D3821,'Species List'!$A$2:$J$97,7,0)</f>
        <v>2.9752000000000001</v>
      </c>
      <c r="J3821">
        <f t="shared" si="59"/>
        <v>128.64317706372901</v>
      </c>
      <c r="K3821" s="50" t="str">
        <f>VLOOKUP(D3821,'Species List'!$A$2:$J$97,4,0)</f>
        <v>Acanthuridae</v>
      </c>
    </row>
    <row r="3822" spans="1:11">
      <c r="A3822" s="49">
        <v>2015</v>
      </c>
      <c r="B3822" t="s">
        <v>39</v>
      </c>
      <c r="C3822">
        <v>6</v>
      </c>
      <c r="D3822" t="s">
        <v>48</v>
      </c>
      <c r="E3822" s="48" t="str">
        <f>VLOOKUP(D3822,'Species List'!$A$2:$J$97,3,0)</f>
        <v>Scarus taeniopterus</v>
      </c>
      <c r="F3822">
        <v>10</v>
      </c>
      <c r="G3822" t="s">
        <v>21</v>
      </c>
      <c r="H3822" s="50">
        <f>VLOOKUP(D3822,'Species List'!$A$2:$J$97,6,0)</f>
        <v>-3.2256999999999998</v>
      </c>
      <c r="I3822" s="50">
        <f>VLOOKUP(D3822,'Species List'!$A$2:$J$97,7,0)</f>
        <v>2.3852000000000002</v>
      </c>
      <c r="J3822">
        <f t="shared" si="59"/>
        <v>35.050966680669347</v>
      </c>
      <c r="K3822" s="50" t="str">
        <f>VLOOKUP(D3822,'Species List'!$A$2:$J$97,4,0)</f>
        <v>Scaridae</v>
      </c>
    </row>
    <row r="3823" spans="1:11">
      <c r="A3823" s="49">
        <v>2015</v>
      </c>
      <c r="B3823" t="s">
        <v>39</v>
      </c>
      <c r="C3823">
        <v>6</v>
      </c>
      <c r="D3823" t="s">
        <v>48</v>
      </c>
      <c r="E3823" s="48" t="str">
        <f>VLOOKUP(D3823,'Species List'!$A$2:$J$97,3,0)</f>
        <v>Scarus taeniopterus</v>
      </c>
      <c r="F3823">
        <v>13</v>
      </c>
      <c r="G3823" t="s">
        <v>21</v>
      </c>
      <c r="H3823" s="50">
        <f>VLOOKUP(D3823,'Species List'!$A$2:$J$97,6,0)</f>
        <v>-3.2256999999999998</v>
      </c>
      <c r="I3823" s="50">
        <f>VLOOKUP(D3823,'Species List'!$A$2:$J$97,7,0)</f>
        <v>2.3852000000000002</v>
      </c>
      <c r="J3823">
        <f t="shared" si="59"/>
        <v>65.535660968650873</v>
      </c>
      <c r="K3823" s="50" t="str">
        <f>VLOOKUP(D3823,'Species List'!$A$2:$J$97,4,0)</f>
        <v>Scaridae</v>
      </c>
    </row>
    <row r="3824" spans="1:11">
      <c r="A3824" s="49">
        <v>2015</v>
      </c>
      <c r="B3824" t="s">
        <v>39</v>
      </c>
      <c r="C3824">
        <v>6</v>
      </c>
      <c r="D3824" t="s">
        <v>48</v>
      </c>
      <c r="E3824" s="48" t="str">
        <f>VLOOKUP(D3824,'Species List'!$A$2:$J$97,3,0)</f>
        <v>Scarus taeniopterus</v>
      </c>
      <c r="F3824">
        <v>15</v>
      </c>
      <c r="G3824" t="s">
        <v>21</v>
      </c>
      <c r="H3824" s="50">
        <f>VLOOKUP(D3824,'Species List'!$A$2:$J$97,6,0)</f>
        <v>-3.2256999999999998</v>
      </c>
      <c r="I3824" s="50">
        <f>VLOOKUP(D3824,'Species List'!$A$2:$J$97,7,0)</f>
        <v>2.3852000000000002</v>
      </c>
      <c r="J3824">
        <f t="shared" si="59"/>
        <v>92.19616810425471</v>
      </c>
      <c r="K3824" s="50" t="str">
        <f>VLOOKUP(D3824,'Species List'!$A$2:$J$97,4,0)</f>
        <v>Scaridae</v>
      </c>
    </row>
    <row r="3825" spans="1:11">
      <c r="A3825" s="49">
        <v>2015</v>
      </c>
      <c r="B3825" t="s">
        <v>39</v>
      </c>
      <c r="C3825">
        <v>6</v>
      </c>
      <c r="D3825" t="s">
        <v>48</v>
      </c>
      <c r="E3825" s="48" t="str">
        <f>VLOOKUP(D3825,'Species List'!$A$2:$J$97,3,0)</f>
        <v>Scarus taeniopterus</v>
      </c>
      <c r="F3825">
        <v>15</v>
      </c>
      <c r="G3825" t="s">
        <v>21</v>
      </c>
      <c r="H3825" s="50">
        <f>VLOOKUP(D3825,'Species List'!$A$2:$J$97,6,0)</f>
        <v>-3.2256999999999998</v>
      </c>
      <c r="I3825" s="50">
        <f>VLOOKUP(D3825,'Species List'!$A$2:$J$97,7,0)</f>
        <v>2.3852000000000002</v>
      </c>
      <c r="J3825">
        <f t="shared" si="59"/>
        <v>92.19616810425471</v>
      </c>
      <c r="K3825" s="50" t="str">
        <f>VLOOKUP(D3825,'Species List'!$A$2:$J$97,4,0)</f>
        <v>Scaridae</v>
      </c>
    </row>
    <row r="3826" spans="1:11">
      <c r="A3826" s="49">
        <v>2015</v>
      </c>
      <c r="B3826" t="s">
        <v>39</v>
      </c>
      <c r="C3826">
        <v>6</v>
      </c>
      <c r="D3826" t="s">
        <v>48</v>
      </c>
      <c r="E3826" s="48" t="str">
        <f>VLOOKUP(D3826,'Species List'!$A$2:$J$97,3,0)</f>
        <v>Scarus taeniopterus</v>
      </c>
      <c r="F3826">
        <v>16</v>
      </c>
      <c r="G3826" t="s">
        <v>21</v>
      </c>
      <c r="H3826" s="50">
        <f>VLOOKUP(D3826,'Species List'!$A$2:$J$97,6,0)</f>
        <v>-3.2256999999999998</v>
      </c>
      <c r="I3826" s="50">
        <f>VLOOKUP(D3826,'Species List'!$A$2:$J$97,7,0)</f>
        <v>2.3852000000000002</v>
      </c>
      <c r="J3826">
        <f t="shared" si="59"/>
        <v>107.53924488293569</v>
      </c>
      <c r="K3826" s="50" t="str">
        <f>VLOOKUP(D3826,'Species List'!$A$2:$J$97,4,0)</f>
        <v>Scaridae</v>
      </c>
    </row>
    <row r="3827" spans="1:11">
      <c r="A3827" s="49">
        <v>2015</v>
      </c>
      <c r="B3827" t="s">
        <v>39</v>
      </c>
      <c r="C3827">
        <v>6</v>
      </c>
      <c r="D3827" t="s">
        <v>48</v>
      </c>
      <c r="E3827" s="48" t="str">
        <f>VLOOKUP(D3827,'Species List'!$A$2:$J$97,3,0)</f>
        <v>Scarus taeniopterus</v>
      </c>
      <c r="F3827">
        <v>16</v>
      </c>
      <c r="G3827" t="s">
        <v>21</v>
      </c>
      <c r="H3827" s="50">
        <f>VLOOKUP(D3827,'Species List'!$A$2:$J$97,6,0)</f>
        <v>-3.2256999999999998</v>
      </c>
      <c r="I3827" s="50">
        <f>VLOOKUP(D3827,'Species List'!$A$2:$J$97,7,0)</f>
        <v>2.3852000000000002</v>
      </c>
      <c r="J3827">
        <f t="shared" si="59"/>
        <v>107.53924488293569</v>
      </c>
      <c r="K3827" s="50" t="str">
        <f>VLOOKUP(D3827,'Species List'!$A$2:$J$97,4,0)</f>
        <v>Scaridae</v>
      </c>
    </row>
    <row r="3828" spans="1:11">
      <c r="A3828" s="49">
        <v>2015</v>
      </c>
      <c r="B3828" t="s">
        <v>39</v>
      </c>
      <c r="C3828">
        <v>6</v>
      </c>
      <c r="D3828" t="s">
        <v>48</v>
      </c>
      <c r="E3828" s="48" t="str">
        <f>VLOOKUP(D3828,'Species List'!$A$2:$J$97,3,0)</f>
        <v>Scarus taeniopterus</v>
      </c>
      <c r="F3828">
        <v>23</v>
      </c>
      <c r="G3828" t="s">
        <v>43</v>
      </c>
      <c r="H3828" s="50">
        <f>VLOOKUP(D3828,'Species List'!$A$2:$J$97,6,0)</f>
        <v>-3.2256999999999998</v>
      </c>
      <c r="I3828" s="50">
        <f>VLOOKUP(D3828,'Species List'!$A$2:$J$97,7,0)</f>
        <v>2.3852000000000002</v>
      </c>
      <c r="J3828">
        <f t="shared" si="59"/>
        <v>255.56020890468707</v>
      </c>
      <c r="K3828" s="50" t="str">
        <f>VLOOKUP(D3828,'Species List'!$A$2:$J$97,4,0)</f>
        <v>Scaridae</v>
      </c>
    </row>
    <row r="3829" spans="1:11">
      <c r="A3829" s="49">
        <v>2015</v>
      </c>
      <c r="B3829" t="s">
        <v>39</v>
      </c>
      <c r="C3829">
        <v>7</v>
      </c>
      <c r="D3829" s="48" t="s">
        <v>26</v>
      </c>
      <c r="E3829" s="48" t="str">
        <f>VLOOKUP(D3829,'Species List'!$A$2:$J$97,3,0)</f>
        <v>Acanthurus bahianus</v>
      </c>
      <c r="F3829">
        <v>15</v>
      </c>
      <c r="H3829" s="50">
        <f>VLOOKUP(D3829,'Species List'!$A$2:$J$97,6,0)</f>
        <v>-4.6005000000000003</v>
      </c>
      <c r="I3829" s="50">
        <f>VLOOKUP(D3829,'Species List'!$A$2:$J$97,7,0)</f>
        <v>2.9752000000000001</v>
      </c>
      <c r="J3829">
        <f t="shared" si="59"/>
        <v>74.783659607909669</v>
      </c>
      <c r="K3829" s="50" t="str">
        <f>VLOOKUP(D3829,'Species List'!$A$2:$J$97,4,0)</f>
        <v>Acanthuridae</v>
      </c>
    </row>
    <row r="3830" spans="1:11">
      <c r="A3830" s="49">
        <v>2015</v>
      </c>
      <c r="B3830" t="s">
        <v>39</v>
      </c>
      <c r="C3830">
        <v>7</v>
      </c>
      <c r="D3830" s="48" t="s">
        <v>26</v>
      </c>
      <c r="E3830" s="48" t="str">
        <f>VLOOKUP(D3830,'Species List'!$A$2:$J$97,3,0)</f>
        <v>Acanthurus bahianus</v>
      </c>
      <c r="F3830">
        <v>15</v>
      </c>
      <c r="H3830" s="50">
        <f>VLOOKUP(D3830,'Species List'!$A$2:$J$97,6,0)</f>
        <v>-4.6005000000000003</v>
      </c>
      <c r="I3830" s="50">
        <f>VLOOKUP(D3830,'Species List'!$A$2:$J$97,7,0)</f>
        <v>2.9752000000000001</v>
      </c>
      <c r="J3830">
        <f t="shared" si="59"/>
        <v>74.783659607909669</v>
      </c>
      <c r="K3830" s="50" t="str">
        <f>VLOOKUP(D3830,'Species List'!$A$2:$J$97,4,0)</f>
        <v>Acanthuridae</v>
      </c>
    </row>
    <row r="3831" spans="1:11">
      <c r="A3831" s="49">
        <v>2015</v>
      </c>
      <c r="B3831" t="s">
        <v>39</v>
      </c>
      <c r="C3831">
        <v>7</v>
      </c>
      <c r="D3831" s="48" t="s">
        <v>26</v>
      </c>
      <c r="E3831" s="48" t="str">
        <f>VLOOKUP(D3831,'Species List'!$A$2:$J$97,3,0)</f>
        <v>Acanthurus bahianus</v>
      </c>
      <c r="F3831">
        <v>16</v>
      </c>
      <c r="H3831" s="50">
        <f>VLOOKUP(D3831,'Species List'!$A$2:$J$97,6,0)</f>
        <v>-4.6005000000000003</v>
      </c>
      <c r="I3831" s="50">
        <f>VLOOKUP(D3831,'Species List'!$A$2:$J$97,7,0)</f>
        <v>2.9752000000000001</v>
      </c>
      <c r="J3831">
        <f t="shared" si="59"/>
        <v>90.614515438104903</v>
      </c>
      <c r="K3831" s="50" t="str">
        <f>VLOOKUP(D3831,'Species List'!$A$2:$J$97,4,0)</f>
        <v>Acanthuridae</v>
      </c>
    </row>
    <row r="3832" spans="1:11">
      <c r="A3832" s="49">
        <v>2015</v>
      </c>
      <c r="B3832" t="s">
        <v>39</v>
      </c>
      <c r="C3832">
        <v>7</v>
      </c>
      <c r="D3832" t="s">
        <v>54</v>
      </c>
      <c r="E3832" s="48" t="str">
        <f>VLOOKUP(D3832,'Species List'!$A$2:$J$97,3,0)</f>
        <v>Acanthurus coeruleus</v>
      </c>
      <c r="F3832">
        <v>14</v>
      </c>
      <c r="H3832" s="50">
        <f>VLOOKUP(D3832,'Species List'!$A$2:$J$97,6,0)</f>
        <v>-2.8241999999999998</v>
      </c>
      <c r="I3832" s="50">
        <f>VLOOKUP(D3832,'Species List'!$A$2:$J$97,7,0)</f>
        <v>2.2637999999999998</v>
      </c>
      <c r="J3832">
        <f t="shared" si="59"/>
        <v>108.19436620046002</v>
      </c>
      <c r="K3832" s="50" t="str">
        <f>VLOOKUP(D3832,'Species List'!$A$2:$J$97,4,0)</f>
        <v>Acanthuridae</v>
      </c>
    </row>
    <row r="3833" spans="1:11">
      <c r="A3833" s="49">
        <v>2015</v>
      </c>
      <c r="B3833" t="s">
        <v>39</v>
      </c>
      <c r="C3833">
        <v>7</v>
      </c>
      <c r="D3833" t="s">
        <v>48</v>
      </c>
      <c r="E3833" s="48" t="str">
        <f>VLOOKUP(D3833,'Species List'!$A$2:$J$97,3,0)</f>
        <v>Scarus taeniopterus</v>
      </c>
      <c r="F3833">
        <v>15</v>
      </c>
      <c r="G3833" t="s">
        <v>21</v>
      </c>
      <c r="H3833" s="50">
        <f>VLOOKUP(D3833,'Species List'!$A$2:$J$97,6,0)</f>
        <v>-3.2256999999999998</v>
      </c>
      <c r="I3833" s="50">
        <f>VLOOKUP(D3833,'Species List'!$A$2:$J$97,7,0)</f>
        <v>2.3852000000000002</v>
      </c>
      <c r="J3833">
        <f t="shared" si="59"/>
        <v>92.19616810425471</v>
      </c>
      <c r="K3833" s="50" t="str">
        <f>VLOOKUP(D3833,'Species List'!$A$2:$J$97,4,0)</f>
        <v>Scaridae</v>
      </c>
    </row>
    <row r="3834" spans="1:11">
      <c r="A3834" s="49">
        <v>2015</v>
      </c>
      <c r="B3834" t="s">
        <v>39</v>
      </c>
      <c r="C3834">
        <v>7</v>
      </c>
      <c r="D3834" t="s">
        <v>48</v>
      </c>
      <c r="E3834" s="48" t="str">
        <f>VLOOKUP(D3834,'Species List'!$A$2:$J$97,3,0)</f>
        <v>Scarus taeniopterus</v>
      </c>
      <c r="F3834">
        <v>17</v>
      </c>
      <c r="G3834" t="s">
        <v>21</v>
      </c>
      <c r="H3834" s="50">
        <f>VLOOKUP(D3834,'Species List'!$A$2:$J$97,6,0)</f>
        <v>-3.2256999999999998</v>
      </c>
      <c r="I3834" s="50">
        <f>VLOOKUP(D3834,'Species List'!$A$2:$J$97,7,0)</f>
        <v>2.3852000000000002</v>
      </c>
      <c r="J3834">
        <f t="shared" si="59"/>
        <v>124.27013418228138</v>
      </c>
      <c r="K3834" s="50" t="str">
        <f>VLOOKUP(D3834,'Species List'!$A$2:$J$97,4,0)</f>
        <v>Scaridae</v>
      </c>
    </row>
    <row r="3835" spans="1:11">
      <c r="A3835" s="49">
        <v>2015</v>
      </c>
      <c r="B3835" t="s">
        <v>39</v>
      </c>
      <c r="C3835">
        <v>7</v>
      </c>
      <c r="D3835" t="s">
        <v>48</v>
      </c>
      <c r="E3835" s="48" t="str">
        <f>VLOOKUP(D3835,'Species List'!$A$2:$J$97,3,0)</f>
        <v>Scarus taeniopterus</v>
      </c>
      <c r="F3835">
        <v>18</v>
      </c>
      <c r="G3835" t="s">
        <v>21</v>
      </c>
      <c r="H3835" s="50">
        <f>VLOOKUP(D3835,'Species List'!$A$2:$J$97,6,0)</f>
        <v>-3.2256999999999998</v>
      </c>
      <c r="I3835" s="50">
        <f>VLOOKUP(D3835,'Species List'!$A$2:$J$97,7,0)</f>
        <v>2.3852000000000002</v>
      </c>
      <c r="J3835">
        <f t="shared" si="59"/>
        <v>142.42163893869329</v>
      </c>
      <c r="K3835" s="50" t="str">
        <f>VLOOKUP(D3835,'Species List'!$A$2:$J$97,4,0)</f>
        <v>Scaridae</v>
      </c>
    </row>
    <row r="3836" spans="1:11">
      <c r="A3836" s="49">
        <v>2015</v>
      </c>
      <c r="B3836" t="s">
        <v>39</v>
      </c>
      <c r="C3836">
        <v>7</v>
      </c>
      <c r="D3836" t="s">
        <v>48</v>
      </c>
      <c r="E3836" s="48" t="str">
        <f>VLOOKUP(D3836,'Species List'!$A$2:$J$97,3,0)</f>
        <v>Scarus taeniopterus</v>
      </c>
      <c r="F3836">
        <v>20</v>
      </c>
      <c r="G3836" t="s">
        <v>21</v>
      </c>
      <c r="H3836" s="50">
        <f>VLOOKUP(D3836,'Species List'!$A$2:$J$97,6,0)</f>
        <v>-3.2256999999999998</v>
      </c>
      <c r="I3836" s="50">
        <f>VLOOKUP(D3836,'Species List'!$A$2:$J$97,7,0)</f>
        <v>2.3852000000000002</v>
      </c>
      <c r="J3836">
        <f t="shared" si="59"/>
        <v>183.11197449783583</v>
      </c>
      <c r="K3836" s="50" t="str">
        <f>VLOOKUP(D3836,'Species List'!$A$2:$J$97,4,0)</f>
        <v>Scaridae</v>
      </c>
    </row>
    <row r="3837" spans="1:11">
      <c r="A3837" s="49">
        <v>2015</v>
      </c>
      <c r="B3837" t="s">
        <v>39</v>
      </c>
      <c r="C3837">
        <v>7</v>
      </c>
      <c r="D3837" t="s">
        <v>48</v>
      </c>
      <c r="E3837" s="48" t="str">
        <f>VLOOKUP(D3837,'Species List'!$A$2:$J$97,3,0)</f>
        <v>Scarus taeniopterus</v>
      </c>
      <c r="F3837">
        <v>20</v>
      </c>
      <c r="G3837" t="s">
        <v>21</v>
      </c>
      <c r="H3837" s="50">
        <f>VLOOKUP(D3837,'Species List'!$A$2:$J$97,6,0)</f>
        <v>-3.2256999999999998</v>
      </c>
      <c r="I3837" s="50">
        <f>VLOOKUP(D3837,'Species List'!$A$2:$J$97,7,0)</f>
        <v>2.3852000000000002</v>
      </c>
      <c r="J3837">
        <f t="shared" si="59"/>
        <v>183.11197449783583</v>
      </c>
      <c r="K3837" s="50" t="str">
        <f>VLOOKUP(D3837,'Species List'!$A$2:$J$97,4,0)</f>
        <v>Scaridae</v>
      </c>
    </row>
    <row r="3838" spans="1:11">
      <c r="A3838" s="49">
        <v>2015</v>
      </c>
      <c r="B3838" t="s">
        <v>39</v>
      </c>
      <c r="C3838">
        <v>8</v>
      </c>
      <c r="D3838" t="s">
        <v>54</v>
      </c>
      <c r="E3838" s="48" t="str">
        <f>VLOOKUP(D3838,'Species List'!$A$2:$J$97,3,0)</f>
        <v>Acanthurus coeruleus</v>
      </c>
      <c r="F3838">
        <v>13</v>
      </c>
      <c r="H3838" s="50">
        <f>VLOOKUP(D3838,'Species List'!$A$2:$J$97,6,0)</f>
        <v>-2.8241999999999998</v>
      </c>
      <c r="I3838" s="50">
        <f>VLOOKUP(D3838,'Species List'!$A$2:$J$97,7,0)</f>
        <v>2.2637999999999998</v>
      </c>
      <c r="J3838">
        <f t="shared" si="59"/>
        <v>91.483961183754317</v>
      </c>
      <c r="K3838" s="50" t="str">
        <f>VLOOKUP(D3838,'Species List'!$A$2:$J$97,4,0)</f>
        <v>Acanthuridae</v>
      </c>
    </row>
    <row r="3839" spans="1:11">
      <c r="A3839" s="49">
        <v>2015</v>
      </c>
      <c r="B3839" t="s">
        <v>39</v>
      </c>
      <c r="C3839">
        <v>8</v>
      </c>
      <c r="D3839" t="s">
        <v>54</v>
      </c>
      <c r="E3839" s="48" t="str">
        <f>VLOOKUP(D3839,'Species List'!$A$2:$J$97,3,0)</f>
        <v>Acanthurus coeruleus</v>
      </c>
      <c r="F3839">
        <v>14</v>
      </c>
      <c r="H3839" s="50">
        <f>VLOOKUP(D3839,'Species List'!$A$2:$J$97,6,0)</f>
        <v>-2.8241999999999998</v>
      </c>
      <c r="I3839" s="50">
        <f>VLOOKUP(D3839,'Species List'!$A$2:$J$97,7,0)</f>
        <v>2.2637999999999998</v>
      </c>
      <c r="J3839">
        <f t="shared" si="59"/>
        <v>108.19436620046002</v>
      </c>
      <c r="K3839" s="50" t="str">
        <f>VLOOKUP(D3839,'Species List'!$A$2:$J$97,4,0)</f>
        <v>Acanthuridae</v>
      </c>
    </row>
    <row r="3840" spans="1:11">
      <c r="A3840" s="49">
        <v>2015</v>
      </c>
      <c r="B3840" t="s">
        <v>39</v>
      </c>
      <c r="C3840">
        <v>8</v>
      </c>
      <c r="D3840" t="s">
        <v>44</v>
      </c>
      <c r="E3840" s="48" t="str">
        <f>VLOOKUP(D3840,'Species List'!$A$2:$J$97,3,0)</f>
        <v>Scarus iseri</v>
      </c>
      <c r="F3840">
        <v>23</v>
      </c>
      <c r="G3840" t="s">
        <v>43</v>
      </c>
      <c r="H3840" s="50">
        <f>VLOOKUP(D3840,'Species List'!$A$2:$J$97,6,0)</f>
        <v>-4.8887</v>
      </c>
      <c r="I3840" s="50">
        <f>VLOOKUP(D3840,'Species List'!$A$2:$J$97,7,0)</f>
        <v>3.0548000000000002</v>
      </c>
      <c r="J3840">
        <f t="shared" si="59"/>
        <v>211.79036238974825</v>
      </c>
      <c r="K3840" s="50" t="str">
        <f>VLOOKUP(D3840,'Species List'!$A$2:$J$97,4,0)</f>
        <v>Scaridae</v>
      </c>
    </row>
    <row r="3841" spans="1:11">
      <c r="A3841" s="49">
        <v>2015</v>
      </c>
      <c r="B3841" t="s">
        <v>39</v>
      </c>
      <c r="C3841">
        <v>8</v>
      </c>
      <c r="D3841" t="s">
        <v>48</v>
      </c>
      <c r="E3841" s="48" t="str">
        <f>VLOOKUP(D3841,'Species List'!$A$2:$J$97,3,0)</f>
        <v>Scarus taeniopterus</v>
      </c>
      <c r="F3841">
        <v>11</v>
      </c>
      <c r="G3841" t="s">
        <v>21</v>
      </c>
      <c r="H3841" s="50">
        <f>VLOOKUP(D3841,'Species List'!$A$2:$J$97,6,0)</f>
        <v>-3.2256999999999998</v>
      </c>
      <c r="I3841" s="50">
        <f>VLOOKUP(D3841,'Species List'!$A$2:$J$97,7,0)</f>
        <v>2.3852000000000002</v>
      </c>
      <c r="J3841">
        <f t="shared" si="59"/>
        <v>43.997685665219798</v>
      </c>
      <c r="K3841" s="50" t="str">
        <f>VLOOKUP(D3841,'Species List'!$A$2:$J$97,4,0)</f>
        <v>Scaridae</v>
      </c>
    </row>
    <row r="3842" spans="1:11">
      <c r="A3842" s="49">
        <v>2015</v>
      </c>
      <c r="B3842" t="s">
        <v>39</v>
      </c>
      <c r="C3842">
        <v>8</v>
      </c>
      <c r="D3842" t="s">
        <v>48</v>
      </c>
      <c r="E3842" s="48" t="str">
        <f>VLOOKUP(D3842,'Species List'!$A$2:$J$97,3,0)</f>
        <v>Scarus taeniopterus</v>
      </c>
      <c r="F3842">
        <v>13</v>
      </c>
      <c r="G3842" t="s">
        <v>21</v>
      </c>
      <c r="H3842" s="50">
        <f>VLOOKUP(D3842,'Species List'!$A$2:$J$97,6,0)</f>
        <v>-3.2256999999999998</v>
      </c>
      <c r="I3842" s="50">
        <f>VLOOKUP(D3842,'Species List'!$A$2:$J$97,7,0)</f>
        <v>2.3852000000000002</v>
      </c>
      <c r="J3842">
        <f t="shared" ref="J3842:J3905" si="60">10^(H3842+(I3842*LOG(F3842*10)/LOG(10)))</f>
        <v>65.535660968650873</v>
      </c>
      <c r="K3842" s="50" t="str">
        <f>VLOOKUP(D3842,'Species List'!$A$2:$J$97,4,0)</f>
        <v>Scaridae</v>
      </c>
    </row>
    <row r="3843" spans="1:11">
      <c r="A3843" s="49">
        <v>2015</v>
      </c>
      <c r="B3843" t="s">
        <v>39</v>
      </c>
      <c r="C3843">
        <v>8</v>
      </c>
      <c r="D3843" t="s">
        <v>48</v>
      </c>
      <c r="E3843" s="48" t="str">
        <f>VLOOKUP(D3843,'Species List'!$A$2:$J$97,3,0)</f>
        <v>Scarus taeniopterus</v>
      </c>
      <c r="F3843">
        <v>20</v>
      </c>
      <c r="G3843" t="s">
        <v>21</v>
      </c>
      <c r="H3843" s="50">
        <f>VLOOKUP(D3843,'Species List'!$A$2:$J$97,6,0)</f>
        <v>-3.2256999999999998</v>
      </c>
      <c r="I3843" s="50">
        <f>VLOOKUP(D3843,'Species List'!$A$2:$J$97,7,0)</f>
        <v>2.3852000000000002</v>
      </c>
      <c r="J3843">
        <f t="shared" si="60"/>
        <v>183.11197449783583</v>
      </c>
      <c r="K3843" s="50" t="str">
        <f>VLOOKUP(D3843,'Species List'!$A$2:$J$97,4,0)</f>
        <v>Scaridae</v>
      </c>
    </row>
    <row r="3844" spans="1:11">
      <c r="A3844" s="49">
        <v>2015</v>
      </c>
      <c r="B3844" t="s">
        <v>39</v>
      </c>
      <c r="C3844">
        <v>8</v>
      </c>
      <c r="D3844" t="s">
        <v>48</v>
      </c>
      <c r="E3844" s="48" t="str">
        <f>VLOOKUP(D3844,'Species List'!$A$2:$J$97,3,0)</f>
        <v>Scarus taeniopterus</v>
      </c>
      <c r="F3844">
        <v>22</v>
      </c>
      <c r="G3844" t="s">
        <v>21</v>
      </c>
      <c r="H3844" s="50">
        <f>VLOOKUP(D3844,'Species List'!$A$2:$J$97,6,0)</f>
        <v>-3.2256999999999998</v>
      </c>
      <c r="I3844" s="50">
        <f>VLOOKUP(D3844,'Species List'!$A$2:$J$97,7,0)</f>
        <v>2.3852000000000002</v>
      </c>
      <c r="J3844">
        <f t="shared" si="60"/>
        <v>229.85109565998633</v>
      </c>
      <c r="K3844" s="50" t="str">
        <f>VLOOKUP(D3844,'Species List'!$A$2:$J$97,4,0)</f>
        <v>Scaridae</v>
      </c>
    </row>
    <row r="3845" spans="1:11">
      <c r="A3845" s="49">
        <v>2015</v>
      </c>
      <c r="B3845" t="s">
        <v>39</v>
      </c>
      <c r="C3845">
        <v>8</v>
      </c>
      <c r="D3845" s="48" t="s">
        <v>47</v>
      </c>
      <c r="E3845" s="48" t="str">
        <f>VLOOKUP(D3845,'Species List'!$A$2:$J$97,3,0)</f>
        <v>Sparisoma aurofrenatum</v>
      </c>
      <c r="F3845">
        <v>16</v>
      </c>
      <c r="G3845" t="s">
        <v>21</v>
      </c>
      <c r="H3845" s="50">
        <f>VLOOKUP(D3845,'Species List'!$A$2:$J$97,6,0)</f>
        <v>-4.0781000000000001</v>
      </c>
      <c r="I3845" s="50">
        <f>VLOOKUP(D3845,'Species List'!$A$2:$J$97,7,0)</f>
        <v>2.7437999999999998</v>
      </c>
      <c r="J3845">
        <f t="shared" si="60"/>
        <v>93.231872840853399</v>
      </c>
      <c r="K3845" s="50" t="str">
        <f>VLOOKUP(D3845,'Species List'!$A$2:$J$97,4,0)</f>
        <v>Scaridae</v>
      </c>
    </row>
    <row r="3846" spans="1:11">
      <c r="A3846" s="49">
        <v>2015</v>
      </c>
      <c r="B3846" t="s">
        <v>39</v>
      </c>
      <c r="C3846">
        <v>8</v>
      </c>
      <c r="D3846" s="48" t="s">
        <v>47</v>
      </c>
      <c r="E3846" s="48" t="str">
        <f>VLOOKUP(D3846,'Species List'!$A$2:$J$97,3,0)</f>
        <v>Sparisoma aurofrenatum</v>
      </c>
      <c r="F3846">
        <v>22</v>
      </c>
      <c r="G3846" t="s">
        <v>43</v>
      </c>
      <c r="H3846" s="50">
        <f>VLOOKUP(D3846,'Species List'!$A$2:$J$97,6,0)</f>
        <v>-4.0781000000000001</v>
      </c>
      <c r="I3846" s="50">
        <f>VLOOKUP(D3846,'Species List'!$A$2:$J$97,7,0)</f>
        <v>2.7437999999999998</v>
      </c>
      <c r="J3846">
        <f t="shared" si="60"/>
        <v>223.37746170948702</v>
      </c>
      <c r="K3846" s="50" t="str">
        <f>VLOOKUP(D3846,'Species List'!$A$2:$J$97,4,0)</f>
        <v>Scaridae</v>
      </c>
    </row>
    <row r="3847" spans="1:11">
      <c r="A3847" s="49">
        <v>2015</v>
      </c>
      <c r="B3847" t="s">
        <v>39</v>
      </c>
      <c r="C3847">
        <v>8</v>
      </c>
      <c r="D3847" t="s">
        <v>45</v>
      </c>
      <c r="E3847" s="48" t="str">
        <f>VLOOKUP(D3847,'Species List'!$A$2:$J$97,3,0)</f>
        <v>Sparisoma viride</v>
      </c>
      <c r="F3847">
        <v>28</v>
      </c>
      <c r="G3847" t="s">
        <v>21</v>
      </c>
      <c r="H3847" s="50">
        <f>VLOOKUP(D3847,'Species List'!$A$2:$J$97,6,0)</f>
        <v>-4.4317000000000002</v>
      </c>
      <c r="I3847" s="50">
        <f>VLOOKUP(D3847,'Species List'!$A$2:$J$97,7,0)</f>
        <v>2.9051</v>
      </c>
      <c r="J3847">
        <f t="shared" si="60"/>
        <v>475.92530495067058</v>
      </c>
      <c r="K3847" s="50" t="str">
        <f>VLOOKUP(D3847,'Species List'!$A$2:$J$97,4,0)</f>
        <v>Scaridae</v>
      </c>
    </row>
    <row r="3848" spans="1:11">
      <c r="A3848" s="49">
        <v>2015</v>
      </c>
      <c r="B3848" t="s">
        <v>65</v>
      </c>
      <c r="C3848">
        <v>1</v>
      </c>
      <c r="D3848" t="s">
        <v>54</v>
      </c>
      <c r="E3848" s="48" t="str">
        <f>VLOOKUP(D3848,'Species List'!$A$2:$J$97,3,0)</f>
        <v>Acanthurus coeruleus</v>
      </c>
      <c r="F3848">
        <v>15</v>
      </c>
      <c r="H3848" s="50">
        <f>VLOOKUP(D3848,'Species List'!$A$2:$J$97,6,0)</f>
        <v>-2.8241999999999998</v>
      </c>
      <c r="I3848" s="50">
        <f>VLOOKUP(D3848,'Species List'!$A$2:$J$97,7,0)</f>
        <v>2.2637999999999998</v>
      </c>
      <c r="J3848">
        <f t="shared" si="60"/>
        <v>126.48394196747614</v>
      </c>
      <c r="K3848" s="50" t="str">
        <f>VLOOKUP(D3848,'Species List'!$A$2:$J$97,4,0)</f>
        <v>Acanthuridae</v>
      </c>
    </row>
    <row r="3849" spans="1:11">
      <c r="A3849" s="49">
        <v>2015</v>
      </c>
      <c r="B3849" t="s">
        <v>65</v>
      </c>
      <c r="C3849">
        <v>1</v>
      </c>
      <c r="D3849" t="s">
        <v>48</v>
      </c>
      <c r="E3849" s="48" t="str">
        <f>VLOOKUP(D3849,'Species List'!$A$2:$J$97,3,0)</f>
        <v>Scarus taeniopterus</v>
      </c>
      <c r="F3849">
        <v>18</v>
      </c>
      <c r="G3849" t="s">
        <v>21</v>
      </c>
      <c r="H3849" s="50">
        <f>VLOOKUP(D3849,'Species List'!$A$2:$J$97,6,0)</f>
        <v>-3.2256999999999998</v>
      </c>
      <c r="I3849" s="50">
        <f>VLOOKUP(D3849,'Species List'!$A$2:$J$97,7,0)</f>
        <v>2.3852000000000002</v>
      </c>
      <c r="J3849">
        <f t="shared" si="60"/>
        <v>142.42163893869329</v>
      </c>
      <c r="K3849" s="50" t="str">
        <f>VLOOKUP(D3849,'Species List'!$A$2:$J$97,4,0)</f>
        <v>Scaridae</v>
      </c>
    </row>
    <row r="3850" spans="1:11">
      <c r="A3850" s="49">
        <v>2015</v>
      </c>
      <c r="B3850" t="s">
        <v>65</v>
      </c>
      <c r="C3850">
        <v>1</v>
      </c>
      <c r="D3850" t="s">
        <v>48</v>
      </c>
      <c r="E3850" s="48" t="str">
        <f>VLOOKUP(D3850,'Species List'!$A$2:$J$97,3,0)</f>
        <v>Scarus taeniopterus</v>
      </c>
      <c r="F3850">
        <v>19</v>
      </c>
      <c r="G3850" t="s">
        <v>21</v>
      </c>
      <c r="H3850" s="50">
        <f>VLOOKUP(D3850,'Species List'!$A$2:$J$97,6,0)</f>
        <v>-3.2256999999999998</v>
      </c>
      <c r="I3850" s="50">
        <f>VLOOKUP(D3850,'Species List'!$A$2:$J$97,7,0)</f>
        <v>2.3852000000000002</v>
      </c>
      <c r="J3850">
        <f t="shared" si="60"/>
        <v>162.02539503890316</v>
      </c>
      <c r="K3850" s="50" t="str">
        <f>VLOOKUP(D3850,'Species List'!$A$2:$J$97,4,0)</f>
        <v>Scaridae</v>
      </c>
    </row>
    <row r="3851" spans="1:11">
      <c r="A3851" s="49">
        <v>2015</v>
      </c>
      <c r="B3851" t="s">
        <v>65</v>
      </c>
      <c r="C3851">
        <v>1</v>
      </c>
      <c r="D3851" t="s">
        <v>48</v>
      </c>
      <c r="E3851" s="48" t="str">
        <f>VLOOKUP(D3851,'Species List'!$A$2:$J$97,3,0)</f>
        <v>Scarus taeniopterus</v>
      </c>
      <c r="F3851">
        <v>20</v>
      </c>
      <c r="G3851" t="s">
        <v>21</v>
      </c>
      <c r="H3851" s="50">
        <f>VLOOKUP(D3851,'Species List'!$A$2:$J$97,6,0)</f>
        <v>-3.2256999999999998</v>
      </c>
      <c r="I3851" s="50">
        <f>VLOOKUP(D3851,'Species List'!$A$2:$J$97,7,0)</f>
        <v>2.3852000000000002</v>
      </c>
      <c r="J3851">
        <f t="shared" si="60"/>
        <v>183.11197449783583</v>
      </c>
      <c r="K3851" s="50" t="str">
        <f>VLOOKUP(D3851,'Species List'!$A$2:$J$97,4,0)</f>
        <v>Scaridae</v>
      </c>
    </row>
    <row r="3852" spans="1:11">
      <c r="A3852" s="49">
        <v>2015</v>
      </c>
      <c r="B3852" t="s">
        <v>65</v>
      </c>
      <c r="C3852">
        <v>1</v>
      </c>
      <c r="D3852" t="s">
        <v>48</v>
      </c>
      <c r="E3852" s="48" t="str">
        <f>VLOOKUP(D3852,'Species List'!$A$2:$J$97,3,0)</f>
        <v>Scarus taeniopterus</v>
      </c>
      <c r="F3852">
        <v>20</v>
      </c>
      <c r="G3852" t="s">
        <v>21</v>
      </c>
      <c r="H3852" s="50">
        <f>VLOOKUP(D3852,'Species List'!$A$2:$J$97,6,0)</f>
        <v>-3.2256999999999998</v>
      </c>
      <c r="I3852" s="50">
        <f>VLOOKUP(D3852,'Species List'!$A$2:$J$97,7,0)</f>
        <v>2.3852000000000002</v>
      </c>
      <c r="J3852">
        <f t="shared" si="60"/>
        <v>183.11197449783583</v>
      </c>
      <c r="K3852" s="50" t="str">
        <f>VLOOKUP(D3852,'Species List'!$A$2:$J$97,4,0)</f>
        <v>Scaridae</v>
      </c>
    </row>
    <row r="3853" spans="1:11">
      <c r="A3853" s="49">
        <v>2015</v>
      </c>
      <c r="B3853" t="s">
        <v>65</v>
      </c>
      <c r="C3853">
        <v>1</v>
      </c>
      <c r="D3853" t="s">
        <v>48</v>
      </c>
      <c r="E3853" s="48" t="str">
        <f>VLOOKUP(D3853,'Species List'!$A$2:$J$97,3,0)</f>
        <v>Scarus taeniopterus</v>
      </c>
      <c r="F3853">
        <v>23</v>
      </c>
      <c r="G3853" t="s">
        <v>43</v>
      </c>
      <c r="H3853" s="50">
        <f>VLOOKUP(D3853,'Species List'!$A$2:$J$97,6,0)</f>
        <v>-3.2256999999999998</v>
      </c>
      <c r="I3853" s="50">
        <f>VLOOKUP(D3853,'Species List'!$A$2:$J$97,7,0)</f>
        <v>2.3852000000000002</v>
      </c>
      <c r="J3853">
        <f t="shared" si="60"/>
        <v>255.56020890468707</v>
      </c>
      <c r="K3853" s="50" t="str">
        <f>VLOOKUP(D3853,'Species List'!$A$2:$J$97,4,0)</f>
        <v>Scaridae</v>
      </c>
    </row>
    <row r="3854" spans="1:11">
      <c r="A3854" s="49">
        <v>2015</v>
      </c>
      <c r="B3854" t="s">
        <v>65</v>
      </c>
      <c r="C3854">
        <v>1</v>
      </c>
      <c r="D3854" s="48" t="s">
        <v>42</v>
      </c>
      <c r="E3854" s="48" t="str">
        <f>VLOOKUP(D3854,'Species List'!$A$2:$J$97,3,0)</f>
        <v>Scarus vetula</v>
      </c>
      <c r="F3854">
        <v>25</v>
      </c>
      <c r="G3854" t="s">
        <v>21</v>
      </c>
      <c r="H3854" s="50">
        <f>VLOOKUP(D3854,'Species List'!$A$2:$J$97,6,0)</f>
        <v>-5.0162000000000004</v>
      </c>
      <c r="I3854" s="50">
        <f>VLOOKUP(D3854,'Species List'!$A$2:$J$97,7,0)</f>
        <v>3.1109</v>
      </c>
      <c r="J3854">
        <f t="shared" si="60"/>
        <v>277.684458006971</v>
      </c>
      <c r="K3854" s="50" t="str">
        <f>VLOOKUP(D3854,'Species List'!$A$2:$J$97,4,0)</f>
        <v>Scaridae</v>
      </c>
    </row>
    <row r="3855" spans="1:11">
      <c r="A3855" s="49">
        <v>2015</v>
      </c>
      <c r="B3855" t="s">
        <v>65</v>
      </c>
      <c r="C3855">
        <v>1</v>
      </c>
      <c r="D3855" s="48" t="s">
        <v>42</v>
      </c>
      <c r="E3855" s="48" t="str">
        <f>VLOOKUP(D3855,'Species List'!$A$2:$J$97,3,0)</f>
        <v>Scarus vetula</v>
      </c>
      <c r="F3855">
        <v>32</v>
      </c>
      <c r="G3855" t="s">
        <v>43</v>
      </c>
      <c r="H3855" s="50">
        <f>VLOOKUP(D3855,'Species List'!$A$2:$J$97,6,0)</f>
        <v>-5.0162000000000004</v>
      </c>
      <c r="I3855" s="50">
        <f>VLOOKUP(D3855,'Species List'!$A$2:$J$97,7,0)</f>
        <v>3.1109</v>
      </c>
      <c r="J3855">
        <f t="shared" si="60"/>
        <v>598.50952660385963</v>
      </c>
      <c r="K3855" s="50" t="str">
        <f>VLOOKUP(D3855,'Species List'!$A$2:$J$97,4,0)</f>
        <v>Scaridae</v>
      </c>
    </row>
    <row r="3856" spans="1:11">
      <c r="A3856" s="49">
        <v>2015</v>
      </c>
      <c r="B3856" t="s">
        <v>65</v>
      </c>
      <c r="C3856">
        <v>1</v>
      </c>
      <c r="D3856" s="48" t="s">
        <v>42</v>
      </c>
      <c r="E3856" s="48" t="str">
        <f>VLOOKUP(D3856,'Species List'!$A$2:$J$97,3,0)</f>
        <v>Scarus vetula</v>
      </c>
      <c r="F3856">
        <v>32</v>
      </c>
      <c r="G3856" t="s">
        <v>43</v>
      </c>
      <c r="H3856" s="50">
        <f>VLOOKUP(D3856,'Species List'!$A$2:$J$97,6,0)</f>
        <v>-5.0162000000000004</v>
      </c>
      <c r="I3856" s="50">
        <f>VLOOKUP(D3856,'Species List'!$A$2:$J$97,7,0)</f>
        <v>3.1109</v>
      </c>
      <c r="J3856">
        <f t="shared" si="60"/>
        <v>598.50952660385963</v>
      </c>
      <c r="K3856" s="50" t="str">
        <f>VLOOKUP(D3856,'Species List'!$A$2:$J$97,4,0)</f>
        <v>Scaridae</v>
      </c>
    </row>
    <row r="3857" spans="1:11">
      <c r="A3857" s="49">
        <v>2015</v>
      </c>
      <c r="B3857" t="s">
        <v>65</v>
      </c>
      <c r="C3857">
        <v>1</v>
      </c>
      <c r="D3857" s="48" t="s">
        <v>42</v>
      </c>
      <c r="E3857" s="48" t="str">
        <f>VLOOKUP(D3857,'Species List'!$A$2:$J$97,3,0)</f>
        <v>Scarus vetula</v>
      </c>
      <c r="F3857">
        <v>32</v>
      </c>
      <c r="G3857" t="s">
        <v>43</v>
      </c>
      <c r="H3857" s="50">
        <f>VLOOKUP(D3857,'Species List'!$A$2:$J$97,6,0)</f>
        <v>-5.0162000000000004</v>
      </c>
      <c r="I3857" s="50">
        <f>VLOOKUP(D3857,'Species List'!$A$2:$J$97,7,0)</f>
        <v>3.1109</v>
      </c>
      <c r="J3857">
        <f t="shared" si="60"/>
        <v>598.50952660385963</v>
      </c>
      <c r="K3857" s="50" t="str">
        <f>VLOOKUP(D3857,'Species List'!$A$2:$J$97,4,0)</f>
        <v>Scaridae</v>
      </c>
    </row>
    <row r="3858" spans="1:11">
      <c r="A3858" s="49">
        <v>2015</v>
      </c>
      <c r="B3858" t="s">
        <v>65</v>
      </c>
      <c r="C3858">
        <v>1</v>
      </c>
      <c r="D3858" s="48" t="s">
        <v>47</v>
      </c>
      <c r="E3858" s="48" t="str">
        <f>VLOOKUP(D3858,'Species List'!$A$2:$J$97,3,0)</f>
        <v>Sparisoma aurofrenatum</v>
      </c>
      <c r="F3858">
        <v>20</v>
      </c>
      <c r="G3858" t="s">
        <v>21</v>
      </c>
      <c r="H3858" s="50">
        <f>VLOOKUP(D3858,'Species List'!$A$2:$J$97,6,0)</f>
        <v>-4.0781000000000001</v>
      </c>
      <c r="I3858" s="50">
        <f>VLOOKUP(D3858,'Species List'!$A$2:$J$97,7,0)</f>
        <v>2.7437999999999998</v>
      </c>
      <c r="J3858">
        <f t="shared" si="60"/>
        <v>171.97531044669645</v>
      </c>
      <c r="K3858" s="50" t="str">
        <f>VLOOKUP(D3858,'Species List'!$A$2:$J$97,4,0)</f>
        <v>Scaridae</v>
      </c>
    </row>
    <row r="3859" spans="1:11">
      <c r="A3859" s="49">
        <v>2015</v>
      </c>
      <c r="B3859" t="s">
        <v>65</v>
      </c>
      <c r="C3859">
        <v>1</v>
      </c>
      <c r="D3859" s="48" t="s">
        <v>47</v>
      </c>
      <c r="E3859" s="48" t="str">
        <f>VLOOKUP(D3859,'Species List'!$A$2:$J$97,3,0)</f>
        <v>Sparisoma aurofrenatum</v>
      </c>
      <c r="F3859">
        <v>20</v>
      </c>
      <c r="G3859" t="s">
        <v>21</v>
      </c>
      <c r="H3859" s="50">
        <f>VLOOKUP(D3859,'Species List'!$A$2:$J$97,6,0)</f>
        <v>-4.0781000000000001</v>
      </c>
      <c r="I3859" s="50">
        <f>VLOOKUP(D3859,'Species List'!$A$2:$J$97,7,0)</f>
        <v>2.7437999999999998</v>
      </c>
      <c r="J3859">
        <f t="shared" si="60"/>
        <v>171.97531044669645</v>
      </c>
      <c r="K3859" s="50" t="str">
        <f>VLOOKUP(D3859,'Species List'!$A$2:$J$97,4,0)</f>
        <v>Scaridae</v>
      </c>
    </row>
    <row r="3860" spans="1:11">
      <c r="A3860" s="49">
        <v>2015</v>
      </c>
      <c r="B3860" t="s">
        <v>65</v>
      </c>
      <c r="C3860">
        <v>1</v>
      </c>
      <c r="D3860" s="48" t="s">
        <v>47</v>
      </c>
      <c r="E3860" s="48" t="str">
        <f>VLOOKUP(D3860,'Species List'!$A$2:$J$97,3,0)</f>
        <v>Sparisoma aurofrenatum</v>
      </c>
      <c r="F3860">
        <v>20</v>
      </c>
      <c r="G3860" t="s">
        <v>21</v>
      </c>
      <c r="H3860" s="50">
        <f>VLOOKUP(D3860,'Species List'!$A$2:$J$97,6,0)</f>
        <v>-4.0781000000000001</v>
      </c>
      <c r="I3860" s="50">
        <f>VLOOKUP(D3860,'Species List'!$A$2:$J$97,7,0)</f>
        <v>2.7437999999999998</v>
      </c>
      <c r="J3860">
        <f t="shared" si="60"/>
        <v>171.97531044669645</v>
      </c>
      <c r="K3860" s="50" t="str">
        <f>VLOOKUP(D3860,'Species List'!$A$2:$J$97,4,0)</f>
        <v>Scaridae</v>
      </c>
    </row>
    <row r="3861" spans="1:11">
      <c r="A3861" s="49">
        <v>2015</v>
      </c>
      <c r="B3861" t="s">
        <v>65</v>
      </c>
      <c r="C3861">
        <v>1</v>
      </c>
      <c r="D3861" s="48" t="s">
        <v>47</v>
      </c>
      <c r="E3861" s="48" t="str">
        <f>VLOOKUP(D3861,'Species List'!$A$2:$J$97,3,0)</f>
        <v>Sparisoma aurofrenatum</v>
      </c>
      <c r="F3861">
        <v>23</v>
      </c>
      <c r="G3861" t="s">
        <v>43</v>
      </c>
      <c r="H3861" s="50">
        <f>VLOOKUP(D3861,'Species List'!$A$2:$J$97,6,0)</f>
        <v>-4.0781000000000001</v>
      </c>
      <c r="I3861" s="50">
        <f>VLOOKUP(D3861,'Species List'!$A$2:$J$97,7,0)</f>
        <v>2.7437999999999998</v>
      </c>
      <c r="J3861">
        <f t="shared" si="60"/>
        <v>252.35321175413256</v>
      </c>
      <c r="K3861" s="50" t="str">
        <f>VLOOKUP(D3861,'Species List'!$A$2:$J$97,4,0)</f>
        <v>Scaridae</v>
      </c>
    </row>
    <row r="3862" spans="1:11">
      <c r="A3862" s="49">
        <v>2015</v>
      </c>
      <c r="B3862" t="s">
        <v>65</v>
      </c>
      <c r="C3862">
        <v>1</v>
      </c>
      <c r="D3862" t="s">
        <v>45</v>
      </c>
      <c r="E3862" s="48" t="str">
        <f>VLOOKUP(D3862,'Species List'!$A$2:$J$97,3,0)</f>
        <v>Sparisoma viride</v>
      </c>
      <c r="F3862">
        <v>25</v>
      </c>
      <c r="G3862" t="s">
        <v>21</v>
      </c>
      <c r="H3862" s="50">
        <f>VLOOKUP(D3862,'Species List'!$A$2:$J$97,6,0)</f>
        <v>-4.4317000000000002</v>
      </c>
      <c r="I3862" s="50">
        <f>VLOOKUP(D3862,'Species List'!$A$2:$J$97,7,0)</f>
        <v>2.9051</v>
      </c>
      <c r="J3862">
        <f t="shared" si="60"/>
        <v>342.41715863912742</v>
      </c>
      <c r="K3862" s="50" t="str">
        <f>VLOOKUP(D3862,'Species List'!$A$2:$J$97,4,0)</f>
        <v>Scaridae</v>
      </c>
    </row>
    <row r="3863" spans="1:11">
      <c r="A3863" s="49">
        <v>2015</v>
      </c>
      <c r="B3863" t="s">
        <v>65</v>
      </c>
      <c r="C3863">
        <v>1</v>
      </c>
      <c r="D3863" t="s">
        <v>45</v>
      </c>
      <c r="E3863" s="48" t="str">
        <f>VLOOKUP(D3863,'Species List'!$A$2:$J$97,3,0)</f>
        <v>Sparisoma viride</v>
      </c>
      <c r="F3863">
        <v>28</v>
      </c>
      <c r="G3863" t="s">
        <v>21</v>
      </c>
      <c r="H3863" s="50">
        <f>VLOOKUP(D3863,'Species List'!$A$2:$J$97,6,0)</f>
        <v>-4.4317000000000002</v>
      </c>
      <c r="I3863" s="50">
        <f>VLOOKUP(D3863,'Species List'!$A$2:$J$97,7,0)</f>
        <v>2.9051</v>
      </c>
      <c r="J3863">
        <f t="shared" si="60"/>
        <v>475.92530495067058</v>
      </c>
      <c r="K3863" s="50" t="str">
        <f>VLOOKUP(D3863,'Species List'!$A$2:$J$97,4,0)</f>
        <v>Scaridae</v>
      </c>
    </row>
    <row r="3864" spans="1:11">
      <c r="A3864" s="49">
        <v>2015</v>
      </c>
      <c r="B3864" t="s">
        <v>65</v>
      </c>
      <c r="C3864">
        <v>1</v>
      </c>
      <c r="D3864" t="s">
        <v>45</v>
      </c>
      <c r="E3864" s="48" t="str">
        <f>VLOOKUP(D3864,'Species List'!$A$2:$J$97,3,0)</f>
        <v>Sparisoma viride</v>
      </c>
      <c r="F3864">
        <v>30</v>
      </c>
      <c r="G3864" t="s">
        <v>21</v>
      </c>
      <c r="H3864" s="50">
        <f>VLOOKUP(D3864,'Species List'!$A$2:$J$97,6,0)</f>
        <v>-4.4317000000000002</v>
      </c>
      <c r="I3864" s="50">
        <f>VLOOKUP(D3864,'Species List'!$A$2:$J$97,7,0)</f>
        <v>2.9051</v>
      </c>
      <c r="J3864">
        <f t="shared" si="60"/>
        <v>581.54718397712224</v>
      </c>
      <c r="K3864" s="50" t="str">
        <f>VLOOKUP(D3864,'Species List'!$A$2:$J$97,4,0)</f>
        <v>Scaridae</v>
      </c>
    </row>
    <row r="3865" spans="1:11">
      <c r="A3865" s="49">
        <v>2015</v>
      </c>
      <c r="B3865" t="s">
        <v>65</v>
      </c>
      <c r="C3865">
        <v>1</v>
      </c>
      <c r="D3865" t="s">
        <v>45</v>
      </c>
      <c r="E3865" s="48" t="str">
        <f>VLOOKUP(D3865,'Species List'!$A$2:$J$97,3,0)</f>
        <v>Sparisoma viride</v>
      </c>
      <c r="F3865">
        <v>30</v>
      </c>
      <c r="G3865" t="s">
        <v>21</v>
      </c>
      <c r="H3865" s="50">
        <f>VLOOKUP(D3865,'Species List'!$A$2:$J$97,6,0)</f>
        <v>-4.4317000000000002</v>
      </c>
      <c r="I3865" s="50">
        <f>VLOOKUP(D3865,'Species List'!$A$2:$J$97,7,0)</f>
        <v>2.9051</v>
      </c>
      <c r="J3865">
        <f t="shared" si="60"/>
        <v>581.54718397712224</v>
      </c>
      <c r="K3865" s="50" t="str">
        <f>VLOOKUP(D3865,'Species List'!$A$2:$J$97,4,0)</f>
        <v>Scaridae</v>
      </c>
    </row>
    <row r="3866" spans="1:11">
      <c r="A3866" s="49">
        <v>2015</v>
      </c>
      <c r="B3866" t="s">
        <v>65</v>
      </c>
      <c r="C3866">
        <v>1</v>
      </c>
      <c r="D3866" t="s">
        <v>45</v>
      </c>
      <c r="E3866" s="48" t="str">
        <f>VLOOKUP(D3866,'Species List'!$A$2:$J$97,3,0)</f>
        <v>Sparisoma viride</v>
      </c>
      <c r="F3866">
        <v>32</v>
      </c>
      <c r="G3866" t="s">
        <v>21</v>
      </c>
      <c r="H3866" s="50">
        <f>VLOOKUP(D3866,'Species List'!$A$2:$J$97,6,0)</f>
        <v>-4.4317000000000002</v>
      </c>
      <c r="I3866" s="50">
        <f>VLOOKUP(D3866,'Species List'!$A$2:$J$97,7,0)</f>
        <v>2.9051</v>
      </c>
      <c r="J3866">
        <f t="shared" si="60"/>
        <v>701.47339170910243</v>
      </c>
      <c r="K3866" s="50" t="str">
        <f>VLOOKUP(D3866,'Species List'!$A$2:$J$97,4,0)</f>
        <v>Scaridae</v>
      </c>
    </row>
    <row r="3867" spans="1:11">
      <c r="A3867" s="49">
        <v>2015</v>
      </c>
      <c r="B3867" t="s">
        <v>65</v>
      </c>
      <c r="C3867">
        <v>2</v>
      </c>
      <c r="D3867" t="s">
        <v>48</v>
      </c>
      <c r="E3867" s="48" t="str">
        <f>VLOOKUP(D3867,'Species List'!$A$2:$J$97,3,0)</f>
        <v>Scarus taeniopterus</v>
      </c>
      <c r="F3867">
        <v>18</v>
      </c>
      <c r="G3867" t="s">
        <v>21</v>
      </c>
      <c r="H3867" s="50">
        <f>VLOOKUP(D3867,'Species List'!$A$2:$J$97,6,0)</f>
        <v>-3.2256999999999998</v>
      </c>
      <c r="I3867" s="50">
        <f>VLOOKUP(D3867,'Species List'!$A$2:$J$97,7,0)</f>
        <v>2.3852000000000002</v>
      </c>
      <c r="J3867">
        <f t="shared" si="60"/>
        <v>142.42163893869329</v>
      </c>
      <c r="K3867" s="50" t="str">
        <f>VLOOKUP(D3867,'Species List'!$A$2:$J$97,4,0)</f>
        <v>Scaridae</v>
      </c>
    </row>
    <row r="3868" spans="1:11">
      <c r="A3868" s="49">
        <v>2015</v>
      </c>
      <c r="B3868" t="s">
        <v>65</v>
      </c>
      <c r="C3868">
        <v>2</v>
      </c>
      <c r="D3868" t="s">
        <v>48</v>
      </c>
      <c r="E3868" s="48" t="str">
        <f>VLOOKUP(D3868,'Species List'!$A$2:$J$97,3,0)</f>
        <v>Scarus taeniopterus</v>
      </c>
      <c r="F3868">
        <v>19</v>
      </c>
      <c r="G3868" t="s">
        <v>21</v>
      </c>
      <c r="H3868" s="50">
        <f>VLOOKUP(D3868,'Species List'!$A$2:$J$97,6,0)</f>
        <v>-3.2256999999999998</v>
      </c>
      <c r="I3868" s="50">
        <f>VLOOKUP(D3868,'Species List'!$A$2:$J$97,7,0)</f>
        <v>2.3852000000000002</v>
      </c>
      <c r="J3868">
        <f t="shared" si="60"/>
        <v>162.02539503890316</v>
      </c>
      <c r="K3868" s="50" t="str">
        <f>VLOOKUP(D3868,'Species List'!$A$2:$J$97,4,0)</f>
        <v>Scaridae</v>
      </c>
    </row>
    <row r="3869" spans="1:11">
      <c r="A3869" s="49">
        <v>2015</v>
      </c>
      <c r="B3869" t="s">
        <v>65</v>
      </c>
      <c r="C3869">
        <v>2</v>
      </c>
      <c r="D3869" t="s">
        <v>48</v>
      </c>
      <c r="E3869" s="48" t="str">
        <f>VLOOKUP(D3869,'Species List'!$A$2:$J$97,3,0)</f>
        <v>Scarus taeniopterus</v>
      </c>
      <c r="F3869">
        <v>23</v>
      </c>
      <c r="G3869" t="s">
        <v>43</v>
      </c>
      <c r="H3869" s="50">
        <f>VLOOKUP(D3869,'Species List'!$A$2:$J$97,6,0)</f>
        <v>-3.2256999999999998</v>
      </c>
      <c r="I3869" s="50">
        <f>VLOOKUP(D3869,'Species List'!$A$2:$J$97,7,0)</f>
        <v>2.3852000000000002</v>
      </c>
      <c r="J3869">
        <f t="shared" si="60"/>
        <v>255.56020890468707</v>
      </c>
      <c r="K3869" s="50" t="str">
        <f>VLOOKUP(D3869,'Species List'!$A$2:$J$97,4,0)</f>
        <v>Scaridae</v>
      </c>
    </row>
    <row r="3870" spans="1:11">
      <c r="A3870" s="49">
        <v>2015</v>
      </c>
      <c r="B3870" t="s">
        <v>65</v>
      </c>
      <c r="C3870">
        <v>2</v>
      </c>
      <c r="D3870" s="48" t="s">
        <v>42</v>
      </c>
      <c r="E3870" s="48" t="str">
        <f>VLOOKUP(D3870,'Species List'!$A$2:$J$97,3,0)</f>
        <v>Scarus vetula</v>
      </c>
      <c r="F3870">
        <v>25</v>
      </c>
      <c r="G3870" t="s">
        <v>21</v>
      </c>
      <c r="H3870" s="50">
        <f>VLOOKUP(D3870,'Species List'!$A$2:$J$97,6,0)</f>
        <v>-5.0162000000000004</v>
      </c>
      <c r="I3870" s="50">
        <f>VLOOKUP(D3870,'Species List'!$A$2:$J$97,7,0)</f>
        <v>3.1109</v>
      </c>
      <c r="J3870">
        <f t="shared" si="60"/>
        <v>277.684458006971</v>
      </c>
      <c r="K3870" s="50" t="str">
        <f>VLOOKUP(D3870,'Species List'!$A$2:$J$97,4,0)</f>
        <v>Scaridae</v>
      </c>
    </row>
    <row r="3871" spans="1:11">
      <c r="A3871" s="49">
        <v>2015</v>
      </c>
      <c r="B3871" t="s">
        <v>65</v>
      </c>
      <c r="C3871">
        <v>2</v>
      </c>
      <c r="D3871" s="48" t="s">
        <v>42</v>
      </c>
      <c r="E3871" s="48" t="str">
        <f>VLOOKUP(D3871,'Species List'!$A$2:$J$97,3,0)</f>
        <v>Scarus vetula</v>
      </c>
      <c r="F3871">
        <v>28</v>
      </c>
      <c r="G3871" t="s">
        <v>21</v>
      </c>
      <c r="H3871" s="50">
        <f>VLOOKUP(D3871,'Species List'!$A$2:$J$97,6,0)</f>
        <v>-5.0162000000000004</v>
      </c>
      <c r="I3871" s="50">
        <f>VLOOKUP(D3871,'Species List'!$A$2:$J$97,7,0)</f>
        <v>3.1109</v>
      </c>
      <c r="J3871">
        <f t="shared" si="60"/>
        <v>395.06078258407069</v>
      </c>
      <c r="K3871" s="50" t="str">
        <f>VLOOKUP(D3871,'Species List'!$A$2:$J$97,4,0)</f>
        <v>Scaridae</v>
      </c>
    </row>
    <row r="3872" spans="1:11">
      <c r="A3872" s="49">
        <v>2015</v>
      </c>
      <c r="B3872" t="s">
        <v>65</v>
      </c>
      <c r="C3872">
        <v>2</v>
      </c>
      <c r="D3872" s="48" t="s">
        <v>42</v>
      </c>
      <c r="E3872" s="48" t="str">
        <f>VLOOKUP(D3872,'Species List'!$A$2:$J$97,3,0)</f>
        <v>Scarus vetula</v>
      </c>
      <c r="F3872">
        <v>32</v>
      </c>
      <c r="G3872" t="s">
        <v>21</v>
      </c>
      <c r="H3872" s="50">
        <f>VLOOKUP(D3872,'Species List'!$A$2:$J$97,6,0)</f>
        <v>-5.0162000000000004</v>
      </c>
      <c r="I3872" s="50">
        <f>VLOOKUP(D3872,'Species List'!$A$2:$J$97,7,0)</f>
        <v>3.1109</v>
      </c>
      <c r="J3872">
        <f t="shared" si="60"/>
        <v>598.50952660385963</v>
      </c>
      <c r="K3872" s="50" t="str">
        <f>VLOOKUP(D3872,'Species List'!$A$2:$J$97,4,0)</f>
        <v>Scaridae</v>
      </c>
    </row>
    <row r="3873" spans="1:11">
      <c r="A3873" s="49">
        <v>2015</v>
      </c>
      <c r="B3873" t="s">
        <v>65</v>
      </c>
      <c r="C3873">
        <v>2</v>
      </c>
      <c r="D3873" s="48" t="s">
        <v>42</v>
      </c>
      <c r="E3873" s="48" t="str">
        <f>VLOOKUP(D3873,'Species List'!$A$2:$J$97,3,0)</f>
        <v>Scarus vetula</v>
      </c>
      <c r="F3873">
        <v>31</v>
      </c>
      <c r="G3873" t="s">
        <v>43</v>
      </c>
      <c r="H3873" s="50">
        <f>VLOOKUP(D3873,'Species List'!$A$2:$J$97,6,0)</f>
        <v>-5.0162000000000004</v>
      </c>
      <c r="I3873" s="50">
        <f>VLOOKUP(D3873,'Species List'!$A$2:$J$97,7,0)</f>
        <v>3.1109</v>
      </c>
      <c r="J3873">
        <f t="shared" si="60"/>
        <v>542.22194853037195</v>
      </c>
      <c r="K3873" s="50" t="str">
        <f>VLOOKUP(D3873,'Species List'!$A$2:$J$97,4,0)</f>
        <v>Scaridae</v>
      </c>
    </row>
    <row r="3874" spans="1:11">
      <c r="A3874" s="49">
        <v>2015</v>
      </c>
      <c r="B3874" t="s">
        <v>65</v>
      </c>
      <c r="C3874">
        <v>2</v>
      </c>
      <c r="D3874" t="s">
        <v>45</v>
      </c>
      <c r="E3874" s="48" t="str">
        <f>VLOOKUP(D3874,'Species List'!$A$2:$J$97,3,0)</f>
        <v>Sparisoma viride</v>
      </c>
      <c r="F3874">
        <v>28</v>
      </c>
      <c r="G3874" t="s">
        <v>21</v>
      </c>
      <c r="H3874" s="50">
        <f>VLOOKUP(D3874,'Species List'!$A$2:$J$97,6,0)</f>
        <v>-4.4317000000000002</v>
      </c>
      <c r="I3874" s="50">
        <f>VLOOKUP(D3874,'Species List'!$A$2:$J$97,7,0)</f>
        <v>2.9051</v>
      </c>
      <c r="J3874">
        <f t="shared" si="60"/>
        <v>475.92530495067058</v>
      </c>
      <c r="K3874" s="50" t="str">
        <f>VLOOKUP(D3874,'Species List'!$A$2:$J$97,4,0)</f>
        <v>Scaridae</v>
      </c>
    </row>
    <row r="3875" spans="1:11">
      <c r="A3875" s="49">
        <v>2015</v>
      </c>
      <c r="B3875" t="s">
        <v>65</v>
      </c>
      <c r="C3875">
        <v>2</v>
      </c>
      <c r="D3875" t="s">
        <v>45</v>
      </c>
      <c r="E3875" s="48" t="str">
        <f>VLOOKUP(D3875,'Species List'!$A$2:$J$97,3,0)</f>
        <v>Sparisoma viride</v>
      </c>
      <c r="F3875">
        <v>34</v>
      </c>
      <c r="G3875" t="s">
        <v>43</v>
      </c>
      <c r="H3875" s="50">
        <f>VLOOKUP(D3875,'Species List'!$A$2:$J$97,6,0)</f>
        <v>-4.4317000000000002</v>
      </c>
      <c r="I3875" s="50">
        <f>VLOOKUP(D3875,'Species List'!$A$2:$J$97,7,0)</f>
        <v>2.9051</v>
      </c>
      <c r="J3875">
        <f t="shared" si="60"/>
        <v>836.56444365737127</v>
      </c>
      <c r="K3875" s="50" t="str">
        <f>VLOOKUP(D3875,'Species List'!$A$2:$J$97,4,0)</f>
        <v>Scaridae</v>
      </c>
    </row>
    <row r="3876" spans="1:11">
      <c r="A3876" s="49">
        <v>2015</v>
      </c>
      <c r="B3876" t="s">
        <v>65</v>
      </c>
      <c r="C3876">
        <v>2</v>
      </c>
      <c r="D3876" t="s">
        <v>45</v>
      </c>
      <c r="E3876" s="48" t="str">
        <f>VLOOKUP(D3876,'Species List'!$A$2:$J$97,3,0)</f>
        <v>Sparisoma viride</v>
      </c>
      <c r="F3876">
        <v>34</v>
      </c>
      <c r="G3876" t="s">
        <v>43</v>
      </c>
      <c r="H3876" s="50">
        <f>VLOOKUP(D3876,'Species List'!$A$2:$J$97,6,0)</f>
        <v>-4.4317000000000002</v>
      </c>
      <c r="I3876" s="50">
        <f>VLOOKUP(D3876,'Species List'!$A$2:$J$97,7,0)</f>
        <v>2.9051</v>
      </c>
      <c r="J3876">
        <f t="shared" si="60"/>
        <v>836.56444365737127</v>
      </c>
      <c r="K3876" s="50" t="str">
        <f>VLOOKUP(D3876,'Species List'!$A$2:$J$97,4,0)</f>
        <v>Scaridae</v>
      </c>
    </row>
    <row r="3877" spans="1:11">
      <c r="A3877" s="49">
        <v>2015</v>
      </c>
      <c r="B3877" t="s">
        <v>65</v>
      </c>
      <c r="C3877">
        <v>2</v>
      </c>
      <c r="D3877" t="s">
        <v>45</v>
      </c>
      <c r="E3877" s="48" t="str">
        <f>VLOOKUP(D3877,'Species List'!$A$2:$J$97,3,0)</f>
        <v>Sparisoma viride</v>
      </c>
      <c r="F3877">
        <v>34</v>
      </c>
      <c r="G3877" t="s">
        <v>43</v>
      </c>
      <c r="H3877" s="50">
        <f>VLOOKUP(D3877,'Species List'!$A$2:$J$97,6,0)</f>
        <v>-4.4317000000000002</v>
      </c>
      <c r="I3877" s="50">
        <f>VLOOKUP(D3877,'Species List'!$A$2:$J$97,7,0)</f>
        <v>2.9051</v>
      </c>
      <c r="J3877">
        <f t="shared" si="60"/>
        <v>836.56444365737127</v>
      </c>
      <c r="K3877" s="50" t="str">
        <f>VLOOKUP(D3877,'Species List'!$A$2:$J$97,4,0)</f>
        <v>Scaridae</v>
      </c>
    </row>
    <row r="3878" spans="1:11">
      <c r="A3878" s="49">
        <v>2015</v>
      </c>
      <c r="B3878" t="s">
        <v>65</v>
      </c>
      <c r="C3878">
        <v>3</v>
      </c>
      <c r="D3878" t="s">
        <v>54</v>
      </c>
      <c r="E3878" s="48" t="str">
        <f>VLOOKUP(D3878,'Species List'!$A$2:$J$97,3,0)</f>
        <v>Acanthurus coeruleus</v>
      </c>
      <c r="F3878">
        <v>13</v>
      </c>
      <c r="H3878" s="50">
        <f>VLOOKUP(D3878,'Species List'!$A$2:$J$97,6,0)</f>
        <v>-2.8241999999999998</v>
      </c>
      <c r="I3878" s="50">
        <f>VLOOKUP(D3878,'Species List'!$A$2:$J$97,7,0)</f>
        <v>2.2637999999999998</v>
      </c>
      <c r="J3878">
        <f t="shared" si="60"/>
        <v>91.483961183754317</v>
      </c>
      <c r="K3878" s="50" t="str">
        <f>VLOOKUP(D3878,'Species List'!$A$2:$J$97,4,0)</f>
        <v>Acanthuridae</v>
      </c>
    </row>
    <row r="3879" spans="1:11">
      <c r="A3879" s="49">
        <v>2015</v>
      </c>
      <c r="B3879" t="s">
        <v>65</v>
      </c>
      <c r="C3879">
        <v>3</v>
      </c>
      <c r="D3879" t="s">
        <v>54</v>
      </c>
      <c r="E3879" s="48" t="str">
        <f>VLOOKUP(D3879,'Species List'!$A$2:$J$97,3,0)</f>
        <v>Acanthurus coeruleus</v>
      </c>
      <c r="F3879">
        <v>15</v>
      </c>
      <c r="H3879" s="50">
        <f>VLOOKUP(D3879,'Species List'!$A$2:$J$97,6,0)</f>
        <v>-2.8241999999999998</v>
      </c>
      <c r="I3879" s="50">
        <f>VLOOKUP(D3879,'Species List'!$A$2:$J$97,7,0)</f>
        <v>2.2637999999999998</v>
      </c>
      <c r="J3879">
        <f t="shared" si="60"/>
        <v>126.48394196747614</v>
      </c>
      <c r="K3879" s="50" t="str">
        <f>VLOOKUP(D3879,'Species List'!$A$2:$J$97,4,0)</f>
        <v>Acanthuridae</v>
      </c>
    </row>
    <row r="3880" spans="1:11">
      <c r="A3880" s="49">
        <v>2015</v>
      </c>
      <c r="B3880" t="s">
        <v>65</v>
      </c>
      <c r="C3880">
        <v>3</v>
      </c>
      <c r="D3880" t="s">
        <v>54</v>
      </c>
      <c r="E3880" s="48" t="str">
        <f>VLOOKUP(D3880,'Species List'!$A$2:$J$97,3,0)</f>
        <v>Acanthurus coeruleus</v>
      </c>
      <c r="F3880">
        <v>15</v>
      </c>
      <c r="H3880" s="50">
        <f>VLOOKUP(D3880,'Species List'!$A$2:$J$97,6,0)</f>
        <v>-2.8241999999999998</v>
      </c>
      <c r="I3880" s="50">
        <f>VLOOKUP(D3880,'Species List'!$A$2:$J$97,7,0)</f>
        <v>2.2637999999999998</v>
      </c>
      <c r="J3880">
        <f t="shared" si="60"/>
        <v>126.48394196747614</v>
      </c>
      <c r="K3880" s="50" t="str">
        <f>VLOOKUP(D3880,'Species List'!$A$2:$J$97,4,0)</f>
        <v>Acanthuridae</v>
      </c>
    </row>
    <row r="3881" spans="1:11">
      <c r="A3881" s="49">
        <v>2015</v>
      </c>
      <c r="B3881" t="s">
        <v>65</v>
      </c>
      <c r="C3881">
        <v>3</v>
      </c>
      <c r="D3881" t="s">
        <v>48</v>
      </c>
      <c r="E3881" s="48" t="str">
        <f>VLOOKUP(D3881,'Species List'!$A$2:$J$97,3,0)</f>
        <v>Scarus taeniopterus</v>
      </c>
      <c r="F3881">
        <v>13</v>
      </c>
      <c r="G3881" t="s">
        <v>21</v>
      </c>
      <c r="H3881" s="50">
        <f>VLOOKUP(D3881,'Species List'!$A$2:$J$97,6,0)</f>
        <v>-3.2256999999999998</v>
      </c>
      <c r="I3881" s="50">
        <f>VLOOKUP(D3881,'Species List'!$A$2:$J$97,7,0)</f>
        <v>2.3852000000000002</v>
      </c>
      <c r="J3881">
        <f t="shared" si="60"/>
        <v>65.535660968650873</v>
      </c>
      <c r="K3881" s="50" t="str">
        <f>VLOOKUP(D3881,'Species List'!$A$2:$J$97,4,0)</f>
        <v>Scaridae</v>
      </c>
    </row>
    <row r="3882" spans="1:11">
      <c r="A3882" s="49">
        <v>2015</v>
      </c>
      <c r="B3882" t="s">
        <v>65</v>
      </c>
      <c r="C3882">
        <v>3</v>
      </c>
      <c r="D3882" t="s">
        <v>48</v>
      </c>
      <c r="E3882" s="48" t="str">
        <f>VLOOKUP(D3882,'Species List'!$A$2:$J$97,3,0)</f>
        <v>Scarus taeniopterus</v>
      </c>
      <c r="F3882">
        <v>23</v>
      </c>
      <c r="G3882" t="s">
        <v>43</v>
      </c>
      <c r="H3882" s="50">
        <f>VLOOKUP(D3882,'Species List'!$A$2:$J$97,6,0)</f>
        <v>-3.2256999999999998</v>
      </c>
      <c r="I3882" s="50">
        <f>VLOOKUP(D3882,'Species List'!$A$2:$J$97,7,0)</f>
        <v>2.3852000000000002</v>
      </c>
      <c r="J3882">
        <f t="shared" si="60"/>
        <v>255.56020890468707</v>
      </c>
      <c r="K3882" s="50" t="str">
        <f>VLOOKUP(D3882,'Species List'!$A$2:$J$97,4,0)</f>
        <v>Scaridae</v>
      </c>
    </row>
    <row r="3883" spans="1:11">
      <c r="A3883" s="49">
        <v>2015</v>
      </c>
      <c r="B3883" t="s">
        <v>65</v>
      </c>
      <c r="C3883">
        <v>3</v>
      </c>
      <c r="D3883" t="s">
        <v>48</v>
      </c>
      <c r="E3883" s="48" t="str">
        <f>VLOOKUP(D3883,'Species List'!$A$2:$J$97,3,0)</f>
        <v>Scarus taeniopterus</v>
      </c>
      <c r="F3883">
        <v>23</v>
      </c>
      <c r="G3883" t="s">
        <v>43</v>
      </c>
      <c r="H3883" s="50">
        <f>VLOOKUP(D3883,'Species List'!$A$2:$J$97,6,0)</f>
        <v>-3.2256999999999998</v>
      </c>
      <c r="I3883" s="50">
        <f>VLOOKUP(D3883,'Species List'!$A$2:$J$97,7,0)</f>
        <v>2.3852000000000002</v>
      </c>
      <c r="J3883">
        <f t="shared" si="60"/>
        <v>255.56020890468707</v>
      </c>
      <c r="K3883" s="50" t="str">
        <f>VLOOKUP(D3883,'Species List'!$A$2:$J$97,4,0)</f>
        <v>Scaridae</v>
      </c>
    </row>
    <row r="3884" spans="1:11">
      <c r="A3884" s="49">
        <v>2015</v>
      </c>
      <c r="B3884" t="s">
        <v>65</v>
      </c>
      <c r="C3884">
        <v>3</v>
      </c>
      <c r="D3884" s="48" t="s">
        <v>42</v>
      </c>
      <c r="E3884" s="48" t="str">
        <f>VLOOKUP(D3884,'Species List'!$A$2:$J$97,3,0)</f>
        <v>Scarus vetula</v>
      </c>
      <c r="F3884">
        <v>24</v>
      </c>
      <c r="G3884" t="s">
        <v>21</v>
      </c>
      <c r="H3884" s="50">
        <f>VLOOKUP(D3884,'Species List'!$A$2:$J$97,6,0)</f>
        <v>-5.0162000000000004</v>
      </c>
      <c r="I3884" s="50">
        <f>VLOOKUP(D3884,'Species List'!$A$2:$J$97,7,0)</f>
        <v>3.1109</v>
      </c>
      <c r="J3884">
        <f t="shared" si="60"/>
        <v>244.56772957919503</v>
      </c>
      <c r="K3884" s="50" t="str">
        <f>VLOOKUP(D3884,'Species List'!$A$2:$J$97,4,0)</f>
        <v>Scaridae</v>
      </c>
    </row>
    <row r="3885" spans="1:11">
      <c r="A3885" s="49">
        <v>2015</v>
      </c>
      <c r="B3885" t="s">
        <v>65</v>
      </c>
      <c r="C3885">
        <v>3</v>
      </c>
      <c r="D3885" s="48" t="s">
        <v>42</v>
      </c>
      <c r="E3885" s="48" t="str">
        <f>VLOOKUP(D3885,'Species List'!$A$2:$J$97,3,0)</f>
        <v>Scarus vetula</v>
      </c>
      <c r="F3885">
        <v>29</v>
      </c>
      <c r="G3885" t="s">
        <v>21</v>
      </c>
      <c r="H3885" s="50">
        <f>VLOOKUP(D3885,'Species List'!$A$2:$J$97,6,0)</f>
        <v>-5.0162000000000004</v>
      </c>
      <c r="I3885" s="50">
        <f>VLOOKUP(D3885,'Species List'!$A$2:$J$97,7,0)</f>
        <v>3.1109</v>
      </c>
      <c r="J3885">
        <f t="shared" si="60"/>
        <v>440.62986728379997</v>
      </c>
      <c r="K3885" s="50" t="str">
        <f>VLOOKUP(D3885,'Species List'!$A$2:$J$97,4,0)</f>
        <v>Scaridae</v>
      </c>
    </row>
    <row r="3886" spans="1:11">
      <c r="A3886" s="49">
        <v>2015</v>
      </c>
      <c r="B3886" t="s">
        <v>65</v>
      </c>
      <c r="C3886">
        <v>3</v>
      </c>
      <c r="D3886" s="48" t="s">
        <v>42</v>
      </c>
      <c r="E3886" s="48" t="str">
        <f>VLOOKUP(D3886,'Species List'!$A$2:$J$97,3,0)</f>
        <v>Scarus vetula</v>
      </c>
      <c r="F3886">
        <v>30</v>
      </c>
      <c r="G3886" t="s">
        <v>21</v>
      </c>
      <c r="H3886" s="50">
        <f>VLOOKUP(D3886,'Species List'!$A$2:$J$97,6,0)</f>
        <v>-5.0162000000000004</v>
      </c>
      <c r="I3886" s="50">
        <f>VLOOKUP(D3886,'Species List'!$A$2:$J$97,7,0)</f>
        <v>3.1109</v>
      </c>
      <c r="J3886">
        <f t="shared" si="60"/>
        <v>489.6395738782121</v>
      </c>
      <c r="K3886" s="50" t="str">
        <f>VLOOKUP(D3886,'Species List'!$A$2:$J$97,4,0)</f>
        <v>Scaridae</v>
      </c>
    </row>
    <row r="3887" spans="1:11">
      <c r="A3887" s="49">
        <v>2015</v>
      </c>
      <c r="B3887" t="s">
        <v>65</v>
      </c>
      <c r="C3887">
        <v>3</v>
      </c>
      <c r="D3887" s="48" t="s">
        <v>42</v>
      </c>
      <c r="E3887" s="48" t="str">
        <f>VLOOKUP(D3887,'Species List'!$A$2:$J$97,3,0)</f>
        <v>Scarus vetula</v>
      </c>
      <c r="F3887">
        <v>31</v>
      </c>
      <c r="G3887" t="s">
        <v>21</v>
      </c>
      <c r="H3887" s="50">
        <f>VLOOKUP(D3887,'Species List'!$A$2:$J$97,6,0)</f>
        <v>-5.0162000000000004</v>
      </c>
      <c r="I3887" s="50">
        <f>VLOOKUP(D3887,'Species List'!$A$2:$J$97,7,0)</f>
        <v>3.1109</v>
      </c>
      <c r="J3887">
        <f t="shared" si="60"/>
        <v>542.22194853037195</v>
      </c>
      <c r="K3887" s="50" t="str">
        <f>VLOOKUP(D3887,'Species List'!$A$2:$J$97,4,0)</f>
        <v>Scaridae</v>
      </c>
    </row>
    <row r="3888" spans="1:11">
      <c r="A3888" s="49">
        <v>2015</v>
      </c>
      <c r="B3888" t="s">
        <v>65</v>
      </c>
      <c r="C3888">
        <v>3</v>
      </c>
      <c r="D3888" s="48" t="s">
        <v>42</v>
      </c>
      <c r="E3888" s="48" t="str">
        <f>VLOOKUP(D3888,'Species List'!$A$2:$J$97,3,0)</f>
        <v>Scarus vetula</v>
      </c>
      <c r="F3888">
        <v>33</v>
      </c>
      <c r="G3888" t="s">
        <v>43</v>
      </c>
      <c r="H3888" s="50">
        <f>VLOOKUP(D3888,'Species List'!$A$2:$J$97,6,0)</f>
        <v>-5.0162000000000004</v>
      </c>
      <c r="I3888" s="50">
        <f>VLOOKUP(D3888,'Species List'!$A$2:$J$97,7,0)</f>
        <v>3.1109</v>
      </c>
      <c r="J3888">
        <f t="shared" si="60"/>
        <v>658.63531859738646</v>
      </c>
      <c r="K3888" s="50" t="str">
        <f>VLOOKUP(D3888,'Species List'!$A$2:$J$97,4,0)</f>
        <v>Scaridae</v>
      </c>
    </row>
    <row r="3889" spans="1:11">
      <c r="A3889" s="49">
        <v>2015</v>
      </c>
      <c r="B3889" t="s">
        <v>65</v>
      </c>
      <c r="C3889">
        <v>3</v>
      </c>
      <c r="D3889" t="s">
        <v>45</v>
      </c>
      <c r="E3889" s="48" t="str">
        <f>VLOOKUP(D3889,'Species List'!$A$2:$J$97,3,0)</f>
        <v>Sparisoma viride</v>
      </c>
      <c r="F3889">
        <v>29</v>
      </c>
      <c r="G3889" t="s">
        <v>21</v>
      </c>
      <c r="H3889" s="50">
        <f>VLOOKUP(D3889,'Species List'!$A$2:$J$97,6,0)</f>
        <v>-4.4317000000000002</v>
      </c>
      <c r="I3889" s="50">
        <f>VLOOKUP(D3889,'Species List'!$A$2:$J$97,7,0)</f>
        <v>2.9051</v>
      </c>
      <c r="J3889">
        <f t="shared" si="60"/>
        <v>527.00219453145235</v>
      </c>
      <c r="K3889" s="50" t="str">
        <f>VLOOKUP(D3889,'Species List'!$A$2:$J$97,4,0)</f>
        <v>Scaridae</v>
      </c>
    </row>
    <row r="3890" spans="1:11">
      <c r="A3890" s="49">
        <v>2015</v>
      </c>
      <c r="B3890" t="s">
        <v>65</v>
      </c>
      <c r="C3890">
        <v>3</v>
      </c>
      <c r="D3890" t="s">
        <v>45</v>
      </c>
      <c r="E3890" s="48" t="str">
        <f>VLOOKUP(D3890,'Species List'!$A$2:$J$97,3,0)</f>
        <v>Sparisoma viride</v>
      </c>
      <c r="F3890">
        <v>30</v>
      </c>
      <c r="G3890" t="s">
        <v>21</v>
      </c>
      <c r="H3890" s="50">
        <f>VLOOKUP(D3890,'Species List'!$A$2:$J$97,6,0)</f>
        <v>-4.4317000000000002</v>
      </c>
      <c r="I3890" s="50">
        <f>VLOOKUP(D3890,'Species List'!$A$2:$J$97,7,0)</f>
        <v>2.9051</v>
      </c>
      <c r="J3890">
        <f t="shared" si="60"/>
        <v>581.54718397712224</v>
      </c>
      <c r="K3890" s="50" t="str">
        <f>VLOOKUP(D3890,'Species List'!$A$2:$J$97,4,0)</f>
        <v>Scaridae</v>
      </c>
    </row>
    <row r="3891" spans="1:11">
      <c r="A3891" s="49">
        <v>2015</v>
      </c>
      <c r="B3891" t="s">
        <v>65</v>
      </c>
      <c r="C3891">
        <v>3</v>
      </c>
      <c r="D3891" t="s">
        <v>45</v>
      </c>
      <c r="E3891" s="48" t="str">
        <f>VLOOKUP(D3891,'Species List'!$A$2:$J$97,3,0)</f>
        <v>Sparisoma viride</v>
      </c>
      <c r="F3891">
        <v>31</v>
      </c>
      <c r="G3891" t="s">
        <v>21</v>
      </c>
      <c r="H3891" s="50">
        <f>VLOOKUP(D3891,'Species List'!$A$2:$J$97,6,0)</f>
        <v>-4.4317000000000002</v>
      </c>
      <c r="I3891" s="50">
        <f>VLOOKUP(D3891,'Species List'!$A$2:$J$97,7,0)</f>
        <v>2.9051</v>
      </c>
      <c r="J3891">
        <f t="shared" si="60"/>
        <v>639.66834096149489</v>
      </c>
      <c r="K3891" s="50" t="str">
        <f>VLOOKUP(D3891,'Species List'!$A$2:$J$97,4,0)</f>
        <v>Scaridae</v>
      </c>
    </row>
    <row r="3892" spans="1:11">
      <c r="A3892" s="49">
        <v>2015</v>
      </c>
      <c r="B3892" t="s">
        <v>65</v>
      </c>
      <c r="C3892">
        <v>3</v>
      </c>
      <c r="D3892" t="s">
        <v>45</v>
      </c>
      <c r="E3892" s="48" t="str">
        <f>VLOOKUP(D3892,'Species List'!$A$2:$J$97,3,0)</f>
        <v>Sparisoma viride</v>
      </c>
      <c r="F3892">
        <v>32</v>
      </c>
      <c r="G3892" t="s">
        <v>43</v>
      </c>
      <c r="H3892" s="50">
        <f>VLOOKUP(D3892,'Species List'!$A$2:$J$97,6,0)</f>
        <v>-4.4317000000000002</v>
      </c>
      <c r="I3892" s="50">
        <f>VLOOKUP(D3892,'Species List'!$A$2:$J$97,7,0)</f>
        <v>2.9051</v>
      </c>
      <c r="J3892">
        <f t="shared" si="60"/>
        <v>701.47339170910243</v>
      </c>
      <c r="K3892" s="50" t="str">
        <f>VLOOKUP(D3892,'Species List'!$A$2:$J$97,4,0)</f>
        <v>Scaridae</v>
      </c>
    </row>
    <row r="3893" spans="1:11">
      <c r="A3893" s="49">
        <v>2015</v>
      </c>
      <c r="B3893" t="s">
        <v>65</v>
      </c>
      <c r="C3893">
        <v>4</v>
      </c>
      <c r="D3893" t="s">
        <v>54</v>
      </c>
      <c r="E3893" s="48" t="str">
        <f>VLOOKUP(D3893,'Species List'!$A$2:$J$97,3,0)</f>
        <v>Acanthurus coeruleus</v>
      </c>
      <c r="F3893">
        <v>15</v>
      </c>
      <c r="H3893" s="50">
        <f>VLOOKUP(D3893,'Species List'!$A$2:$J$97,6,0)</f>
        <v>-2.8241999999999998</v>
      </c>
      <c r="I3893" s="50">
        <f>VLOOKUP(D3893,'Species List'!$A$2:$J$97,7,0)</f>
        <v>2.2637999999999998</v>
      </c>
      <c r="J3893">
        <f t="shared" si="60"/>
        <v>126.48394196747614</v>
      </c>
      <c r="K3893" s="50" t="str">
        <f>VLOOKUP(D3893,'Species List'!$A$2:$J$97,4,0)</f>
        <v>Acanthuridae</v>
      </c>
    </row>
    <row r="3894" spans="1:11">
      <c r="A3894" s="49">
        <v>2015</v>
      </c>
      <c r="B3894" t="s">
        <v>65</v>
      </c>
      <c r="C3894">
        <v>4</v>
      </c>
      <c r="D3894" t="s">
        <v>54</v>
      </c>
      <c r="E3894" s="48" t="str">
        <f>VLOOKUP(D3894,'Species List'!$A$2:$J$97,3,0)</f>
        <v>Acanthurus coeruleus</v>
      </c>
      <c r="F3894">
        <v>15</v>
      </c>
      <c r="H3894" s="50">
        <f>VLOOKUP(D3894,'Species List'!$A$2:$J$97,6,0)</f>
        <v>-2.8241999999999998</v>
      </c>
      <c r="I3894" s="50">
        <f>VLOOKUP(D3894,'Species List'!$A$2:$J$97,7,0)</f>
        <v>2.2637999999999998</v>
      </c>
      <c r="J3894">
        <f t="shared" si="60"/>
        <v>126.48394196747614</v>
      </c>
      <c r="K3894" s="50" t="str">
        <f>VLOOKUP(D3894,'Species List'!$A$2:$J$97,4,0)</f>
        <v>Acanthuridae</v>
      </c>
    </row>
    <row r="3895" spans="1:11">
      <c r="A3895" s="49">
        <v>2015</v>
      </c>
      <c r="B3895" t="s">
        <v>65</v>
      </c>
      <c r="C3895">
        <v>4</v>
      </c>
      <c r="D3895" t="s">
        <v>54</v>
      </c>
      <c r="E3895" s="48" t="str">
        <f>VLOOKUP(D3895,'Species List'!$A$2:$J$97,3,0)</f>
        <v>Acanthurus coeruleus</v>
      </c>
      <c r="F3895">
        <v>16</v>
      </c>
      <c r="H3895" s="50">
        <f>VLOOKUP(D3895,'Species List'!$A$2:$J$97,6,0)</f>
        <v>-2.8241999999999998</v>
      </c>
      <c r="I3895" s="50">
        <f>VLOOKUP(D3895,'Species List'!$A$2:$J$97,7,0)</f>
        <v>2.2637999999999998</v>
      </c>
      <c r="J3895">
        <f t="shared" si="60"/>
        <v>146.38171018501848</v>
      </c>
      <c r="K3895" s="50" t="str">
        <f>VLOOKUP(D3895,'Species List'!$A$2:$J$97,4,0)</f>
        <v>Acanthuridae</v>
      </c>
    </row>
    <row r="3896" spans="1:11">
      <c r="A3896" s="49">
        <v>2015</v>
      </c>
      <c r="B3896" t="s">
        <v>65</v>
      </c>
      <c r="C3896">
        <v>4</v>
      </c>
      <c r="D3896" t="s">
        <v>48</v>
      </c>
      <c r="E3896" s="48" t="str">
        <f>VLOOKUP(D3896,'Species List'!$A$2:$J$97,3,0)</f>
        <v>Scarus taeniopterus</v>
      </c>
      <c r="F3896">
        <v>10</v>
      </c>
      <c r="G3896" t="s">
        <v>21</v>
      </c>
      <c r="H3896" s="50">
        <f>VLOOKUP(D3896,'Species List'!$A$2:$J$97,6,0)</f>
        <v>-3.2256999999999998</v>
      </c>
      <c r="I3896" s="50">
        <f>VLOOKUP(D3896,'Species List'!$A$2:$J$97,7,0)</f>
        <v>2.3852000000000002</v>
      </c>
      <c r="J3896">
        <f t="shared" si="60"/>
        <v>35.050966680669347</v>
      </c>
      <c r="K3896" s="50" t="str">
        <f>VLOOKUP(D3896,'Species List'!$A$2:$J$97,4,0)</f>
        <v>Scaridae</v>
      </c>
    </row>
    <row r="3897" spans="1:11">
      <c r="A3897" s="49">
        <v>2015</v>
      </c>
      <c r="B3897" t="s">
        <v>65</v>
      </c>
      <c r="C3897">
        <v>4</v>
      </c>
      <c r="D3897" t="s">
        <v>48</v>
      </c>
      <c r="E3897" s="48" t="str">
        <f>VLOOKUP(D3897,'Species List'!$A$2:$J$97,3,0)</f>
        <v>Scarus taeniopterus</v>
      </c>
      <c r="F3897">
        <v>13</v>
      </c>
      <c r="G3897" t="s">
        <v>21</v>
      </c>
      <c r="H3897" s="50">
        <f>VLOOKUP(D3897,'Species List'!$A$2:$J$97,6,0)</f>
        <v>-3.2256999999999998</v>
      </c>
      <c r="I3897" s="50">
        <f>VLOOKUP(D3897,'Species List'!$A$2:$J$97,7,0)</f>
        <v>2.3852000000000002</v>
      </c>
      <c r="J3897">
        <f t="shared" si="60"/>
        <v>65.535660968650873</v>
      </c>
      <c r="K3897" s="50" t="str">
        <f>VLOOKUP(D3897,'Species List'!$A$2:$J$97,4,0)</f>
        <v>Scaridae</v>
      </c>
    </row>
    <row r="3898" spans="1:11">
      <c r="A3898" s="49">
        <v>2015</v>
      </c>
      <c r="B3898" t="s">
        <v>65</v>
      </c>
      <c r="C3898">
        <v>4</v>
      </c>
      <c r="D3898" t="s">
        <v>48</v>
      </c>
      <c r="E3898" s="48" t="str">
        <f>VLOOKUP(D3898,'Species List'!$A$2:$J$97,3,0)</f>
        <v>Scarus taeniopterus</v>
      </c>
      <c r="F3898">
        <v>13</v>
      </c>
      <c r="G3898" t="s">
        <v>21</v>
      </c>
      <c r="H3898" s="50">
        <f>VLOOKUP(D3898,'Species List'!$A$2:$J$97,6,0)</f>
        <v>-3.2256999999999998</v>
      </c>
      <c r="I3898" s="50">
        <f>VLOOKUP(D3898,'Species List'!$A$2:$J$97,7,0)</f>
        <v>2.3852000000000002</v>
      </c>
      <c r="J3898">
        <f t="shared" si="60"/>
        <v>65.535660968650873</v>
      </c>
      <c r="K3898" s="50" t="str">
        <f>VLOOKUP(D3898,'Species List'!$A$2:$J$97,4,0)</f>
        <v>Scaridae</v>
      </c>
    </row>
    <row r="3899" spans="1:11">
      <c r="A3899" s="49">
        <v>2015</v>
      </c>
      <c r="B3899" t="s">
        <v>65</v>
      </c>
      <c r="C3899">
        <v>4</v>
      </c>
      <c r="D3899" t="s">
        <v>48</v>
      </c>
      <c r="E3899" s="48" t="str">
        <f>VLOOKUP(D3899,'Species List'!$A$2:$J$97,3,0)</f>
        <v>Scarus taeniopterus</v>
      </c>
      <c r="F3899">
        <v>17</v>
      </c>
      <c r="G3899" t="s">
        <v>21</v>
      </c>
      <c r="H3899" s="50">
        <f>VLOOKUP(D3899,'Species List'!$A$2:$J$97,6,0)</f>
        <v>-3.2256999999999998</v>
      </c>
      <c r="I3899" s="50">
        <f>VLOOKUP(D3899,'Species List'!$A$2:$J$97,7,0)</f>
        <v>2.3852000000000002</v>
      </c>
      <c r="J3899">
        <f t="shared" si="60"/>
        <v>124.27013418228138</v>
      </c>
      <c r="K3899" s="50" t="str">
        <f>VLOOKUP(D3899,'Species List'!$A$2:$J$97,4,0)</f>
        <v>Scaridae</v>
      </c>
    </row>
    <row r="3900" spans="1:11">
      <c r="A3900" s="49">
        <v>2015</v>
      </c>
      <c r="B3900" t="s">
        <v>65</v>
      </c>
      <c r="C3900">
        <v>4</v>
      </c>
      <c r="D3900" t="s">
        <v>48</v>
      </c>
      <c r="E3900" s="48" t="str">
        <f>VLOOKUP(D3900,'Species List'!$A$2:$J$97,3,0)</f>
        <v>Scarus taeniopterus</v>
      </c>
      <c r="F3900">
        <v>19</v>
      </c>
      <c r="G3900" t="s">
        <v>21</v>
      </c>
      <c r="H3900" s="50">
        <f>VLOOKUP(D3900,'Species List'!$A$2:$J$97,6,0)</f>
        <v>-3.2256999999999998</v>
      </c>
      <c r="I3900" s="50">
        <f>VLOOKUP(D3900,'Species List'!$A$2:$J$97,7,0)</f>
        <v>2.3852000000000002</v>
      </c>
      <c r="J3900">
        <f t="shared" si="60"/>
        <v>162.02539503890316</v>
      </c>
      <c r="K3900" s="50" t="str">
        <f>VLOOKUP(D3900,'Species List'!$A$2:$J$97,4,0)</f>
        <v>Scaridae</v>
      </c>
    </row>
    <row r="3901" spans="1:11">
      <c r="A3901" s="49">
        <v>2015</v>
      </c>
      <c r="B3901" t="s">
        <v>65</v>
      </c>
      <c r="C3901">
        <v>4</v>
      </c>
      <c r="D3901" t="s">
        <v>48</v>
      </c>
      <c r="E3901" s="48" t="str">
        <f>VLOOKUP(D3901,'Species List'!$A$2:$J$97,3,0)</f>
        <v>Scarus taeniopterus</v>
      </c>
      <c r="F3901">
        <v>20</v>
      </c>
      <c r="G3901" t="s">
        <v>21</v>
      </c>
      <c r="H3901" s="50">
        <f>VLOOKUP(D3901,'Species List'!$A$2:$J$97,6,0)</f>
        <v>-3.2256999999999998</v>
      </c>
      <c r="I3901" s="50">
        <f>VLOOKUP(D3901,'Species List'!$A$2:$J$97,7,0)</f>
        <v>2.3852000000000002</v>
      </c>
      <c r="J3901">
        <f t="shared" si="60"/>
        <v>183.11197449783583</v>
      </c>
      <c r="K3901" s="50" t="str">
        <f>VLOOKUP(D3901,'Species List'!$A$2:$J$97,4,0)</f>
        <v>Scaridae</v>
      </c>
    </row>
    <row r="3902" spans="1:11">
      <c r="A3902" s="49">
        <v>2015</v>
      </c>
      <c r="B3902" t="s">
        <v>65</v>
      </c>
      <c r="C3902">
        <v>4</v>
      </c>
      <c r="D3902" s="48" t="s">
        <v>42</v>
      </c>
      <c r="E3902" s="48" t="str">
        <f>VLOOKUP(D3902,'Species List'!$A$2:$J$97,3,0)</f>
        <v>Scarus vetula</v>
      </c>
      <c r="F3902">
        <v>23</v>
      </c>
      <c r="G3902" t="s">
        <v>21</v>
      </c>
      <c r="H3902" s="50">
        <f>VLOOKUP(D3902,'Species List'!$A$2:$J$97,6,0)</f>
        <v>-5.0162000000000004</v>
      </c>
      <c r="I3902" s="50">
        <f>VLOOKUP(D3902,'Species List'!$A$2:$J$97,7,0)</f>
        <v>3.1109</v>
      </c>
      <c r="J3902">
        <f t="shared" si="60"/>
        <v>214.23929230422809</v>
      </c>
      <c r="K3902" s="50" t="str">
        <f>VLOOKUP(D3902,'Species List'!$A$2:$J$97,4,0)</f>
        <v>Scaridae</v>
      </c>
    </row>
    <row r="3903" spans="1:11">
      <c r="A3903" s="49">
        <v>2015</v>
      </c>
      <c r="B3903" t="s">
        <v>65</v>
      </c>
      <c r="C3903">
        <v>4</v>
      </c>
      <c r="D3903" s="48" t="s">
        <v>42</v>
      </c>
      <c r="E3903" s="48" t="str">
        <f>VLOOKUP(D3903,'Species List'!$A$2:$J$97,3,0)</f>
        <v>Scarus vetula</v>
      </c>
      <c r="F3903">
        <v>32</v>
      </c>
      <c r="G3903" t="s">
        <v>43</v>
      </c>
      <c r="H3903" s="50">
        <f>VLOOKUP(D3903,'Species List'!$A$2:$J$97,6,0)</f>
        <v>-5.0162000000000004</v>
      </c>
      <c r="I3903" s="50">
        <f>VLOOKUP(D3903,'Species List'!$A$2:$J$97,7,0)</f>
        <v>3.1109</v>
      </c>
      <c r="J3903">
        <f t="shared" si="60"/>
        <v>598.50952660385963</v>
      </c>
      <c r="K3903" s="50" t="str">
        <f>VLOOKUP(D3903,'Species List'!$A$2:$J$97,4,0)</f>
        <v>Scaridae</v>
      </c>
    </row>
    <row r="3904" spans="1:11">
      <c r="A3904" s="49">
        <v>2015</v>
      </c>
      <c r="B3904" t="s">
        <v>65</v>
      </c>
      <c r="C3904">
        <v>4</v>
      </c>
      <c r="D3904" s="48" t="s">
        <v>47</v>
      </c>
      <c r="E3904" s="48" t="str">
        <f>VLOOKUP(D3904,'Species List'!$A$2:$J$97,3,0)</f>
        <v>Sparisoma aurofrenatum</v>
      </c>
      <c r="F3904">
        <v>13</v>
      </c>
      <c r="G3904" t="s">
        <v>21</v>
      </c>
      <c r="H3904" s="50">
        <f>VLOOKUP(D3904,'Species List'!$A$2:$J$97,6,0)</f>
        <v>-4.0781000000000001</v>
      </c>
      <c r="I3904" s="50">
        <f>VLOOKUP(D3904,'Species List'!$A$2:$J$97,7,0)</f>
        <v>2.7437999999999998</v>
      </c>
      <c r="J3904">
        <f t="shared" si="60"/>
        <v>52.739713965167816</v>
      </c>
      <c r="K3904" s="50" t="str">
        <f>VLOOKUP(D3904,'Species List'!$A$2:$J$97,4,0)</f>
        <v>Scaridae</v>
      </c>
    </row>
    <row r="3905" spans="1:11">
      <c r="A3905" s="49">
        <v>2015</v>
      </c>
      <c r="B3905" t="s">
        <v>65</v>
      </c>
      <c r="C3905">
        <v>4</v>
      </c>
      <c r="D3905" s="48" t="s">
        <v>47</v>
      </c>
      <c r="E3905" s="48" t="str">
        <f>VLOOKUP(D3905,'Species List'!$A$2:$J$97,3,0)</f>
        <v>Sparisoma aurofrenatum</v>
      </c>
      <c r="F3905">
        <v>23</v>
      </c>
      <c r="G3905" t="s">
        <v>43</v>
      </c>
      <c r="H3905" s="50">
        <f>VLOOKUP(D3905,'Species List'!$A$2:$J$97,6,0)</f>
        <v>-4.0781000000000001</v>
      </c>
      <c r="I3905" s="50">
        <f>VLOOKUP(D3905,'Species List'!$A$2:$J$97,7,0)</f>
        <v>2.7437999999999998</v>
      </c>
      <c r="J3905">
        <f t="shared" si="60"/>
        <v>252.35321175413256</v>
      </c>
      <c r="K3905" s="50" t="str">
        <f>VLOOKUP(D3905,'Species List'!$A$2:$J$97,4,0)</f>
        <v>Scaridae</v>
      </c>
    </row>
    <row r="3906" spans="1:11">
      <c r="A3906" s="49">
        <v>2015</v>
      </c>
      <c r="B3906" t="s">
        <v>65</v>
      </c>
      <c r="C3906">
        <v>4</v>
      </c>
      <c r="D3906" t="s">
        <v>45</v>
      </c>
      <c r="E3906" s="48" t="str">
        <f>VLOOKUP(D3906,'Species List'!$A$2:$J$97,3,0)</f>
        <v>Sparisoma viride</v>
      </c>
      <c r="F3906">
        <v>29</v>
      </c>
      <c r="G3906" t="s">
        <v>21</v>
      </c>
      <c r="H3906" s="50">
        <f>VLOOKUP(D3906,'Species List'!$A$2:$J$97,6,0)</f>
        <v>-4.4317000000000002</v>
      </c>
      <c r="I3906" s="50">
        <f>VLOOKUP(D3906,'Species List'!$A$2:$J$97,7,0)</f>
        <v>2.9051</v>
      </c>
      <c r="J3906">
        <f t="shared" ref="J3906:J3969" si="61">10^(H3906+(I3906*LOG(F3906*10)/LOG(10)))</f>
        <v>527.00219453145235</v>
      </c>
      <c r="K3906" s="50" t="str">
        <f>VLOOKUP(D3906,'Species List'!$A$2:$J$97,4,0)</f>
        <v>Scaridae</v>
      </c>
    </row>
    <row r="3907" spans="1:11">
      <c r="A3907" s="49">
        <v>2015</v>
      </c>
      <c r="B3907" t="s">
        <v>65</v>
      </c>
      <c r="C3907">
        <v>4</v>
      </c>
      <c r="D3907" t="s">
        <v>45</v>
      </c>
      <c r="E3907" s="48" t="str">
        <f>VLOOKUP(D3907,'Species List'!$A$2:$J$97,3,0)</f>
        <v>Sparisoma viride</v>
      </c>
      <c r="F3907">
        <v>29</v>
      </c>
      <c r="G3907" t="s">
        <v>21</v>
      </c>
      <c r="H3907" s="50">
        <f>VLOOKUP(D3907,'Species List'!$A$2:$J$97,6,0)</f>
        <v>-4.4317000000000002</v>
      </c>
      <c r="I3907" s="50">
        <f>VLOOKUP(D3907,'Species List'!$A$2:$J$97,7,0)</f>
        <v>2.9051</v>
      </c>
      <c r="J3907">
        <f t="shared" si="61"/>
        <v>527.00219453145235</v>
      </c>
      <c r="K3907" s="50" t="str">
        <f>VLOOKUP(D3907,'Species List'!$A$2:$J$97,4,0)</f>
        <v>Scaridae</v>
      </c>
    </row>
    <row r="3908" spans="1:11">
      <c r="A3908" s="49">
        <v>2015</v>
      </c>
      <c r="B3908" t="s">
        <v>65</v>
      </c>
      <c r="C3908">
        <v>5</v>
      </c>
      <c r="D3908" t="s">
        <v>48</v>
      </c>
      <c r="E3908" s="48" t="str">
        <f>VLOOKUP(D3908,'Species List'!$A$2:$J$97,3,0)</f>
        <v>Scarus taeniopterus</v>
      </c>
      <c r="F3908">
        <v>9</v>
      </c>
      <c r="G3908" t="s">
        <v>21</v>
      </c>
      <c r="H3908" s="50">
        <f>VLOOKUP(D3908,'Species List'!$A$2:$J$97,6,0)</f>
        <v>-3.2256999999999998</v>
      </c>
      <c r="I3908" s="50">
        <f>VLOOKUP(D3908,'Species List'!$A$2:$J$97,7,0)</f>
        <v>2.3852000000000002</v>
      </c>
      <c r="J3908">
        <f t="shared" si="61"/>
        <v>27.262095418590206</v>
      </c>
      <c r="K3908" s="50" t="str">
        <f>VLOOKUP(D3908,'Species List'!$A$2:$J$97,4,0)</f>
        <v>Scaridae</v>
      </c>
    </row>
    <row r="3909" spans="1:11">
      <c r="A3909" s="49">
        <v>2015</v>
      </c>
      <c r="B3909" t="s">
        <v>65</v>
      </c>
      <c r="C3909">
        <v>5</v>
      </c>
      <c r="D3909" t="s">
        <v>48</v>
      </c>
      <c r="E3909" s="48" t="str">
        <f>VLOOKUP(D3909,'Species List'!$A$2:$J$97,3,0)</f>
        <v>Scarus taeniopterus</v>
      </c>
      <c r="F3909">
        <v>10</v>
      </c>
      <c r="G3909" t="s">
        <v>21</v>
      </c>
      <c r="H3909" s="50">
        <f>VLOOKUP(D3909,'Species List'!$A$2:$J$97,6,0)</f>
        <v>-3.2256999999999998</v>
      </c>
      <c r="I3909" s="50">
        <f>VLOOKUP(D3909,'Species List'!$A$2:$J$97,7,0)</f>
        <v>2.3852000000000002</v>
      </c>
      <c r="J3909">
        <f t="shared" si="61"/>
        <v>35.050966680669347</v>
      </c>
      <c r="K3909" s="50" t="str">
        <f>VLOOKUP(D3909,'Species List'!$A$2:$J$97,4,0)</f>
        <v>Scaridae</v>
      </c>
    </row>
    <row r="3910" spans="1:11">
      <c r="A3910" s="49">
        <v>2015</v>
      </c>
      <c r="B3910" t="s">
        <v>65</v>
      </c>
      <c r="C3910">
        <v>5</v>
      </c>
      <c r="D3910" t="s">
        <v>48</v>
      </c>
      <c r="E3910" s="48" t="str">
        <f>VLOOKUP(D3910,'Species List'!$A$2:$J$97,3,0)</f>
        <v>Scarus taeniopterus</v>
      </c>
      <c r="F3910">
        <v>13</v>
      </c>
      <c r="G3910" t="s">
        <v>21</v>
      </c>
      <c r="H3910" s="50">
        <f>VLOOKUP(D3910,'Species List'!$A$2:$J$97,6,0)</f>
        <v>-3.2256999999999998</v>
      </c>
      <c r="I3910" s="50">
        <f>VLOOKUP(D3910,'Species List'!$A$2:$J$97,7,0)</f>
        <v>2.3852000000000002</v>
      </c>
      <c r="J3910">
        <f t="shared" si="61"/>
        <v>65.535660968650873</v>
      </c>
      <c r="K3910" s="50" t="str">
        <f>VLOOKUP(D3910,'Species List'!$A$2:$J$97,4,0)</f>
        <v>Scaridae</v>
      </c>
    </row>
    <row r="3911" spans="1:11">
      <c r="A3911" s="49">
        <v>2015</v>
      </c>
      <c r="B3911" t="s">
        <v>65</v>
      </c>
      <c r="C3911">
        <v>5</v>
      </c>
      <c r="D3911" t="s">
        <v>48</v>
      </c>
      <c r="E3911" s="48" t="str">
        <f>VLOOKUP(D3911,'Species List'!$A$2:$J$97,3,0)</f>
        <v>Scarus taeniopterus</v>
      </c>
      <c r="F3911">
        <v>14</v>
      </c>
      <c r="G3911" t="s">
        <v>21</v>
      </c>
      <c r="H3911" s="50">
        <f>VLOOKUP(D3911,'Species List'!$A$2:$J$97,6,0)</f>
        <v>-3.2256999999999998</v>
      </c>
      <c r="I3911" s="50">
        <f>VLOOKUP(D3911,'Species List'!$A$2:$J$97,7,0)</f>
        <v>2.3852000000000002</v>
      </c>
      <c r="J3911">
        <f t="shared" si="61"/>
        <v>78.206813423753971</v>
      </c>
      <c r="K3911" s="50" t="str">
        <f>VLOOKUP(D3911,'Species List'!$A$2:$J$97,4,0)</f>
        <v>Scaridae</v>
      </c>
    </row>
    <row r="3912" spans="1:11">
      <c r="A3912" s="49">
        <v>2015</v>
      </c>
      <c r="B3912" t="s">
        <v>65</v>
      </c>
      <c r="C3912">
        <v>5</v>
      </c>
      <c r="D3912" t="s">
        <v>48</v>
      </c>
      <c r="E3912" s="48" t="str">
        <f>VLOOKUP(D3912,'Species List'!$A$2:$J$97,3,0)</f>
        <v>Scarus taeniopterus</v>
      </c>
      <c r="F3912">
        <v>23</v>
      </c>
      <c r="G3912" t="s">
        <v>43</v>
      </c>
      <c r="H3912" s="50">
        <f>VLOOKUP(D3912,'Species List'!$A$2:$J$97,6,0)</f>
        <v>-3.2256999999999998</v>
      </c>
      <c r="I3912" s="50">
        <f>VLOOKUP(D3912,'Species List'!$A$2:$J$97,7,0)</f>
        <v>2.3852000000000002</v>
      </c>
      <c r="J3912">
        <f t="shared" si="61"/>
        <v>255.56020890468707</v>
      </c>
      <c r="K3912" s="50" t="str">
        <f>VLOOKUP(D3912,'Species List'!$A$2:$J$97,4,0)</f>
        <v>Scaridae</v>
      </c>
    </row>
    <row r="3913" spans="1:11">
      <c r="A3913" s="49">
        <v>2015</v>
      </c>
      <c r="B3913" t="s">
        <v>65</v>
      </c>
      <c r="C3913">
        <v>5</v>
      </c>
      <c r="D3913" s="48" t="s">
        <v>42</v>
      </c>
      <c r="E3913" s="48" t="str">
        <f>VLOOKUP(D3913,'Species List'!$A$2:$J$97,3,0)</f>
        <v>Scarus vetula</v>
      </c>
      <c r="F3913">
        <v>23</v>
      </c>
      <c r="G3913" t="s">
        <v>21</v>
      </c>
      <c r="H3913" s="50">
        <f>VLOOKUP(D3913,'Species List'!$A$2:$J$97,6,0)</f>
        <v>-5.0162000000000004</v>
      </c>
      <c r="I3913" s="50">
        <f>VLOOKUP(D3913,'Species List'!$A$2:$J$97,7,0)</f>
        <v>3.1109</v>
      </c>
      <c r="J3913">
        <f t="shared" si="61"/>
        <v>214.23929230422809</v>
      </c>
      <c r="K3913" s="50" t="str">
        <f>VLOOKUP(D3913,'Species List'!$A$2:$J$97,4,0)</f>
        <v>Scaridae</v>
      </c>
    </row>
    <row r="3914" spans="1:11">
      <c r="A3914" s="49">
        <v>2015</v>
      </c>
      <c r="B3914" t="s">
        <v>65</v>
      </c>
      <c r="C3914">
        <v>5</v>
      </c>
      <c r="D3914" s="48" t="s">
        <v>42</v>
      </c>
      <c r="E3914" s="48" t="str">
        <f>VLOOKUP(D3914,'Species List'!$A$2:$J$97,3,0)</f>
        <v>Scarus vetula</v>
      </c>
      <c r="F3914">
        <v>24</v>
      </c>
      <c r="G3914" t="s">
        <v>21</v>
      </c>
      <c r="H3914" s="50">
        <f>VLOOKUP(D3914,'Species List'!$A$2:$J$97,6,0)</f>
        <v>-5.0162000000000004</v>
      </c>
      <c r="I3914" s="50">
        <f>VLOOKUP(D3914,'Species List'!$A$2:$J$97,7,0)</f>
        <v>3.1109</v>
      </c>
      <c r="J3914">
        <f t="shared" si="61"/>
        <v>244.56772957919503</v>
      </c>
      <c r="K3914" s="50" t="str">
        <f>VLOOKUP(D3914,'Species List'!$A$2:$J$97,4,0)</f>
        <v>Scaridae</v>
      </c>
    </row>
    <row r="3915" spans="1:11">
      <c r="A3915" s="49">
        <v>2015</v>
      </c>
      <c r="B3915" t="s">
        <v>65</v>
      </c>
      <c r="C3915">
        <v>5</v>
      </c>
      <c r="D3915" s="48" t="s">
        <v>42</v>
      </c>
      <c r="E3915" s="48" t="str">
        <f>VLOOKUP(D3915,'Species List'!$A$2:$J$97,3,0)</f>
        <v>Scarus vetula</v>
      </c>
      <c r="F3915">
        <v>34</v>
      </c>
      <c r="G3915" t="s">
        <v>43</v>
      </c>
      <c r="H3915" s="50">
        <f>VLOOKUP(D3915,'Species List'!$A$2:$J$97,6,0)</f>
        <v>-5.0162000000000004</v>
      </c>
      <c r="I3915" s="50">
        <f>VLOOKUP(D3915,'Species List'!$A$2:$J$97,7,0)</f>
        <v>3.1109</v>
      </c>
      <c r="J3915">
        <f t="shared" si="61"/>
        <v>722.73279691201913</v>
      </c>
      <c r="K3915" s="50" t="str">
        <f>VLOOKUP(D3915,'Species List'!$A$2:$J$97,4,0)</f>
        <v>Scaridae</v>
      </c>
    </row>
    <row r="3916" spans="1:11">
      <c r="A3916" s="49">
        <v>2015</v>
      </c>
      <c r="B3916" t="s">
        <v>65</v>
      </c>
      <c r="C3916">
        <v>5</v>
      </c>
      <c r="D3916" s="48" t="s">
        <v>42</v>
      </c>
      <c r="E3916" s="48" t="str">
        <f>VLOOKUP(D3916,'Species List'!$A$2:$J$97,3,0)</f>
        <v>Scarus vetula</v>
      </c>
      <c r="F3916">
        <v>35</v>
      </c>
      <c r="G3916" t="s">
        <v>43</v>
      </c>
      <c r="H3916" s="50">
        <f>VLOOKUP(D3916,'Species List'!$A$2:$J$97,6,0)</f>
        <v>-5.0162000000000004</v>
      </c>
      <c r="I3916" s="50">
        <f>VLOOKUP(D3916,'Species List'!$A$2:$J$97,7,0)</f>
        <v>3.1109</v>
      </c>
      <c r="J3916">
        <f t="shared" si="61"/>
        <v>790.93588337793562</v>
      </c>
      <c r="K3916" s="50" t="str">
        <f>VLOOKUP(D3916,'Species List'!$A$2:$J$97,4,0)</f>
        <v>Scaridae</v>
      </c>
    </row>
    <row r="3917" spans="1:11">
      <c r="A3917" s="49">
        <v>2015</v>
      </c>
      <c r="B3917" t="s">
        <v>65</v>
      </c>
      <c r="C3917">
        <v>5</v>
      </c>
      <c r="D3917" s="48" t="s">
        <v>47</v>
      </c>
      <c r="E3917" s="48" t="str">
        <f>VLOOKUP(D3917,'Species List'!$A$2:$J$97,3,0)</f>
        <v>Sparisoma aurofrenatum</v>
      </c>
      <c r="F3917">
        <v>12</v>
      </c>
      <c r="G3917" t="s">
        <v>21</v>
      </c>
      <c r="H3917" s="50">
        <f>VLOOKUP(D3917,'Species List'!$A$2:$J$97,6,0)</f>
        <v>-4.0781000000000001</v>
      </c>
      <c r="I3917" s="50">
        <f>VLOOKUP(D3917,'Species List'!$A$2:$J$97,7,0)</f>
        <v>2.7437999999999998</v>
      </c>
      <c r="J3917">
        <f t="shared" si="61"/>
        <v>42.340648247283212</v>
      </c>
      <c r="K3917" s="50" t="str">
        <f>VLOOKUP(D3917,'Species List'!$A$2:$J$97,4,0)</f>
        <v>Scaridae</v>
      </c>
    </row>
    <row r="3918" spans="1:11">
      <c r="A3918" s="49">
        <v>2015</v>
      </c>
      <c r="B3918" t="s">
        <v>65</v>
      </c>
      <c r="C3918">
        <v>5</v>
      </c>
      <c r="D3918" s="48" t="s">
        <v>47</v>
      </c>
      <c r="E3918" s="48" t="str">
        <f>VLOOKUP(D3918,'Species List'!$A$2:$J$97,3,0)</f>
        <v>Sparisoma aurofrenatum</v>
      </c>
      <c r="F3918">
        <v>23</v>
      </c>
      <c r="G3918" t="s">
        <v>43</v>
      </c>
      <c r="H3918" s="50">
        <f>VLOOKUP(D3918,'Species List'!$A$2:$J$97,6,0)</f>
        <v>-4.0781000000000001</v>
      </c>
      <c r="I3918" s="50">
        <f>VLOOKUP(D3918,'Species List'!$A$2:$J$97,7,0)</f>
        <v>2.7437999999999998</v>
      </c>
      <c r="J3918">
        <f t="shared" si="61"/>
        <v>252.35321175413256</v>
      </c>
      <c r="K3918" s="50" t="str">
        <f>VLOOKUP(D3918,'Species List'!$A$2:$J$97,4,0)</f>
        <v>Scaridae</v>
      </c>
    </row>
    <row r="3919" spans="1:11">
      <c r="A3919" s="49">
        <v>2015</v>
      </c>
      <c r="B3919" t="s">
        <v>65</v>
      </c>
      <c r="C3919">
        <v>5</v>
      </c>
      <c r="D3919" t="s">
        <v>45</v>
      </c>
      <c r="E3919" s="48" t="str">
        <f>VLOOKUP(D3919,'Species List'!$A$2:$J$97,3,0)</f>
        <v>Sparisoma viride</v>
      </c>
      <c r="F3919">
        <v>23</v>
      </c>
      <c r="G3919" t="s">
        <v>21</v>
      </c>
      <c r="H3919" s="50">
        <f>VLOOKUP(D3919,'Species List'!$A$2:$J$97,6,0)</f>
        <v>-4.4317000000000002</v>
      </c>
      <c r="I3919" s="50">
        <f>VLOOKUP(D3919,'Species List'!$A$2:$J$97,7,0)</f>
        <v>2.9051</v>
      </c>
      <c r="J3919">
        <f t="shared" si="61"/>
        <v>268.75437106326598</v>
      </c>
      <c r="K3919" s="50" t="str">
        <f>VLOOKUP(D3919,'Species List'!$A$2:$J$97,4,0)</f>
        <v>Scaridae</v>
      </c>
    </row>
    <row r="3920" spans="1:11">
      <c r="A3920" s="49">
        <v>2015</v>
      </c>
      <c r="B3920" t="s">
        <v>65</v>
      </c>
      <c r="C3920">
        <v>6</v>
      </c>
      <c r="D3920" t="s">
        <v>48</v>
      </c>
      <c r="E3920" s="48" t="str">
        <f>VLOOKUP(D3920,'Species List'!$A$2:$J$97,3,0)</f>
        <v>Scarus taeniopterus</v>
      </c>
      <c r="F3920">
        <v>18</v>
      </c>
      <c r="G3920" t="s">
        <v>21</v>
      </c>
      <c r="H3920" s="50">
        <f>VLOOKUP(D3920,'Species List'!$A$2:$J$97,6,0)</f>
        <v>-3.2256999999999998</v>
      </c>
      <c r="I3920" s="50">
        <f>VLOOKUP(D3920,'Species List'!$A$2:$J$97,7,0)</f>
        <v>2.3852000000000002</v>
      </c>
      <c r="J3920">
        <f t="shared" si="61"/>
        <v>142.42163893869329</v>
      </c>
      <c r="K3920" s="50" t="str">
        <f>VLOOKUP(D3920,'Species List'!$A$2:$J$97,4,0)</f>
        <v>Scaridae</v>
      </c>
    </row>
    <row r="3921" spans="1:11">
      <c r="A3921" s="49">
        <v>2015</v>
      </c>
      <c r="B3921" t="s">
        <v>65</v>
      </c>
      <c r="C3921">
        <v>6</v>
      </c>
      <c r="D3921" t="s">
        <v>48</v>
      </c>
      <c r="E3921" s="48" t="str">
        <f>VLOOKUP(D3921,'Species List'!$A$2:$J$97,3,0)</f>
        <v>Scarus taeniopterus</v>
      </c>
      <c r="F3921">
        <v>23</v>
      </c>
      <c r="G3921" t="s">
        <v>43</v>
      </c>
      <c r="H3921" s="50">
        <f>VLOOKUP(D3921,'Species List'!$A$2:$J$97,6,0)</f>
        <v>-3.2256999999999998</v>
      </c>
      <c r="I3921" s="50">
        <f>VLOOKUP(D3921,'Species List'!$A$2:$J$97,7,0)</f>
        <v>2.3852000000000002</v>
      </c>
      <c r="J3921">
        <f t="shared" si="61"/>
        <v>255.56020890468707</v>
      </c>
      <c r="K3921" s="50" t="str">
        <f>VLOOKUP(D3921,'Species List'!$A$2:$J$97,4,0)</f>
        <v>Scaridae</v>
      </c>
    </row>
    <row r="3922" spans="1:11">
      <c r="A3922" s="49">
        <v>2015</v>
      </c>
      <c r="B3922" t="s">
        <v>65</v>
      </c>
      <c r="C3922">
        <v>6</v>
      </c>
      <c r="D3922" t="s">
        <v>48</v>
      </c>
      <c r="E3922" s="48" t="str">
        <f>VLOOKUP(D3922,'Species List'!$A$2:$J$97,3,0)</f>
        <v>Scarus taeniopterus</v>
      </c>
      <c r="F3922">
        <v>23</v>
      </c>
      <c r="G3922" t="s">
        <v>43</v>
      </c>
      <c r="H3922" s="50">
        <f>VLOOKUP(D3922,'Species List'!$A$2:$J$97,6,0)</f>
        <v>-3.2256999999999998</v>
      </c>
      <c r="I3922" s="50">
        <f>VLOOKUP(D3922,'Species List'!$A$2:$J$97,7,0)</f>
        <v>2.3852000000000002</v>
      </c>
      <c r="J3922">
        <f t="shared" si="61"/>
        <v>255.56020890468707</v>
      </c>
      <c r="K3922" s="50" t="str">
        <f>VLOOKUP(D3922,'Species List'!$A$2:$J$97,4,0)</f>
        <v>Scaridae</v>
      </c>
    </row>
    <row r="3923" spans="1:11">
      <c r="A3923" s="49">
        <v>2015</v>
      </c>
      <c r="B3923" t="s">
        <v>65</v>
      </c>
      <c r="C3923">
        <v>6</v>
      </c>
      <c r="D3923" t="s">
        <v>48</v>
      </c>
      <c r="E3923" s="48" t="str">
        <f>VLOOKUP(D3923,'Species List'!$A$2:$J$97,3,0)</f>
        <v>Scarus taeniopterus</v>
      </c>
      <c r="F3923">
        <v>23</v>
      </c>
      <c r="G3923" t="s">
        <v>43</v>
      </c>
      <c r="H3923" s="50">
        <f>VLOOKUP(D3923,'Species List'!$A$2:$J$97,6,0)</f>
        <v>-3.2256999999999998</v>
      </c>
      <c r="I3923" s="50">
        <f>VLOOKUP(D3923,'Species List'!$A$2:$J$97,7,0)</f>
        <v>2.3852000000000002</v>
      </c>
      <c r="J3923">
        <f t="shared" si="61"/>
        <v>255.56020890468707</v>
      </c>
      <c r="K3923" s="50" t="str">
        <f>VLOOKUP(D3923,'Species List'!$A$2:$J$97,4,0)</f>
        <v>Scaridae</v>
      </c>
    </row>
    <row r="3924" spans="1:11">
      <c r="A3924" s="49">
        <v>2015</v>
      </c>
      <c r="B3924" t="s">
        <v>65</v>
      </c>
      <c r="C3924">
        <v>6</v>
      </c>
      <c r="D3924" s="48" t="s">
        <v>42</v>
      </c>
      <c r="E3924" s="48" t="str">
        <f>VLOOKUP(D3924,'Species List'!$A$2:$J$97,3,0)</f>
        <v>Scarus vetula</v>
      </c>
      <c r="F3924">
        <v>28</v>
      </c>
      <c r="G3924" t="s">
        <v>21</v>
      </c>
      <c r="H3924" s="50">
        <f>VLOOKUP(D3924,'Species List'!$A$2:$J$97,6,0)</f>
        <v>-5.0162000000000004</v>
      </c>
      <c r="I3924" s="50">
        <f>VLOOKUP(D3924,'Species List'!$A$2:$J$97,7,0)</f>
        <v>3.1109</v>
      </c>
      <c r="J3924">
        <f t="shared" si="61"/>
        <v>395.06078258407069</v>
      </c>
      <c r="K3924" s="50" t="str">
        <f>VLOOKUP(D3924,'Species List'!$A$2:$J$97,4,0)</f>
        <v>Scaridae</v>
      </c>
    </row>
    <row r="3925" spans="1:11">
      <c r="A3925" s="49">
        <v>2015</v>
      </c>
      <c r="B3925" t="s">
        <v>65</v>
      </c>
      <c r="C3925">
        <v>6</v>
      </c>
      <c r="D3925" s="48" t="s">
        <v>42</v>
      </c>
      <c r="E3925" s="48" t="str">
        <f>VLOOKUP(D3925,'Species List'!$A$2:$J$97,3,0)</f>
        <v>Scarus vetula</v>
      </c>
      <c r="F3925">
        <v>31</v>
      </c>
      <c r="G3925" t="s">
        <v>43</v>
      </c>
      <c r="H3925" s="50">
        <f>VLOOKUP(D3925,'Species List'!$A$2:$J$97,6,0)</f>
        <v>-5.0162000000000004</v>
      </c>
      <c r="I3925" s="50">
        <f>VLOOKUP(D3925,'Species List'!$A$2:$J$97,7,0)</f>
        <v>3.1109</v>
      </c>
      <c r="J3925">
        <f t="shared" si="61"/>
        <v>542.22194853037195</v>
      </c>
      <c r="K3925" s="50" t="str">
        <f>VLOOKUP(D3925,'Species List'!$A$2:$J$97,4,0)</f>
        <v>Scaridae</v>
      </c>
    </row>
    <row r="3926" spans="1:11">
      <c r="A3926" s="49">
        <v>2015</v>
      </c>
      <c r="B3926" t="s">
        <v>65</v>
      </c>
      <c r="C3926">
        <v>6</v>
      </c>
      <c r="D3926" s="48" t="s">
        <v>42</v>
      </c>
      <c r="E3926" s="48" t="str">
        <f>VLOOKUP(D3926,'Species List'!$A$2:$J$97,3,0)</f>
        <v>Scarus vetula</v>
      </c>
      <c r="F3926">
        <v>32</v>
      </c>
      <c r="G3926" t="s">
        <v>43</v>
      </c>
      <c r="H3926" s="50">
        <f>VLOOKUP(D3926,'Species List'!$A$2:$J$97,6,0)</f>
        <v>-5.0162000000000004</v>
      </c>
      <c r="I3926" s="50">
        <f>VLOOKUP(D3926,'Species List'!$A$2:$J$97,7,0)</f>
        <v>3.1109</v>
      </c>
      <c r="J3926">
        <f t="shared" si="61"/>
        <v>598.50952660385963</v>
      </c>
      <c r="K3926" s="50" t="str">
        <f>VLOOKUP(D3926,'Species List'!$A$2:$J$97,4,0)</f>
        <v>Scaridae</v>
      </c>
    </row>
    <row r="3927" spans="1:11">
      <c r="A3927" s="49">
        <v>2015</v>
      </c>
      <c r="B3927" t="s">
        <v>65</v>
      </c>
      <c r="C3927">
        <v>6</v>
      </c>
      <c r="D3927" s="48" t="s">
        <v>42</v>
      </c>
      <c r="E3927" s="48" t="str">
        <f>VLOOKUP(D3927,'Species List'!$A$2:$J$97,3,0)</f>
        <v>Scarus vetula</v>
      </c>
      <c r="F3927">
        <v>34</v>
      </c>
      <c r="G3927" t="s">
        <v>43</v>
      </c>
      <c r="H3927" s="50">
        <f>VLOOKUP(D3927,'Species List'!$A$2:$J$97,6,0)</f>
        <v>-5.0162000000000004</v>
      </c>
      <c r="I3927" s="50">
        <f>VLOOKUP(D3927,'Species List'!$A$2:$J$97,7,0)</f>
        <v>3.1109</v>
      </c>
      <c r="J3927">
        <f t="shared" si="61"/>
        <v>722.73279691201913</v>
      </c>
      <c r="K3927" s="50" t="str">
        <f>VLOOKUP(D3927,'Species List'!$A$2:$J$97,4,0)</f>
        <v>Scaridae</v>
      </c>
    </row>
    <row r="3928" spans="1:11">
      <c r="A3928" s="49">
        <v>2015</v>
      </c>
      <c r="B3928" t="s">
        <v>65</v>
      </c>
      <c r="C3928">
        <v>6</v>
      </c>
      <c r="D3928" s="48" t="s">
        <v>47</v>
      </c>
      <c r="E3928" s="48" t="str">
        <f>VLOOKUP(D3928,'Species List'!$A$2:$J$97,3,0)</f>
        <v>Sparisoma aurofrenatum</v>
      </c>
      <c r="F3928">
        <v>24</v>
      </c>
      <c r="G3928" t="s">
        <v>43</v>
      </c>
      <c r="H3928" s="50">
        <f>VLOOKUP(D3928,'Species List'!$A$2:$J$97,6,0)</f>
        <v>-4.0781000000000001</v>
      </c>
      <c r="I3928" s="50">
        <f>VLOOKUP(D3928,'Species List'!$A$2:$J$97,7,0)</f>
        <v>2.7437999999999998</v>
      </c>
      <c r="J3928">
        <f t="shared" si="61"/>
        <v>283.61134861400006</v>
      </c>
      <c r="K3928" s="50" t="str">
        <f>VLOOKUP(D3928,'Species List'!$A$2:$J$97,4,0)</f>
        <v>Scaridae</v>
      </c>
    </row>
    <row r="3929" spans="1:11">
      <c r="A3929" s="49">
        <v>2015</v>
      </c>
      <c r="B3929" t="s">
        <v>65</v>
      </c>
      <c r="C3929">
        <v>6</v>
      </c>
      <c r="D3929" t="s">
        <v>45</v>
      </c>
      <c r="E3929" s="48" t="str">
        <f>VLOOKUP(D3929,'Species List'!$A$2:$J$97,3,0)</f>
        <v>Sparisoma viride</v>
      </c>
      <c r="F3929">
        <v>30</v>
      </c>
      <c r="G3929" t="s">
        <v>21</v>
      </c>
      <c r="H3929" s="50">
        <f>VLOOKUP(D3929,'Species List'!$A$2:$J$97,6,0)</f>
        <v>-4.4317000000000002</v>
      </c>
      <c r="I3929" s="50">
        <f>VLOOKUP(D3929,'Species List'!$A$2:$J$97,7,0)</f>
        <v>2.9051</v>
      </c>
      <c r="J3929">
        <f t="shared" si="61"/>
        <v>581.54718397712224</v>
      </c>
      <c r="K3929" s="50" t="str">
        <f>VLOOKUP(D3929,'Species List'!$A$2:$J$97,4,0)</f>
        <v>Scaridae</v>
      </c>
    </row>
    <row r="3930" spans="1:11">
      <c r="A3930" s="49">
        <v>2015</v>
      </c>
      <c r="B3930" t="s">
        <v>65</v>
      </c>
      <c r="C3930">
        <v>6</v>
      </c>
      <c r="D3930" t="s">
        <v>45</v>
      </c>
      <c r="E3930" s="48" t="str">
        <f>VLOOKUP(D3930,'Species List'!$A$2:$J$97,3,0)</f>
        <v>Sparisoma viride</v>
      </c>
      <c r="F3930">
        <v>31</v>
      </c>
      <c r="G3930" t="s">
        <v>21</v>
      </c>
      <c r="H3930" s="50">
        <f>VLOOKUP(D3930,'Species List'!$A$2:$J$97,6,0)</f>
        <v>-4.4317000000000002</v>
      </c>
      <c r="I3930" s="50">
        <f>VLOOKUP(D3930,'Species List'!$A$2:$J$97,7,0)</f>
        <v>2.9051</v>
      </c>
      <c r="J3930">
        <f t="shared" si="61"/>
        <v>639.66834096149489</v>
      </c>
      <c r="K3930" s="50" t="str">
        <f>VLOOKUP(D3930,'Species List'!$A$2:$J$97,4,0)</f>
        <v>Scaridae</v>
      </c>
    </row>
    <row r="3931" spans="1:11">
      <c r="A3931" s="49">
        <v>2015</v>
      </c>
      <c r="B3931" t="s">
        <v>65</v>
      </c>
      <c r="C3931">
        <v>6</v>
      </c>
      <c r="D3931" t="s">
        <v>45</v>
      </c>
      <c r="E3931" s="48" t="str">
        <f>VLOOKUP(D3931,'Species List'!$A$2:$J$97,3,0)</f>
        <v>Sparisoma viride</v>
      </c>
      <c r="F3931">
        <v>31</v>
      </c>
      <c r="G3931" t="s">
        <v>21</v>
      </c>
      <c r="H3931" s="50">
        <f>VLOOKUP(D3931,'Species List'!$A$2:$J$97,6,0)</f>
        <v>-4.4317000000000002</v>
      </c>
      <c r="I3931" s="50">
        <f>VLOOKUP(D3931,'Species List'!$A$2:$J$97,7,0)</f>
        <v>2.9051</v>
      </c>
      <c r="J3931">
        <f t="shared" si="61"/>
        <v>639.66834096149489</v>
      </c>
      <c r="K3931" s="50" t="str">
        <f>VLOOKUP(D3931,'Species List'!$A$2:$J$97,4,0)</f>
        <v>Scaridae</v>
      </c>
    </row>
    <row r="3932" spans="1:11">
      <c r="A3932" s="49">
        <v>2015</v>
      </c>
      <c r="B3932" t="s">
        <v>65</v>
      </c>
      <c r="C3932">
        <v>6</v>
      </c>
      <c r="D3932" t="s">
        <v>45</v>
      </c>
      <c r="E3932" s="48" t="str">
        <f>VLOOKUP(D3932,'Species List'!$A$2:$J$97,3,0)</f>
        <v>Sparisoma viride</v>
      </c>
      <c r="F3932">
        <v>31</v>
      </c>
      <c r="G3932" t="s">
        <v>21</v>
      </c>
      <c r="H3932" s="50">
        <f>VLOOKUP(D3932,'Species List'!$A$2:$J$97,6,0)</f>
        <v>-4.4317000000000002</v>
      </c>
      <c r="I3932" s="50">
        <f>VLOOKUP(D3932,'Species List'!$A$2:$J$97,7,0)</f>
        <v>2.9051</v>
      </c>
      <c r="J3932">
        <f t="shared" si="61"/>
        <v>639.66834096149489</v>
      </c>
      <c r="K3932" s="50" t="str">
        <f>VLOOKUP(D3932,'Species List'!$A$2:$J$97,4,0)</f>
        <v>Scaridae</v>
      </c>
    </row>
    <row r="3933" spans="1:11">
      <c r="A3933" s="49">
        <v>2015</v>
      </c>
      <c r="B3933" t="s">
        <v>65</v>
      </c>
      <c r="C3933">
        <v>6</v>
      </c>
      <c r="D3933" t="s">
        <v>45</v>
      </c>
      <c r="E3933" s="48" t="str">
        <f>VLOOKUP(D3933,'Species List'!$A$2:$J$97,3,0)</f>
        <v>Sparisoma viride</v>
      </c>
      <c r="F3933">
        <v>32</v>
      </c>
      <c r="G3933" t="s">
        <v>43</v>
      </c>
      <c r="H3933" s="50">
        <f>VLOOKUP(D3933,'Species List'!$A$2:$J$97,6,0)</f>
        <v>-4.4317000000000002</v>
      </c>
      <c r="I3933" s="50">
        <f>VLOOKUP(D3933,'Species List'!$A$2:$J$97,7,0)</f>
        <v>2.9051</v>
      </c>
      <c r="J3933">
        <f t="shared" si="61"/>
        <v>701.47339170910243</v>
      </c>
      <c r="K3933" s="50" t="str">
        <f>VLOOKUP(D3933,'Species List'!$A$2:$J$97,4,0)</f>
        <v>Scaridae</v>
      </c>
    </row>
    <row r="3934" spans="1:11">
      <c r="A3934" s="49">
        <v>2015</v>
      </c>
      <c r="B3934" t="s">
        <v>65</v>
      </c>
      <c r="C3934">
        <v>7</v>
      </c>
      <c r="D3934" s="48" t="s">
        <v>49</v>
      </c>
      <c r="E3934" s="48" t="str">
        <f>VLOOKUP(D3934,'Species List'!$A$2:$J$97,3,0)</f>
        <v>Microspathodon chrysurus</v>
      </c>
      <c r="F3934">
        <v>15</v>
      </c>
      <c r="H3934" s="50">
        <f>VLOOKUP(D3934,'Species List'!$A$2:$J$97,6,0)</f>
        <v>-4.7032999999999996</v>
      </c>
      <c r="I3934" s="50">
        <f>VLOOKUP(D3934,'Species List'!$A$2:$J$97,7,0)</f>
        <v>3.0825</v>
      </c>
      <c r="J3934">
        <f t="shared" si="61"/>
        <v>101.04185391212167</v>
      </c>
      <c r="K3934" s="50" t="str">
        <f>VLOOKUP(D3934,'Species List'!$A$2:$J$97,4,0)</f>
        <v>Pomacentridae</v>
      </c>
    </row>
    <row r="3935" spans="1:11">
      <c r="A3935" s="49">
        <v>2015</v>
      </c>
      <c r="B3935" t="s">
        <v>65</v>
      </c>
      <c r="C3935">
        <v>7</v>
      </c>
      <c r="D3935" s="48" t="s">
        <v>49</v>
      </c>
      <c r="E3935" s="48" t="str">
        <f>VLOOKUP(D3935,'Species List'!$A$2:$J$97,3,0)</f>
        <v>Microspathodon chrysurus</v>
      </c>
      <c r="F3935">
        <v>16</v>
      </c>
      <c r="H3935" s="50">
        <f>VLOOKUP(D3935,'Species List'!$A$2:$J$97,6,0)</f>
        <v>-4.7032999999999996</v>
      </c>
      <c r="I3935" s="50">
        <f>VLOOKUP(D3935,'Species List'!$A$2:$J$97,7,0)</f>
        <v>3.0825</v>
      </c>
      <c r="J3935">
        <f t="shared" si="61"/>
        <v>123.2820497402834</v>
      </c>
      <c r="K3935" s="50" t="str">
        <f>VLOOKUP(D3935,'Species List'!$A$2:$J$97,4,0)</f>
        <v>Pomacentridae</v>
      </c>
    </row>
    <row r="3936" spans="1:11">
      <c r="A3936" s="49">
        <v>2015</v>
      </c>
      <c r="B3936" t="s">
        <v>65</v>
      </c>
      <c r="C3936">
        <v>7</v>
      </c>
      <c r="D3936" s="48" t="s">
        <v>42</v>
      </c>
      <c r="E3936" s="48" t="str">
        <f>VLOOKUP(D3936,'Species List'!$A$2:$J$97,3,0)</f>
        <v>Scarus vetula</v>
      </c>
      <c r="F3936">
        <v>29</v>
      </c>
      <c r="G3936" t="s">
        <v>21</v>
      </c>
      <c r="H3936" s="50">
        <f>VLOOKUP(D3936,'Species List'!$A$2:$J$97,6,0)</f>
        <v>-5.0162000000000004</v>
      </c>
      <c r="I3936" s="50">
        <f>VLOOKUP(D3936,'Species List'!$A$2:$J$97,7,0)</f>
        <v>3.1109</v>
      </c>
      <c r="J3936">
        <f t="shared" si="61"/>
        <v>440.62986728379997</v>
      </c>
      <c r="K3936" s="50" t="str">
        <f>VLOOKUP(D3936,'Species List'!$A$2:$J$97,4,0)</f>
        <v>Scaridae</v>
      </c>
    </row>
    <row r="3937" spans="1:11">
      <c r="A3937" s="49">
        <v>2015</v>
      </c>
      <c r="B3937" t="s">
        <v>65</v>
      </c>
      <c r="C3937">
        <v>7</v>
      </c>
      <c r="D3937" s="48" t="s">
        <v>42</v>
      </c>
      <c r="E3937" s="48" t="str">
        <f>VLOOKUP(D3937,'Species List'!$A$2:$J$97,3,0)</f>
        <v>Scarus vetula</v>
      </c>
      <c r="F3937">
        <v>33</v>
      </c>
      <c r="G3937" t="s">
        <v>43</v>
      </c>
      <c r="H3937" s="50">
        <f>VLOOKUP(D3937,'Species List'!$A$2:$J$97,6,0)</f>
        <v>-5.0162000000000004</v>
      </c>
      <c r="I3937" s="50">
        <f>VLOOKUP(D3937,'Species List'!$A$2:$J$97,7,0)</f>
        <v>3.1109</v>
      </c>
      <c r="J3937">
        <f t="shared" si="61"/>
        <v>658.63531859738646</v>
      </c>
      <c r="K3937" s="50" t="str">
        <f>VLOOKUP(D3937,'Species List'!$A$2:$J$97,4,0)</f>
        <v>Scaridae</v>
      </c>
    </row>
    <row r="3938" spans="1:11">
      <c r="A3938" s="49">
        <v>2015</v>
      </c>
      <c r="B3938" t="s">
        <v>65</v>
      </c>
      <c r="C3938">
        <v>7</v>
      </c>
      <c r="D3938" s="48" t="s">
        <v>47</v>
      </c>
      <c r="E3938" s="48" t="str">
        <f>VLOOKUP(D3938,'Species List'!$A$2:$J$97,3,0)</f>
        <v>Sparisoma aurofrenatum</v>
      </c>
      <c r="F3938">
        <v>24</v>
      </c>
      <c r="G3938" t="s">
        <v>43</v>
      </c>
      <c r="H3938" s="50">
        <f>VLOOKUP(D3938,'Species List'!$A$2:$J$97,6,0)</f>
        <v>-4.0781000000000001</v>
      </c>
      <c r="I3938" s="50">
        <f>VLOOKUP(D3938,'Species List'!$A$2:$J$97,7,0)</f>
        <v>2.7437999999999998</v>
      </c>
      <c r="J3938">
        <f t="shared" si="61"/>
        <v>283.61134861400006</v>
      </c>
      <c r="K3938" s="50" t="str">
        <f>VLOOKUP(D3938,'Species List'!$A$2:$J$97,4,0)</f>
        <v>Scaridae</v>
      </c>
    </row>
    <row r="3939" spans="1:11">
      <c r="A3939" s="49">
        <v>2015</v>
      </c>
      <c r="B3939" t="s">
        <v>65</v>
      </c>
      <c r="C3939">
        <v>7</v>
      </c>
      <c r="D3939" t="s">
        <v>45</v>
      </c>
      <c r="E3939" s="48" t="str">
        <f>VLOOKUP(D3939,'Species List'!$A$2:$J$97,3,0)</f>
        <v>Sparisoma viride</v>
      </c>
      <c r="F3939">
        <v>31</v>
      </c>
      <c r="G3939" t="s">
        <v>21</v>
      </c>
      <c r="H3939" s="50">
        <f>VLOOKUP(D3939,'Species List'!$A$2:$J$97,6,0)</f>
        <v>-4.4317000000000002</v>
      </c>
      <c r="I3939" s="50">
        <f>VLOOKUP(D3939,'Species List'!$A$2:$J$97,7,0)</f>
        <v>2.9051</v>
      </c>
      <c r="J3939">
        <f t="shared" si="61"/>
        <v>639.66834096149489</v>
      </c>
      <c r="K3939" s="50" t="str">
        <f>VLOOKUP(D3939,'Species List'!$A$2:$J$97,4,0)</f>
        <v>Scaridae</v>
      </c>
    </row>
    <row r="3940" spans="1:11">
      <c r="A3940" s="49">
        <v>2015</v>
      </c>
      <c r="B3940" t="s">
        <v>65</v>
      </c>
      <c r="C3940">
        <v>7</v>
      </c>
      <c r="D3940" t="s">
        <v>45</v>
      </c>
      <c r="E3940" s="48" t="str">
        <f>VLOOKUP(D3940,'Species List'!$A$2:$J$97,3,0)</f>
        <v>Sparisoma viride</v>
      </c>
      <c r="F3940">
        <v>31</v>
      </c>
      <c r="G3940" t="s">
        <v>43</v>
      </c>
      <c r="H3940" s="50">
        <f>VLOOKUP(D3940,'Species List'!$A$2:$J$97,6,0)</f>
        <v>-4.4317000000000002</v>
      </c>
      <c r="I3940" s="50">
        <f>VLOOKUP(D3940,'Species List'!$A$2:$J$97,7,0)</f>
        <v>2.9051</v>
      </c>
      <c r="J3940">
        <f t="shared" si="61"/>
        <v>639.66834096149489</v>
      </c>
      <c r="K3940" s="50" t="str">
        <f>VLOOKUP(D3940,'Species List'!$A$2:$J$97,4,0)</f>
        <v>Scaridae</v>
      </c>
    </row>
    <row r="3941" spans="1:11">
      <c r="A3941" s="49">
        <v>2015</v>
      </c>
      <c r="B3941" t="s">
        <v>65</v>
      </c>
      <c r="C3941">
        <v>8</v>
      </c>
      <c r="D3941" t="s">
        <v>54</v>
      </c>
      <c r="E3941" s="48" t="str">
        <f>VLOOKUP(D3941,'Species List'!$A$2:$J$97,3,0)</f>
        <v>Acanthurus coeruleus</v>
      </c>
      <c r="F3941">
        <v>14</v>
      </c>
      <c r="H3941" s="50">
        <f>VLOOKUP(D3941,'Species List'!$A$2:$J$97,6,0)</f>
        <v>-2.8241999999999998</v>
      </c>
      <c r="I3941" s="50">
        <f>VLOOKUP(D3941,'Species List'!$A$2:$J$97,7,0)</f>
        <v>2.2637999999999998</v>
      </c>
      <c r="J3941">
        <f t="shared" si="61"/>
        <v>108.19436620046002</v>
      </c>
      <c r="K3941" s="50" t="str">
        <f>VLOOKUP(D3941,'Species List'!$A$2:$J$97,4,0)</f>
        <v>Acanthuridae</v>
      </c>
    </row>
    <row r="3942" spans="1:11">
      <c r="A3942" s="49">
        <v>2015</v>
      </c>
      <c r="B3942" t="s">
        <v>65</v>
      </c>
      <c r="C3942">
        <v>8</v>
      </c>
      <c r="D3942" t="s">
        <v>54</v>
      </c>
      <c r="E3942" s="48" t="str">
        <f>VLOOKUP(D3942,'Species List'!$A$2:$J$97,3,0)</f>
        <v>Acanthurus coeruleus</v>
      </c>
      <c r="F3942">
        <v>17</v>
      </c>
      <c r="H3942" s="50">
        <f>VLOOKUP(D3942,'Species List'!$A$2:$J$97,6,0)</f>
        <v>-2.8241999999999998</v>
      </c>
      <c r="I3942" s="50">
        <f>VLOOKUP(D3942,'Species List'!$A$2:$J$97,7,0)</f>
        <v>2.2637999999999998</v>
      </c>
      <c r="J3942">
        <f t="shared" si="61"/>
        <v>167.91529942216221</v>
      </c>
      <c r="K3942" s="50" t="str">
        <f>VLOOKUP(D3942,'Species List'!$A$2:$J$97,4,0)</f>
        <v>Acanthuridae</v>
      </c>
    </row>
    <row r="3943" spans="1:11">
      <c r="A3943" s="49">
        <v>2015</v>
      </c>
      <c r="B3943" t="s">
        <v>65</v>
      </c>
      <c r="C3943">
        <v>8</v>
      </c>
      <c r="D3943" t="s">
        <v>54</v>
      </c>
      <c r="E3943" s="48" t="str">
        <f>VLOOKUP(D3943,'Species List'!$A$2:$J$97,3,0)</f>
        <v>Acanthurus coeruleus</v>
      </c>
      <c r="F3943">
        <v>19</v>
      </c>
      <c r="H3943" s="50">
        <f>VLOOKUP(D3943,'Species List'!$A$2:$J$97,6,0)</f>
        <v>-2.8241999999999998</v>
      </c>
      <c r="I3943" s="50">
        <f>VLOOKUP(D3943,'Species List'!$A$2:$J$97,7,0)</f>
        <v>2.2637999999999998</v>
      </c>
      <c r="J3943">
        <f t="shared" si="61"/>
        <v>215.99435539737019</v>
      </c>
      <c r="K3943" s="50" t="str">
        <f>VLOOKUP(D3943,'Species List'!$A$2:$J$97,4,0)</f>
        <v>Acanthuridae</v>
      </c>
    </row>
    <row r="3944" spans="1:11">
      <c r="A3944" s="49">
        <v>2015</v>
      </c>
      <c r="B3944" t="s">
        <v>65</v>
      </c>
      <c r="C3944">
        <v>8</v>
      </c>
      <c r="D3944" t="s">
        <v>48</v>
      </c>
      <c r="E3944" s="48" t="str">
        <f>VLOOKUP(D3944,'Species List'!$A$2:$J$97,3,0)</f>
        <v>Scarus taeniopterus</v>
      </c>
      <c r="F3944">
        <v>9</v>
      </c>
      <c r="G3944" t="s">
        <v>21</v>
      </c>
      <c r="H3944" s="50">
        <f>VLOOKUP(D3944,'Species List'!$A$2:$J$97,6,0)</f>
        <v>-3.2256999999999998</v>
      </c>
      <c r="I3944" s="50">
        <f>VLOOKUP(D3944,'Species List'!$A$2:$J$97,7,0)</f>
        <v>2.3852000000000002</v>
      </c>
      <c r="J3944">
        <f t="shared" si="61"/>
        <v>27.262095418590206</v>
      </c>
      <c r="K3944" s="50" t="str">
        <f>VLOOKUP(D3944,'Species List'!$A$2:$J$97,4,0)</f>
        <v>Scaridae</v>
      </c>
    </row>
    <row r="3945" spans="1:11">
      <c r="A3945" s="49">
        <v>2015</v>
      </c>
      <c r="B3945" t="s">
        <v>65</v>
      </c>
      <c r="C3945">
        <v>8</v>
      </c>
      <c r="D3945" t="s">
        <v>48</v>
      </c>
      <c r="E3945" s="48" t="str">
        <f>VLOOKUP(D3945,'Species List'!$A$2:$J$97,3,0)</f>
        <v>Scarus taeniopterus</v>
      </c>
      <c r="F3945">
        <v>13</v>
      </c>
      <c r="G3945" t="s">
        <v>21</v>
      </c>
      <c r="H3945" s="50">
        <f>VLOOKUP(D3945,'Species List'!$A$2:$J$97,6,0)</f>
        <v>-3.2256999999999998</v>
      </c>
      <c r="I3945" s="50">
        <f>VLOOKUP(D3945,'Species List'!$A$2:$J$97,7,0)</f>
        <v>2.3852000000000002</v>
      </c>
      <c r="J3945">
        <f t="shared" si="61"/>
        <v>65.535660968650873</v>
      </c>
      <c r="K3945" s="50" t="str">
        <f>VLOOKUP(D3945,'Species List'!$A$2:$J$97,4,0)</f>
        <v>Scaridae</v>
      </c>
    </row>
    <row r="3946" spans="1:11">
      <c r="A3946" s="49">
        <v>2015</v>
      </c>
      <c r="B3946" t="s">
        <v>65</v>
      </c>
      <c r="C3946">
        <v>8</v>
      </c>
      <c r="D3946" t="s">
        <v>48</v>
      </c>
      <c r="E3946" s="48" t="str">
        <f>VLOOKUP(D3946,'Species List'!$A$2:$J$97,3,0)</f>
        <v>Scarus taeniopterus</v>
      </c>
      <c r="F3946">
        <v>14</v>
      </c>
      <c r="G3946" t="s">
        <v>21</v>
      </c>
      <c r="H3946" s="50">
        <f>VLOOKUP(D3946,'Species List'!$A$2:$J$97,6,0)</f>
        <v>-3.2256999999999998</v>
      </c>
      <c r="I3946" s="50">
        <f>VLOOKUP(D3946,'Species List'!$A$2:$J$97,7,0)</f>
        <v>2.3852000000000002</v>
      </c>
      <c r="J3946">
        <f t="shared" si="61"/>
        <v>78.206813423753971</v>
      </c>
      <c r="K3946" s="50" t="str">
        <f>VLOOKUP(D3946,'Species List'!$A$2:$J$97,4,0)</f>
        <v>Scaridae</v>
      </c>
    </row>
    <row r="3947" spans="1:11">
      <c r="A3947" s="49">
        <v>2015</v>
      </c>
      <c r="B3947" t="s">
        <v>65</v>
      </c>
      <c r="C3947">
        <v>8</v>
      </c>
      <c r="D3947" t="s">
        <v>48</v>
      </c>
      <c r="E3947" s="48" t="str">
        <f>VLOOKUP(D3947,'Species List'!$A$2:$J$97,3,0)</f>
        <v>Scarus taeniopterus</v>
      </c>
      <c r="F3947">
        <v>15</v>
      </c>
      <c r="G3947" t="s">
        <v>21</v>
      </c>
      <c r="H3947" s="50">
        <f>VLOOKUP(D3947,'Species List'!$A$2:$J$97,6,0)</f>
        <v>-3.2256999999999998</v>
      </c>
      <c r="I3947" s="50">
        <f>VLOOKUP(D3947,'Species List'!$A$2:$J$97,7,0)</f>
        <v>2.3852000000000002</v>
      </c>
      <c r="J3947">
        <f t="shared" si="61"/>
        <v>92.19616810425471</v>
      </c>
      <c r="K3947" s="50" t="str">
        <f>VLOOKUP(D3947,'Species List'!$A$2:$J$97,4,0)</f>
        <v>Scaridae</v>
      </c>
    </row>
    <row r="3948" spans="1:11">
      <c r="A3948" s="49">
        <v>2015</v>
      </c>
      <c r="B3948" t="s">
        <v>65</v>
      </c>
      <c r="C3948">
        <v>8</v>
      </c>
      <c r="D3948" t="s">
        <v>48</v>
      </c>
      <c r="E3948" s="48" t="str">
        <f>VLOOKUP(D3948,'Species List'!$A$2:$J$97,3,0)</f>
        <v>Scarus taeniopterus</v>
      </c>
      <c r="F3948">
        <v>15</v>
      </c>
      <c r="G3948" t="s">
        <v>21</v>
      </c>
      <c r="H3948" s="50">
        <f>VLOOKUP(D3948,'Species List'!$A$2:$J$97,6,0)</f>
        <v>-3.2256999999999998</v>
      </c>
      <c r="I3948" s="50">
        <f>VLOOKUP(D3948,'Species List'!$A$2:$J$97,7,0)</f>
        <v>2.3852000000000002</v>
      </c>
      <c r="J3948">
        <f t="shared" si="61"/>
        <v>92.19616810425471</v>
      </c>
      <c r="K3948" s="50" t="str">
        <f>VLOOKUP(D3948,'Species List'!$A$2:$J$97,4,0)</f>
        <v>Scaridae</v>
      </c>
    </row>
    <row r="3949" spans="1:11">
      <c r="A3949" s="49">
        <v>2015</v>
      </c>
      <c r="B3949" t="s">
        <v>65</v>
      </c>
      <c r="C3949">
        <v>8</v>
      </c>
      <c r="D3949" t="s">
        <v>48</v>
      </c>
      <c r="E3949" s="48" t="str">
        <f>VLOOKUP(D3949,'Species List'!$A$2:$J$97,3,0)</f>
        <v>Scarus taeniopterus</v>
      </c>
      <c r="F3949">
        <v>23</v>
      </c>
      <c r="G3949" t="s">
        <v>43</v>
      </c>
      <c r="H3949" s="50">
        <f>VLOOKUP(D3949,'Species List'!$A$2:$J$97,6,0)</f>
        <v>-3.2256999999999998</v>
      </c>
      <c r="I3949" s="50">
        <f>VLOOKUP(D3949,'Species List'!$A$2:$J$97,7,0)</f>
        <v>2.3852000000000002</v>
      </c>
      <c r="J3949">
        <f t="shared" si="61"/>
        <v>255.56020890468707</v>
      </c>
      <c r="K3949" s="50" t="str">
        <f>VLOOKUP(D3949,'Species List'!$A$2:$J$97,4,0)</f>
        <v>Scaridae</v>
      </c>
    </row>
    <row r="3950" spans="1:11">
      <c r="A3950" s="49">
        <v>2015</v>
      </c>
      <c r="B3950" t="s">
        <v>65</v>
      </c>
      <c r="C3950">
        <v>8</v>
      </c>
      <c r="D3950" s="48" t="s">
        <v>42</v>
      </c>
      <c r="E3950" s="48" t="str">
        <f>VLOOKUP(D3950,'Species List'!$A$2:$J$97,3,0)</f>
        <v>Scarus vetula</v>
      </c>
      <c r="F3950">
        <v>20</v>
      </c>
      <c r="G3950" t="s">
        <v>21</v>
      </c>
      <c r="H3950" s="50">
        <f>VLOOKUP(D3950,'Species List'!$A$2:$J$97,6,0)</f>
        <v>-5.0162000000000004</v>
      </c>
      <c r="I3950" s="50">
        <f>VLOOKUP(D3950,'Species List'!$A$2:$J$97,7,0)</f>
        <v>3.1109</v>
      </c>
      <c r="J3950">
        <f t="shared" si="61"/>
        <v>138.69928220116935</v>
      </c>
      <c r="K3950" s="50" t="str">
        <f>VLOOKUP(D3950,'Species List'!$A$2:$J$97,4,0)</f>
        <v>Scaridae</v>
      </c>
    </row>
    <row r="3951" spans="1:11">
      <c r="A3951" s="49">
        <v>2015</v>
      </c>
      <c r="B3951" t="s">
        <v>65</v>
      </c>
      <c r="C3951">
        <v>8</v>
      </c>
      <c r="D3951" s="48" t="s">
        <v>42</v>
      </c>
      <c r="E3951" s="48" t="str">
        <f>VLOOKUP(D3951,'Species List'!$A$2:$J$97,3,0)</f>
        <v>Scarus vetula</v>
      </c>
      <c r="F3951">
        <v>29</v>
      </c>
      <c r="G3951" t="s">
        <v>21</v>
      </c>
      <c r="H3951" s="50">
        <f>VLOOKUP(D3951,'Species List'!$A$2:$J$97,6,0)</f>
        <v>-5.0162000000000004</v>
      </c>
      <c r="I3951" s="50">
        <f>VLOOKUP(D3951,'Species List'!$A$2:$J$97,7,0)</f>
        <v>3.1109</v>
      </c>
      <c r="J3951">
        <f t="shared" si="61"/>
        <v>440.62986728379997</v>
      </c>
      <c r="K3951" s="50" t="str">
        <f>VLOOKUP(D3951,'Species List'!$A$2:$J$97,4,0)</f>
        <v>Scaridae</v>
      </c>
    </row>
    <row r="3952" spans="1:11">
      <c r="A3952" s="49">
        <v>2015</v>
      </c>
      <c r="B3952" t="s">
        <v>65</v>
      </c>
      <c r="C3952">
        <v>8</v>
      </c>
      <c r="D3952" s="48" t="s">
        <v>42</v>
      </c>
      <c r="E3952" s="48" t="str">
        <f>VLOOKUP(D3952,'Species List'!$A$2:$J$97,3,0)</f>
        <v>Scarus vetula</v>
      </c>
      <c r="F3952">
        <v>32</v>
      </c>
      <c r="G3952" t="s">
        <v>43</v>
      </c>
      <c r="H3952" s="50">
        <f>VLOOKUP(D3952,'Species List'!$A$2:$J$97,6,0)</f>
        <v>-5.0162000000000004</v>
      </c>
      <c r="I3952" s="50">
        <f>VLOOKUP(D3952,'Species List'!$A$2:$J$97,7,0)</f>
        <v>3.1109</v>
      </c>
      <c r="J3952">
        <f t="shared" si="61"/>
        <v>598.50952660385963</v>
      </c>
      <c r="K3952" s="50" t="str">
        <f>VLOOKUP(D3952,'Species List'!$A$2:$J$97,4,0)</f>
        <v>Scaridae</v>
      </c>
    </row>
    <row r="3953" spans="1:11">
      <c r="A3953" s="49">
        <v>2015</v>
      </c>
      <c r="B3953" t="s">
        <v>65</v>
      </c>
      <c r="C3953">
        <v>8</v>
      </c>
      <c r="D3953" s="48" t="s">
        <v>42</v>
      </c>
      <c r="E3953" s="48" t="str">
        <f>VLOOKUP(D3953,'Species List'!$A$2:$J$97,3,0)</f>
        <v>Scarus vetula</v>
      </c>
      <c r="F3953">
        <v>32</v>
      </c>
      <c r="G3953" t="s">
        <v>43</v>
      </c>
      <c r="H3953" s="50">
        <f>VLOOKUP(D3953,'Species List'!$A$2:$J$97,6,0)</f>
        <v>-5.0162000000000004</v>
      </c>
      <c r="I3953" s="50">
        <f>VLOOKUP(D3953,'Species List'!$A$2:$J$97,7,0)</f>
        <v>3.1109</v>
      </c>
      <c r="J3953">
        <f t="shared" si="61"/>
        <v>598.50952660385963</v>
      </c>
      <c r="K3953" s="50" t="str">
        <f>VLOOKUP(D3953,'Species List'!$A$2:$J$97,4,0)</f>
        <v>Scaridae</v>
      </c>
    </row>
    <row r="3954" spans="1:11">
      <c r="A3954" s="49">
        <v>2015</v>
      </c>
      <c r="B3954" t="s">
        <v>65</v>
      </c>
      <c r="C3954">
        <v>8</v>
      </c>
      <c r="D3954" s="48" t="s">
        <v>42</v>
      </c>
      <c r="E3954" s="48" t="str">
        <f>VLOOKUP(D3954,'Species List'!$A$2:$J$97,3,0)</f>
        <v>Scarus vetula</v>
      </c>
      <c r="F3954">
        <v>34</v>
      </c>
      <c r="G3954" t="s">
        <v>43</v>
      </c>
      <c r="H3954" s="50">
        <f>VLOOKUP(D3954,'Species List'!$A$2:$J$97,6,0)</f>
        <v>-5.0162000000000004</v>
      </c>
      <c r="I3954" s="50">
        <f>VLOOKUP(D3954,'Species List'!$A$2:$J$97,7,0)</f>
        <v>3.1109</v>
      </c>
      <c r="J3954">
        <f t="shared" si="61"/>
        <v>722.73279691201913</v>
      </c>
      <c r="K3954" s="50" t="str">
        <f>VLOOKUP(D3954,'Species List'!$A$2:$J$97,4,0)</f>
        <v>Scaridae</v>
      </c>
    </row>
    <row r="3955" spans="1:11">
      <c r="A3955" s="49">
        <v>2015</v>
      </c>
      <c r="B3955" t="s">
        <v>65</v>
      </c>
      <c r="C3955">
        <v>8</v>
      </c>
      <c r="D3955" s="48" t="s">
        <v>47</v>
      </c>
      <c r="E3955" s="48" t="str">
        <f>VLOOKUP(D3955,'Species List'!$A$2:$J$97,3,0)</f>
        <v>Sparisoma aurofrenatum</v>
      </c>
      <c r="F3955">
        <v>15</v>
      </c>
      <c r="G3955" t="s">
        <v>21</v>
      </c>
      <c r="H3955" s="50">
        <f>VLOOKUP(D3955,'Species List'!$A$2:$J$97,6,0)</f>
        <v>-4.0781000000000001</v>
      </c>
      <c r="I3955" s="50">
        <f>VLOOKUP(D3955,'Species List'!$A$2:$J$97,7,0)</f>
        <v>2.7437999999999998</v>
      </c>
      <c r="J3955">
        <f t="shared" si="61"/>
        <v>78.101467931149301</v>
      </c>
      <c r="K3955" s="50" t="str">
        <f>VLOOKUP(D3955,'Species List'!$A$2:$J$97,4,0)</f>
        <v>Scaridae</v>
      </c>
    </row>
    <row r="3956" spans="1:11">
      <c r="A3956" s="49">
        <v>2015</v>
      </c>
      <c r="B3956" t="s">
        <v>65</v>
      </c>
      <c r="C3956">
        <v>8</v>
      </c>
      <c r="D3956" s="48" t="s">
        <v>47</v>
      </c>
      <c r="E3956" s="48" t="str">
        <f>VLOOKUP(D3956,'Species List'!$A$2:$J$97,3,0)</f>
        <v>Sparisoma aurofrenatum</v>
      </c>
      <c r="F3956">
        <v>20</v>
      </c>
      <c r="G3956" t="s">
        <v>21</v>
      </c>
      <c r="H3956" s="50">
        <f>VLOOKUP(D3956,'Species List'!$A$2:$J$97,6,0)</f>
        <v>-4.0781000000000001</v>
      </c>
      <c r="I3956" s="50">
        <f>VLOOKUP(D3956,'Species List'!$A$2:$J$97,7,0)</f>
        <v>2.7437999999999998</v>
      </c>
      <c r="J3956">
        <f t="shared" si="61"/>
        <v>171.97531044669645</v>
      </c>
      <c r="K3956" s="50" t="str">
        <f>VLOOKUP(D3956,'Species List'!$A$2:$J$97,4,0)</f>
        <v>Scaridae</v>
      </c>
    </row>
    <row r="3957" spans="1:11">
      <c r="A3957" s="49">
        <v>2015</v>
      </c>
      <c r="B3957" t="s">
        <v>65</v>
      </c>
      <c r="C3957">
        <v>8</v>
      </c>
      <c r="D3957" s="48" t="s">
        <v>47</v>
      </c>
      <c r="E3957" s="48" t="str">
        <f>VLOOKUP(D3957,'Species List'!$A$2:$J$97,3,0)</f>
        <v>Sparisoma aurofrenatum</v>
      </c>
      <c r="F3957">
        <v>20</v>
      </c>
      <c r="G3957" t="s">
        <v>21</v>
      </c>
      <c r="H3957" s="50">
        <f>VLOOKUP(D3957,'Species List'!$A$2:$J$97,6,0)</f>
        <v>-4.0781000000000001</v>
      </c>
      <c r="I3957" s="50">
        <f>VLOOKUP(D3957,'Species List'!$A$2:$J$97,7,0)</f>
        <v>2.7437999999999998</v>
      </c>
      <c r="J3957">
        <f t="shared" si="61"/>
        <v>171.97531044669645</v>
      </c>
      <c r="K3957" s="50" t="str">
        <f>VLOOKUP(D3957,'Species List'!$A$2:$J$97,4,0)</f>
        <v>Scaridae</v>
      </c>
    </row>
    <row r="3958" spans="1:11">
      <c r="A3958" s="49">
        <v>2015</v>
      </c>
      <c r="B3958" t="s">
        <v>65</v>
      </c>
      <c r="C3958">
        <v>8</v>
      </c>
      <c r="D3958" t="s">
        <v>45</v>
      </c>
      <c r="E3958" s="48" t="str">
        <f>VLOOKUP(D3958,'Species List'!$A$2:$J$97,3,0)</f>
        <v>Sparisoma viride</v>
      </c>
      <c r="F3958">
        <v>32</v>
      </c>
      <c r="G3958" t="s">
        <v>43</v>
      </c>
      <c r="H3958" s="50">
        <f>VLOOKUP(D3958,'Species List'!$A$2:$J$97,6,0)</f>
        <v>-4.4317000000000002</v>
      </c>
      <c r="I3958" s="50">
        <f>VLOOKUP(D3958,'Species List'!$A$2:$J$97,7,0)</f>
        <v>2.9051</v>
      </c>
      <c r="J3958">
        <f t="shared" si="61"/>
        <v>701.47339170910243</v>
      </c>
      <c r="K3958" s="50" t="str">
        <f>VLOOKUP(D3958,'Species List'!$A$2:$J$97,4,0)</f>
        <v>Scaridae</v>
      </c>
    </row>
    <row r="3959" spans="1:11">
      <c r="A3959" s="49">
        <v>2015</v>
      </c>
      <c r="B3959" t="s">
        <v>65</v>
      </c>
      <c r="C3959">
        <v>9</v>
      </c>
      <c r="D3959" s="48" t="s">
        <v>49</v>
      </c>
      <c r="E3959" s="48" t="str">
        <f>VLOOKUP(D3959,'Species List'!$A$2:$J$97,3,0)</f>
        <v>Microspathodon chrysurus</v>
      </c>
      <c r="F3959">
        <v>13</v>
      </c>
      <c r="H3959" s="50">
        <f>VLOOKUP(D3959,'Species List'!$A$2:$J$97,6,0)</f>
        <v>-4.7032999999999996</v>
      </c>
      <c r="I3959" s="50">
        <f>VLOOKUP(D3959,'Species List'!$A$2:$J$97,7,0)</f>
        <v>3.0825</v>
      </c>
      <c r="J3959">
        <f t="shared" si="61"/>
        <v>65.002548424018272</v>
      </c>
      <c r="K3959" s="50" t="str">
        <f>VLOOKUP(D3959,'Species List'!$A$2:$J$97,4,0)</f>
        <v>Pomacentridae</v>
      </c>
    </row>
    <row r="3960" spans="1:11">
      <c r="A3960" s="49">
        <v>2015</v>
      </c>
      <c r="B3960" t="s">
        <v>65</v>
      </c>
      <c r="C3960">
        <v>9</v>
      </c>
      <c r="D3960" t="s">
        <v>48</v>
      </c>
      <c r="E3960" s="48" t="str">
        <f>VLOOKUP(D3960,'Species List'!$A$2:$J$97,3,0)</f>
        <v>Scarus taeniopterus</v>
      </c>
      <c r="F3960">
        <v>18</v>
      </c>
      <c r="G3960" t="s">
        <v>21</v>
      </c>
      <c r="H3960" s="50">
        <f>VLOOKUP(D3960,'Species List'!$A$2:$J$97,6,0)</f>
        <v>-3.2256999999999998</v>
      </c>
      <c r="I3960" s="50">
        <f>VLOOKUP(D3960,'Species List'!$A$2:$J$97,7,0)</f>
        <v>2.3852000000000002</v>
      </c>
      <c r="J3960">
        <f t="shared" si="61"/>
        <v>142.42163893869329</v>
      </c>
      <c r="K3960" s="50" t="str">
        <f>VLOOKUP(D3960,'Species List'!$A$2:$J$97,4,0)</f>
        <v>Scaridae</v>
      </c>
    </row>
    <row r="3961" spans="1:11">
      <c r="A3961" s="49">
        <v>2015</v>
      </c>
      <c r="B3961" t="s">
        <v>65</v>
      </c>
      <c r="C3961">
        <v>9</v>
      </c>
      <c r="D3961" t="s">
        <v>48</v>
      </c>
      <c r="E3961" s="48" t="str">
        <f>VLOOKUP(D3961,'Species List'!$A$2:$J$97,3,0)</f>
        <v>Scarus taeniopterus</v>
      </c>
      <c r="F3961">
        <v>19</v>
      </c>
      <c r="G3961" t="s">
        <v>21</v>
      </c>
      <c r="H3961" s="50">
        <f>VLOOKUP(D3961,'Species List'!$A$2:$J$97,6,0)</f>
        <v>-3.2256999999999998</v>
      </c>
      <c r="I3961" s="50">
        <f>VLOOKUP(D3961,'Species List'!$A$2:$J$97,7,0)</f>
        <v>2.3852000000000002</v>
      </c>
      <c r="J3961">
        <f t="shared" si="61"/>
        <v>162.02539503890316</v>
      </c>
      <c r="K3961" s="50" t="str">
        <f>VLOOKUP(D3961,'Species List'!$A$2:$J$97,4,0)</f>
        <v>Scaridae</v>
      </c>
    </row>
    <row r="3962" spans="1:11">
      <c r="A3962" s="49">
        <v>2015</v>
      </c>
      <c r="B3962" t="s">
        <v>65</v>
      </c>
      <c r="C3962">
        <v>9</v>
      </c>
      <c r="D3962" s="48" t="s">
        <v>42</v>
      </c>
      <c r="E3962" s="48" t="str">
        <f>VLOOKUP(D3962,'Species List'!$A$2:$J$97,3,0)</f>
        <v>Scarus vetula</v>
      </c>
      <c r="F3962">
        <v>28</v>
      </c>
      <c r="G3962" t="s">
        <v>21</v>
      </c>
      <c r="H3962" s="50">
        <f>VLOOKUP(D3962,'Species List'!$A$2:$J$97,6,0)</f>
        <v>-5.0162000000000004</v>
      </c>
      <c r="I3962" s="50">
        <f>VLOOKUP(D3962,'Species List'!$A$2:$J$97,7,0)</f>
        <v>3.1109</v>
      </c>
      <c r="J3962">
        <f t="shared" si="61"/>
        <v>395.06078258407069</v>
      </c>
      <c r="K3962" s="50" t="str">
        <f>VLOOKUP(D3962,'Species List'!$A$2:$J$97,4,0)</f>
        <v>Scaridae</v>
      </c>
    </row>
    <row r="3963" spans="1:11">
      <c r="A3963" s="49">
        <v>2015</v>
      </c>
      <c r="B3963" t="s">
        <v>65</v>
      </c>
      <c r="C3963">
        <v>9</v>
      </c>
      <c r="D3963" s="48" t="s">
        <v>42</v>
      </c>
      <c r="E3963" s="48" t="str">
        <f>VLOOKUP(D3963,'Species List'!$A$2:$J$97,3,0)</f>
        <v>Scarus vetula</v>
      </c>
      <c r="F3963">
        <v>29</v>
      </c>
      <c r="G3963" t="s">
        <v>21</v>
      </c>
      <c r="H3963" s="50">
        <f>VLOOKUP(D3963,'Species List'!$A$2:$J$97,6,0)</f>
        <v>-5.0162000000000004</v>
      </c>
      <c r="I3963" s="50">
        <f>VLOOKUP(D3963,'Species List'!$A$2:$J$97,7,0)</f>
        <v>3.1109</v>
      </c>
      <c r="J3963">
        <f t="shared" si="61"/>
        <v>440.62986728379997</v>
      </c>
      <c r="K3963" s="50" t="str">
        <f>VLOOKUP(D3963,'Species List'!$A$2:$J$97,4,0)</f>
        <v>Scaridae</v>
      </c>
    </row>
    <row r="3964" spans="1:11">
      <c r="A3964" s="49">
        <v>2015</v>
      </c>
      <c r="B3964" t="s">
        <v>65</v>
      </c>
      <c r="C3964">
        <v>9</v>
      </c>
      <c r="D3964" s="48" t="s">
        <v>42</v>
      </c>
      <c r="E3964" s="48" t="str">
        <f>VLOOKUP(D3964,'Species List'!$A$2:$J$97,3,0)</f>
        <v>Scarus vetula</v>
      </c>
      <c r="F3964">
        <v>31</v>
      </c>
      <c r="G3964" t="s">
        <v>43</v>
      </c>
      <c r="H3964" s="50">
        <f>VLOOKUP(D3964,'Species List'!$A$2:$J$97,6,0)</f>
        <v>-5.0162000000000004</v>
      </c>
      <c r="I3964" s="50">
        <f>VLOOKUP(D3964,'Species List'!$A$2:$J$97,7,0)</f>
        <v>3.1109</v>
      </c>
      <c r="J3964">
        <f t="shared" si="61"/>
        <v>542.22194853037195</v>
      </c>
      <c r="K3964" s="50" t="str">
        <f>VLOOKUP(D3964,'Species List'!$A$2:$J$97,4,0)</f>
        <v>Scaridae</v>
      </c>
    </row>
    <row r="3965" spans="1:11">
      <c r="A3965" s="49">
        <v>2015</v>
      </c>
      <c r="B3965" t="s">
        <v>65</v>
      </c>
      <c r="C3965">
        <v>9</v>
      </c>
      <c r="D3965" s="48" t="s">
        <v>42</v>
      </c>
      <c r="E3965" s="48" t="str">
        <f>VLOOKUP(D3965,'Species List'!$A$2:$J$97,3,0)</f>
        <v>Scarus vetula</v>
      </c>
      <c r="F3965">
        <v>32</v>
      </c>
      <c r="G3965" t="s">
        <v>43</v>
      </c>
      <c r="H3965" s="50">
        <f>VLOOKUP(D3965,'Species List'!$A$2:$J$97,6,0)</f>
        <v>-5.0162000000000004</v>
      </c>
      <c r="I3965" s="50">
        <f>VLOOKUP(D3965,'Species List'!$A$2:$J$97,7,0)</f>
        <v>3.1109</v>
      </c>
      <c r="J3965">
        <f t="shared" si="61"/>
        <v>598.50952660385963</v>
      </c>
      <c r="K3965" s="50" t="str">
        <f>VLOOKUP(D3965,'Species List'!$A$2:$J$97,4,0)</f>
        <v>Scaridae</v>
      </c>
    </row>
    <row r="3966" spans="1:11">
      <c r="A3966" s="49">
        <v>2015</v>
      </c>
      <c r="B3966" t="s">
        <v>65</v>
      </c>
      <c r="C3966">
        <v>9</v>
      </c>
      <c r="D3966" s="48" t="s">
        <v>47</v>
      </c>
      <c r="E3966" s="48" t="str">
        <f>VLOOKUP(D3966,'Species List'!$A$2:$J$97,3,0)</f>
        <v>Sparisoma aurofrenatum</v>
      </c>
      <c r="F3966">
        <v>19</v>
      </c>
      <c r="G3966" t="s">
        <v>21</v>
      </c>
      <c r="H3966" s="50">
        <f>VLOOKUP(D3966,'Species List'!$A$2:$J$97,6,0)</f>
        <v>-4.0781000000000001</v>
      </c>
      <c r="I3966" s="50">
        <f>VLOOKUP(D3966,'Species List'!$A$2:$J$97,7,0)</f>
        <v>2.7437999999999998</v>
      </c>
      <c r="J3966">
        <f t="shared" si="61"/>
        <v>149.3977752647418</v>
      </c>
      <c r="K3966" s="50" t="str">
        <f>VLOOKUP(D3966,'Species List'!$A$2:$J$97,4,0)</f>
        <v>Scaridae</v>
      </c>
    </row>
    <row r="3967" spans="1:11">
      <c r="A3967" s="49">
        <v>2015</v>
      </c>
      <c r="B3967" t="s">
        <v>65</v>
      </c>
      <c r="C3967">
        <v>9</v>
      </c>
      <c r="D3967" s="48" t="s">
        <v>47</v>
      </c>
      <c r="E3967" s="48" t="str">
        <f>VLOOKUP(D3967,'Species List'!$A$2:$J$97,3,0)</f>
        <v>Sparisoma aurofrenatum</v>
      </c>
      <c r="F3967">
        <v>20</v>
      </c>
      <c r="G3967" t="s">
        <v>21</v>
      </c>
      <c r="H3967" s="50">
        <f>VLOOKUP(D3967,'Species List'!$A$2:$J$97,6,0)</f>
        <v>-4.0781000000000001</v>
      </c>
      <c r="I3967" s="50">
        <f>VLOOKUP(D3967,'Species List'!$A$2:$J$97,7,0)</f>
        <v>2.7437999999999998</v>
      </c>
      <c r="J3967">
        <f t="shared" si="61"/>
        <v>171.97531044669645</v>
      </c>
      <c r="K3967" s="50" t="str">
        <f>VLOOKUP(D3967,'Species List'!$A$2:$J$97,4,0)</f>
        <v>Scaridae</v>
      </c>
    </row>
    <row r="3968" spans="1:11">
      <c r="A3968" s="49">
        <v>2015</v>
      </c>
      <c r="B3968" t="s">
        <v>65</v>
      </c>
      <c r="C3968">
        <v>9</v>
      </c>
      <c r="D3968" t="s">
        <v>45</v>
      </c>
      <c r="E3968" s="48" t="str">
        <f>VLOOKUP(D3968,'Species List'!$A$2:$J$97,3,0)</f>
        <v>Sparisoma viride</v>
      </c>
      <c r="F3968">
        <v>30</v>
      </c>
      <c r="G3968" t="s">
        <v>21</v>
      </c>
      <c r="H3968" s="50">
        <f>VLOOKUP(D3968,'Species List'!$A$2:$J$97,6,0)</f>
        <v>-4.4317000000000002</v>
      </c>
      <c r="I3968" s="50">
        <f>VLOOKUP(D3968,'Species List'!$A$2:$J$97,7,0)</f>
        <v>2.9051</v>
      </c>
      <c r="J3968">
        <f t="shared" si="61"/>
        <v>581.54718397712224</v>
      </c>
      <c r="K3968" s="50" t="str">
        <f>VLOOKUP(D3968,'Species List'!$A$2:$J$97,4,0)</f>
        <v>Scaridae</v>
      </c>
    </row>
    <row r="3969" spans="1:11">
      <c r="A3969" s="49">
        <v>2015</v>
      </c>
      <c r="B3969" t="s">
        <v>65</v>
      </c>
      <c r="C3969">
        <v>9</v>
      </c>
      <c r="D3969" t="s">
        <v>45</v>
      </c>
      <c r="E3969" s="48" t="str">
        <f>VLOOKUP(D3969,'Species List'!$A$2:$J$97,3,0)</f>
        <v>Sparisoma viride</v>
      </c>
      <c r="F3969">
        <v>32</v>
      </c>
      <c r="G3969" t="s">
        <v>21</v>
      </c>
      <c r="H3969" s="50">
        <f>VLOOKUP(D3969,'Species List'!$A$2:$J$97,6,0)</f>
        <v>-4.4317000000000002</v>
      </c>
      <c r="I3969" s="50">
        <f>VLOOKUP(D3969,'Species List'!$A$2:$J$97,7,0)</f>
        <v>2.9051</v>
      </c>
      <c r="J3969">
        <f t="shared" si="61"/>
        <v>701.47339170910243</v>
      </c>
      <c r="K3969" s="50" t="str">
        <f>VLOOKUP(D3969,'Species List'!$A$2:$J$97,4,0)</f>
        <v>Scaridae</v>
      </c>
    </row>
    <row r="3970" spans="1:11">
      <c r="A3970" s="49">
        <v>2015</v>
      </c>
      <c r="B3970" t="s">
        <v>65</v>
      </c>
      <c r="C3970">
        <v>9</v>
      </c>
      <c r="D3970" t="s">
        <v>45</v>
      </c>
      <c r="E3970" s="48" t="str">
        <f>VLOOKUP(D3970,'Species List'!$A$2:$J$97,3,0)</f>
        <v>Sparisoma viride</v>
      </c>
      <c r="F3970">
        <v>33</v>
      </c>
      <c r="G3970" t="s">
        <v>43</v>
      </c>
      <c r="H3970" s="50">
        <f>VLOOKUP(D3970,'Species List'!$A$2:$J$97,6,0)</f>
        <v>-4.4317000000000002</v>
      </c>
      <c r="I3970" s="50">
        <f>VLOOKUP(D3970,'Species List'!$A$2:$J$97,7,0)</f>
        <v>2.9051</v>
      </c>
      <c r="J3970">
        <f t="shared" ref="J3970:J4033" si="62">10^(H3970+(I3970*LOG(F3970*10)/LOG(10)))</f>
        <v>767.06973304521671</v>
      </c>
      <c r="K3970" s="50" t="str">
        <f>VLOOKUP(D3970,'Species List'!$A$2:$J$97,4,0)</f>
        <v>Scaridae</v>
      </c>
    </row>
    <row r="3971" spans="1:11">
      <c r="A3971" s="49">
        <v>2015</v>
      </c>
      <c r="B3971" t="s">
        <v>65</v>
      </c>
      <c r="C3971">
        <v>10</v>
      </c>
      <c r="D3971" t="s">
        <v>54</v>
      </c>
      <c r="E3971" s="48" t="str">
        <f>VLOOKUP(D3971,'Species List'!$A$2:$J$97,3,0)</f>
        <v>Acanthurus coeruleus</v>
      </c>
      <c r="F3971">
        <v>14</v>
      </c>
      <c r="H3971" s="50">
        <f>VLOOKUP(D3971,'Species List'!$A$2:$J$97,6,0)</f>
        <v>-2.8241999999999998</v>
      </c>
      <c r="I3971" s="50">
        <f>VLOOKUP(D3971,'Species List'!$A$2:$J$97,7,0)</f>
        <v>2.2637999999999998</v>
      </c>
      <c r="J3971">
        <f t="shared" si="62"/>
        <v>108.19436620046002</v>
      </c>
      <c r="K3971" s="50" t="str">
        <f>VLOOKUP(D3971,'Species List'!$A$2:$J$97,4,0)</f>
        <v>Acanthuridae</v>
      </c>
    </row>
    <row r="3972" spans="1:11">
      <c r="A3972" s="49">
        <v>2015</v>
      </c>
      <c r="B3972" t="s">
        <v>65</v>
      </c>
      <c r="C3972">
        <v>10</v>
      </c>
      <c r="D3972" s="48" t="s">
        <v>49</v>
      </c>
      <c r="E3972" s="48" t="str">
        <f>VLOOKUP(D3972,'Species List'!$A$2:$J$97,3,0)</f>
        <v>Microspathodon chrysurus</v>
      </c>
      <c r="F3972">
        <v>14</v>
      </c>
      <c r="H3972" s="50">
        <f>VLOOKUP(D3972,'Species List'!$A$2:$J$97,6,0)</f>
        <v>-4.7032999999999996</v>
      </c>
      <c r="I3972" s="50">
        <f>VLOOKUP(D3972,'Species List'!$A$2:$J$97,7,0)</f>
        <v>3.0825</v>
      </c>
      <c r="J3972">
        <f t="shared" si="62"/>
        <v>81.684502812349265</v>
      </c>
      <c r="K3972" s="50" t="str">
        <f>VLOOKUP(D3972,'Species List'!$A$2:$J$97,4,0)</f>
        <v>Pomacentridae</v>
      </c>
    </row>
    <row r="3973" spans="1:11">
      <c r="A3973" s="49">
        <v>2015</v>
      </c>
      <c r="B3973" t="s">
        <v>65</v>
      </c>
      <c r="C3973">
        <v>10</v>
      </c>
      <c r="D3973" s="48" t="s">
        <v>49</v>
      </c>
      <c r="E3973" s="48" t="str">
        <f>VLOOKUP(D3973,'Species List'!$A$2:$J$97,3,0)</f>
        <v>Microspathodon chrysurus</v>
      </c>
      <c r="F3973">
        <v>17</v>
      </c>
      <c r="H3973" s="50">
        <f>VLOOKUP(D3973,'Species List'!$A$2:$J$97,6,0)</f>
        <v>-4.7032999999999996</v>
      </c>
      <c r="I3973" s="50">
        <f>VLOOKUP(D3973,'Species List'!$A$2:$J$97,7,0)</f>
        <v>3.0825</v>
      </c>
      <c r="J3973">
        <f t="shared" si="62"/>
        <v>148.61368402188594</v>
      </c>
      <c r="K3973" s="50" t="str">
        <f>VLOOKUP(D3973,'Species List'!$A$2:$J$97,4,0)</f>
        <v>Pomacentridae</v>
      </c>
    </row>
    <row r="3974" spans="1:11">
      <c r="A3974" s="49">
        <v>2015</v>
      </c>
      <c r="B3974" t="s">
        <v>65</v>
      </c>
      <c r="C3974">
        <v>10</v>
      </c>
      <c r="D3974" t="s">
        <v>48</v>
      </c>
      <c r="E3974" s="48" t="str">
        <f>VLOOKUP(D3974,'Species List'!$A$2:$J$97,3,0)</f>
        <v>Scarus taeniopterus</v>
      </c>
      <c r="F3974">
        <v>16</v>
      </c>
      <c r="G3974" t="s">
        <v>21</v>
      </c>
      <c r="H3974" s="50">
        <f>VLOOKUP(D3974,'Species List'!$A$2:$J$97,6,0)</f>
        <v>-3.2256999999999998</v>
      </c>
      <c r="I3974" s="50">
        <f>VLOOKUP(D3974,'Species List'!$A$2:$J$97,7,0)</f>
        <v>2.3852000000000002</v>
      </c>
      <c r="J3974">
        <f t="shared" si="62"/>
        <v>107.53924488293569</v>
      </c>
      <c r="K3974" s="50" t="str">
        <f>VLOOKUP(D3974,'Species List'!$A$2:$J$97,4,0)</f>
        <v>Scaridae</v>
      </c>
    </row>
    <row r="3975" spans="1:11">
      <c r="A3975" s="49">
        <v>2015</v>
      </c>
      <c r="B3975" t="s">
        <v>65</v>
      </c>
      <c r="C3975">
        <v>10</v>
      </c>
      <c r="D3975" t="s">
        <v>48</v>
      </c>
      <c r="E3975" s="48" t="str">
        <f>VLOOKUP(D3975,'Species List'!$A$2:$J$97,3,0)</f>
        <v>Scarus taeniopterus</v>
      </c>
      <c r="F3975">
        <v>21</v>
      </c>
      <c r="G3975" t="s">
        <v>21</v>
      </c>
      <c r="H3975" s="50">
        <f>VLOOKUP(D3975,'Species List'!$A$2:$J$97,6,0)</f>
        <v>-3.2256999999999998</v>
      </c>
      <c r="I3975" s="50">
        <f>VLOOKUP(D3975,'Species List'!$A$2:$J$97,7,0)</f>
        <v>2.3852000000000002</v>
      </c>
      <c r="J3975">
        <f t="shared" si="62"/>
        <v>205.71097462173614</v>
      </c>
      <c r="K3975" s="50" t="str">
        <f>VLOOKUP(D3975,'Species List'!$A$2:$J$97,4,0)</f>
        <v>Scaridae</v>
      </c>
    </row>
    <row r="3976" spans="1:11">
      <c r="A3976" s="49">
        <v>2015</v>
      </c>
      <c r="B3976" t="s">
        <v>65</v>
      </c>
      <c r="C3976">
        <v>10</v>
      </c>
      <c r="D3976" t="s">
        <v>48</v>
      </c>
      <c r="E3976" s="48" t="str">
        <f>VLOOKUP(D3976,'Species List'!$A$2:$J$97,3,0)</f>
        <v>Scarus taeniopterus</v>
      </c>
      <c r="F3976">
        <v>33</v>
      </c>
      <c r="G3976" t="s">
        <v>43</v>
      </c>
      <c r="H3976" s="50">
        <f>VLOOKUP(D3976,'Species List'!$A$2:$J$97,6,0)</f>
        <v>-3.2256999999999998</v>
      </c>
      <c r="I3976" s="50">
        <f>VLOOKUP(D3976,'Species List'!$A$2:$J$97,7,0)</f>
        <v>2.3852000000000002</v>
      </c>
      <c r="J3976">
        <f t="shared" si="62"/>
        <v>604.58789760290301</v>
      </c>
      <c r="K3976" s="50" t="str">
        <f>VLOOKUP(D3976,'Species List'!$A$2:$J$97,4,0)</f>
        <v>Scaridae</v>
      </c>
    </row>
    <row r="3977" spans="1:11">
      <c r="A3977" s="49">
        <v>2015</v>
      </c>
      <c r="B3977" t="s">
        <v>65</v>
      </c>
      <c r="C3977">
        <v>10</v>
      </c>
      <c r="D3977" s="48" t="s">
        <v>42</v>
      </c>
      <c r="E3977" s="48" t="str">
        <f>VLOOKUP(D3977,'Species List'!$A$2:$J$97,3,0)</f>
        <v>Scarus vetula</v>
      </c>
      <c r="F3977">
        <v>12</v>
      </c>
      <c r="G3977" t="s">
        <v>21</v>
      </c>
      <c r="H3977" s="50">
        <f>VLOOKUP(D3977,'Species List'!$A$2:$J$97,6,0)</f>
        <v>-5.0162000000000004</v>
      </c>
      <c r="I3977" s="50">
        <f>VLOOKUP(D3977,'Species List'!$A$2:$J$97,7,0)</f>
        <v>3.1109</v>
      </c>
      <c r="J3977">
        <f t="shared" si="62"/>
        <v>28.309026719500526</v>
      </c>
      <c r="K3977" s="50" t="str">
        <f>VLOOKUP(D3977,'Species List'!$A$2:$J$97,4,0)</f>
        <v>Scaridae</v>
      </c>
    </row>
    <row r="3978" spans="1:11">
      <c r="A3978" s="49">
        <v>2015</v>
      </c>
      <c r="B3978" t="s">
        <v>65</v>
      </c>
      <c r="C3978">
        <v>10</v>
      </c>
      <c r="D3978" s="48" t="s">
        <v>42</v>
      </c>
      <c r="E3978" s="48" t="str">
        <f>VLOOKUP(D3978,'Species List'!$A$2:$J$97,3,0)</f>
        <v>Scarus vetula</v>
      </c>
      <c r="F3978">
        <v>29</v>
      </c>
      <c r="G3978" t="s">
        <v>21</v>
      </c>
      <c r="H3978" s="50">
        <f>VLOOKUP(D3978,'Species List'!$A$2:$J$97,6,0)</f>
        <v>-5.0162000000000004</v>
      </c>
      <c r="I3978" s="50">
        <f>VLOOKUP(D3978,'Species List'!$A$2:$J$97,7,0)</f>
        <v>3.1109</v>
      </c>
      <c r="J3978">
        <f t="shared" si="62"/>
        <v>440.62986728379997</v>
      </c>
      <c r="K3978" s="50" t="str">
        <f>VLOOKUP(D3978,'Species List'!$A$2:$J$97,4,0)</f>
        <v>Scaridae</v>
      </c>
    </row>
    <row r="3979" spans="1:11">
      <c r="A3979" s="49">
        <v>2015</v>
      </c>
      <c r="B3979" t="s">
        <v>65</v>
      </c>
      <c r="C3979">
        <v>10</v>
      </c>
      <c r="D3979" s="48" t="s">
        <v>42</v>
      </c>
      <c r="E3979" s="48" t="str">
        <f>VLOOKUP(D3979,'Species List'!$A$2:$J$97,3,0)</f>
        <v>Scarus vetula</v>
      </c>
      <c r="F3979">
        <v>30</v>
      </c>
      <c r="G3979" t="s">
        <v>43</v>
      </c>
      <c r="H3979" s="50">
        <f>VLOOKUP(D3979,'Species List'!$A$2:$J$97,6,0)</f>
        <v>-5.0162000000000004</v>
      </c>
      <c r="I3979" s="50">
        <f>VLOOKUP(D3979,'Species List'!$A$2:$J$97,7,0)</f>
        <v>3.1109</v>
      </c>
      <c r="J3979">
        <f t="shared" si="62"/>
        <v>489.6395738782121</v>
      </c>
      <c r="K3979" s="50" t="str">
        <f>VLOOKUP(D3979,'Species List'!$A$2:$J$97,4,0)</f>
        <v>Scaridae</v>
      </c>
    </row>
    <row r="3980" spans="1:11">
      <c r="A3980" s="49">
        <v>2015</v>
      </c>
      <c r="B3980" t="s">
        <v>65</v>
      </c>
      <c r="C3980">
        <v>10</v>
      </c>
      <c r="D3980" s="48" t="s">
        <v>47</v>
      </c>
      <c r="E3980" s="48" t="str">
        <f>VLOOKUP(D3980,'Species List'!$A$2:$J$97,3,0)</f>
        <v>Sparisoma aurofrenatum</v>
      </c>
      <c r="F3980">
        <v>26</v>
      </c>
      <c r="G3980" t="s">
        <v>21</v>
      </c>
      <c r="H3980" s="50">
        <f>VLOOKUP(D3980,'Species List'!$A$2:$J$97,6,0)</f>
        <v>-4.0781000000000001</v>
      </c>
      <c r="I3980" s="50">
        <f>VLOOKUP(D3980,'Species List'!$A$2:$J$97,7,0)</f>
        <v>2.7437999999999998</v>
      </c>
      <c r="J3980">
        <f t="shared" si="62"/>
        <v>353.26765229999938</v>
      </c>
      <c r="K3980" s="50" t="str">
        <f>VLOOKUP(D3980,'Species List'!$A$2:$J$97,4,0)</f>
        <v>Scaridae</v>
      </c>
    </row>
    <row r="3981" spans="1:11">
      <c r="A3981" s="49">
        <v>2015</v>
      </c>
      <c r="B3981" t="s">
        <v>65</v>
      </c>
      <c r="C3981">
        <v>10</v>
      </c>
      <c r="D3981" s="48" t="s">
        <v>47</v>
      </c>
      <c r="E3981" s="48" t="str">
        <f>VLOOKUP(D3981,'Species List'!$A$2:$J$97,3,0)</f>
        <v>Sparisoma aurofrenatum</v>
      </c>
      <c r="F3981">
        <v>23</v>
      </c>
      <c r="G3981" t="s">
        <v>43</v>
      </c>
      <c r="H3981" s="50">
        <f>VLOOKUP(D3981,'Species List'!$A$2:$J$97,6,0)</f>
        <v>-4.0781000000000001</v>
      </c>
      <c r="I3981" s="50">
        <f>VLOOKUP(D3981,'Species List'!$A$2:$J$97,7,0)</f>
        <v>2.7437999999999998</v>
      </c>
      <c r="J3981">
        <f t="shared" si="62"/>
        <v>252.35321175413256</v>
      </c>
      <c r="K3981" s="50" t="str">
        <f>VLOOKUP(D3981,'Species List'!$A$2:$J$97,4,0)</f>
        <v>Scaridae</v>
      </c>
    </row>
    <row r="3982" spans="1:11">
      <c r="A3982" s="49">
        <v>2015</v>
      </c>
      <c r="B3982" t="s">
        <v>65</v>
      </c>
      <c r="C3982">
        <v>10</v>
      </c>
      <c r="D3982" t="s">
        <v>45</v>
      </c>
      <c r="E3982" s="48" t="str">
        <f>VLOOKUP(D3982,'Species List'!$A$2:$J$97,3,0)</f>
        <v>Sparisoma viride</v>
      </c>
      <c r="F3982">
        <v>33</v>
      </c>
      <c r="G3982" t="s">
        <v>43</v>
      </c>
      <c r="H3982" s="50">
        <f>VLOOKUP(D3982,'Species List'!$A$2:$J$97,6,0)</f>
        <v>-4.4317000000000002</v>
      </c>
      <c r="I3982" s="50">
        <f>VLOOKUP(D3982,'Species List'!$A$2:$J$97,7,0)</f>
        <v>2.9051</v>
      </c>
      <c r="J3982">
        <f t="shared" si="62"/>
        <v>767.06973304521671</v>
      </c>
      <c r="K3982" s="50" t="str">
        <f>VLOOKUP(D3982,'Species List'!$A$2:$J$97,4,0)</f>
        <v>Scaridae</v>
      </c>
    </row>
    <row r="3983" spans="1:11">
      <c r="A3983" s="49">
        <v>2015</v>
      </c>
      <c r="B3983" t="s">
        <v>380</v>
      </c>
      <c r="C3983">
        <v>1</v>
      </c>
      <c r="D3983" t="s">
        <v>54</v>
      </c>
      <c r="E3983" s="48" t="str">
        <f>VLOOKUP(D3983,'Species List'!$A$2:$J$97,3,0)</f>
        <v>Acanthurus coeruleus</v>
      </c>
      <c r="F3983">
        <v>14</v>
      </c>
      <c r="H3983" s="50">
        <f>VLOOKUP(D3983,'Species List'!$A$2:$J$97,6,0)</f>
        <v>-2.8241999999999998</v>
      </c>
      <c r="I3983" s="50">
        <f>VLOOKUP(D3983,'Species List'!$A$2:$J$97,7,0)</f>
        <v>2.2637999999999998</v>
      </c>
      <c r="J3983">
        <f t="shared" si="62"/>
        <v>108.19436620046002</v>
      </c>
      <c r="K3983" s="50" t="str">
        <f>VLOOKUP(D3983,'Species List'!$A$2:$J$97,4,0)</f>
        <v>Acanthuridae</v>
      </c>
    </row>
    <row r="3984" spans="1:11">
      <c r="A3984" s="49">
        <v>2015</v>
      </c>
      <c r="B3984" t="s">
        <v>380</v>
      </c>
      <c r="C3984">
        <v>1</v>
      </c>
      <c r="D3984" t="s">
        <v>54</v>
      </c>
      <c r="E3984" s="48" t="str">
        <f>VLOOKUP(D3984,'Species List'!$A$2:$J$97,3,0)</f>
        <v>Acanthurus coeruleus</v>
      </c>
      <c r="F3984">
        <v>14</v>
      </c>
      <c r="H3984" s="50">
        <f>VLOOKUP(D3984,'Species List'!$A$2:$J$97,6,0)</f>
        <v>-2.8241999999999998</v>
      </c>
      <c r="I3984" s="50">
        <f>VLOOKUP(D3984,'Species List'!$A$2:$J$97,7,0)</f>
        <v>2.2637999999999998</v>
      </c>
      <c r="J3984">
        <f t="shared" si="62"/>
        <v>108.19436620046002</v>
      </c>
      <c r="K3984" s="50" t="str">
        <f>VLOOKUP(D3984,'Species List'!$A$2:$J$97,4,0)</f>
        <v>Acanthuridae</v>
      </c>
    </row>
    <row r="3985" spans="1:11">
      <c r="A3985" s="49">
        <v>2015</v>
      </c>
      <c r="B3985" t="s">
        <v>380</v>
      </c>
      <c r="C3985">
        <v>1</v>
      </c>
      <c r="D3985" t="s">
        <v>48</v>
      </c>
      <c r="E3985" s="48" t="str">
        <f>VLOOKUP(D3985,'Species List'!$A$2:$J$97,3,0)</f>
        <v>Scarus taeniopterus</v>
      </c>
      <c r="F3985">
        <v>17</v>
      </c>
      <c r="G3985" t="s">
        <v>21</v>
      </c>
      <c r="H3985" s="50">
        <f>VLOOKUP(D3985,'Species List'!$A$2:$J$97,6,0)</f>
        <v>-3.2256999999999998</v>
      </c>
      <c r="I3985" s="50">
        <f>VLOOKUP(D3985,'Species List'!$A$2:$J$97,7,0)</f>
        <v>2.3852000000000002</v>
      </c>
      <c r="J3985">
        <f t="shared" si="62"/>
        <v>124.27013418228138</v>
      </c>
      <c r="K3985" s="50" t="str">
        <f>VLOOKUP(D3985,'Species List'!$A$2:$J$97,4,0)</f>
        <v>Scaridae</v>
      </c>
    </row>
    <row r="3986" spans="1:11">
      <c r="A3986" s="49">
        <v>2015</v>
      </c>
      <c r="B3986" t="s">
        <v>380</v>
      </c>
      <c r="C3986">
        <v>1</v>
      </c>
      <c r="D3986" t="s">
        <v>48</v>
      </c>
      <c r="E3986" s="48" t="str">
        <f>VLOOKUP(D3986,'Species List'!$A$2:$J$97,3,0)</f>
        <v>Scarus taeniopterus</v>
      </c>
      <c r="F3986">
        <v>18</v>
      </c>
      <c r="G3986" t="s">
        <v>21</v>
      </c>
      <c r="H3986" s="50">
        <f>VLOOKUP(D3986,'Species List'!$A$2:$J$97,6,0)</f>
        <v>-3.2256999999999998</v>
      </c>
      <c r="I3986" s="50">
        <f>VLOOKUP(D3986,'Species List'!$A$2:$J$97,7,0)</f>
        <v>2.3852000000000002</v>
      </c>
      <c r="J3986">
        <f t="shared" si="62"/>
        <v>142.42163893869329</v>
      </c>
      <c r="K3986" s="50" t="str">
        <f>VLOOKUP(D3986,'Species List'!$A$2:$J$97,4,0)</f>
        <v>Scaridae</v>
      </c>
    </row>
    <row r="3987" spans="1:11">
      <c r="A3987" s="49">
        <v>2015</v>
      </c>
      <c r="B3987" t="s">
        <v>380</v>
      </c>
      <c r="C3987">
        <v>1</v>
      </c>
      <c r="D3987" t="s">
        <v>48</v>
      </c>
      <c r="E3987" s="48" t="str">
        <f>VLOOKUP(D3987,'Species List'!$A$2:$J$97,3,0)</f>
        <v>Scarus taeniopterus</v>
      </c>
      <c r="F3987">
        <v>19</v>
      </c>
      <c r="G3987" t="s">
        <v>21</v>
      </c>
      <c r="H3987" s="50">
        <f>VLOOKUP(D3987,'Species List'!$A$2:$J$97,6,0)</f>
        <v>-3.2256999999999998</v>
      </c>
      <c r="I3987" s="50">
        <f>VLOOKUP(D3987,'Species List'!$A$2:$J$97,7,0)</f>
        <v>2.3852000000000002</v>
      </c>
      <c r="J3987">
        <f t="shared" si="62"/>
        <v>162.02539503890316</v>
      </c>
      <c r="K3987" s="50" t="str">
        <f>VLOOKUP(D3987,'Species List'!$A$2:$J$97,4,0)</f>
        <v>Scaridae</v>
      </c>
    </row>
    <row r="3988" spans="1:11">
      <c r="A3988" s="49">
        <v>2015</v>
      </c>
      <c r="B3988" t="s">
        <v>380</v>
      </c>
      <c r="C3988">
        <v>1</v>
      </c>
      <c r="D3988" s="48" t="s">
        <v>42</v>
      </c>
      <c r="E3988" s="48" t="str">
        <f>VLOOKUP(D3988,'Species List'!$A$2:$J$97,3,0)</f>
        <v>Scarus vetula</v>
      </c>
      <c r="F3988">
        <v>12</v>
      </c>
      <c r="G3988" t="s">
        <v>21</v>
      </c>
      <c r="H3988" s="50">
        <f>VLOOKUP(D3988,'Species List'!$A$2:$J$97,6,0)</f>
        <v>-5.0162000000000004</v>
      </c>
      <c r="I3988" s="50">
        <f>VLOOKUP(D3988,'Species List'!$A$2:$J$97,7,0)</f>
        <v>3.1109</v>
      </c>
      <c r="J3988">
        <f t="shared" si="62"/>
        <v>28.309026719500526</v>
      </c>
      <c r="K3988" s="50" t="str">
        <f>VLOOKUP(D3988,'Species List'!$A$2:$J$97,4,0)</f>
        <v>Scaridae</v>
      </c>
    </row>
    <row r="3989" spans="1:11">
      <c r="A3989" s="49">
        <v>2015</v>
      </c>
      <c r="B3989" t="s">
        <v>380</v>
      </c>
      <c r="C3989">
        <v>1</v>
      </c>
      <c r="D3989" s="48" t="s">
        <v>42</v>
      </c>
      <c r="E3989" s="48" t="str">
        <f>VLOOKUP(D3989,'Species List'!$A$2:$J$97,3,0)</f>
        <v>Scarus vetula</v>
      </c>
      <c r="F3989">
        <v>28</v>
      </c>
      <c r="G3989" t="s">
        <v>21</v>
      </c>
      <c r="H3989" s="50">
        <f>VLOOKUP(D3989,'Species List'!$A$2:$J$97,6,0)</f>
        <v>-5.0162000000000004</v>
      </c>
      <c r="I3989" s="50">
        <f>VLOOKUP(D3989,'Species List'!$A$2:$J$97,7,0)</f>
        <v>3.1109</v>
      </c>
      <c r="J3989">
        <f t="shared" si="62"/>
        <v>395.06078258407069</v>
      </c>
      <c r="K3989" s="50" t="str">
        <f>VLOOKUP(D3989,'Species List'!$A$2:$J$97,4,0)</f>
        <v>Scaridae</v>
      </c>
    </row>
    <row r="3990" spans="1:11">
      <c r="A3990" s="49">
        <v>2015</v>
      </c>
      <c r="B3990" t="s">
        <v>380</v>
      </c>
      <c r="C3990">
        <v>1</v>
      </c>
      <c r="D3990" s="48" t="s">
        <v>42</v>
      </c>
      <c r="E3990" s="48" t="str">
        <f>VLOOKUP(D3990,'Species List'!$A$2:$J$97,3,0)</f>
        <v>Scarus vetula</v>
      </c>
      <c r="F3990">
        <v>32</v>
      </c>
      <c r="G3990" t="s">
        <v>43</v>
      </c>
      <c r="H3990" s="50">
        <f>VLOOKUP(D3990,'Species List'!$A$2:$J$97,6,0)</f>
        <v>-5.0162000000000004</v>
      </c>
      <c r="I3990" s="50">
        <f>VLOOKUP(D3990,'Species List'!$A$2:$J$97,7,0)</f>
        <v>3.1109</v>
      </c>
      <c r="J3990">
        <f t="shared" si="62"/>
        <v>598.50952660385963</v>
      </c>
      <c r="K3990" s="50" t="str">
        <f>VLOOKUP(D3990,'Species List'!$A$2:$J$97,4,0)</f>
        <v>Scaridae</v>
      </c>
    </row>
    <row r="3991" spans="1:11">
      <c r="A3991" s="49">
        <v>2015</v>
      </c>
      <c r="B3991" t="s">
        <v>380</v>
      </c>
      <c r="C3991">
        <v>1</v>
      </c>
      <c r="D3991" t="s">
        <v>45</v>
      </c>
      <c r="E3991" s="48" t="str">
        <f>VLOOKUP(D3991,'Species List'!$A$2:$J$97,3,0)</f>
        <v>Sparisoma viride</v>
      </c>
      <c r="F3991">
        <v>32</v>
      </c>
      <c r="G3991" t="s">
        <v>43</v>
      </c>
      <c r="H3991" s="50">
        <f>VLOOKUP(D3991,'Species List'!$A$2:$J$97,6,0)</f>
        <v>-4.4317000000000002</v>
      </c>
      <c r="I3991" s="50">
        <f>VLOOKUP(D3991,'Species List'!$A$2:$J$97,7,0)</f>
        <v>2.9051</v>
      </c>
      <c r="J3991">
        <f t="shared" si="62"/>
        <v>701.47339170910243</v>
      </c>
      <c r="K3991" s="50" t="str">
        <f>VLOOKUP(D3991,'Species List'!$A$2:$J$97,4,0)</f>
        <v>Scaridae</v>
      </c>
    </row>
    <row r="3992" spans="1:11">
      <c r="A3992" s="49">
        <v>2015</v>
      </c>
      <c r="B3992" t="s">
        <v>380</v>
      </c>
      <c r="C3992">
        <v>1</v>
      </c>
      <c r="D3992" t="s">
        <v>45</v>
      </c>
      <c r="E3992" s="48" t="str">
        <f>VLOOKUP(D3992,'Species List'!$A$2:$J$97,3,0)</f>
        <v>Sparisoma viride</v>
      </c>
      <c r="F3992">
        <v>32</v>
      </c>
      <c r="G3992" t="s">
        <v>43</v>
      </c>
      <c r="H3992" s="50">
        <f>VLOOKUP(D3992,'Species List'!$A$2:$J$97,6,0)</f>
        <v>-4.4317000000000002</v>
      </c>
      <c r="I3992" s="50">
        <f>VLOOKUP(D3992,'Species List'!$A$2:$J$97,7,0)</f>
        <v>2.9051</v>
      </c>
      <c r="J3992">
        <f t="shared" si="62"/>
        <v>701.47339170910243</v>
      </c>
      <c r="K3992" s="50" t="str">
        <f>VLOOKUP(D3992,'Species List'!$A$2:$J$97,4,0)</f>
        <v>Scaridae</v>
      </c>
    </row>
    <row r="3993" spans="1:11">
      <c r="A3993" s="49">
        <v>2015</v>
      </c>
      <c r="B3993" t="s">
        <v>380</v>
      </c>
      <c r="C3993">
        <v>2</v>
      </c>
      <c r="D3993" t="s">
        <v>54</v>
      </c>
      <c r="E3993" s="48" t="str">
        <f>VLOOKUP(D3993,'Species List'!$A$2:$J$97,3,0)</f>
        <v>Acanthurus coeruleus</v>
      </c>
      <c r="F3993">
        <v>14</v>
      </c>
      <c r="H3993" s="50">
        <f>VLOOKUP(D3993,'Species List'!$A$2:$J$97,6,0)</f>
        <v>-2.8241999999999998</v>
      </c>
      <c r="I3993" s="50">
        <f>VLOOKUP(D3993,'Species List'!$A$2:$J$97,7,0)</f>
        <v>2.2637999999999998</v>
      </c>
      <c r="J3993">
        <f t="shared" si="62"/>
        <v>108.19436620046002</v>
      </c>
      <c r="K3993" s="50" t="str">
        <f>VLOOKUP(D3993,'Species List'!$A$2:$J$97,4,0)</f>
        <v>Acanthuridae</v>
      </c>
    </row>
    <row r="3994" spans="1:11">
      <c r="A3994" s="49">
        <v>2015</v>
      </c>
      <c r="B3994" t="s">
        <v>380</v>
      </c>
      <c r="C3994">
        <v>2</v>
      </c>
      <c r="D3994" t="s">
        <v>54</v>
      </c>
      <c r="E3994" s="48" t="str">
        <f>VLOOKUP(D3994,'Species List'!$A$2:$J$97,3,0)</f>
        <v>Acanthurus coeruleus</v>
      </c>
      <c r="F3994">
        <v>14</v>
      </c>
      <c r="H3994" s="50">
        <f>VLOOKUP(D3994,'Species List'!$A$2:$J$97,6,0)</f>
        <v>-2.8241999999999998</v>
      </c>
      <c r="I3994" s="50">
        <f>VLOOKUP(D3994,'Species List'!$A$2:$J$97,7,0)</f>
        <v>2.2637999999999998</v>
      </c>
      <c r="J3994">
        <f t="shared" si="62"/>
        <v>108.19436620046002</v>
      </c>
      <c r="K3994" s="50" t="str">
        <f>VLOOKUP(D3994,'Species List'!$A$2:$J$97,4,0)</f>
        <v>Acanthuridae</v>
      </c>
    </row>
    <row r="3995" spans="1:11">
      <c r="A3995" s="49">
        <v>2015</v>
      </c>
      <c r="B3995" t="s">
        <v>380</v>
      </c>
      <c r="C3995">
        <v>2</v>
      </c>
      <c r="D3995" t="s">
        <v>48</v>
      </c>
      <c r="E3995" s="48" t="str">
        <f>VLOOKUP(D3995,'Species List'!$A$2:$J$97,3,0)</f>
        <v>Scarus taeniopterus</v>
      </c>
      <c r="F3995">
        <v>13</v>
      </c>
      <c r="G3995" t="s">
        <v>21</v>
      </c>
      <c r="H3995" s="50">
        <f>VLOOKUP(D3995,'Species List'!$A$2:$J$97,6,0)</f>
        <v>-3.2256999999999998</v>
      </c>
      <c r="I3995" s="50">
        <f>VLOOKUP(D3995,'Species List'!$A$2:$J$97,7,0)</f>
        <v>2.3852000000000002</v>
      </c>
      <c r="J3995">
        <f t="shared" si="62"/>
        <v>65.535660968650873</v>
      </c>
      <c r="K3995" s="50" t="str">
        <f>VLOOKUP(D3995,'Species List'!$A$2:$J$97,4,0)</f>
        <v>Scaridae</v>
      </c>
    </row>
    <row r="3996" spans="1:11">
      <c r="A3996" s="49">
        <v>2015</v>
      </c>
      <c r="B3996" t="s">
        <v>380</v>
      </c>
      <c r="C3996">
        <v>2</v>
      </c>
      <c r="D3996" t="s">
        <v>48</v>
      </c>
      <c r="E3996" s="48" t="str">
        <f>VLOOKUP(D3996,'Species List'!$A$2:$J$97,3,0)</f>
        <v>Scarus taeniopterus</v>
      </c>
      <c r="F3996">
        <v>13</v>
      </c>
      <c r="G3996" t="s">
        <v>21</v>
      </c>
      <c r="H3996" s="50">
        <f>VLOOKUP(D3996,'Species List'!$A$2:$J$97,6,0)</f>
        <v>-3.2256999999999998</v>
      </c>
      <c r="I3996" s="50">
        <f>VLOOKUP(D3996,'Species List'!$A$2:$J$97,7,0)</f>
        <v>2.3852000000000002</v>
      </c>
      <c r="J3996">
        <f t="shared" si="62"/>
        <v>65.535660968650873</v>
      </c>
      <c r="K3996" s="50" t="str">
        <f>VLOOKUP(D3996,'Species List'!$A$2:$J$97,4,0)</f>
        <v>Scaridae</v>
      </c>
    </row>
    <row r="3997" spans="1:11">
      <c r="A3997" s="49">
        <v>2015</v>
      </c>
      <c r="B3997" t="s">
        <v>380</v>
      </c>
      <c r="C3997">
        <v>2</v>
      </c>
      <c r="D3997" t="s">
        <v>48</v>
      </c>
      <c r="E3997" s="48" t="str">
        <f>VLOOKUP(D3997,'Species List'!$A$2:$J$97,3,0)</f>
        <v>Scarus taeniopterus</v>
      </c>
      <c r="F3997">
        <v>14</v>
      </c>
      <c r="G3997" t="s">
        <v>21</v>
      </c>
      <c r="H3997" s="50">
        <f>VLOOKUP(D3997,'Species List'!$A$2:$J$97,6,0)</f>
        <v>-3.2256999999999998</v>
      </c>
      <c r="I3997" s="50">
        <f>VLOOKUP(D3997,'Species List'!$A$2:$J$97,7,0)</f>
        <v>2.3852000000000002</v>
      </c>
      <c r="J3997">
        <f t="shared" si="62"/>
        <v>78.206813423753971</v>
      </c>
      <c r="K3997" s="50" t="str">
        <f>VLOOKUP(D3997,'Species List'!$A$2:$J$97,4,0)</f>
        <v>Scaridae</v>
      </c>
    </row>
    <row r="3998" spans="1:11">
      <c r="A3998" s="49">
        <v>2015</v>
      </c>
      <c r="B3998" t="s">
        <v>380</v>
      </c>
      <c r="C3998">
        <v>2</v>
      </c>
      <c r="D3998" t="s">
        <v>48</v>
      </c>
      <c r="E3998" s="48" t="str">
        <f>VLOOKUP(D3998,'Species List'!$A$2:$J$97,3,0)</f>
        <v>Scarus taeniopterus</v>
      </c>
      <c r="F3998">
        <v>14</v>
      </c>
      <c r="G3998" t="s">
        <v>21</v>
      </c>
      <c r="H3998" s="50">
        <f>VLOOKUP(D3998,'Species List'!$A$2:$J$97,6,0)</f>
        <v>-3.2256999999999998</v>
      </c>
      <c r="I3998" s="50">
        <f>VLOOKUP(D3998,'Species List'!$A$2:$J$97,7,0)</f>
        <v>2.3852000000000002</v>
      </c>
      <c r="J3998">
        <f t="shared" si="62"/>
        <v>78.206813423753971</v>
      </c>
      <c r="K3998" s="50" t="str">
        <f>VLOOKUP(D3998,'Species List'!$A$2:$J$97,4,0)</f>
        <v>Scaridae</v>
      </c>
    </row>
    <row r="3999" spans="1:11">
      <c r="A3999" s="49">
        <v>2015</v>
      </c>
      <c r="B3999" t="s">
        <v>380</v>
      </c>
      <c r="C3999">
        <v>2</v>
      </c>
      <c r="D3999" t="s">
        <v>48</v>
      </c>
      <c r="E3999" s="48" t="str">
        <f>VLOOKUP(D3999,'Species List'!$A$2:$J$97,3,0)</f>
        <v>Scarus taeniopterus</v>
      </c>
      <c r="F3999">
        <v>16</v>
      </c>
      <c r="G3999" t="s">
        <v>21</v>
      </c>
      <c r="H3999" s="50">
        <f>VLOOKUP(D3999,'Species List'!$A$2:$J$97,6,0)</f>
        <v>-3.2256999999999998</v>
      </c>
      <c r="I3999" s="50">
        <f>VLOOKUP(D3999,'Species List'!$A$2:$J$97,7,0)</f>
        <v>2.3852000000000002</v>
      </c>
      <c r="J3999">
        <f t="shared" si="62"/>
        <v>107.53924488293569</v>
      </c>
      <c r="K3999" s="50" t="str">
        <f>VLOOKUP(D3999,'Species List'!$A$2:$J$97,4,0)</f>
        <v>Scaridae</v>
      </c>
    </row>
    <row r="4000" spans="1:11">
      <c r="A4000" s="49">
        <v>2015</v>
      </c>
      <c r="B4000" t="s">
        <v>380</v>
      </c>
      <c r="C4000">
        <v>2</v>
      </c>
      <c r="D4000" t="s">
        <v>48</v>
      </c>
      <c r="E4000" s="48" t="str">
        <f>VLOOKUP(D4000,'Species List'!$A$2:$J$97,3,0)</f>
        <v>Scarus taeniopterus</v>
      </c>
      <c r="F4000">
        <v>16</v>
      </c>
      <c r="G4000" t="s">
        <v>21</v>
      </c>
      <c r="H4000" s="50">
        <f>VLOOKUP(D4000,'Species List'!$A$2:$J$97,6,0)</f>
        <v>-3.2256999999999998</v>
      </c>
      <c r="I4000" s="50">
        <f>VLOOKUP(D4000,'Species List'!$A$2:$J$97,7,0)</f>
        <v>2.3852000000000002</v>
      </c>
      <c r="J4000">
        <f t="shared" si="62"/>
        <v>107.53924488293569</v>
      </c>
      <c r="K4000" s="50" t="str">
        <f>VLOOKUP(D4000,'Species List'!$A$2:$J$97,4,0)</f>
        <v>Scaridae</v>
      </c>
    </row>
    <row r="4001" spans="1:11">
      <c r="A4001" s="49">
        <v>2015</v>
      </c>
      <c r="B4001" t="s">
        <v>380</v>
      </c>
      <c r="C4001">
        <v>2</v>
      </c>
      <c r="D4001" t="s">
        <v>48</v>
      </c>
      <c r="E4001" s="48" t="str">
        <f>VLOOKUP(D4001,'Species List'!$A$2:$J$97,3,0)</f>
        <v>Scarus taeniopterus</v>
      </c>
      <c r="F4001">
        <v>17</v>
      </c>
      <c r="G4001" t="s">
        <v>21</v>
      </c>
      <c r="H4001" s="50">
        <f>VLOOKUP(D4001,'Species List'!$A$2:$J$97,6,0)</f>
        <v>-3.2256999999999998</v>
      </c>
      <c r="I4001" s="50">
        <f>VLOOKUP(D4001,'Species List'!$A$2:$J$97,7,0)</f>
        <v>2.3852000000000002</v>
      </c>
      <c r="J4001">
        <f t="shared" si="62"/>
        <v>124.27013418228138</v>
      </c>
      <c r="K4001" s="50" t="str">
        <f>VLOOKUP(D4001,'Species List'!$A$2:$J$97,4,0)</f>
        <v>Scaridae</v>
      </c>
    </row>
    <row r="4002" spans="1:11">
      <c r="A4002" s="49">
        <v>2015</v>
      </c>
      <c r="B4002" t="s">
        <v>380</v>
      </c>
      <c r="C4002">
        <v>2</v>
      </c>
      <c r="D4002" t="s">
        <v>48</v>
      </c>
      <c r="E4002" s="48" t="str">
        <f>VLOOKUP(D4002,'Species List'!$A$2:$J$97,3,0)</f>
        <v>Scarus taeniopterus</v>
      </c>
      <c r="F4002">
        <v>17</v>
      </c>
      <c r="G4002" t="s">
        <v>21</v>
      </c>
      <c r="H4002" s="50">
        <f>VLOOKUP(D4002,'Species List'!$A$2:$J$97,6,0)</f>
        <v>-3.2256999999999998</v>
      </c>
      <c r="I4002" s="50">
        <f>VLOOKUP(D4002,'Species List'!$A$2:$J$97,7,0)</f>
        <v>2.3852000000000002</v>
      </c>
      <c r="J4002">
        <f t="shared" si="62"/>
        <v>124.27013418228138</v>
      </c>
      <c r="K4002" s="50" t="str">
        <f>VLOOKUP(D4002,'Species List'!$A$2:$J$97,4,0)</f>
        <v>Scaridae</v>
      </c>
    </row>
    <row r="4003" spans="1:11">
      <c r="A4003" s="49">
        <v>2015</v>
      </c>
      <c r="B4003" t="s">
        <v>380</v>
      </c>
      <c r="C4003">
        <v>2</v>
      </c>
      <c r="D4003" t="s">
        <v>48</v>
      </c>
      <c r="E4003" s="48" t="str">
        <f>VLOOKUP(D4003,'Species List'!$A$2:$J$97,3,0)</f>
        <v>Scarus taeniopterus</v>
      </c>
      <c r="F4003">
        <v>17</v>
      </c>
      <c r="G4003" t="s">
        <v>21</v>
      </c>
      <c r="H4003" s="50">
        <f>VLOOKUP(D4003,'Species List'!$A$2:$J$97,6,0)</f>
        <v>-3.2256999999999998</v>
      </c>
      <c r="I4003" s="50">
        <f>VLOOKUP(D4003,'Species List'!$A$2:$J$97,7,0)</f>
        <v>2.3852000000000002</v>
      </c>
      <c r="J4003">
        <f t="shared" si="62"/>
        <v>124.27013418228138</v>
      </c>
      <c r="K4003" s="50" t="str">
        <f>VLOOKUP(D4003,'Species List'!$A$2:$J$97,4,0)</f>
        <v>Scaridae</v>
      </c>
    </row>
    <row r="4004" spans="1:11">
      <c r="A4004" s="49">
        <v>2015</v>
      </c>
      <c r="B4004" t="s">
        <v>380</v>
      </c>
      <c r="C4004">
        <v>2</v>
      </c>
      <c r="D4004" t="s">
        <v>48</v>
      </c>
      <c r="E4004" s="48" t="str">
        <f>VLOOKUP(D4004,'Species List'!$A$2:$J$97,3,0)</f>
        <v>Scarus taeniopterus</v>
      </c>
      <c r="F4004">
        <v>17</v>
      </c>
      <c r="G4004" t="s">
        <v>21</v>
      </c>
      <c r="H4004" s="50">
        <f>VLOOKUP(D4004,'Species List'!$A$2:$J$97,6,0)</f>
        <v>-3.2256999999999998</v>
      </c>
      <c r="I4004" s="50">
        <f>VLOOKUP(D4004,'Species List'!$A$2:$J$97,7,0)</f>
        <v>2.3852000000000002</v>
      </c>
      <c r="J4004">
        <f t="shared" si="62"/>
        <v>124.27013418228138</v>
      </c>
      <c r="K4004" s="50" t="str">
        <f>VLOOKUP(D4004,'Species List'!$A$2:$J$97,4,0)</f>
        <v>Scaridae</v>
      </c>
    </row>
    <row r="4005" spans="1:11">
      <c r="A4005" s="49">
        <v>2015</v>
      </c>
      <c r="B4005" t="s">
        <v>380</v>
      </c>
      <c r="C4005">
        <v>2</v>
      </c>
      <c r="D4005" t="s">
        <v>48</v>
      </c>
      <c r="E4005" s="48" t="str">
        <f>VLOOKUP(D4005,'Species List'!$A$2:$J$97,3,0)</f>
        <v>Scarus taeniopterus</v>
      </c>
      <c r="F4005">
        <v>17</v>
      </c>
      <c r="G4005" t="s">
        <v>21</v>
      </c>
      <c r="H4005" s="50">
        <f>VLOOKUP(D4005,'Species List'!$A$2:$J$97,6,0)</f>
        <v>-3.2256999999999998</v>
      </c>
      <c r="I4005" s="50">
        <f>VLOOKUP(D4005,'Species List'!$A$2:$J$97,7,0)</f>
        <v>2.3852000000000002</v>
      </c>
      <c r="J4005">
        <f t="shared" si="62"/>
        <v>124.27013418228138</v>
      </c>
      <c r="K4005" s="50" t="str">
        <f>VLOOKUP(D4005,'Species List'!$A$2:$J$97,4,0)</f>
        <v>Scaridae</v>
      </c>
    </row>
    <row r="4006" spans="1:11">
      <c r="A4006" s="49">
        <v>2015</v>
      </c>
      <c r="B4006" t="s">
        <v>380</v>
      </c>
      <c r="C4006">
        <v>2</v>
      </c>
      <c r="D4006" t="s">
        <v>48</v>
      </c>
      <c r="E4006" s="48" t="str">
        <f>VLOOKUP(D4006,'Species List'!$A$2:$J$97,3,0)</f>
        <v>Scarus taeniopterus</v>
      </c>
      <c r="F4006">
        <v>19</v>
      </c>
      <c r="G4006" t="s">
        <v>21</v>
      </c>
      <c r="H4006" s="50">
        <f>VLOOKUP(D4006,'Species List'!$A$2:$J$97,6,0)</f>
        <v>-3.2256999999999998</v>
      </c>
      <c r="I4006" s="50">
        <f>VLOOKUP(D4006,'Species List'!$A$2:$J$97,7,0)</f>
        <v>2.3852000000000002</v>
      </c>
      <c r="J4006">
        <f t="shared" si="62"/>
        <v>162.02539503890316</v>
      </c>
      <c r="K4006" s="50" t="str">
        <f>VLOOKUP(D4006,'Species List'!$A$2:$J$97,4,0)</f>
        <v>Scaridae</v>
      </c>
    </row>
    <row r="4007" spans="1:11">
      <c r="A4007" s="49">
        <v>2015</v>
      </c>
      <c r="B4007" t="s">
        <v>380</v>
      </c>
      <c r="C4007">
        <v>2</v>
      </c>
      <c r="D4007" t="s">
        <v>48</v>
      </c>
      <c r="E4007" s="48" t="str">
        <f>VLOOKUP(D4007,'Species List'!$A$2:$J$97,3,0)</f>
        <v>Scarus taeniopterus</v>
      </c>
      <c r="F4007">
        <v>5</v>
      </c>
      <c r="G4007" t="s">
        <v>53</v>
      </c>
      <c r="H4007" s="50">
        <f>VLOOKUP(D4007,'Species List'!$A$2:$J$97,6,0)</f>
        <v>-3.2256999999999998</v>
      </c>
      <c r="I4007" s="50">
        <f>VLOOKUP(D4007,'Species List'!$A$2:$J$97,7,0)</f>
        <v>2.3852000000000002</v>
      </c>
      <c r="J4007">
        <f t="shared" si="62"/>
        <v>6.7093933568168316</v>
      </c>
      <c r="K4007" s="50" t="str">
        <f>VLOOKUP(D4007,'Species List'!$A$2:$J$97,4,0)</f>
        <v>Scaridae</v>
      </c>
    </row>
    <row r="4008" spans="1:11">
      <c r="A4008" s="49">
        <v>2015</v>
      </c>
      <c r="B4008" t="s">
        <v>380</v>
      </c>
      <c r="C4008">
        <v>2</v>
      </c>
      <c r="D4008" t="s">
        <v>48</v>
      </c>
      <c r="E4008" s="48" t="str">
        <f>VLOOKUP(D4008,'Species List'!$A$2:$J$97,3,0)</f>
        <v>Scarus taeniopterus</v>
      </c>
      <c r="F4008">
        <v>5</v>
      </c>
      <c r="G4008" t="s">
        <v>53</v>
      </c>
      <c r="H4008" s="50">
        <f>VLOOKUP(D4008,'Species List'!$A$2:$J$97,6,0)</f>
        <v>-3.2256999999999998</v>
      </c>
      <c r="I4008" s="50">
        <f>VLOOKUP(D4008,'Species List'!$A$2:$J$97,7,0)</f>
        <v>2.3852000000000002</v>
      </c>
      <c r="J4008">
        <f t="shared" si="62"/>
        <v>6.7093933568168316</v>
      </c>
      <c r="K4008" s="50" t="str">
        <f>VLOOKUP(D4008,'Species List'!$A$2:$J$97,4,0)</f>
        <v>Scaridae</v>
      </c>
    </row>
    <row r="4009" spans="1:11">
      <c r="A4009" s="49">
        <v>2015</v>
      </c>
      <c r="B4009" t="s">
        <v>380</v>
      </c>
      <c r="C4009">
        <v>2</v>
      </c>
      <c r="D4009" t="s">
        <v>48</v>
      </c>
      <c r="E4009" s="48" t="str">
        <f>VLOOKUP(D4009,'Species List'!$A$2:$J$97,3,0)</f>
        <v>Scarus taeniopterus</v>
      </c>
      <c r="F4009">
        <v>6</v>
      </c>
      <c r="G4009" t="s">
        <v>53</v>
      </c>
      <c r="H4009" s="50">
        <f>VLOOKUP(D4009,'Species List'!$A$2:$J$97,6,0)</f>
        <v>-3.2256999999999998</v>
      </c>
      <c r="I4009" s="50">
        <f>VLOOKUP(D4009,'Species List'!$A$2:$J$97,7,0)</f>
        <v>2.3852000000000002</v>
      </c>
      <c r="J4009">
        <f t="shared" si="62"/>
        <v>10.364452425850182</v>
      </c>
      <c r="K4009" s="50" t="str">
        <f>VLOOKUP(D4009,'Species List'!$A$2:$J$97,4,0)</f>
        <v>Scaridae</v>
      </c>
    </row>
    <row r="4010" spans="1:11">
      <c r="A4010" s="49">
        <v>2015</v>
      </c>
      <c r="B4010" t="s">
        <v>380</v>
      </c>
      <c r="C4010">
        <v>2</v>
      </c>
      <c r="D4010" t="s">
        <v>48</v>
      </c>
      <c r="E4010" s="48" t="str">
        <f>VLOOKUP(D4010,'Species List'!$A$2:$J$97,3,0)</f>
        <v>Scarus taeniopterus</v>
      </c>
      <c r="F4010">
        <v>7</v>
      </c>
      <c r="G4010" t="s">
        <v>53</v>
      </c>
      <c r="H4010" s="50">
        <f>VLOOKUP(D4010,'Species List'!$A$2:$J$97,6,0)</f>
        <v>-3.2256999999999998</v>
      </c>
      <c r="I4010" s="50">
        <f>VLOOKUP(D4010,'Species List'!$A$2:$J$97,7,0)</f>
        <v>2.3852000000000002</v>
      </c>
      <c r="J4010">
        <f t="shared" si="62"/>
        <v>14.970208360402568</v>
      </c>
      <c r="K4010" s="50" t="str">
        <f>VLOOKUP(D4010,'Species List'!$A$2:$J$97,4,0)</f>
        <v>Scaridae</v>
      </c>
    </row>
    <row r="4011" spans="1:11">
      <c r="A4011" s="49">
        <v>2015</v>
      </c>
      <c r="B4011" t="s">
        <v>380</v>
      </c>
      <c r="C4011">
        <v>2</v>
      </c>
      <c r="D4011" t="s">
        <v>48</v>
      </c>
      <c r="E4011" s="48" t="str">
        <f>VLOOKUP(D4011,'Species List'!$A$2:$J$97,3,0)</f>
        <v>Scarus taeniopterus</v>
      </c>
      <c r="F4011">
        <v>7</v>
      </c>
      <c r="G4011" t="s">
        <v>53</v>
      </c>
      <c r="H4011" s="50">
        <f>VLOOKUP(D4011,'Species List'!$A$2:$J$97,6,0)</f>
        <v>-3.2256999999999998</v>
      </c>
      <c r="I4011" s="50">
        <f>VLOOKUP(D4011,'Species List'!$A$2:$J$97,7,0)</f>
        <v>2.3852000000000002</v>
      </c>
      <c r="J4011">
        <f t="shared" si="62"/>
        <v>14.970208360402568</v>
      </c>
      <c r="K4011" s="50" t="str">
        <f>VLOOKUP(D4011,'Species List'!$A$2:$J$97,4,0)</f>
        <v>Scaridae</v>
      </c>
    </row>
    <row r="4012" spans="1:11">
      <c r="A4012" s="49">
        <v>2015</v>
      </c>
      <c r="B4012" t="s">
        <v>380</v>
      </c>
      <c r="C4012">
        <v>2</v>
      </c>
      <c r="D4012" t="s">
        <v>48</v>
      </c>
      <c r="E4012" s="48" t="str">
        <f>VLOOKUP(D4012,'Species List'!$A$2:$J$97,3,0)</f>
        <v>Scarus taeniopterus</v>
      </c>
      <c r="F4012">
        <v>8</v>
      </c>
      <c r="G4012" t="s">
        <v>53</v>
      </c>
      <c r="H4012" s="50">
        <f>VLOOKUP(D4012,'Species List'!$A$2:$J$97,6,0)</f>
        <v>-3.2256999999999998</v>
      </c>
      <c r="I4012" s="50">
        <f>VLOOKUP(D4012,'Species List'!$A$2:$J$97,7,0)</f>
        <v>2.3852000000000002</v>
      </c>
      <c r="J4012">
        <f t="shared" si="62"/>
        <v>20.584969932158472</v>
      </c>
      <c r="K4012" s="50" t="str">
        <f>VLOOKUP(D4012,'Species List'!$A$2:$J$97,4,0)</f>
        <v>Scaridae</v>
      </c>
    </row>
    <row r="4013" spans="1:11">
      <c r="A4013" s="49">
        <v>2015</v>
      </c>
      <c r="B4013" t="s">
        <v>380</v>
      </c>
      <c r="C4013">
        <v>2</v>
      </c>
      <c r="D4013" t="s">
        <v>48</v>
      </c>
      <c r="E4013" s="48" t="str">
        <f>VLOOKUP(D4013,'Species List'!$A$2:$J$97,3,0)</f>
        <v>Scarus taeniopterus</v>
      </c>
      <c r="F4013">
        <v>23</v>
      </c>
      <c r="G4013" t="s">
        <v>43</v>
      </c>
      <c r="H4013" s="50">
        <f>VLOOKUP(D4013,'Species List'!$A$2:$J$97,6,0)</f>
        <v>-3.2256999999999998</v>
      </c>
      <c r="I4013" s="50">
        <f>VLOOKUP(D4013,'Species List'!$A$2:$J$97,7,0)</f>
        <v>2.3852000000000002</v>
      </c>
      <c r="J4013">
        <f t="shared" si="62"/>
        <v>255.56020890468707</v>
      </c>
      <c r="K4013" s="50" t="str">
        <f>VLOOKUP(D4013,'Species List'!$A$2:$J$97,4,0)</f>
        <v>Scaridae</v>
      </c>
    </row>
    <row r="4014" spans="1:11">
      <c r="A4014" s="49">
        <v>2015</v>
      </c>
      <c r="B4014" t="s">
        <v>380</v>
      </c>
      <c r="C4014">
        <v>2</v>
      </c>
      <c r="D4014" s="48" t="s">
        <v>42</v>
      </c>
      <c r="E4014" s="48" t="str">
        <f>VLOOKUP(D4014,'Species List'!$A$2:$J$97,3,0)</f>
        <v>Scarus vetula</v>
      </c>
      <c r="F4014">
        <v>30</v>
      </c>
      <c r="G4014" t="s">
        <v>21</v>
      </c>
      <c r="H4014" s="50">
        <f>VLOOKUP(D4014,'Species List'!$A$2:$J$97,6,0)</f>
        <v>-5.0162000000000004</v>
      </c>
      <c r="I4014" s="50">
        <f>VLOOKUP(D4014,'Species List'!$A$2:$J$97,7,0)</f>
        <v>3.1109</v>
      </c>
      <c r="J4014">
        <f t="shared" si="62"/>
        <v>489.6395738782121</v>
      </c>
      <c r="K4014" s="50" t="str">
        <f>VLOOKUP(D4014,'Species List'!$A$2:$J$97,4,0)</f>
        <v>Scaridae</v>
      </c>
    </row>
    <row r="4015" spans="1:11">
      <c r="A4015" s="49">
        <v>2015</v>
      </c>
      <c r="B4015" t="s">
        <v>380</v>
      </c>
      <c r="C4015">
        <v>2</v>
      </c>
      <c r="D4015" t="s">
        <v>45</v>
      </c>
      <c r="E4015" s="48" t="str">
        <f>VLOOKUP(D4015,'Species List'!$A$2:$J$97,3,0)</f>
        <v>Sparisoma viride</v>
      </c>
      <c r="F4015">
        <v>11</v>
      </c>
      <c r="G4015" t="s">
        <v>21</v>
      </c>
      <c r="H4015" s="50">
        <f>VLOOKUP(D4015,'Species List'!$A$2:$J$97,6,0)</f>
        <v>-4.4317000000000002</v>
      </c>
      <c r="I4015" s="50">
        <f>VLOOKUP(D4015,'Species List'!$A$2:$J$97,7,0)</f>
        <v>2.9051</v>
      </c>
      <c r="J4015">
        <f t="shared" si="62"/>
        <v>31.531881781840099</v>
      </c>
      <c r="K4015" s="50" t="str">
        <f>VLOOKUP(D4015,'Species List'!$A$2:$J$97,4,0)</f>
        <v>Scaridae</v>
      </c>
    </row>
    <row r="4016" spans="1:11">
      <c r="A4016" s="49">
        <v>2015</v>
      </c>
      <c r="B4016" t="s">
        <v>380</v>
      </c>
      <c r="C4016">
        <v>3</v>
      </c>
      <c r="D4016" t="s">
        <v>54</v>
      </c>
      <c r="E4016" s="48" t="str">
        <f>VLOOKUP(D4016,'Species List'!$A$2:$J$97,3,0)</f>
        <v>Acanthurus coeruleus</v>
      </c>
      <c r="F4016">
        <v>15</v>
      </c>
      <c r="H4016" s="50">
        <f>VLOOKUP(D4016,'Species List'!$A$2:$J$97,6,0)</f>
        <v>-2.8241999999999998</v>
      </c>
      <c r="I4016" s="50">
        <f>VLOOKUP(D4016,'Species List'!$A$2:$J$97,7,0)</f>
        <v>2.2637999999999998</v>
      </c>
      <c r="J4016">
        <f t="shared" si="62"/>
        <v>126.48394196747614</v>
      </c>
      <c r="K4016" s="50" t="str">
        <f>VLOOKUP(D4016,'Species List'!$A$2:$J$97,4,0)</f>
        <v>Acanthuridae</v>
      </c>
    </row>
    <row r="4017" spans="1:11">
      <c r="A4017" s="49">
        <v>2015</v>
      </c>
      <c r="B4017" t="s">
        <v>380</v>
      </c>
      <c r="C4017">
        <v>3</v>
      </c>
      <c r="D4017" t="s">
        <v>48</v>
      </c>
      <c r="E4017" s="48" t="str">
        <f>VLOOKUP(D4017,'Species List'!$A$2:$J$97,3,0)</f>
        <v>Scarus taeniopterus</v>
      </c>
      <c r="F4017">
        <v>9</v>
      </c>
      <c r="G4017" t="s">
        <v>21</v>
      </c>
      <c r="H4017" s="50">
        <f>VLOOKUP(D4017,'Species List'!$A$2:$J$97,6,0)</f>
        <v>-3.2256999999999998</v>
      </c>
      <c r="I4017" s="50">
        <f>VLOOKUP(D4017,'Species List'!$A$2:$J$97,7,0)</f>
        <v>2.3852000000000002</v>
      </c>
      <c r="J4017">
        <f t="shared" si="62"/>
        <v>27.262095418590206</v>
      </c>
      <c r="K4017" s="50" t="str">
        <f>VLOOKUP(D4017,'Species List'!$A$2:$J$97,4,0)</f>
        <v>Scaridae</v>
      </c>
    </row>
    <row r="4018" spans="1:11">
      <c r="A4018" s="49">
        <v>2015</v>
      </c>
      <c r="B4018" t="s">
        <v>380</v>
      </c>
      <c r="C4018">
        <v>3</v>
      </c>
      <c r="D4018" t="s">
        <v>48</v>
      </c>
      <c r="E4018" s="48" t="str">
        <f>VLOOKUP(D4018,'Species List'!$A$2:$J$97,3,0)</f>
        <v>Scarus taeniopterus</v>
      </c>
      <c r="F4018">
        <v>17</v>
      </c>
      <c r="G4018" t="s">
        <v>21</v>
      </c>
      <c r="H4018" s="50">
        <f>VLOOKUP(D4018,'Species List'!$A$2:$J$97,6,0)</f>
        <v>-3.2256999999999998</v>
      </c>
      <c r="I4018" s="50">
        <f>VLOOKUP(D4018,'Species List'!$A$2:$J$97,7,0)</f>
        <v>2.3852000000000002</v>
      </c>
      <c r="J4018">
        <f t="shared" si="62"/>
        <v>124.27013418228138</v>
      </c>
      <c r="K4018" s="50" t="str">
        <f>VLOOKUP(D4018,'Species List'!$A$2:$J$97,4,0)</f>
        <v>Scaridae</v>
      </c>
    </row>
    <row r="4019" spans="1:11">
      <c r="A4019" s="49">
        <v>2015</v>
      </c>
      <c r="B4019" t="s">
        <v>380</v>
      </c>
      <c r="C4019">
        <v>3</v>
      </c>
      <c r="D4019" t="s">
        <v>48</v>
      </c>
      <c r="E4019" s="48" t="str">
        <f>VLOOKUP(D4019,'Species List'!$A$2:$J$97,3,0)</f>
        <v>Scarus taeniopterus</v>
      </c>
      <c r="F4019">
        <v>17</v>
      </c>
      <c r="G4019" t="s">
        <v>21</v>
      </c>
      <c r="H4019" s="50">
        <f>VLOOKUP(D4019,'Species List'!$A$2:$J$97,6,0)</f>
        <v>-3.2256999999999998</v>
      </c>
      <c r="I4019" s="50">
        <f>VLOOKUP(D4019,'Species List'!$A$2:$J$97,7,0)</f>
        <v>2.3852000000000002</v>
      </c>
      <c r="J4019">
        <f t="shared" si="62"/>
        <v>124.27013418228138</v>
      </c>
      <c r="K4019" s="50" t="str">
        <f>VLOOKUP(D4019,'Species List'!$A$2:$J$97,4,0)</f>
        <v>Scaridae</v>
      </c>
    </row>
    <row r="4020" spans="1:11">
      <c r="A4020" s="49">
        <v>2015</v>
      </c>
      <c r="B4020" t="s">
        <v>380</v>
      </c>
      <c r="C4020">
        <v>3</v>
      </c>
      <c r="D4020" t="s">
        <v>48</v>
      </c>
      <c r="E4020" s="48" t="str">
        <f>VLOOKUP(D4020,'Species List'!$A$2:$J$97,3,0)</f>
        <v>Scarus taeniopterus</v>
      </c>
      <c r="F4020">
        <v>18</v>
      </c>
      <c r="G4020" t="s">
        <v>21</v>
      </c>
      <c r="H4020" s="50">
        <f>VLOOKUP(D4020,'Species List'!$A$2:$J$97,6,0)</f>
        <v>-3.2256999999999998</v>
      </c>
      <c r="I4020" s="50">
        <f>VLOOKUP(D4020,'Species List'!$A$2:$J$97,7,0)</f>
        <v>2.3852000000000002</v>
      </c>
      <c r="J4020">
        <f t="shared" si="62"/>
        <v>142.42163893869329</v>
      </c>
      <c r="K4020" s="50" t="str">
        <f>VLOOKUP(D4020,'Species List'!$A$2:$J$97,4,0)</f>
        <v>Scaridae</v>
      </c>
    </row>
    <row r="4021" spans="1:11">
      <c r="A4021" s="49">
        <v>2015</v>
      </c>
      <c r="B4021" t="s">
        <v>380</v>
      </c>
      <c r="C4021">
        <v>3</v>
      </c>
      <c r="D4021" t="s">
        <v>48</v>
      </c>
      <c r="E4021" s="48" t="str">
        <f>VLOOKUP(D4021,'Species List'!$A$2:$J$97,3,0)</f>
        <v>Scarus taeniopterus</v>
      </c>
      <c r="F4021">
        <v>22</v>
      </c>
      <c r="G4021" t="s">
        <v>21</v>
      </c>
      <c r="H4021" s="50">
        <f>VLOOKUP(D4021,'Species List'!$A$2:$J$97,6,0)</f>
        <v>-3.2256999999999998</v>
      </c>
      <c r="I4021" s="50">
        <f>VLOOKUP(D4021,'Species List'!$A$2:$J$97,7,0)</f>
        <v>2.3852000000000002</v>
      </c>
      <c r="J4021">
        <f t="shared" si="62"/>
        <v>229.85109565998633</v>
      </c>
      <c r="K4021" s="50" t="str">
        <f>VLOOKUP(D4021,'Species List'!$A$2:$J$97,4,0)</f>
        <v>Scaridae</v>
      </c>
    </row>
    <row r="4022" spans="1:11">
      <c r="A4022" s="49">
        <v>2015</v>
      </c>
      <c r="B4022" t="s">
        <v>380</v>
      </c>
      <c r="C4022">
        <v>3</v>
      </c>
      <c r="D4022" t="s">
        <v>48</v>
      </c>
      <c r="E4022" s="48" t="str">
        <f>VLOOKUP(D4022,'Species List'!$A$2:$J$97,3,0)</f>
        <v>Scarus taeniopterus</v>
      </c>
      <c r="F4022">
        <v>5</v>
      </c>
      <c r="G4022" t="s">
        <v>53</v>
      </c>
      <c r="H4022" s="50">
        <f>VLOOKUP(D4022,'Species List'!$A$2:$J$97,6,0)</f>
        <v>-3.2256999999999998</v>
      </c>
      <c r="I4022" s="50">
        <f>VLOOKUP(D4022,'Species List'!$A$2:$J$97,7,0)</f>
        <v>2.3852000000000002</v>
      </c>
      <c r="J4022">
        <f t="shared" si="62"/>
        <v>6.7093933568168316</v>
      </c>
      <c r="K4022" s="50" t="str">
        <f>VLOOKUP(D4022,'Species List'!$A$2:$J$97,4,0)</f>
        <v>Scaridae</v>
      </c>
    </row>
    <row r="4023" spans="1:11">
      <c r="A4023" s="49">
        <v>2015</v>
      </c>
      <c r="B4023" t="s">
        <v>380</v>
      </c>
      <c r="C4023">
        <v>3</v>
      </c>
      <c r="D4023" t="s">
        <v>48</v>
      </c>
      <c r="E4023" s="48" t="str">
        <f>VLOOKUP(D4023,'Species List'!$A$2:$J$97,3,0)</f>
        <v>Scarus taeniopterus</v>
      </c>
      <c r="F4023">
        <v>23</v>
      </c>
      <c r="G4023" t="s">
        <v>43</v>
      </c>
      <c r="H4023" s="50">
        <f>VLOOKUP(D4023,'Species List'!$A$2:$J$97,6,0)</f>
        <v>-3.2256999999999998</v>
      </c>
      <c r="I4023" s="50">
        <f>VLOOKUP(D4023,'Species List'!$A$2:$J$97,7,0)</f>
        <v>2.3852000000000002</v>
      </c>
      <c r="J4023">
        <f t="shared" si="62"/>
        <v>255.56020890468707</v>
      </c>
      <c r="K4023" s="50" t="str">
        <f>VLOOKUP(D4023,'Species List'!$A$2:$J$97,4,0)</f>
        <v>Scaridae</v>
      </c>
    </row>
    <row r="4024" spans="1:11">
      <c r="A4024" s="49">
        <v>2015</v>
      </c>
      <c r="B4024" t="s">
        <v>380</v>
      </c>
      <c r="C4024">
        <v>3</v>
      </c>
      <c r="D4024" t="s">
        <v>48</v>
      </c>
      <c r="E4024" s="48" t="str">
        <f>VLOOKUP(D4024,'Species List'!$A$2:$J$97,3,0)</f>
        <v>Scarus taeniopterus</v>
      </c>
      <c r="F4024">
        <v>23</v>
      </c>
      <c r="G4024" t="s">
        <v>43</v>
      </c>
      <c r="H4024" s="50">
        <f>VLOOKUP(D4024,'Species List'!$A$2:$J$97,6,0)</f>
        <v>-3.2256999999999998</v>
      </c>
      <c r="I4024" s="50">
        <f>VLOOKUP(D4024,'Species List'!$A$2:$J$97,7,0)</f>
        <v>2.3852000000000002</v>
      </c>
      <c r="J4024">
        <f t="shared" si="62"/>
        <v>255.56020890468707</v>
      </c>
      <c r="K4024" s="50" t="str">
        <f>VLOOKUP(D4024,'Species List'!$A$2:$J$97,4,0)</f>
        <v>Scaridae</v>
      </c>
    </row>
    <row r="4025" spans="1:11">
      <c r="A4025" s="49">
        <v>2015</v>
      </c>
      <c r="B4025" t="s">
        <v>380</v>
      </c>
      <c r="C4025">
        <v>3</v>
      </c>
      <c r="D4025" s="48" t="s">
        <v>42</v>
      </c>
      <c r="E4025" s="48" t="str">
        <f>VLOOKUP(D4025,'Species List'!$A$2:$J$97,3,0)</f>
        <v>Scarus vetula</v>
      </c>
      <c r="F4025">
        <v>33</v>
      </c>
      <c r="G4025" t="s">
        <v>43</v>
      </c>
      <c r="H4025" s="50">
        <f>VLOOKUP(D4025,'Species List'!$A$2:$J$97,6,0)</f>
        <v>-5.0162000000000004</v>
      </c>
      <c r="I4025" s="50">
        <f>VLOOKUP(D4025,'Species List'!$A$2:$J$97,7,0)</f>
        <v>3.1109</v>
      </c>
      <c r="J4025">
        <f t="shared" si="62"/>
        <v>658.63531859738646</v>
      </c>
      <c r="K4025" s="50" t="str">
        <f>VLOOKUP(D4025,'Species List'!$A$2:$J$97,4,0)</f>
        <v>Scaridae</v>
      </c>
    </row>
    <row r="4026" spans="1:11">
      <c r="A4026" s="49">
        <v>2015</v>
      </c>
      <c r="B4026" t="s">
        <v>380</v>
      </c>
      <c r="C4026">
        <v>3</v>
      </c>
      <c r="D4026" t="s">
        <v>45</v>
      </c>
      <c r="E4026" s="48" t="str">
        <f>VLOOKUP(D4026,'Species List'!$A$2:$J$97,3,0)</f>
        <v>Sparisoma viride</v>
      </c>
      <c r="F4026">
        <v>14</v>
      </c>
      <c r="G4026" t="s">
        <v>21</v>
      </c>
      <c r="H4026" s="50">
        <f>VLOOKUP(D4026,'Species List'!$A$2:$J$97,6,0)</f>
        <v>-4.4317000000000002</v>
      </c>
      <c r="I4026" s="50">
        <f>VLOOKUP(D4026,'Species List'!$A$2:$J$97,7,0)</f>
        <v>2.9051</v>
      </c>
      <c r="J4026">
        <f t="shared" si="62"/>
        <v>63.535515280093612</v>
      </c>
      <c r="K4026" s="50" t="str">
        <f>VLOOKUP(D4026,'Species List'!$A$2:$J$97,4,0)</f>
        <v>Scaridae</v>
      </c>
    </row>
    <row r="4027" spans="1:11">
      <c r="A4027" s="49">
        <v>2015</v>
      </c>
      <c r="B4027" t="s">
        <v>380</v>
      </c>
      <c r="C4027">
        <v>3</v>
      </c>
      <c r="D4027" t="s">
        <v>45</v>
      </c>
      <c r="E4027" s="48" t="str">
        <f>VLOOKUP(D4027,'Species List'!$A$2:$J$97,3,0)</f>
        <v>Sparisoma viride</v>
      </c>
      <c r="F4027">
        <v>30</v>
      </c>
      <c r="G4027" t="s">
        <v>21</v>
      </c>
      <c r="H4027" s="50">
        <f>VLOOKUP(D4027,'Species List'!$A$2:$J$97,6,0)</f>
        <v>-4.4317000000000002</v>
      </c>
      <c r="I4027" s="50">
        <f>VLOOKUP(D4027,'Species List'!$A$2:$J$97,7,0)</f>
        <v>2.9051</v>
      </c>
      <c r="J4027">
        <f t="shared" si="62"/>
        <v>581.54718397712224</v>
      </c>
      <c r="K4027" s="50" t="str">
        <f>VLOOKUP(D4027,'Species List'!$A$2:$J$97,4,0)</f>
        <v>Scaridae</v>
      </c>
    </row>
    <row r="4028" spans="1:11">
      <c r="A4028" s="49">
        <v>2015</v>
      </c>
      <c r="B4028" t="s">
        <v>380</v>
      </c>
      <c r="C4028">
        <v>3</v>
      </c>
      <c r="D4028" t="s">
        <v>45</v>
      </c>
      <c r="E4028" s="48" t="str">
        <f>VLOOKUP(D4028,'Species List'!$A$2:$J$97,3,0)</f>
        <v>Sparisoma viride</v>
      </c>
      <c r="F4028">
        <v>33</v>
      </c>
      <c r="G4028" t="s">
        <v>43</v>
      </c>
      <c r="H4028" s="50">
        <f>VLOOKUP(D4028,'Species List'!$A$2:$J$97,6,0)</f>
        <v>-4.4317000000000002</v>
      </c>
      <c r="I4028" s="50">
        <f>VLOOKUP(D4028,'Species List'!$A$2:$J$97,7,0)</f>
        <v>2.9051</v>
      </c>
      <c r="J4028">
        <f t="shared" si="62"/>
        <v>767.06973304521671</v>
      </c>
      <c r="K4028" s="50" t="str">
        <f>VLOOKUP(D4028,'Species List'!$A$2:$J$97,4,0)</f>
        <v>Scaridae</v>
      </c>
    </row>
    <row r="4029" spans="1:11">
      <c r="A4029" s="49">
        <v>2015</v>
      </c>
      <c r="B4029" t="s">
        <v>380</v>
      </c>
      <c r="C4029">
        <v>4</v>
      </c>
      <c r="D4029" t="s">
        <v>54</v>
      </c>
      <c r="E4029" s="48" t="str">
        <f>VLOOKUP(D4029,'Species List'!$A$2:$J$97,3,0)</f>
        <v>Acanthurus coeruleus</v>
      </c>
      <c r="F4029">
        <v>14</v>
      </c>
      <c r="H4029" s="50">
        <f>VLOOKUP(D4029,'Species List'!$A$2:$J$97,6,0)</f>
        <v>-2.8241999999999998</v>
      </c>
      <c r="I4029" s="50">
        <f>VLOOKUP(D4029,'Species List'!$A$2:$J$97,7,0)</f>
        <v>2.2637999999999998</v>
      </c>
      <c r="J4029">
        <f t="shared" si="62"/>
        <v>108.19436620046002</v>
      </c>
      <c r="K4029" s="50" t="str">
        <f>VLOOKUP(D4029,'Species List'!$A$2:$J$97,4,0)</f>
        <v>Acanthuridae</v>
      </c>
    </row>
    <row r="4030" spans="1:11">
      <c r="A4030" s="49">
        <v>2015</v>
      </c>
      <c r="B4030" t="s">
        <v>380</v>
      </c>
      <c r="C4030">
        <v>4</v>
      </c>
      <c r="D4030" t="s">
        <v>48</v>
      </c>
      <c r="E4030" s="48" t="str">
        <f>VLOOKUP(D4030,'Species List'!$A$2:$J$97,3,0)</f>
        <v>Scarus taeniopterus</v>
      </c>
      <c r="F4030">
        <v>9</v>
      </c>
      <c r="G4030" t="s">
        <v>21</v>
      </c>
      <c r="H4030" s="50">
        <f>VLOOKUP(D4030,'Species List'!$A$2:$J$97,6,0)</f>
        <v>-3.2256999999999998</v>
      </c>
      <c r="I4030" s="50">
        <f>VLOOKUP(D4030,'Species List'!$A$2:$J$97,7,0)</f>
        <v>2.3852000000000002</v>
      </c>
      <c r="J4030">
        <f t="shared" si="62"/>
        <v>27.262095418590206</v>
      </c>
      <c r="K4030" s="50" t="str">
        <f>VLOOKUP(D4030,'Species List'!$A$2:$J$97,4,0)</f>
        <v>Scaridae</v>
      </c>
    </row>
    <row r="4031" spans="1:11">
      <c r="A4031" s="49">
        <v>2015</v>
      </c>
      <c r="B4031" t="s">
        <v>380</v>
      </c>
      <c r="C4031">
        <v>4</v>
      </c>
      <c r="D4031" t="s">
        <v>48</v>
      </c>
      <c r="E4031" s="48" t="str">
        <f>VLOOKUP(D4031,'Species List'!$A$2:$J$97,3,0)</f>
        <v>Scarus taeniopterus</v>
      </c>
      <c r="F4031">
        <v>10</v>
      </c>
      <c r="G4031" t="s">
        <v>21</v>
      </c>
      <c r="H4031" s="50">
        <f>VLOOKUP(D4031,'Species List'!$A$2:$J$97,6,0)</f>
        <v>-3.2256999999999998</v>
      </c>
      <c r="I4031" s="50">
        <f>VLOOKUP(D4031,'Species List'!$A$2:$J$97,7,0)</f>
        <v>2.3852000000000002</v>
      </c>
      <c r="J4031">
        <f t="shared" si="62"/>
        <v>35.050966680669347</v>
      </c>
      <c r="K4031" s="50" t="str">
        <f>VLOOKUP(D4031,'Species List'!$A$2:$J$97,4,0)</f>
        <v>Scaridae</v>
      </c>
    </row>
    <row r="4032" spans="1:11">
      <c r="A4032" s="49">
        <v>2015</v>
      </c>
      <c r="B4032" t="s">
        <v>380</v>
      </c>
      <c r="C4032">
        <v>4</v>
      </c>
      <c r="D4032" t="s">
        <v>48</v>
      </c>
      <c r="E4032" s="48" t="str">
        <f>VLOOKUP(D4032,'Species List'!$A$2:$J$97,3,0)</f>
        <v>Scarus taeniopterus</v>
      </c>
      <c r="F4032">
        <v>11</v>
      </c>
      <c r="G4032" t="s">
        <v>21</v>
      </c>
      <c r="H4032" s="50">
        <f>VLOOKUP(D4032,'Species List'!$A$2:$J$97,6,0)</f>
        <v>-3.2256999999999998</v>
      </c>
      <c r="I4032" s="50">
        <f>VLOOKUP(D4032,'Species List'!$A$2:$J$97,7,0)</f>
        <v>2.3852000000000002</v>
      </c>
      <c r="J4032">
        <f t="shared" si="62"/>
        <v>43.997685665219798</v>
      </c>
      <c r="K4032" s="50" t="str">
        <f>VLOOKUP(D4032,'Species List'!$A$2:$J$97,4,0)</f>
        <v>Scaridae</v>
      </c>
    </row>
    <row r="4033" spans="1:11">
      <c r="A4033" s="49">
        <v>2015</v>
      </c>
      <c r="B4033" t="s">
        <v>380</v>
      </c>
      <c r="C4033">
        <v>4</v>
      </c>
      <c r="D4033" t="s">
        <v>48</v>
      </c>
      <c r="E4033" s="48" t="str">
        <f>VLOOKUP(D4033,'Species List'!$A$2:$J$97,3,0)</f>
        <v>Scarus taeniopterus</v>
      </c>
      <c r="F4033">
        <v>12</v>
      </c>
      <c r="G4033" t="s">
        <v>21</v>
      </c>
      <c r="H4033" s="50">
        <f>VLOOKUP(D4033,'Species List'!$A$2:$J$97,6,0)</f>
        <v>-3.2256999999999998</v>
      </c>
      <c r="I4033" s="50">
        <f>VLOOKUP(D4033,'Species List'!$A$2:$J$97,7,0)</f>
        <v>2.3852000000000002</v>
      </c>
      <c r="J4033">
        <f t="shared" si="62"/>
        <v>54.145592205106873</v>
      </c>
      <c r="K4033" s="50" t="str">
        <f>VLOOKUP(D4033,'Species List'!$A$2:$J$97,4,0)</f>
        <v>Scaridae</v>
      </c>
    </row>
    <row r="4034" spans="1:11">
      <c r="A4034" s="49">
        <v>2015</v>
      </c>
      <c r="B4034" t="s">
        <v>380</v>
      </c>
      <c r="C4034">
        <v>4</v>
      </c>
      <c r="D4034" t="s">
        <v>48</v>
      </c>
      <c r="E4034" s="48" t="str">
        <f>VLOOKUP(D4034,'Species List'!$A$2:$J$97,3,0)</f>
        <v>Scarus taeniopterus</v>
      </c>
      <c r="F4034">
        <v>18</v>
      </c>
      <c r="G4034" t="s">
        <v>21</v>
      </c>
      <c r="H4034" s="50">
        <f>VLOOKUP(D4034,'Species List'!$A$2:$J$97,6,0)</f>
        <v>-3.2256999999999998</v>
      </c>
      <c r="I4034" s="50">
        <f>VLOOKUP(D4034,'Species List'!$A$2:$J$97,7,0)</f>
        <v>2.3852000000000002</v>
      </c>
      <c r="J4034">
        <f t="shared" ref="J4034:J4097" si="63">10^(H4034+(I4034*LOG(F4034*10)/LOG(10)))</f>
        <v>142.42163893869329</v>
      </c>
      <c r="K4034" s="50" t="str">
        <f>VLOOKUP(D4034,'Species List'!$A$2:$J$97,4,0)</f>
        <v>Scaridae</v>
      </c>
    </row>
    <row r="4035" spans="1:11">
      <c r="A4035" s="49">
        <v>2015</v>
      </c>
      <c r="B4035" t="s">
        <v>380</v>
      </c>
      <c r="C4035">
        <v>4</v>
      </c>
      <c r="D4035" t="s">
        <v>48</v>
      </c>
      <c r="E4035" s="48" t="str">
        <f>VLOOKUP(D4035,'Species List'!$A$2:$J$97,3,0)</f>
        <v>Scarus taeniopterus</v>
      </c>
      <c r="F4035">
        <v>21</v>
      </c>
      <c r="G4035" t="s">
        <v>21</v>
      </c>
      <c r="H4035" s="50">
        <f>VLOOKUP(D4035,'Species List'!$A$2:$J$97,6,0)</f>
        <v>-3.2256999999999998</v>
      </c>
      <c r="I4035" s="50">
        <f>VLOOKUP(D4035,'Species List'!$A$2:$J$97,7,0)</f>
        <v>2.3852000000000002</v>
      </c>
      <c r="J4035">
        <f t="shared" si="63"/>
        <v>205.71097462173614</v>
      </c>
      <c r="K4035" s="50" t="str">
        <f>VLOOKUP(D4035,'Species List'!$A$2:$J$97,4,0)</f>
        <v>Scaridae</v>
      </c>
    </row>
    <row r="4036" spans="1:11">
      <c r="A4036" s="49">
        <v>2015</v>
      </c>
      <c r="B4036" t="s">
        <v>380</v>
      </c>
      <c r="C4036">
        <v>4</v>
      </c>
      <c r="D4036" t="s">
        <v>48</v>
      </c>
      <c r="E4036" s="48" t="str">
        <f>VLOOKUP(D4036,'Species List'!$A$2:$J$97,3,0)</f>
        <v>Scarus taeniopterus</v>
      </c>
      <c r="F4036">
        <v>23</v>
      </c>
      <c r="G4036" t="s">
        <v>43</v>
      </c>
      <c r="H4036" s="50">
        <f>VLOOKUP(D4036,'Species List'!$A$2:$J$97,6,0)</f>
        <v>-3.2256999999999998</v>
      </c>
      <c r="I4036" s="50">
        <f>VLOOKUP(D4036,'Species List'!$A$2:$J$97,7,0)</f>
        <v>2.3852000000000002</v>
      </c>
      <c r="J4036">
        <f t="shared" si="63"/>
        <v>255.56020890468707</v>
      </c>
      <c r="K4036" s="50" t="str">
        <f>VLOOKUP(D4036,'Species List'!$A$2:$J$97,4,0)</f>
        <v>Scaridae</v>
      </c>
    </row>
    <row r="4037" spans="1:11">
      <c r="A4037" s="49">
        <v>2015</v>
      </c>
      <c r="B4037" t="s">
        <v>380</v>
      </c>
      <c r="C4037">
        <v>4</v>
      </c>
      <c r="D4037" s="48" t="s">
        <v>47</v>
      </c>
      <c r="E4037" s="48" t="str">
        <f>VLOOKUP(D4037,'Species List'!$A$2:$J$97,3,0)</f>
        <v>Sparisoma aurofrenatum</v>
      </c>
      <c r="F4037">
        <v>17</v>
      </c>
      <c r="G4037" t="s">
        <v>21</v>
      </c>
      <c r="H4037" s="50">
        <f>VLOOKUP(D4037,'Species List'!$A$2:$J$97,6,0)</f>
        <v>-4.0781000000000001</v>
      </c>
      <c r="I4037" s="50">
        <f>VLOOKUP(D4037,'Species List'!$A$2:$J$97,7,0)</f>
        <v>2.7437999999999998</v>
      </c>
      <c r="J4037">
        <f t="shared" si="63"/>
        <v>110.10467275536061</v>
      </c>
      <c r="K4037" s="50" t="str">
        <f>VLOOKUP(D4037,'Species List'!$A$2:$J$97,4,0)</f>
        <v>Scaridae</v>
      </c>
    </row>
    <row r="4038" spans="1:11">
      <c r="A4038" s="49">
        <v>2015</v>
      </c>
      <c r="B4038" t="s">
        <v>380</v>
      </c>
      <c r="C4038">
        <v>4</v>
      </c>
      <c r="D4038" s="48" t="s">
        <v>47</v>
      </c>
      <c r="E4038" s="48" t="str">
        <f>VLOOKUP(D4038,'Species List'!$A$2:$J$97,3,0)</f>
        <v>Sparisoma aurofrenatum</v>
      </c>
      <c r="F4038">
        <v>21</v>
      </c>
      <c r="G4038" t="s">
        <v>21</v>
      </c>
      <c r="H4038" s="50">
        <f>VLOOKUP(D4038,'Species List'!$A$2:$J$97,6,0)</f>
        <v>-4.0781000000000001</v>
      </c>
      <c r="I4038" s="50">
        <f>VLOOKUP(D4038,'Species List'!$A$2:$J$97,7,0)</f>
        <v>2.7437999999999998</v>
      </c>
      <c r="J4038">
        <f t="shared" si="63"/>
        <v>196.60986314457895</v>
      </c>
      <c r="K4038" s="50" t="str">
        <f>VLOOKUP(D4038,'Species List'!$A$2:$J$97,4,0)</f>
        <v>Scaridae</v>
      </c>
    </row>
    <row r="4039" spans="1:11">
      <c r="A4039" s="49">
        <v>2015</v>
      </c>
      <c r="B4039" t="s">
        <v>380</v>
      </c>
      <c r="C4039">
        <v>4</v>
      </c>
      <c r="D4039" s="48" t="s">
        <v>47</v>
      </c>
      <c r="E4039" s="48" t="str">
        <f>VLOOKUP(D4039,'Species List'!$A$2:$J$97,3,0)</f>
        <v>Sparisoma aurofrenatum</v>
      </c>
      <c r="F4039">
        <v>23</v>
      </c>
      <c r="G4039" t="s">
        <v>43</v>
      </c>
      <c r="H4039" s="50">
        <f>VLOOKUP(D4039,'Species List'!$A$2:$J$97,6,0)</f>
        <v>-4.0781000000000001</v>
      </c>
      <c r="I4039" s="50">
        <f>VLOOKUP(D4039,'Species List'!$A$2:$J$97,7,0)</f>
        <v>2.7437999999999998</v>
      </c>
      <c r="J4039">
        <f t="shared" si="63"/>
        <v>252.35321175413256</v>
      </c>
      <c r="K4039" s="50" t="str">
        <f>VLOOKUP(D4039,'Species List'!$A$2:$J$97,4,0)</f>
        <v>Scaridae</v>
      </c>
    </row>
    <row r="4040" spans="1:11">
      <c r="A4040" s="49">
        <v>2015</v>
      </c>
      <c r="B4040" t="s">
        <v>380</v>
      </c>
      <c r="C4040">
        <v>4</v>
      </c>
      <c r="D4040" s="48" t="s">
        <v>47</v>
      </c>
      <c r="E4040" s="48" t="str">
        <f>VLOOKUP(D4040,'Species List'!$A$2:$J$97,3,0)</f>
        <v>Sparisoma aurofrenatum</v>
      </c>
      <c r="F4040">
        <v>30</v>
      </c>
      <c r="G4040" t="s">
        <v>43</v>
      </c>
      <c r="H4040" s="50">
        <f>VLOOKUP(D4040,'Species List'!$A$2:$J$97,6,0)</f>
        <v>-4.0781000000000001</v>
      </c>
      <c r="I4040" s="50">
        <f>VLOOKUP(D4040,'Species List'!$A$2:$J$97,7,0)</f>
        <v>2.7437999999999998</v>
      </c>
      <c r="J4040">
        <f t="shared" si="63"/>
        <v>523.14887857456608</v>
      </c>
      <c r="K4040" s="50" t="str">
        <f>VLOOKUP(D4040,'Species List'!$A$2:$J$97,4,0)</f>
        <v>Scaridae</v>
      </c>
    </row>
    <row r="4041" spans="1:11">
      <c r="A4041" s="49">
        <v>2015</v>
      </c>
      <c r="B4041" t="s">
        <v>380</v>
      </c>
      <c r="C4041">
        <v>4</v>
      </c>
      <c r="D4041" t="s">
        <v>45</v>
      </c>
      <c r="E4041" s="48" t="str">
        <f>VLOOKUP(D4041,'Species List'!$A$2:$J$97,3,0)</f>
        <v>Sparisoma viride</v>
      </c>
      <c r="F4041">
        <v>18</v>
      </c>
      <c r="G4041" t="s">
        <v>21</v>
      </c>
      <c r="H4041" s="50">
        <f>VLOOKUP(D4041,'Species List'!$A$2:$J$97,6,0)</f>
        <v>-4.4317000000000002</v>
      </c>
      <c r="I4041" s="50">
        <f>VLOOKUP(D4041,'Species List'!$A$2:$J$97,7,0)</f>
        <v>2.9051</v>
      </c>
      <c r="J4041">
        <f t="shared" si="63"/>
        <v>131.85364940800787</v>
      </c>
      <c r="K4041" s="50" t="str">
        <f>VLOOKUP(D4041,'Species List'!$A$2:$J$97,4,0)</f>
        <v>Scaridae</v>
      </c>
    </row>
    <row r="4042" spans="1:11">
      <c r="A4042" s="49">
        <v>2015</v>
      </c>
      <c r="B4042" t="s">
        <v>380</v>
      </c>
      <c r="C4042">
        <v>4</v>
      </c>
      <c r="D4042" t="s">
        <v>45</v>
      </c>
      <c r="E4042" s="48" t="str">
        <f>VLOOKUP(D4042,'Species List'!$A$2:$J$97,3,0)</f>
        <v>Sparisoma viride</v>
      </c>
      <c r="F4042">
        <v>19</v>
      </c>
      <c r="G4042" t="s">
        <v>21</v>
      </c>
      <c r="H4042" s="50">
        <f>VLOOKUP(D4042,'Species List'!$A$2:$J$97,6,0)</f>
        <v>-4.4317000000000002</v>
      </c>
      <c r="I4042" s="50">
        <f>VLOOKUP(D4042,'Species List'!$A$2:$J$97,7,0)</f>
        <v>2.9051</v>
      </c>
      <c r="J4042">
        <f t="shared" si="63"/>
        <v>154.2790962414671</v>
      </c>
      <c r="K4042" s="50" t="str">
        <f>VLOOKUP(D4042,'Species List'!$A$2:$J$97,4,0)</f>
        <v>Scaridae</v>
      </c>
    </row>
    <row r="4043" spans="1:11">
      <c r="A4043" s="49">
        <v>2015</v>
      </c>
      <c r="B4043" t="s">
        <v>380</v>
      </c>
      <c r="C4043">
        <v>4</v>
      </c>
      <c r="D4043" t="s">
        <v>45</v>
      </c>
      <c r="E4043" s="48" t="str">
        <f>VLOOKUP(D4043,'Species List'!$A$2:$J$97,3,0)</f>
        <v>Sparisoma viride</v>
      </c>
      <c r="F4043">
        <v>28</v>
      </c>
      <c r="G4043" t="s">
        <v>21</v>
      </c>
      <c r="H4043" s="50">
        <f>VLOOKUP(D4043,'Species List'!$A$2:$J$97,6,0)</f>
        <v>-4.4317000000000002</v>
      </c>
      <c r="I4043" s="50">
        <f>VLOOKUP(D4043,'Species List'!$A$2:$J$97,7,0)</f>
        <v>2.9051</v>
      </c>
      <c r="J4043">
        <f t="shared" si="63"/>
        <v>475.92530495067058</v>
      </c>
      <c r="K4043" s="50" t="str">
        <f>VLOOKUP(D4043,'Species List'!$A$2:$J$97,4,0)</f>
        <v>Scaridae</v>
      </c>
    </row>
    <row r="4044" spans="1:11">
      <c r="A4044" s="49">
        <v>2015</v>
      </c>
      <c r="B4044" t="s">
        <v>380</v>
      </c>
      <c r="C4044">
        <v>4</v>
      </c>
      <c r="D4044" t="s">
        <v>45</v>
      </c>
      <c r="E4044" s="48" t="str">
        <f>VLOOKUP(D4044,'Species List'!$A$2:$J$97,3,0)</f>
        <v>Sparisoma viride</v>
      </c>
      <c r="F4044">
        <v>30</v>
      </c>
      <c r="G4044" t="s">
        <v>21</v>
      </c>
      <c r="H4044" s="50">
        <f>VLOOKUP(D4044,'Species List'!$A$2:$J$97,6,0)</f>
        <v>-4.4317000000000002</v>
      </c>
      <c r="I4044" s="50">
        <f>VLOOKUP(D4044,'Species List'!$A$2:$J$97,7,0)</f>
        <v>2.9051</v>
      </c>
      <c r="J4044">
        <f t="shared" si="63"/>
        <v>581.54718397712224</v>
      </c>
      <c r="K4044" s="50" t="str">
        <f>VLOOKUP(D4044,'Species List'!$A$2:$J$97,4,0)</f>
        <v>Scaridae</v>
      </c>
    </row>
    <row r="4045" spans="1:11">
      <c r="A4045" s="49">
        <v>2015</v>
      </c>
      <c r="B4045" t="s">
        <v>380</v>
      </c>
      <c r="C4045">
        <v>5</v>
      </c>
      <c r="D4045" t="s">
        <v>48</v>
      </c>
      <c r="E4045" s="48" t="str">
        <f>VLOOKUP(D4045,'Species List'!$A$2:$J$97,3,0)</f>
        <v>Scarus taeniopterus</v>
      </c>
      <c r="F4045">
        <v>12</v>
      </c>
      <c r="G4045" t="s">
        <v>21</v>
      </c>
      <c r="H4045" s="50">
        <f>VLOOKUP(D4045,'Species List'!$A$2:$J$97,6,0)</f>
        <v>-3.2256999999999998</v>
      </c>
      <c r="I4045" s="50">
        <f>VLOOKUP(D4045,'Species List'!$A$2:$J$97,7,0)</f>
        <v>2.3852000000000002</v>
      </c>
      <c r="J4045">
        <f t="shared" si="63"/>
        <v>54.145592205106873</v>
      </c>
      <c r="K4045" s="50" t="str">
        <f>VLOOKUP(D4045,'Species List'!$A$2:$J$97,4,0)</f>
        <v>Scaridae</v>
      </c>
    </row>
    <row r="4046" spans="1:11">
      <c r="A4046" s="49">
        <v>2015</v>
      </c>
      <c r="B4046" t="s">
        <v>380</v>
      </c>
      <c r="C4046">
        <v>5</v>
      </c>
      <c r="D4046" t="s">
        <v>48</v>
      </c>
      <c r="E4046" s="48" t="str">
        <f>VLOOKUP(D4046,'Species List'!$A$2:$J$97,3,0)</f>
        <v>Scarus taeniopterus</v>
      </c>
      <c r="F4046">
        <v>20</v>
      </c>
      <c r="G4046" t="s">
        <v>21</v>
      </c>
      <c r="H4046" s="50">
        <f>VLOOKUP(D4046,'Species List'!$A$2:$J$97,6,0)</f>
        <v>-3.2256999999999998</v>
      </c>
      <c r="I4046" s="50">
        <f>VLOOKUP(D4046,'Species List'!$A$2:$J$97,7,0)</f>
        <v>2.3852000000000002</v>
      </c>
      <c r="J4046">
        <f t="shared" si="63"/>
        <v>183.11197449783583</v>
      </c>
      <c r="K4046" s="50" t="str">
        <f>VLOOKUP(D4046,'Species List'!$A$2:$J$97,4,0)</f>
        <v>Scaridae</v>
      </c>
    </row>
    <row r="4047" spans="1:11">
      <c r="A4047" s="49">
        <v>2015</v>
      </c>
      <c r="B4047" t="s">
        <v>380</v>
      </c>
      <c r="C4047">
        <v>5</v>
      </c>
      <c r="D4047" t="s">
        <v>48</v>
      </c>
      <c r="E4047" s="48" t="str">
        <f>VLOOKUP(D4047,'Species List'!$A$2:$J$97,3,0)</f>
        <v>Scarus taeniopterus</v>
      </c>
      <c r="F4047">
        <v>20</v>
      </c>
      <c r="G4047" t="s">
        <v>21</v>
      </c>
      <c r="H4047" s="50">
        <f>VLOOKUP(D4047,'Species List'!$A$2:$J$97,6,0)</f>
        <v>-3.2256999999999998</v>
      </c>
      <c r="I4047" s="50">
        <f>VLOOKUP(D4047,'Species List'!$A$2:$J$97,7,0)</f>
        <v>2.3852000000000002</v>
      </c>
      <c r="J4047">
        <f t="shared" si="63"/>
        <v>183.11197449783583</v>
      </c>
      <c r="K4047" s="50" t="str">
        <f>VLOOKUP(D4047,'Species List'!$A$2:$J$97,4,0)</f>
        <v>Scaridae</v>
      </c>
    </row>
    <row r="4048" spans="1:11">
      <c r="A4048" s="49">
        <v>2015</v>
      </c>
      <c r="B4048" t="s">
        <v>380</v>
      </c>
      <c r="C4048">
        <v>5</v>
      </c>
      <c r="D4048" t="s">
        <v>48</v>
      </c>
      <c r="E4048" s="48" t="str">
        <f>VLOOKUP(D4048,'Species List'!$A$2:$J$97,3,0)</f>
        <v>Scarus taeniopterus</v>
      </c>
      <c r="F4048">
        <v>20</v>
      </c>
      <c r="G4048" t="s">
        <v>21</v>
      </c>
      <c r="H4048" s="50">
        <f>VLOOKUP(D4048,'Species List'!$A$2:$J$97,6,0)</f>
        <v>-3.2256999999999998</v>
      </c>
      <c r="I4048" s="50">
        <f>VLOOKUP(D4048,'Species List'!$A$2:$J$97,7,0)</f>
        <v>2.3852000000000002</v>
      </c>
      <c r="J4048">
        <f t="shared" si="63"/>
        <v>183.11197449783583</v>
      </c>
      <c r="K4048" s="50" t="str">
        <f>VLOOKUP(D4048,'Species List'!$A$2:$J$97,4,0)</f>
        <v>Scaridae</v>
      </c>
    </row>
    <row r="4049" spans="1:11">
      <c r="A4049" s="49">
        <v>2015</v>
      </c>
      <c r="B4049" t="s">
        <v>380</v>
      </c>
      <c r="C4049">
        <v>5</v>
      </c>
      <c r="D4049" t="s">
        <v>48</v>
      </c>
      <c r="E4049" s="48" t="str">
        <f>VLOOKUP(D4049,'Species List'!$A$2:$J$97,3,0)</f>
        <v>Scarus taeniopterus</v>
      </c>
      <c r="F4049">
        <v>7</v>
      </c>
      <c r="G4049" t="s">
        <v>53</v>
      </c>
      <c r="H4049" s="50">
        <f>VLOOKUP(D4049,'Species List'!$A$2:$J$97,6,0)</f>
        <v>-3.2256999999999998</v>
      </c>
      <c r="I4049" s="50">
        <f>VLOOKUP(D4049,'Species List'!$A$2:$J$97,7,0)</f>
        <v>2.3852000000000002</v>
      </c>
      <c r="J4049">
        <f t="shared" si="63"/>
        <v>14.970208360402568</v>
      </c>
      <c r="K4049" s="50" t="str">
        <f>VLOOKUP(D4049,'Species List'!$A$2:$J$97,4,0)</f>
        <v>Scaridae</v>
      </c>
    </row>
    <row r="4050" spans="1:11">
      <c r="A4050" s="49">
        <v>2015</v>
      </c>
      <c r="B4050" t="s">
        <v>380</v>
      </c>
      <c r="C4050">
        <v>5</v>
      </c>
      <c r="D4050" t="s">
        <v>48</v>
      </c>
      <c r="E4050" s="48" t="str">
        <f>VLOOKUP(D4050,'Species List'!$A$2:$J$97,3,0)</f>
        <v>Scarus taeniopterus</v>
      </c>
      <c r="F4050">
        <v>8</v>
      </c>
      <c r="G4050" t="s">
        <v>53</v>
      </c>
      <c r="H4050" s="50">
        <f>VLOOKUP(D4050,'Species List'!$A$2:$J$97,6,0)</f>
        <v>-3.2256999999999998</v>
      </c>
      <c r="I4050" s="50">
        <f>VLOOKUP(D4050,'Species List'!$A$2:$J$97,7,0)</f>
        <v>2.3852000000000002</v>
      </c>
      <c r="J4050">
        <f t="shared" si="63"/>
        <v>20.584969932158472</v>
      </c>
      <c r="K4050" s="50" t="str">
        <f>VLOOKUP(D4050,'Species List'!$A$2:$J$97,4,0)</f>
        <v>Scaridae</v>
      </c>
    </row>
    <row r="4051" spans="1:11">
      <c r="A4051" s="49">
        <v>2015</v>
      </c>
      <c r="B4051" t="s">
        <v>380</v>
      </c>
      <c r="C4051">
        <v>5</v>
      </c>
      <c r="D4051" s="48" t="s">
        <v>47</v>
      </c>
      <c r="E4051" s="48" t="str">
        <f>VLOOKUP(D4051,'Species List'!$A$2:$J$97,3,0)</f>
        <v>Sparisoma aurofrenatum</v>
      </c>
      <c r="F4051">
        <v>14</v>
      </c>
      <c r="G4051" t="s">
        <v>21</v>
      </c>
      <c r="H4051" s="50">
        <f>VLOOKUP(D4051,'Species List'!$A$2:$J$97,6,0)</f>
        <v>-4.0781000000000001</v>
      </c>
      <c r="I4051" s="50">
        <f>VLOOKUP(D4051,'Species List'!$A$2:$J$97,7,0)</f>
        <v>2.7437999999999998</v>
      </c>
      <c r="J4051">
        <f t="shared" si="63"/>
        <v>64.631778134170816</v>
      </c>
      <c r="K4051" s="50" t="str">
        <f>VLOOKUP(D4051,'Species List'!$A$2:$J$97,4,0)</f>
        <v>Scaridae</v>
      </c>
    </row>
    <row r="4052" spans="1:11">
      <c r="A4052" s="49">
        <v>2015</v>
      </c>
      <c r="B4052" t="s">
        <v>380</v>
      </c>
      <c r="C4052">
        <v>5</v>
      </c>
      <c r="D4052" s="48" t="s">
        <v>47</v>
      </c>
      <c r="E4052" s="48" t="str">
        <f>VLOOKUP(D4052,'Species List'!$A$2:$J$97,3,0)</f>
        <v>Sparisoma aurofrenatum</v>
      </c>
      <c r="F4052">
        <v>15</v>
      </c>
      <c r="G4052" t="s">
        <v>21</v>
      </c>
      <c r="H4052" s="50">
        <f>VLOOKUP(D4052,'Species List'!$A$2:$J$97,6,0)</f>
        <v>-4.0781000000000001</v>
      </c>
      <c r="I4052" s="50">
        <f>VLOOKUP(D4052,'Species List'!$A$2:$J$97,7,0)</f>
        <v>2.7437999999999998</v>
      </c>
      <c r="J4052">
        <f t="shared" si="63"/>
        <v>78.101467931149301</v>
      </c>
      <c r="K4052" s="50" t="str">
        <f>VLOOKUP(D4052,'Species List'!$A$2:$J$97,4,0)</f>
        <v>Scaridae</v>
      </c>
    </row>
    <row r="4053" spans="1:11">
      <c r="A4053" s="49">
        <v>2015</v>
      </c>
      <c r="B4053" t="s">
        <v>380</v>
      </c>
      <c r="C4053">
        <v>5</v>
      </c>
      <c r="D4053" s="48" t="s">
        <v>47</v>
      </c>
      <c r="E4053" s="48" t="str">
        <f>VLOOKUP(D4053,'Species List'!$A$2:$J$97,3,0)</f>
        <v>Sparisoma aurofrenatum</v>
      </c>
      <c r="F4053">
        <v>19</v>
      </c>
      <c r="G4053" t="s">
        <v>21</v>
      </c>
      <c r="H4053" s="50">
        <f>VLOOKUP(D4053,'Species List'!$A$2:$J$97,6,0)</f>
        <v>-4.0781000000000001</v>
      </c>
      <c r="I4053" s="50">
        <f>VLOOKUP(D4053,'Species List'!$A$2:$J$97,7,0)</f>
        <v>2.7437999999999998</v>
      </c>
      <c r="J4053">
        <f t="shared" si="63"/>
        <v>149.3977752647418</v>
      </c>
      <c r="K4053" s="50" t="str">
        <f>VLOOKUP(D4053,'Species List'!$A$2:$J$97,4,0)</f>
        <v>Scaridae</v>
      </c>
    </row>
    <row r="4054" spans="1:11">
      <c r="A4054" s="49">
        <v>2015</v>
      </c>
      <c r="B4054" t="s">
        <v>380</v>
      </c>
      <c r="C4054">
        <v>5</v>
      </c>
      <c r="D4054" s="48" t="s">
        <v>47</v>
      </c>
      <c r="E4054" s="48" t="str">
        <f>VLOOKUP(D4054,'Species List'!$A$2:$J$97,3,0)</f>
        <v>Sparisoma aurofrenatum</v>
      </c>
      <c r="F4054">
        <v>23</v>
      </c>
      <c r="G4054" t="s">
        <v>43</v>
      </c>
      <c r="H4054" s="50">
        <f>VLOOKUP(D4054,'Species List'!$A$2:$J$97,6,0)</f>
        <v>-4.0781000000000001</v>
      </c>
      <c r="I4054" s="50">
        <f>VLOOKUP(D4054,'Species List'!$A$2:$J$97,7,0)</f>
        <v>2.7437999999999998</v>
      </c>
      <c r="J4054">
        <f t="shared" si="63"/>
        <v>252.35321175413256</v>
      </c>
      <c r="K4054" s="50" t="str">
        <f>VLOOKUP(D4054,'Species List'!$A$2:$J$97,4,0)</f>
        <v>Scaridae</v>
      </c>
    </row>
    <row r="4055" spans="1:11">
      <c r="A4055" s="49">
        <v>2015</v>
      </c>
      <c r="B4055" t="s">
        <v>380</v>
      </c>
      <c r="C4055">
        <v>5</v>
      </c>
      <c r="D4055" t="s">
        <v>45</v>
      </c>
      <c r="E4055" s="48" t="str">
        <f>VLOOKUP(D4055,'Species List'!$A$2:$J$97,3,0)</f>
        <v>Sparisoma viride</v>
      </c>
      <c r="F4055">
        <v>10</v>
      </c>
      <c r="G4055" t="s">
        <v>21</v>
      </c>
      <c r="H4055" s="50">
        <f>VLOOKUP(D4055,'Species List'!$A$2:$J$97,6,0)</f>
        <v>-4.4317000000000002</v>
      </c>
      <c r="I4055" s="50">
        <f>VLOOKUP(D4055,'Species List'!$A$2:$J$97,7,0)</f>
        <v>2.9051</v>
      </c>
      <c r="J4055">
        <f t="shared" si="63"/>
        <v>23.905619353446316</v>
      </c>
      <c r="K4055" s="50" t="str">
        <f>VLOOKUP(D4055,'Species List'!$A$2:$J$97,4,0)</f>
        <v>Scaridae</v>
      </c>
    </row>
    <row r="4056" spans="1:11">
      <c r="A4056" s="49">
        <v>2015</v>
      </c>
      <c r="B4056" t="s">
        <v>380</v>
      </c>
      <c r="C4056">
        <v>5</v>
      </c>
      <c r="D4056" t="s">
        <v>45</v>
      </c>
      <c r="E4056" s="48" t="str">
        <f>VLOOKUP(D4056,'Species List'!$A$2:$J$97,3,0)</f>
        <v>Sparisoma viride</v>
      </c>
      <c r="F4056">
        <v>20</v>
      </c>
      <c r="G4056" t="s">
        <v>21</v>
      </c>
      <c r="H4056" s="50">
        <f>VLOOKUP(D4056,'Species List'!$A$2:$J$97,6,0)</f>
        <v>-4.4317000000000002</v>
      </c>
      <c r="I4056" s="50">
        <f>VLOOKUP(D4056,'Species List'!$A$2:$J$97,7,0)</f>
        <v>2.9051</v>
      </c>
      <c r="J4056">
        <f t="shared" si="63"/>
        <v>179.06975540636282</v>
      </c>
      <c r="K4056" s="50" t="str">
        <f>VLOOKUP(D4056,'Species List'!$A$2:$J$97,4,0)</f>
        <v>Scaridae</v>
      </c>
    </row>
    <row r="4057" spans="1:11">
      <c r="A4057" s="49">
        <v>2015</v>
      </c>
      <c r="B4057" t="s">
        <v>380</v>
      </c>
      <c r="C4057">
        <v>5</v>
      </c>
      <c r="D4057" t="s">
        <v>45</v>
      </c>
      <c r="E4057" s="48" t="str">
        <f>VLOOKUP(D4057,'Species List'!$A$2:$J$97,3,0)</f>
        <v>Sparisoma viride</v>
      </c>
      <c r="F4057">
        <v>24</v>
      </c>
      <c r="G4057" t="s">
        <v>21</v>
      </c>
      <c r="H4057" s="50">
        <f>VLOOKUP(D4057,'Species List'!$A$2:$J$97,6,0)</f>
        <v>-4.4317000000000002</v>
      </c>
      <c r="I4057" s="50">
        <f>VLOOKUP(D4057,'Species List'!$A$2:$J$97,7,0)</f>
        <v>2.9051</v>
      </c>
      <c r="J4057">
        <f t="shared" si="63"/>
        <v>304.12468932899543</v>
      </c>
      <c r="K4057" s="50" t="str">
        <f>VLOOKUP(D4057,'Species List'!$A$2:$J$97,4,0)</f>
        <v>Scaridae</v>
      </c>
    </row>
    <row r="4058" spans="1:11">
      <c r="A4058" s="49">
        <v>2015</v>
      </c>
      <c r="B4058" t="s">
        <v>380</v>
      </c>
      <c r="C4058">
        <v>5</v>
      </c>
      <c r="D4058" t="s">
        <v>45</v>
      </c>
      <c r="E4058" s="48" t="str">
        <f>VLOOKUP(D4058,'Species List'!$A$2:$J$97,3,0)</f>
        <v>Sparisoma viride</v>
      </c>
      <c r="F4058">
        <v>28</v>
      </c>
      <c r="G4058" t="s">
        <v>21</v>
      </c>
      <c r="H4058" s="50">
        <f>VLOOKUP(D4058,'Species List'!$A$2:$J$97,6,0)</f>
        <v>-4.4317000000000002</v>
      </c>
      <c r="I4058" s="50">
        <f>VLOOKUP(D4058,'Species List'!$A$2:$J$97,7,0)</f>
        <v>2.9051</v>
      </c>
      <c r="J4058">
        <f t="shared" si="63"/>
        <v>475.92530495067058</v>
      </c>
      <c r="K4058" s="50" t="str">
        <f>VLOOKUP(D4058,'Species List'!$A$2:$J$97,4,0)</f>
        <v>Scaridae</v>
      </c>
    </row>
    <row r="4059" spans="1:11">
      <c r="A4059" s="49">
        <v>2015</v>
      </c>
      <c r="B4059" t="s">
        <v>380</v>
      </c>
      <c r="C4059">
        <v>5</v>
      </c>
      <c r="D4059" t="s">
        <v>45</v>
      </c>
      <c r="E4059" s="48" t="str">
        <f>VLOOKUP(D4059,'Species List'!$A$2:$J$97,3,0)</f>
        <v>Sparisoma viride</v>
      </c>
      <c r="F4059">
        <v>33</v>
      </c>
      <c r="G4059" t="s">
        <v>43</v>
      </c>
      <c r="H4059" s="50">
        <f>VLOOKUP(D4059,'Species List'!$A$2:$J$97,6,0)</f>
        <v>-4.4317000000000002</v>
      </c>
      <c r="I4059" s="50">
        <f>VLOOKUP(D4059,'Species List'!$A$2:$J$97,7,0)</f>
        <v>2.9051</v>
      </c>
      <c r="J4059">
        <f t="shared" si="63"/>
        <v>767.06973304521671</v>
      </c>
      <c r="K4059" s="50" t="str">
        <f>VLOOKUP(D4059,'Species List'!$A$2:$J$97,4,0)</f>
        <v>Scaridae</v>
      </c>
    </row>
    <row r="4060" spans="1:11">
      <c r="A4060" s="49">
        <v>2015</v>
      </c>
      <c r="B4060" t="s">
        <v>380</v>
      </c>
      <c r="C4060">
        <v>6</v>
      </c>
      <c r="D4060" t="s">
        <v>54</v>
      </c>
      <c r="E4060" s="48" t="str">
        <f>VLOOKUP(D4060,'Species List'!$A$2:$J$97,3,0)</f>
        <v>Acanthurus coeruleus</v>
      </c>
      <c r="F4060">
        <v>15</v>
      </c>
      <c r="H4060" s="50">
        <f>VLOOKUP(D4060,'Species List'!$A$2:$J$97,6,0)</f>
        <v>-2.8241999999999998</v>
      </c>
      <c r="I4060" s="50">
        <f>VLOOKUP(D4060,'Species List'!$A$2:$J$97,7,0)</f>
        <v>2.2637999999999998</v>
      </c>
      <c r="J4060">
        <f t="shared" si="63"/>
        <v>126.48394196747614</v>
      </c>
      <c r="K4060" s="50" t="str">
        <f>VLOOKUP(D4060,'Species List'!$A$2:$J$97,4,0)</f>
        <v>Acanthuridae</v>
      </c>
    </row>
    <row r="4061" spans="1:11">
      <c r="A4061" s="49">
        <v>2015</v>
      </c>
      <c r="B4061" t="s">
        <v>380</v>
      </c>
      <c r="C4061">
        <v>6</v>
      </c>
      <c r="D4061" t="s">
        <v>54</v>
      </c>
      <c r="E4061" s="48" t="str">
        <f>VLOOKUP(D4061,'Species List'!$A$2:$J$97,3,0)</f>
        <v>Acanthurus coeruleus</v>
      </c>
      <c r="F4061">
        <v>16</v>
      </c>
      <c r="H4061" s="50">
        <f>VLOOKUP(D4061,'Species List'!$A$2:$J$97,6,0)</f>
        <v>-2.8241999999999998</v>
      </c>
      <c r="I4061" s="50">
        <f>VLOOKUP(D4061,'Species List'!$A$2:$J$97,7,0)</f>
        <v>2.2637999999999998</v>
      </c>
      <c r="J4061">
        <f t="shared" si="63"/>
        <v>146.38171018501848</v>
      </c>
      <c r="K4061" s="50" t="str">
        <f>VLOOKUP(D4061,'Species List'!$A$2:$J$97,4,0)</f>
        <v>Acanthuridae</v>
      </c>
    </row>
    <row r="4062" spans="1:11">
      <c r="A4062" s="49">
        <v>2015</v>
      </c>
      <c r="B4062" t="s">
        <v>380</v>
      </c>
      <c r="C4062">
        <v>6</v>
      </c>
      <c r="D4062" s="48" t="s">
        <v>49</v>
      </c>
      <c r="E4062" s="48" t="str">
        <f>VLOOKUP(D4062,'Species List'!$A$2:$J$97,3,0)</f>
        <v>Microspathodon chrysurus</v>
      </c>
      <c r="F4062">
        <v>13</v>
      </c>
      <c r="H4062" s="50">
        <f>VLOOKUP(D4062,'Species List'!$A$2:$J$97,6,0)</f>
        <v>-4.7032999999999996</v>
      </c>
      <c r="I4062" s="50">
        <f>VLOOKUP(D4062,'Species List'!$A$2:$J$97,7,0)</f>
        <v>3.0825</v>
      </c>
      <c r="J4062">
        <f t="shared" si="63"/>
        <v>65.002548424018272</v>
      </c>
      <c r="K4062" s="50" t="str">
        <f>VLOOKUP(D4062,'Species List'!$A$2:$J$97,4,0)</f>
        <v>Pomacentridae</v>
      </c>
    </row>
    <row r="4063" spans="1:11">
      <c r="A4063" s="49">
        <v>2015</v>
      </c>
      <c r="B4063" t="s">
        <v>380</v>
      </c>
      <c r="C4063">
        <v>6</v>
      </c>
      <c r="D4063" t="s">
        <v>48</v>
      </c>
      <c r="E4063" s="48" t="str">
        <f>VLOOKUP(D4063,'Species List'!$A$2:$J$97,3,0)</f>
        <v>Scarus taeniopterus</v>
      </c>
      <c r="F4063">
        <v>11</v>
      </c>
      <c r="G4063" t="s">
        <v>21</v>
      </c>
      <c r="H4063" s="50">
        <f>VLOOKUP(D4063,'Species List'!$A$2:$J$97,6,0)</f>
        <v>-3.2256999999999998</v>
      </c>
      <c r="I4063" s="50">
        <f>VLOOKUP(D4063,'Species List'!$A$2:$J$97,7,0)</f>
        <v>2.3852000000000002</v>
      </c>
      <c r="J4063">
        <f t="shared" si="63"/>
        <v>43.997685665219798</v>
      </c>
      <c r="K4063" s="50" t="str">
        <f>VLOOKUP(D4063,'Species List'!$A$2:$J$97,4,0)</f>
        <v>Scaridae</v>
      </c>
    </row>
    <row r="4064" spans="1:11">
      <c r="A4064" s="49">
        <v>2015</v>
      </c>
      <c r="B4064" t="s">
        <v>380</v>
      </c>
      <c r="C4064">
        <v>6</v>
      </c>
      <c r="D4064" t="s">
        <v>48</v>
      </c>
      <c r="E4064" s="48" t="str">
        <f>VLOOKUP(D4064,'Species List'!$A$2:$J$97,3,0)</f>
        <v>Scarus taeniopterus</v>
      </c>
      <c r="F4064">
        <v>23</v>
      </c>
      <c r="G4064" t="s">
        <v>43</v>
      </c>
      <c r="H4064" s="50">
        <f>VLOOKUP(D4064,'Species List'!$A$2:$J$97,6,0)</f>
        <v>-3.2256999999999998</v>
      </c>
      <c r="I4064" s="50">
        <f>VLOOKUP(D4064,'Species List'!$A$2:$J$97,7,0)</f>
        <v>2.3852000000000002</v>
      </c>
      <c r="J4064">
        <f t="shared" si="63"/>
        <v>255.56020890468707</v>
      </c>
      <c r="K4064" s="50" t="str">
        <f>VLOOKUP(D4064,'Species List'!$A$2:$J$97,4,0)</f>
        <v>Scaridae</v>
      </c>
    </row>
    <row r="4065" spans="1:11">
      <c r="A4065" s="49">
        <v>2015</v>
      </c>
      <c r="B4065" t="s">
        <v>380</v>
      </c>
      <c r="C4065">
        <v>6</v>
      </c>
      <c r="D4065" s="48" t="s">
        <v>42</v>
      </c>
      <c r="E4065" s="48" t="str">
        <f>VLOOKUP(D4065,'Species List'!$A$2:$J$97,3,0)</f>
        <v>Scarus vetula</v>
      </c>
      <c r="F4065">
        <v>32</v>
      </c>
      <c r="G4065" t="s">
        <v>21</v>
      </c>
      <c r="H4065" s="50">
        <f>VLOOKUP(D4065,'Species List'!$A$2:$J$97,6,0)</f>
        <v>-5.0162000000000004</v>
      </c>
      <c r="I4065" s="50">
        <f>VLOOKUP(D4065,'Species List'!$A$2:$J$97,7,0)</f>
        <v>3.1109</v>
      </c>
      <c r="J4065">
        <f t="shared" si="63"/>
        <v>598.50952660385963</v>
      </c>
      <c r="K4065" s="50" t="str">
        <f>VLOOKUP(D4065,'Species List'!$A$2:$J$97,4,0)</f>
        <v>Scaridae</v>
      </c>
    </row>
    <row r="4066" spans="1:11">
      <c r="A4066" s="49">
        <v>2015</v>
      </c>
      <c r="B4066" t="s">
        <v>380</v>
      </c>
      <c r="C4066">
        <v>6</v>
      </c>
      <c r="D4066" s="48" t="s">
        <v>47</v>
      </c>
      <c r="E4066" s="48" t="str">
        <f>VLOOKUP(D4066,'Species List'!$A$2:$J$97,3,0)</f>
        <v>Sparisoma aurofrenatum</v>
      </c>
      <c r="F4066">
        <v>24</v>
      </c>
      <c r="G4066" t="s">
        <v>43</v>
      </c>
      <c r="H4066" s="50">
        <f>VLOOKUP(D4066,'Species List'!$A$2:$J$97,6,0)</f>
        <v>-4.0781000000000001</v>
      </c>
      <c r="I4066" s="50">
        <f>VLOOKUP(D4066,'Species List'!$A$2:$J$97,7,0)</f>
        <v>2.7437999999999998</v>
      </c>
      <c r="J4066">
        <f t="shared" si="63"/>
        <v>283.61134861400006</v>
      </c>
      <c r="K4066" s="50" t="str">
        <f>VLOOKUP(D4066,'Species List'!$A$2:$J$97,4,0)</f>
        <v>Scaridae</v>
      </c>
    </row>
    <row r="4067" spans="1:11">
      <c r="A4067" s="49">
        <v>2015</v>
      </c>
      <c r="B4067" t="s">
        <v>380</v>
      </c>
      <c r="C4067">
        <v>6</v>
      </c>
      <c r="D4067" t="s">
        <v>45</v>
      </c>
      <c r="E4067" s="48" t="str">
        <f>VLOOKUP(D4067,'Species List'!$A$2:$J$97,3,0)</f>
        <v>Sparisoma viride</v>
      </c>
      <c r="F4067">
        <v>10</v>
      </c>
      <c r="G4067" t="s">
        <v>21</v>
      </c>
      <c r="H4067" s="50">
        <f>VLOOKUP(D4067,'Species List'!$A$2:$J$97,6,0)</f>
        <v>-4.4317000000000002</v>
      </c>
      <c r="I4067" s="50">
        <f>VLOOKUP(D4067,'Species List'!$A$2:$J$97,7,0)</f>
        <v>2.9051</v>
      </c>
      <c r="J4067">
        <f t="shared" si="63"/>
        <v>23.905619353446316</v>
      </c>
      <c r="K4067" s="50" t="str">
        <f>VLOOKUP(D4067,'Species List'!$A$2:$J$97,4,0)</f>
        <v>Scaridae</v>
      </c>
    </row>
    <row r="4068" spans="1:11">
      <c r="A4068" s="49">
        <v>2015</v>
      </c>
      <c r="B4068" t="s">
        <v>380</v>
      </c>
      <c r="C4068">
        <v>6</v>
      </c>
      <c r="D4068" t="s">
        <v>45</v>
      </c>
      <c r="E4068" s="48" t="str">
        <f>VLOOKUP(D4068,'Species List'!$A$2:$J$97,3,0)</f>
        <v>Sparisoma viride</v>
      </c>
      <c r="F4068">
        <v>20</v>
      </c>
      <c r="G4068" t="s">
        <v>21</v>
      </c>
      <c r="H4068" s="50">
        <f>VLOOKUP(D4068,'Species List'!$A$2:$J$97,6,0)</f>
        <v>-4.4317000000000002</v>
      </c>
      <c r="I4068" s="50">
        <f>VLOOKUP(D4068,'Species List'!$A$2:$J$97,7,0)</f>
        <v>2.9051</v>
      </c>
      <c r="J4068">
        <f t="shared" si="63"/>
        <v>179.06975540636282</v>
      </c>
      <c r="K4068" s="50" t="str">
        <f>VLOOKUP(D4068,'Species List'!$A$2:$J$97,4,0)</f>
        <v>Scaridae</v>
      </c>
    </row>
    <row r="4069" spans="1:11">
      <c r="A4069" s="49">
        <v>2015</v>
      </c>
      <c r="B4069" t="s">
        <v>380</v>
      </c>
      <c r="C4069">
        <v>6</v>
      </c>
      <c r="D4069" t="s">
        <v>45</v>
      </c>
      <c r="E4069" s="48" t="str">
        <f>VLOOKUP(D4069,'Species List'!$A$2:$J$97,3,0)</f>
        <v>Sparisoma viride</v>
      </c>
      <c r="F4069">
        <v>25</v>
      </c>
      <c r="G4069" t="s">
        <v>21</v>
      </c>
      <c r="H4069" s="50">
        <f>VLOOKUP(D4069,'Species List'!$A$2:$J$97,6,0)</f>
        <v>-4.4317000000000002</v>
      </c>
      <c r="I4069" s="50">
        <f>VLOOKUP(D4069,'Species List'!$A$2:$J$97,7,0)</f>
        <v>2.9051</v>
      </c>
      <c r="J4069">
        <f t="shared" si="63"/>
        <v>342.41715863912742</v>
      </c>
      <c r="K4069" s="50" t="str">
        <f>VLOOKUP(D4069,'Species List'!$A$2:$J$97,4,0)</f>
        <v>Scaridae</v>
      </c>
    </row>
    <row r="4070" spans="1:11">
      <c r="A4070" s="49">
        <v>2015</v>
      </c>
      <c r="B4070" t="s">
        <v>380</v>
      </c>
      <c r="C4070">
        <v>6</v>
      </c>
      <c r="D4070" t="s">
        <v>45</v>
      </c>
      <c r="E4070" s="48" t="str">
        <f>VLOOKUP(D4070,'Species List'!$A$2:$J$97,3,0)</f>
        <v>Sparisoma viride</v>
      </c>
      <c r="F4070">
        <v>26</v>
      </c>
      <c r="G4070" t="s">
        <v>21</v>
      </c>
      <c r="H4070" s="50">
        <f>VLOOKUP(D4070,'Species List'!$A$2:$J$97,6,0)</f>
        <v>-4.4317000000000002</v>
      </c>
      <c r="I4070" s="50">
        <f>VLOOKUP(D4070,'Species List'!$A$2:$J$97,7,0)</f>
        <v>2.9051</v>
      </c>
      <c r="J4070">
        <f t="shared" si="63"/>
        <v>383.741768934785</v>
      </c>
      <c r="K4070" s="50" t="str">
        <f>VLOOKUP(D4070,'Species List'!$A$2:$J$97,4,0)</f>
        <v>Scaridae</v>
      </c>
    </row>
    <row r="4071" spans="1:11">
      <c r="A4071" s="49">
        <v>2015</v>
      </c>
      <c r="B4071" t="s">
        <v>380</v>
      </c>
      <c r="C4071">
        <v>6</v>
      </c>
      <c r="D4071" t="s">
        <v>45</v>
      </c>
      <c r="E4071" s="48" t="str">
        <f>VLOOKUP(D4071,'Species List'!$A$2:$J$97,3,0)</f>
        <v>Sparisoma viride</v>
      </c>
      <c r="F4071">
        <v>30</v>
      </c>
      <c r="G4071" t="s">
        <v>21</v>
      </c>
      <c r="H4071" s="50">
        <f>VLOOKUP(D4071,'Species List'!$A$2:$J$97,6,0)</f>
        <v>-4.4317000000000002</v>
      </c>
      <c r="I4071" s="50">
        <f>VLOOKUP(D4071,'Species List'!$A$2:$J$97,7,0)</f>
        <v>2.9051</v>
      </c>
      <c r="J4071">
        <f t="shared" si="63"/>
        <v>581.54718397712224</v>
      </c>
      <c r="K4071" s="50" t="str">
        <f>VLOOKUP(D4071,'Species List'!$A$2:$J$97,4,0)</f>
        <v>Scaridae</v>
      </c>
    </row>
    <row r="4072" spans="1:11">
      <c r="A4072" s="49">
        <v>2015</v>
      </c>
      <c r="B4072" t="s">
        <v>380</v>
      </c>
      <c r="C4072">
        <v>6</v>
      </c>
      <c r="D4072" t="s">
        <v>45</v>
      </c>
      <c r="E4072" s="48" t="str">
        <f>VLOOKUP(D4072,'Species List'!$A$2:$J$97,3,0)</f>
        <v>Sparisoma viride</v>
      </c>
      <c r="F4072">
        <v>31</v>
      </c>
      <c r="G4072" t="s">
        <v>21</v>
      </c>
      <c r="H4072" s="50">
        <f>VLOOKUP(D4072,'Species List'!$A$2:$J$97,6,0)</f>
        <v>-4.4317000000000002</v>
      </c>
      <c r="I4072" s="50">
        <f>VLOOKUP(D4072,'Species List'!$A$2:$J$97,7,0)</f>
        <v>2.9051</v>
      </c>
      <c r="J4072">
        <f t="shared" si="63"/>
        <v>639.66834096149489</v>
      </c>
      <c r="K4072" s="50" t="str">
        <f>VLOOKUP(D4072,'Species List'!$A$2:$J$97,4,0)</f>
        <v>Scaridae</v>
      </c>
    </row>
    <row r="4073" spans="1:11">
      <c r="A4073" s="49">
        <v>2015</v>
      </c>
      <c r="B4073" t="s">
        <v>380</v>
      </c>
      <c r="C4073">
        <v>7</v>
      </c>
      <c r="D4073" t="s">
        <v>54</v>
      </c>
      <c r="E4073" s="48" t="str">
        <f>VLOOKUP(D4073,'Species List'!$A$2:$J$97,3,0)</f>
        <v>Acanthurus coeruleus</v>
      </c>
      <c r="F4073">
        <v>13</v>
      </c>
      <c r="H4073" s="50">
        <f>VLOOKUP(D4073,'Species List'!$A$2:$J$97,6,0)</f>
        <v>-2.8241999999999998</v>
      </c>
      <c r="I4073" s="50">
        <f>VLOOKUP(D4073,'Species List'!$A$2:$J$97,7,0)</f>
        <v>2.2637999999999998</v>
      </c>
      <c r="J4073">
        <f t="shared" si="63"/>
        <v>91.483961183754317</v>
      </c>
      <c r="K4073" s="50" t="str">
        <f>VLOOKUP(D4073,'Species List'!$A$2:$J$97,4,0)</f>
        <v>Acanthuridae</v>
      </c>
    </row>
    <row r="4074" spans="1:11">
      <c r="A4074" s="49">
        <v>2015</v>
      </c>
      <c r="B4074" t="s">
        <v>380</v>
      </c>
      <c r="C4074">
        <v>7</v>
      </c>
      <c r="D4074" t="s">
        <v>54</v>
      </c>
      <c r="E4074" s="48" t="str">
        <f>VLOOKUP(D4074,'Species List'!$A$2:$J$97,3,0)</f>
        <v>Acanthurus coeruleus</v>
      </c>
      <c r="F4074">
        <v>14</v>
      </c>
      <c r="H4074" s="50">
        <f>VLOOKUP(D4074,'Species List'!$A$2:$J$97,6,0)</f>
        <v>-2.8241999999999998</v>
      </c>
      <c r="I4074" s="50">
        <f>VLOOKUP(D4074,'Species List'!$A$2:$J$97,7,0)</f>
        <v>2.2637999999999998</v>
      </c>
      <c r="J4074">
        <f t="shared" si="63"/>
        <v>108.19436620046002</v>
      </c>
      <c r="K4074" s="50" t="str">
        <f>VLOOKUP(D4074,'Species List'!$A$2:$J$97,4,0)</f>
        <v>Acanthuridae</v>
      </c>
    </row>
    <row r="4075" spans="1:11">
      <c r="A4075" s="49">
        <v>2015</v>
      </c>
      <c r="B4075" t="s">
        <v>380</v>
      </c>
      <c r="C4075">
        <v>7</v>
      </c>
      <c r="D4075" t="s">
        <v>48</v>
      </c>
      <c r="E4075" s="48" t="str">
        <f>VLOOKUP(D4075,'Species List'!$A$2:$J$97,3,0)</f>
        <v>Scarus taeniopterus</v>
      </c>
      <c r="F4075">
        <v>23</v>
      </c>
      <c r="G4075" t="s">
        <v>43</v>
      </c>
      <c r="H4075" s="50">
        <f>VLOOKUP(D4075,'Species List'!$A$2:$J$97,6,0)</f>
        <v>-3.2256999999999998</v>
      </c>
      <c r="I4075" s="50">
        <f>VLOOKUP(D4075,'Species List'!$A$2:$J$97,7,0)</f>
        <v>2.3852000000000002</v>
      </c>
      <c r="J4075">
        <f t="shared" si="63"/>
        <v>255.56020890468707</v>
      </c>
      <c r="K4075" s="50" t="str">
        <f>VLOOKUP(D4075,'Species List'!$A$2:$J$97,4,0)</f>
        <v>Scaridae</v>
      </c>
    </row>
    <row r="4076" spans="1:11">
      <c r="A4076" s="49">
        <v>2015</v>
      </c>
      <c r="B4076" t="s">
        <v>380</v>
      </c>
      <c r="C4076">
        <v>7</v>
      </c>
      <c r="D4076" s="48" t="s">
        <v>42</v>
      </c>
      <c r="E4076" s="48" t="str">
        <f>VLOOKUP(D4076,'Species List'!$A$2:$J$97,3,0)</f>
        <v>Scarus vetula</v>
      </c>
      <c r="F4076">
        <v>25</v>
      </c>
      <c r="G4076" t="s">
        <v>21</v>
      </c>
      <c r="H4076" s="50">
        <f>VLOOKUP(D4076,'Species List'!$A$2:$J$97,6,0)</f>
        <v>-5.0162000000000004</v>
      </c>
      <c r="I4076" s="50">
        <f>VLOOKUP(D4076,'Species List'!$A$2:$J$97,7,0)</f>
        <v>3.1109</v>
      </c>
      <c r="J4076">
        <f t="shared" si="63"/>
        <v>277.684458006971</v>
      </c>
      <c r="K4076" s="50" t="str">
        <f>VLOOKUP(D4076,'Species List'!$A$2:$J$97,4,0)</f>
        <v>Scaridae</v>
      </c>
    </row>
    <row r="4077" spans="1:11">
      <c r="A4077" s="49">
        <v>2015</v>
      </c>
      <c r="B4077" t="s">
        <v>380</v>
      </c>
      <c r="C4077">
        <v>7</v>
      </c>
      <c r="D4077" s="48" t="s">
        <v>42</v>
      </c>
      <c r="E4077" s="48" t="str">
        <f>VLOOKUP(D4077,'Species List'!$A$2:$J$97,3,0)</f>
        <v>Scarus vetula</v>
      </c>
      <c r="F4077">
        <v>28</v>
      </c>
      <c r="G4077" t="s">
        <v>21</v>
      </c>
      <c r="H4077" s="50">
        <f>VLOOKUP(D4077,'Species List'!$A$2:$J$97,6,0)</f>
        <v>-5.0162000000000004</v>
      </c>
      <c r="I4077" s="50">
        <f>VLOOKUP(D4077,'Species List'!$A$2:$J$97,7,0)</f>
        <v>3.1109</v>
      </c>
      <c r="J4077">
        <f t="shared" si="63"/>
        <v>395.06078258407069</v>
      </c>
      <c r="K4077" s="50" t="str">
        <f>VLOOKUP(D4077,'Species List'!$A$2:$J$97,4,0)</f>
        <v>Scaridae</v>
      </c>
    </row>
    <row r="4078" spans="1:11">
      <c r="A4078" s="49">
        <v>2015</v>
      </c>
      <c r="B4078" t="s">
        <v>380</v>
      </c>
      <c r="C4078">
        <v>7</v>
      </c>
      <c r="D4078" s="48" t="s">
        <v>42</v>
      </c>
      <c r="E4078" s="48" t="str">
        <f>VLOOKUP(D4078,'Species List'!$A$2:$J$97,3,0)</f>
        <v>Scarus vetula</v>
      </c>
      <c r="F4078">
        <v>34</v>
      </c>
      <c r="G4078" t="s">
        <v>43</v>
      </c>
      <c r="H4078" s="50">
        <f>VLOOKUP(D4078,'Species List'!$A$2:$J$97,6,0)</f>
        <v>-5.0162000000000004</v>
      </c>
      <c r="I4078" s="50">
        <f>VLOOKUP(D4078,'Species List'!$A$2:$J$97,7,0)</f>
        <v>3.1109</v>
      </c>
      <c r="J4078">
        <f t="shared" si="63"/>
        <v>722.73279691201913</v>
      </c>
      <c r="K4078" s="50" t="str">
        <f>VLOOKUP(D4078,'Species List'!$A$2:$J$97,4,0)</f>
        <v>Scaridae</v>
      </c>
    </row>
    <row r="4079" spans="1:11">
      <c r="A4079" s="49">
        <v>2015</v>
      </c>
      <c r="B4079" t="s">
        <v>380</v>
      </c>
      <c r="C4079">
        <v>7</v>
      </c>
      <c r="D4079" s="48" t="s">
        <v>47</v>
      </c>
      <c r="E4079" s="48" t="str">
        <f>VLOOKUP(D4079,'Species List'!$A$2:$J$97,3,0)</f>
        <v>Sparisoma aurofrenatum</v>
      </c>
      <c r="F4079">
        <v>20</v>
      </c>
      <c r="G4079" t="s">
        <v>21</v>
      </c>
      <c r="H4079" s="50">
        <f>VLOOKUP(D4079,'Species List'!$A$2:$J$97,6,0)</f>
        <v>-4.0781000000000001</v>
      </c>
      <c r="I4079" s="50">
        <f>VLOOKUP(D4079,'Species List'!$A$2:$J$97,7,0)</f>
        <v>2.7437999999999998</v>
      </c>
      <c r="J4079">
        <f t="shared" si="63"/>
        <v>171.97531044669645</v>
      </c>
      <c r="K4079" s="50" t="str">
        <f>VLOOKUP(D4079,'Species List'!$A$2:$J$97,4,0)</f>
        <v>Scaridae</v>
      </c>
    </row>
    <row r="4080" spans="1:11">
      <c r="A4080" s="49">
        <v>2015</v>
      </c>
      <c r="B4080" t="s">
        <v>380</v>
      </c>
      <c r="C4080">
        <v>7</v>
      </c>
      <c r="D4080" t="s">
        <v>45</v>
      </c>
      <c r="E4080" s="48" t="str">
        <f>VLOOKUP(D4080,'Species List'!$A$2:$J$97,3,0)</f>
        <v>Sparisoma viride</v>
      </c>
      <c r="F4080">
        <v>10</v>
      </c>
      <c r="G4080" t="s">
        <v>21</v>
      </c>
      <c r="H4080" s="50">
        <f>VLOOKUP(D4080,'Species List'!$A$2:$J$97,6,0)</f>
        <v>-4.4317000000000002</v>
      </c>
      <c r="I4080" s="50">
        <f>VLOOKUP(D4080,'Species List'!$A$2:$J$97,7,0)</f>
        <v>2.9051</v>
      </c>
      <c r="J4080">
        <f t="shared" si="63"/>
        <v>23.905619353446316</v>
      </c>
      <c r="K4080" s="50" t="str">
        <f>VLOOKUP(D4080,'Species List'!$A$2:$J$97,4,0)</f>
        <v>Scaridae</v>
      </c>
    </row>
    <row r="4081" spans="1:11">
      <c r="A4081" s="49">
        <v>2015</v>
      </c>
      <c r="B4081" t="s">
        <v>380</v>
      </c>
      <c r="C4081">
        <v>7</v>
      </c>
      <c r="D4081" t="s">
        <v>45</v>
      </c>
      <c r="E4081" s="48" t="str">
        <f>VLOOKUP(D4081,'Species List'!$A$2:$J$97,3,0)</f>
        <v>Sparisoma viride</v>
      </c>
      <c r="F4081">
        <v>12</v>
      </c>
      <c r="G4081" t="s">
        <v>21</v>
      </c>
      <c r="H4081" s="50">
        <f>VLOOKUP(D4081,'Species List'!$A$2:$J$97,6,0)</f>
        <v>-4.4317000000000002</v>
      </c>
      <c r="I4081" s="50">
        <f>VLOOKUP(D4081,'Species List'!$A$2:$J$97,7,0)</f>
        <v>2.9051</v>
      </c>
      <c r="J4081">
        <f t="shared" si="63"/>
        <v>40.600318253552281</v>
      </c>
      <c r="K4081" s="50" t="str">
        <f>VLOOKUP(D4081,'Species List'!$A$2:$J$97,4,0)</f>
        <v>Scaridae</v>
      </c>
    </row>
    <row r="4082" spans="1:11">
      <c r="A4082" s="49">
        <v>2015</v>
      </c>
      <c r="B4082" t="s">
        <v>380</v>
      </c>
      <c r="C4082">
        <v>7</v>
      </c>
      <c r="D4082" t="s">
        <v>45</v>
      </c>
      <c r="E4082" s="48" t="str">
        <f>VLOOKUP(D4082,'Species List'!$A$2:$J$97,3,0)</f>
        <v>Sparisoma viride</v>
      </c>
      <c r="F4082">
        <v>20</v>
      </c>
      <c r="G4082" t="s">
        <v>21</v>
      </c>
      <c r="H4082" s="50">
        <f>VLOOKUP(D4082,'Species List'!$A$2:$J$97,6,0)</f>
        <v>-4.4317000000000002</v>
      </c>
      <c r="I4082" s="50">
        <f>VLOOKUP(D4082,'Species List'!$A$2:$J$97,7,0)</f>
        <v>2.9051</v>
      </c>
      <c r="J4082">
        <f t="shared" si="63"/>
        <v>179.06975540636282</v>
      </c>
      <c r="K4082" s="50" t="str">
        <f>VLOOKUP(D4082,'Species List'!$A$2:$J$97,4,0)</f>
        <v>Scaridae</v>
      </c>
    </row>
    <row r="4083" spans="1:11">
      <c r="A4083" s="49">
        <v>2015</v>
      </c>
      <c r="B4083" t="s">
        <v>380</v>
      </c>
      <c r="C4083">
        <v>7</v>
      </c>
      <c r="D4083" t="s">
        <v>45</v>
      </c>
      <c r="E4083" s="48" t="str">
        <f>VLOOKUP(D4083,'Species List'!$A$2:$J$97,3,0)</f>
        <v>Sparisoma viride</v>
      </c>
      <c r="F4083">
        <v>28</v>
      </c>
      <c r="G4083" t="s">
        <v>21</v>
      </c>
      <c r="H4083" s="50">
        <f>VLOOKUP(D4083,'Species List'!$A$2:$J$97,6,0)</f>
        <v>-4.4317000000000002</v>
      </c>
      <c r="I4083" s="50">
        <f>VLOOKUP(D4083,'Species List'!$A$2:$J$97,7,0)</f>
        <v>2.9051</v>
      </c>
      <c r="J4083">
        <f t="shared" si="63"/>
        <v>475.92530495067058</v>
      </c>
      <c r="K4083" s="50" t="str">
        <f>VLOOKUP(D4083,'Species List'!$A$2:$J$97,4,0)</f>
        <v>Scaridae</v>
      </c>
    </row>
    <row r="4084" spans="1:11">
      <c r="A4084" s="49">
        <v>2015</v>
      </c>
      <c r="B4084" t="s">
        <v>380</v>
      </c>
      <c r="C4084">
        <v>7</v>
      </c>
      <c r="D4084" t="s">
        <v>45</v>
      </c>
      <c r="E4084" s="48" t="str">
        <f>VLOOKUP(D4084,'Species List'!$A$2:$J$97,3,0)</f>
        <v>Sparisoma viride</v>
      </c>
      <c r="F4084">
        <v>31</v>
      </c>
      <c r="G4084" t="s">
        <v>21</v>
      </c>
      <c r="H4084" s="50">
        <f>VLOOKUP(D4084,'Species List'!$A$2:$J$97,6,0)</f>
        <v>-4.4317000000000002</v>
      </c>
      <c r="I4084" s="50">
        <f>VLOOKUP(D4084,'Species List'!$A$2:$J$97,7,0)</f>
        <v>2.9051</v>
      </c>
      <c r="J4084">
        <f t="shared" si="63"/>
        <v>639.66834096149489</v>
      </c>
      <c r="K4084" s="50" t="str">
        <f>VLOOKUP(D4084,'Species List'!$A$2:$J$97,4,0)</f>
        <v>Scaridae</v>
      </c>
    </row>
    <row r="4085" spans="1:11">
      <c r="A4085" s="49">
        <v>2015</v>
      </c>
      <c r="B4085" t="s">
        <v>380</v>
      </c>
      <c r="C4085">
        <v>8</v>
      </c>
      <c r="D4085" t="s">
        <v>54</v>
      </c>
      <c r="E4085" s="48" t="str">
        <f>VLOOKUP(D4085,'Species List'!$A$2:$J$97,3,0)</f>
        <v>Acanthurus coeruleus</v>
      </c>
      <c r="F4085">
        <v>15</v>
      </c>
      <c r="H4085" s="50">
        <f>VLOOKUP(D4085,'Species List'!$A$2:$J$97,6,0)</f>
        <v>-2.8241999999999998</v>
      </c>
      <c r="I4085" s="50">
        <f>VLOOKUP(D4085,'Species List'!$A$2:$J$97,7,0)</f>
        <v>2.2637999999999998</v>
      </c>
      <c r="J4085">
        <f t="shared" si="63"/>
        <v>126.48394196747614</v>
      </c>
      <c r="K4085" s="50" t="str">
        <f>VLOOKUP(D4085,'Species List'!$A$2:$J$97,4,0)</f>
        <v>Acanthuridae</v>
      </c>
    </row>
    <row r="4086" spans="1:11">
      <c r="A4086" s="49">
        <v>2015</v>
      </c>
      <c r="B4086" t="s">
        <v>380</v>
      </c>
      <c r="C4086">
        <v>8</v>
      </c>
      <c r="D4086" t="s">
        <v>48</v>
      </c>
      <c r="E4086" s="48" t="str">
        <f>VLOOKUP(D4086,'Species List'!$A$2:$J$97,3,0)</f>
        <v>Scarus taeniopterus</v>
      </c>
      <c r="F4086">
        <v>10</v>
      </c>
      <c r="G4086" t="s">
        <v>21</v>
      </c>
      <c r="H4086" s="50">
        <f>VLOOKUP(D4086,'Species List'!$A$2:$J$97,6,0)</f>
        <v>-3.2256999999999998</v>
      </c>
      <c r="I4086" s="50">
        <f>VLOOKUP(D4086,'Species List'!$A$2:$J$97,7,0)</f>
        <v>2.3852000000000002</v>
      </c>
      <c r="J4086">
        <f t="shared" si="63"/>
        <v>35.050966680669347</v>
      </c>
      <c r="K4086" s="50" t="str">
        <f>VLOOKUP(D4086,'Species List'!$A$2:$J$97,4,0)</f>
        <v>Scaridae</v>
      </c>
    </row>
    <row r="4087" spans="1:11">
      <c r="A4087" s="49">
        <v>2015</v>
      </c>
      <c r="B4087" t="s">
        <v>380</v>
      </c>
      <c r="C4087">
        <v>8</v>
      </c>
      <c r="D4087" t="s">
        <v>48</v>
      </c>
      <c r="E4087" s="48" t="str">
        <f>VLOOKUP(D4087,'Species List'!$A$2:$J$97,3,0)</f>
        <v>Scarus taeniopterus</v>
      </c>
      <c r="F4087">
        <v>10</v>
      </c>
      <c r="G4087" t="s">
        <v>21</v>
      </c>
      <c r="H4087" s="50">
        <f>VLOOKUP(D4087,'Species List'!$A$2:$J$97,6,0)</f>
        <v>-3.2256999999999998</v>
      </c>
      <c r="I4087" s="50">
        <f>VLOOKUP(D4087,'Species List'!$A$2:$J$97,7,0)</f>
        <v>2.3852000000000002</v>
      </c>
      <c r="J4087">
        <f t="shared" si="63"/>
        <v>35.050966680669347</v>
      </c>
      <c r="K4087" s="50" t="str">
        <f>VLOOKUP(D4087,'Species List'!$A$2:$J$97,4,0)</f>
        <v>Scaridae</v>
      </c>
    </row>
    <row r="4088" spans="1:11">
      <c r="A4088" s="49">
        <v>2015</v>
      </c>
      <c r="B4088" t="s">
        <v>380</v>
      </c>
      <c r="C4088">
        <v>8</v>
      </c>
      <c r="D4088" t="s">
        <v>48</v>
      </c>
      <c r="E4088" s="48" t="str">
        <f>VLOOKUP(D4088,'Species List'!$A$2:$J$97,3,0)</f>
        <v>Scarus taeniopterus</v>
      </c>
      <c r="F4088">
        <v>10</v>
      </c>
      <c r="G4088" t="s">
        <v>21</v>
      </c>
      <c r="H4088" s="50">
        <f>VLOOKUP(D4088,'Species List'!$A$2:$J$97,6,0)</f>
        <v>-3.2256999999999998</v>
      </c>
      <c r="I4088" s="50">
        <f>VLOOKUP(D4088,'Species List'!$A$2:$J$97,7,0)</f>
        <v>2.3852000000000002</v>
      </c>
      <c r="J4088">
        <f t="shared" si="63"/>
        <v>35.050966680669347</v>
      </c>
      <c r="K4088" s="50" t="str">
        <f>VLOOKUP(D4088,'Species List'!$A$2:$J$97,4,0)</f>
        <v>Scaridae</v>
      </c>
    </row>
    <row r="4089" spans="1:11">
      <c r="A4089" s="49">
        <v>2015</v>
      </c>
      <c r="B4089" t="s">
        <v>380</v>
      </c>
      <c r="C4089">
        <v>8</v>
      </c>
      <c r="D4089" t="s">
        <v>48</v>
      </c>
      <c r="E4089" s="48" t="str">
        <f>VLOOKUP(D4089,'Species List'!$A$2:$J$97,3,0)</f>
        <v>Scarus taeniopterus</v>
      </c>
      <c r="F4089">
        <v>11</v>
      </c>
      <c r="G4089" t="s">
        <v>21</v>
      </c>
      <c r="H4089" s="50">
        <f>VLOOKUP(D4089,'Species List'!$A$2:$J$97,6,0)</f>
        <v>-3.2256999999999998</v>
      </c>
      <c r="I4089" s="50">
        <f>VLOOKUP(D4089,'Species List'!$A$2:$J$97,7,0)</f>
        <v>2.3852000000000002</v>
      </c>
      <c r="J4089">
        <f t="shared" si="63"/>
        <v>43.997685665219798</v>
      </c>
      <c r="K4089" s="50" t="str">
        <f>VLOOKUP(D4089,'Species List'!$A$2:$J$97,4,0)</f>
        <v>Scaridae</v>
      </c>
    </row>
    <row r="4090" spans="1:11">
      <c r="A4090" s="49">
        <v>2015</v>
      </c>
      <c r="B4090" t="s">
        <v>380</v>
      </c>
      <c r="C4090">
        <v>8</v>
      </c>
      <c r="D4090" t="s">
        <v>48</v>
      </c>
      <c r="E4090" s="48" t="str">
        <f>VLOOKUP(D4090,'Species List'!$A$2:$J$97,3,0)</f>
        <v>Scarus taeniopterus</v>
      </c>
      <c r="F4090">
        <v>17</v>
      </c>
      <c r="G4090" t="s">
        <v>21</v>
      </c>
      <c r="H4090" s="50">
        <f>VLOOKUP(D4090,'Species List'!$A$2:$J$97,6,0)</f>
        <v>-3.2256999999999998</v>
      </c>
      <c r="I4090" s="50">
        <f>VLOOKUP(D4090,'Species List'!$A$2:$J$97,7,0)</f>
        <v>2.3852000000000002</v>
      </c>
      <c r="J4090">
        <f t="shared" si="63"/>
        <v>124.27013418228138</v>
      </c>
      <c r="K4090" s="50" t="str">
        <f>VLOOKUP(D4090,'Species List'!$A$2:$J$97,4,0)</f>
        <v>Scaridae</v>
      </c>
    </row>
    <row r="4091" spans="1:11">
      <c r="A4091" s="49">
        <v>2015</v>
      </c>
      <c r="B4091" t="s">
        <v>380</v>
      </c>
      <c r="C4091">
        <v>8</v>
      </c>
      <c r="D4091" t="s">
        <v>48</v>
      </c>
      <c r="E4091" s="48" t="str">
        <f>VLOOKUP(D4091,'Species List'!$A$2:$J$97,3,0)</f>
        <v>Scarus taeniopterus</v>
      </c>
      <c r="F4091">
        <v>20</v>
      </c>
      <c r="G4091" t="s">
        <v>21</v>
      </c>
      <c r="H4091" s="50">
        <f>VLOOKUP(D4091,'Species List'!$A$2:$J$97,6,0)</f>
        <v>-3.2256999999999998</v>
      </c>
      <c r="I4091" s="50">
        <f>VLOOKUP(D4091,'Species List'!$A$2:$J$97,7,0)</f>
        <v>2.3852000000000002</v>
      </c>
      <c r="J4091">
        <f t="shared" si="63"/>
        <v>183.11197449783583</v>
      </c>
      <c r="K4091" s="50" t="str">
        <f>VLOOKUP(D4091,'Species List'!$A$2:$J$97,4,0)</f>
        <v>Scaridae</v>
      </c>
    </row>
    <row r="4092" spans="1:11">
      <c r="A4092" s="49">
        <v>2015</v>
      </c>
      <c r="B4092" t="s">
        <v>380</v>
      </c>
      <c r="C4092">
        <v>8</v>
      </c>
      <c r="D4092" t="s">
        <v>48</v>
      </c>
      <c r="E4092" s="48" t="str">
        <f>VLOOKUP(D4092,'Species List'!$A$2:$J$97,3,0)</f>
        <v>Scarus taeniopterus</v>
      </c>
      <c r="F4092">
        <v>21</v>
      </c>
      <c r="G4092" t="s">
        <v>21</v>
      </c>
      <c r="H4092" s="50">
        <f>VLOOKUP(D4092,'Species List'!$A$2:$J$97,6,0)</f>
        <v>-3.2256999999999998</v>
      </c>
      <c r="I4092" s="50">
        <f>VLOOKUP(D4092,'Species List'!$A$2:$J$97,7,0)</f>
        <v>2.3852000000000002</v>
      </c>
      <c r="J4092">
        <f t="shared" si="63"/>
        <v>205.71097462173614</v>
      </c>
      <c r="K4092" s="50" t="str">
        <f>VLOOKUP(D4092,'Species List'!$A$2:$J$97,4,0)</f>
        <v>Scaridae</v>
      </c>
    </row>
    <row r="4093" spans="1:11">
      <c r="A4093" s="49">
        <v>2015</v>
      </c>
      <c r="B4093" t="s">
        <v>380</v>
      </c>
      <c r="C4093">
        <v>8</v>
      </c>
      <c r="D4093" t="s">
        <v>48</v>
      </c>
      <c r="E4093" s="48" t="str">
        <f>VLOOKUP(D4093,'Species List'!$A$2:$J$97,3,0)</f>
        <v>Scarus taeniopterus</v>
      </c>
      <c r="F4093">
        <v>23</v>
      </c>
      <c r="G4093" t="s">
        <v>43</v>
      </c>
      <c r="H4093" s="50">
        <f>VLOOKUP(D4093,'Species List'!$A$2:$J$97,6,0)</f>
        <v>-3.2256999999999998</v>
      </c>
      <c r="I4093" s="50">
        <f>VLOOKUP(D4093,'Species List'!$A$2:$J$97,7,0)</f>
        <v>2.3852000000000002</v>
      </c>
      <c r="J4093">
        <f t="shared" si="63"/>
        <v>255.56020890468707</v>
      </c>
      <c r="K4093" s="50" t="str">
        <f>VLOOKUP(D4093,'Species List'!$A$2:$J$97,4,0)</f>
        <v>Scaridae</v>
      </c>
    </row>
    <row r="4094" spans="1:11">
      <c r="A4094" s="49">
        <v>2015</v>
      </c>
      <c r="B4094" t="s">
        <v>380</v>
      </c>
      <c r="C4094">
        <v>8</v>
      </c>
      <c r="D4094" t="s">
        <v>48</v>
      </c>
      <c r="E4094" s="48" t="str">
        <f>VLOOKUP(D4094,'Species List'!$A$2:$J$97,3,0)</f>
        <v>Scarus taeniopterus</v>
      </c>
      <c r="F4094">
        <v>24</v>
      </c>
      <c r="G4094" t="s">
        <v>43</v>
      </c>
      <c r="H4094" s="50">
        <f>VLOOKUP(D4094,'Species List'!$A$2:$J$97,6,0)</f>
        <v>-3.2256999999999998</v>
      </c>
      <c r="I4094" s="50">
        <f>VLOOKUP(D4094,'Species List'!$A$2:$J$97,7,0)</f>
        <v>2.3852000000000002</v>
      </c>
      <c r="J4094">
        <f t="shared" si="63"/>
        <v>282.86541679033706</v>
      </c>
      <c r="K4094" s="50" t="str">
        <f>VLOOKUP(D4094,'Species List'!$A$2:$J$97,4,0)</f>
        <v>Scaridae</v>
      </c>
    </row>
    <row r="4095" spans="1:11">
      <c r="A4095" s="49">
        <v>2015</v>
      </c>
      <c r="B4095" t="s">
        <v>380</v>
      </c>
      <c r="C4095">
        <v>8</v>
      </c>
      <c r="D4095" s="48" t="s">
        <v>42</v>
      </c>
      <c r="E4095" s="48" t="str">
        <f>VLOOKUP(D4095,'Species List'!$A$2:$J$97,3,0)</f>
        <v>Scarus vetula</v>
      </c>
      <c r="F4095">
        <v>32</v>
      </c>
      <c r="G4095" t="s">
        <v>43</v>
      </c>
      <c r="H4095" s="50">
        <f>VLOOKUP(D4095,'Species List'!$A$2:$J$97,6,0)</f>
        <v>-5.0162000000000004</v>
      </c>
      <c r="I4095" s="50">
        <f>VLOOKUP(D4095,'Species List'!$A$2:$J$97,7,0)</f>
        <v>3.1109</v>
      </c>
      <c r="J4095">
        <f t="shared" si="63"/>
        <v>598.50952660385963</v>
      </c>
      <c r="K4095" s="50" t="str">
        <f>VLOOKUP(D4095,'Species List'!$A$2:$J$97,4,0)</f>
        <v>Scaridae</v>
      </c>
    </row>
    <row r="4096" spans="1:11">
      <c r="A4096" s="49">
        <v>2015</v>
      </c>
      <c r="B4096" t="s">
        <v>380</v>
      </c>
      <c r="C4096">
        <v>8</v>
      </c>
      <c r="D4096" s="48" t="s">
        <v>47</v>
      </c>
      <c r="E4096" s="48" t="str">
        <f>VLOOKUP(D4096,'Species List'!$A$2:$J$97,3,0)</f>
        <v>Sparisoma aurofrenatum</v>
      </c>
      <c r="F4096">
        <v>22</v>
      </c>
      <c r="G4096" t="s">
        <v>21</v>
      </c>
      <c r="H4096" s="50">
        <f>VLOOKUP(D4096,'Species List'!$A$2:$J$97,6,0)</f>
        <v>-4.0781000000000001</v>
      </c>
      <c r="I4096" s="50">
        <f>VLOOKUP(D4096,'Species List'!$A$2:$J$97,7,0)</f>
        <v>2.7437999999999998</v>
      </c>
      <c r="J4096">
        <f t="shared" si="63"/>
        <v>223.37746170948702</v>
      </c>
      <c r="K4096" s="50" t="str">
        <f>VLOOKUP(D4096,'Species List'!$A$2:$J$97,4,0)</f>
        <v>Scaridae</v>
      </c>
    </row>
    <row r="4097" spans="1:11">
      <c r="A4097" s="49">
        <v>2015</v>
      </c>
      <c r="B4097" t="s">
        <v>380</v>
      </c>
      <c r="C4097">
        <v>8</v>
      </c>
      <c r="D4097" t="s">
        <v>45</v>
      </c>
      <c r="E4097" s="48" t="str">
        <f>VLOOKUP(D4097,'Species List'!$A$2:$J$97,3,0)</f>
        <v>Sparisoma viride</v>
      </c>
      <c r="F4097">
        <v>10</v>
      </c>
      <c r="G4097" t="s">
        <v>21</v>
      </c>
      <c r="H4097" s="50">
        <f>VLOOKUP(D4097,'Species List'!$A$2:$J$97,6,0)</f>
        <v>-4.4317000000000002</v>
      </c>
      <c r="I4097" s="50">
        <f>VLOOKUP(D4097,'Species List'!$A$2:$J$97,7,0)</f>
        <v>2.9051</v>
      </c>
      <c r="J4097">
        <f t="shared" si="63"/>
        <v>23.905619353446316</v>
      </c>
      <c r="K4097" s="50" t="str">
        <f>VLOOKUP(D4097,'Species List'!$A$2:$J$97,4,0)</f>
        <v>Scaridae</v>
      </c>
    </row>
    <row r="4098" spans="1:11">
      <c r="A4098" s="49">
        <v>2015</v>
      </c>
      <c r="B4098" t="s">
        <v>380</v>
      </c>
      <c r="C4098">
        <v>8</v>
      </c>
      <c r="D4098" t="s">
        <v>45</v>
      </c>
      <c r="E4098" s="48" t="str">
        <f>VLOOKUP(D4098,'Species List'!$A$2:$J$97,3,0)</f>
        <v>Sparisoma viride</v>
      </c>
      <c r="F4098">
        <v>30</v>
      </c>
      <c r="G4098" t="s">
        <v>21</v>
      </c>
      <c r="H4098" s="50">
        <f>VLOOKUP(D4098,'Species List'!$A$2:$J$97,6,0)</f>
        <v>-4.4317000000000002</v>
      </c>
      <c r="I4098" s="50">
        <f>VLOOKUP(D4098,'Species List'!$A$2:$J$97,7,0)</f>
        <v>2.9051</v>
      </c>
      <c r="J4098">
        <f t="shared" ref="J4098:J4161" si="64">10^(H4098+(I4098*LOG(F4098*10)/LOG(10)))</f>
        <v>581.54718397712224</v>
      </c>
      <c r="K4098" s="50" t="str">
        <f>VLOOKUP(D4098,'Species List'!$A$2:$J$97,4,0)</f>
        <v>Scaridae</v>
      </c>
    </row>
    <row r="4099" spans="1:11">
      <c r="A4099" s="49">
        <v>2015</v>
      </c>
      <c r="B4099" t="s">
        <v>380</v>
      </c>
      <c r="C4099">
        <v>9</v>
      </c>
      <c r="D4099" s="48" t="s">
        <v>46</v>
      </c>
      <c r="E4099" s="48" t="str">
        <f>VLOOKUP(D4099,'Species List'!$A$2:$J$97,3,0)</f>
        <v>Acanthurus chirurgus</v>
      </c>
      <c r="F4099">
        <v>19</v>
      </c>
      <c r="H4099" s="50">
        <f>VLOOKUP(D4099,'Species List'!$A$2:$J$97,6,0)</f>
        <v>-2.4262000000000001</v>
      </c>
      <c r="I4099" s="50">
        <f>VLOOKUP(D4099,'Species List'!$A$2:$J$97,7,0)</f>
        <v>2.0768</v>
      </c>
      <c r="J4099">
        <f t="shared" si="64"/>
        <v>202.44892660536834</v>
      </c>
      <c r="K4099" s="50" t="str">
        <f>VLOOKUP(D4099,'Species List'!$A$2:$J$97,4,0)</f>
        <v>Acanthuridae</v>
      </c>
    </row>
    <row r="4100" spans="1:11">
      <c r="A4100" s="49">
        <v>2015</v>
      </c>
      <c r="B4100" t="s">
        <v>380</v>
      </c>
      <c r="C4100">
        <v>9</v>
      </c>
      <c r="D4100" t="s">
        <v>54</v>
      </c>
      <c r="E4100" s="48" t="str">
        <f>VLOOKUP(D4100,'Species List'!$A$2:$J$97,3,0)</f>
        <v>Acanthurus coeruleus</v>
      </c>
      <c r="F4100">
        <v>15</v>
      </c>
      <c r="H4100" s="50">
        <f>VLOOKUP(D4100,'Species List'!$A$2:$J$97,6,0)</f>
        <v>-2.8241999999999998</v>
      </c>
      <c r="I4100" s="50">
        <f>VLOOKUP(D4100,'Species List'!$A$2:$J$97,7,0)</f>
        <v>2.2637999999999998</v>
      </c>
      <c r="J4100">
        <f t="shared" si="64"/>
        <v>126.48394196747614</v>
      </c>
      <c r="K4100" s="50" t="str">
        <f>VLOOKUP(D4100,'Species List'!$A$2:$J$97,4,0)</f>
        <v>Acanthuridae</v>
      </c>
    </row>
    <row r="4101" spans="1:11">
      <c r="A4101" s="49">
        <v>2015</v>
      </c>
      <c r="B4101" t="s">
        <v>380</v>
      </c>
      <c r="C4101">
        <v>9</v>
      </c>
      <c r="D4101" t="s">
        <v>54</v>
      </c>
      <c r="E4101" s="48" t="str">
        <f>VLOOKUP(D4101,'Species List'!$A$2:$J$97,3,0)</f>
        <v>Acanthurus coeruleus</v>
      </c>
      <c r="F4101">
        <v>17</v>
      </c>
      <c r="H4101" s="50">
        <f>VLOOKUP(D4101,'Species List'!$A$2:$J$97,6,0)</f>
        <v>-2.8241999999999998</v>
      </c>
      <c r="I4101" s="50">
        <f>VLOOKUP(D4101,'Species List'!$A$2:$J$97,7,0)</f>
        <v>2.2637999999999998</v>
      </c>
      <c r="J4101">
        <f t="shared" si="64"/>
        <v>167.91529942216221</v>
      </c>
      <c r="K4101" s="50" t="str">
        <f>VLOOKUP(D4101,'Species List'!$A$2:$J$97,4,0)</f>
        <v>Acanthuridae</v>
      </c>
    </row>
    <row r="4102" spans="1:11">
      <c r="A4102" s="49">
        <v>2015</v>
      </c>
      <c r="B4102" t="s">
        <v>380</v>
      </c>
      <c r="C4102">
        <v>9</v>
      </c>
      <c r="D4102" s="48" t="s">
        <v>49</v>
      </c>
      <c r="E4102" s="48" t="str">
        <f>VLOOKUP(D4102,'Species List'!$A$2:$J$97,3,0)</f>
        <v>Microspathodon chrysurus</v>
      </c>
      <c r="F4102">
        <v>13</v>
      </c>
      <c r="H4102" s="50">
        <f>VLOOKUP(D4102,'Species List'!$A$2:$J$97,6,0)</f>
        <v>-4.7032999999999996</v>
      </c>
      <c r="I4102" s="50">
        <f>VLOOKUP(D4102,'Species List'!$A$2:$J$97,7,0)</f>
        <v>3.0825</v>
      </c>
      <c r="J4102">
        <f t="shared" si="64"/>
        <v>65.002548424018272</v>
      </c>
      <c r="K4102" s="50" t="str">
        <f>VLOOKUP(D4102,'Species List'!$A$2:$J$97,4,0)</f>
        <v>Pomacentridae</v>
      </c>
    </row>
    <row r="4103" spans="1:11">
      <c r="A4103" s="49">
        <v>2015</v>
      </c>
      <c r="B4103" t="s">
        <v>380</v>
      </c>
      <c r="C4103">
        <v>9</v>
      </c>
      <c r="D4103" t="s">
        <v>48</v>
      </c>
      <c r="E4103" s="48" t="str">
        <f>VLOOKUP(D4103,'Species List'!$A$2:$J$97,3,0)</f>
        <v>Scarus taeniopterus</v>
      </c>
      <c r="F4103">
        <v>17</v>
      </c>
      <c r="G4103" t="s">
        <v>21</v>
      </c>
      <c r="H4103" s="50">
        <f>VLOOKUP(D4103,'Species List'!$A$2:$J$97,6,0)</f>
        <v>-3.2256999999999998</v>
      </c>
      <c r="I4103" s="50">
        <f>VLOOKUP(D4103,'Species List'!$A$2:$J$97,7,0)</f>
        <v>2.3852000000000002</v>
      </c>
      <c r="J4103">
        <f t="shared" si="64"/>
        <v>124.27013418228138</v>
      </c>
      <c r="K4103" s="50" t="str">
        <f>VLOOKUP(D4103,'Species List'!$A$2:$J$97,4,0)</f>
        <v>Scaridae</v>
      </c>
    </row>
    <row r="4104" spans="1:11">
      <c r="A4104" s="49">
        <v>2015</v>
      </c>
      <c r="B4104" t="s">
        <v>380</v>
      </c>
      <c r="C4104">
        <v>9</v>
      </c>
      <c r="D4104" t="s">
        <v>48</v>
      </c>
      <c r="E4104" s="48" t="str">
        <f>VLOOKUP(D4104,'Species List'!$A$2:$J$97,3,0)</f>
        <v>Scarus taeniopterus</v>
      </c>
      <c r="F4104">
        <v>18</v>
      </c>
      <c r="G4104" t="s">
        <v>21</v>
      </c>
      <c r="H4104" s="50">
        <f>VLOOKUP(D4104,'Species List'!$A$2:$J$97,6,0)</f>
        <v>-3.2256999999999998</v>
      </c>
      <c r="I4104" s="50">
        <f>VLOOKUP(D4104,'Species List'!$A$2:$J$97,7,0)</f>
        <v>2.3852000000000002</v>
      </c>
      <c r="J4104">
        <f t="shared" si="64"/>
        <v>142.42163893869329</v>
      </c>
      <c r="K4104" s="50" t="str">
        <f>VLOOKUP(D4104,'Species List'!$A$2:$J$97,4,0)</f>
        <v>Scaridae</v>
      </c>
    </row>
    <row r="4105" spans="1:11">
      <c r="A4105" s="49">
        <v>2015</v>
      </c>
      <c r="B4105" t="s">
        <v>380</v>
      </c>
      <c r="C4105">
        <v>9</v>
      </c>
      <c r="D4105" t="s">
        <v>48</v>
      </c>
      <c r="E4105" s="48" t="str">
        <f>VLOOKUP(D4105,'Species List'!$A$2:$J$97,3,0)</f>
        <v>Scarus taeniopterus</v>
      </c>
      <c r="F4105">
        <v>19</v>
      </c>
      <c r="G4105" t="s">
        <v>21</v>
      </c>
      <c r="H4105" s="50">
        <f>VLOOKUP(D4105,'Species List'!$A$2:$J$97,6,0)</f>
        <v>-3.2256999999999998</v>
      </c>
      <c r="I4105" s="50">
        <f>VLOOKUP(D4105,'Species List'!$A$2:$J$97,7,0)</f>
        <v>2.3852000000000002</v>
      </c>
      <c r="J4105">
        <f t="shared" si="64"/>
        <v>162.02539503890316</v>
      </c>
      <c r="K4105" s="50" t="str">
        <f>VLOOKUP(D4105,'Species List'!$A$2:$J$97,4,0)</f>
        <v>Scaridae</v>
      </c>
    </row>
    <row r="4106" spans="1:11">
      <c r="A4106" s="49">
        <v>2015</v>
      </c>
      <c r="B4106" t="s">
        <v>380</v>
      </c>
      <c r="C4106">
        <v>9</v>
      </c>
      <c r="D4106" t="s">
        <v>48</v>
      </c>
      <c r="E4106" s="48" t="str">
        <f>VLOOKUP(D4106,'Species List'!$A$2:$J$97,3,0)</f>
        <v>Scarus taeniopterus</v>
      </c>
      <c r="F4106">
        <v>23</v>
      </c>
      <c r="G4106" t="s">
        <v>43</v>
      </c>
      <c r="H4106" s="50">
        <f>VLOOKUP(D4106,'Species List'!$A$2:$J$97,6,0)</f>
        <v>-3.2256999999999998</v>
      </c>
      <c r="I4106" s="50">
        <f>VLOOKUP(D4106,'Species List'!$A$2:$J$97,7,0)</f>
        <v>2.3852000000000002</v>
      </c>
      <c r="J4106">
        <f t="shared" si="64"/>
        <v>255.56020890468707</v>
      </c>
      <c r="K4106" s="50" t="str">
        <f>VLOOKUP(D4106,'Species List'!$A$2:$J$97,4,0)</f>
        <v>Scaridae</v>
      </c>
    </row>
    <row r="4107" spans="1:11">
      <c r="A4107" s="49">
        <v>2015</v>
      </c>
      <c r="B4107" t="s">
        <v>380</v>
      </c>
      <c r="C4107">
        <v>9</v>
      </c>
      <c r="D4107" t="s">
        <v>48</v>
      </c>
      <c r="E4107" s="48" t="str">
        <f>VLOOKUP(D4107,'Species List'!$A$2:$J$97,3,0)</f>
        <v>Scarus taeniopterus</v>
      </c>
      <c r="F4107">
        <v>23</v>
      </c>
      <c r="G4107" t="s">
        <v>43</v>
      </c>
      <c r="H4107" s="50">
        <f>VLOOKUP(D4107,'Species List'!$A$2:$J$97,6,0)</f>
        <v>-3.2256999999999998</v>
      </c>
      <c r="I4107" s="50">
        <f>VLOOKUP(D4107,'Species List'!$A$2:$J$97,7,0)</f>
        <v>2.3852000000000002</v>
      </c>
      <c r="J4107">
        <f t="shared" si="64"/>
        <v>255.56020890468707</v>
      </c>
      <c r="K4107" s="50" t="str">
        <f>VLOOKUP(D4107,'Species List'!$A$2:$J$97,4,0)</f>
        <v>Scaridae</v>
      </c>
    </row>
    <row r="4108" spans="1:11">
      <c r="A4108" s="49">
        <v>2015</v>
      </c>
      <c r="B4108" t="s">
        <v>380</v>
      </c>
      <c r="C4108">
        <v>9</v>
      </c>
      <c r="D4108" t="s">
        <v>48</v>
      </c>
      <c r="E4108" s="48" t="str">
        <f>VLOOKUP(D4108,'Species List'!$A$2:$J$97,3,0)</f>
        <v>Scarus taeniopterus</v>
      </c>
      <c r="F4108">
        <v>23</v>
      </c>
      <c r="G4108" t="s">
        <v>43</v>
      </c>
      <c r="H4108" s="50">
        <f>VLOOKUP(D4108,'Species List'!$A$2:$J$97,6,0)</f>
        <v>-3.2256999999999998</v>
      </c>
      <c r="I4108" s="50">
        <f>VLOOKUP(D4108,'Species List'!$A$2:$J$97,7,0)</f>
        <v>2.3852000000000002</v>
      </c>
      <c r="J4108">
        <f t="shared" si="64"/>
        <v>255.56020890468707</v>
      </c>
      <c r="K4108" s="50" t="str">
        <f>VLOOKUP(D4108,'Species List'!$A$2:$J$97,4,0)</f>
        <v>Scaridae</v>
      </c>
    </row>
    <row r="4109" spans="1:11">
      <c r="A4109" s="49">
        <v>2015</v>
      </c>
      <c r="B4109" t="s">
        <v>380</v>
      </c>
      <c r="C4109">
        <v>9</v>
      </c>
      <c r="D4109" t="s">
        <v>48</v>
      </c>
      <c r="E4109" s="48" t="str">
        <f>VLOOKUP(D4109,'Species List'!$A$2:$J$97,3,0)</f>
        <v>Scarus taeniopterus</v>
      </c>
      <c r="F4109">
        <v>32</v>
      </c>
      <c r="G4109" t="s">
        <v>43</v>
      </c>
      <c r="H4109" s="50">
        <f>VLOOKUP(D4109,'Species List'!$A$2:$J$97,6,0)</f>
        <v>-3.2256999999999998</v>
      </c>
      <c r="I4109" s="50">
        <f>VLOOKUP(D4109,'Species List'!$A$2:$J$97,7,0)</f>
        <v>2.3852000000000002</v>
      </c>
      <c r="J4109">
        <f t="shared" si="64"/>
        <v>561.80257868267722</v>
      </c>
      <c r="K4109" s="50" t="str">
        <f>VLOOKUP(D4109,'Species List'!$A$2:$J$97,4,0)</f>
        <v>Scaridae</v>
      </c>
    </row>
    <row r="4110" spans="1:11">
      <c r="A4110" s="49">
        <v>2015</v>
      </c>
      <c r="B4110" t="s">
        <v>380</v>
      </c>
      <c r="C4110">
        <v>9</v>
      </c>
      <c r="D4110" t="s">
        <v>45</v>
      </c>
      <c r="E4110" s="48" t="str">
        <f>VLOOKUP(D4110,'Species List'!$A$2:$J$97,3,0)</f>
        <v>Sparisoma viride</v>
      </c>
      <c r="F4110">
        <v>10</v>
      </c>
      <c r="G4110" t="s">
        <v>21</v>
      </c>
      <c r="H4110" s="50">
        <f>VLOOKUP(D4110,'Species List'!$A$2:$J$97,6,0)</f>
        <v>-4.4317000000000002</v>
      </c>
      <c r="I4110" s="50">
        <f>VLOOKUP(D4110,'Species List'!$A$2:$J$97,7,0)</f>
        <v>2.9051</v>
      </c>
      <c r="J4110">
        <f t="shared" si="64"/>
        <v>23.905619353446316</v>
      </c>
      <c r="K4110" s="50" t="str">
        <f>VLOOKUP(D4110,'Species List'!$A$2:$J$97,4,0)</f>
        <v>Scaridae</v>
      </c>
    </row>
    <row r="4111" spans="1:11">
      <c r="A4111" s="49">
        <v>2015</v>
      </c>
      <c r="B4111" t="s">
        <v>380</v>
      </c>
      <c r="C4111">
        <v>9</v>
      </c>
      <c r="D4111" t="s">
        <v>45</v>
      </c>
      <c r="E4111" s="48" t="str">
        <f>VLOOKUP(D4111,'Species List'!$A$2:$J$97,3,0)</f>
        <v>Sparisoma viride</v>
      </c>
      <c r="F4111">
        <v>33</v>
      </c>
      <c r="G4111" t="s">
        <v>43</v>
      </c>
      <c r="H4111" s="50">
        <f>VLOOKUP(D4111,'Species List'!$A$2:$J$97,6,0)</f>
        <v>-4.4317000000000002</v>
      </c>
      <c r="I4111" s="50">
        <f>VLOOKUP(D4111,'Species List'!$A$2:$J$97,7,0)</f>
        <v>2.9051</v>
      </c>
      <c r="J4111">
        <f t="shared" si="64"/>
        <v>767.06973304521671</v>
      </c>
      <c r="K4111" s="50" t="str">
        <f>VLOOKUP(D4111,'Species List'!$A$2:$J$97,4,0)</f>
        <v>Scaridae</v>
      </c>
    </row>
    <row r="4112" spans="1:11">
      <c r="A4112" s="49">
        <v>2015</v>
      </c>
      <c r="B4112" t="s">
        <v>380</v>
      </c>
      <c r="C4112">
        <v>10</v>
      </c>
      <c r="D4112" t="s">
        <v>54</v>
      </c>
      <c r="E4112" s="48" t="str">
        <f>VLOOKUP(D4112,'Species List'!$A$2:$J$97,3,0)</f>
        <v>Acanthurus coeruleus</v>
      </c>
      <c r="F4112">
        <v>14</v>
      </c>
      <c r="H4112" s="50">
        <f>VLOOKUP(D4112,'Species List'!$A$2:$J$97,6,0)</f>
        <v>-2.8241999999999998</v>
      </c>
      <c r="I4112" s="50">
        <f>VLOOKUP(D4112,'Species List'!$A$2:$J$97,7,0)</f>
        <v>2.2637999999999998</v>
      </c>
      <c r="J4112">
        <f t="shared" si="64"/>
        <v>108.19436620046002</v>
      </c>
      <c r="K4112" s="50" t="str">
        <f>VLOOKUP(D4112,'Species List'!$A$2:$J$97,4,0)</f>
        <v>Acanthuridae</v>
      </c>
    </row>
    <row r="4113" spans="1:11">
      <c r="A4113" s="49">
        <v>2015</v>
      </c>
      <c r="B4113" t="s">
        <v>380</v>
      </c>
      <c r="C4113">
        <v>10</v>
      </c>
      <c r="D4113" t="s">
        <v>54</v>
      </c>
      <c r="E4113" s="48" t="str">
        <f>VLOOKUP(D4113,'Species List'!$A$2:$J$97,3,0)</f>
        <v>Acanthurus coeruleus</v>
      </c>
      <c r="F4113">
        <v>15</v>
      </c>
      <c r="H4113" s="50">
        <f>VLOOKUP(D4113,'Species List'!$A$2:$J$97,6,0)</f>
        <v>-2.8241999999999998</v>
      </c>
      <c r="I4113" s="50">
        <f>VLOOKUP(D4113,'Species List'!$A$2:$J$97,7,0)</f>
        <v>2.2637999999999998</v>
      </c>
      <c r="J4113">
        <f t="shared" si="64"/>
        <v>126.48394196747614</v>
      </c>
      <c r="K4113" s="50" t="str">
        <f>VLOOKUP(D4113,'Species List'!$A$2:$J$97,4,0)</f>
        <v>Acanthuridae</v>
      </c>
    </row>
    <row r="4114" spans="1:11">
      <c r="A4114" s="49">
        <v>2015</v>
      </c>
      <c r="B4114" t="s">
        <v>380</v>
      </c>
      <c r="C4114">
        <v>10</v>
      </c>
      <c r="D4114" t="s">
        <v>48</v>
      </c>
      <c r="E4114" s="48" t="str">
        <f>VLOOKUP(D4114,'Species List'!$A$2:$J$97,3,0)</f>
        <v>Scarus taeniopterus</v>
      </c>
      <c r="F4114">
        <v>23</v>
      </c>
      <c r="G4114" t="s">
        <v>43</v>
      </c>
      <c r="H4114" s="50">
        <f>VLOOKUP(D4114,'Species List'!$A$2:$J$97,6,0)</f>
        <v>-3.2256999999999998</v>
      </c>
      <c r="I4114" s="50">
        <f>VLOOKUP(D4114,'Species List'!$A$2:$J$97,7,0)</f>
        <v>2.3852000000000002</v>
      </c>
      <c r="J4114">
        <f t="shared" si="64"/>
        <v>255.56020890468707</v>
      </c>
      <c r="K4114" s="50" t="str">
        <f>VLOOKUP(D4114,'Species List'!$A$2:$J$97,4,0)</f>
        <v>Scaridae</v>
      </c>
    </row>
    <row r="4115" spans="1:11">
      <c r="A4115" s="49">
        <v>2015</v>
      </c>
      <c r="B4115" t="s">
        <v>380</v>
      </c>
      <c r="C4115">
        <v>10</v>
      </c>
      <c r="D4115" s="48" t="s">
        <v>42</v>
      </c>
      <c r="E4115" s="48" t="str">
        <f>VLOOKUP(D4115,'Species List'!$A$2:$J$97,3,0)</f>
        <v>Scarus vetula</v>
      </c>
      <c r="F4115">
        <v>20</v>
      </c>
      <c r="G4115" t="s">
        <v>21</v>
      </c>
      <c r="H4115" s="50">
        <f>VLOOKUP(D4115,'Species List'!$A$2:$J$97,6,0)</f>
        <v>-5.0162000000000004</v>
      </c>
      <c r="I4115" s="50">
        <f>VLOOKUP(D4115,'Species List'!$A$2:$J$97,7,0)</f>
        <v>3.1109</v>
      </c>
      <c r="J4115">
        <f t="shared" si="64"/>
        <v>138.69928220116935</v>
      </c>
      <c r="K4115" s="50" t="str">
        <f>VLOOKUP(D4115,'Species List'!$A$2:$J$97,4,0)</f>
        <v>Scaridae</v>
      </c>
    </row>
    <row r="4116" spans="1:11">
      <c r="A4116" s="49">
        <v>2015</v>
      </c>
      <c r="B4116" t="s">
        <v>380</v>
      </c>
      <c r="C4116">
        <v>10</v>
      </c>
      <c r="D4116" s="48" t="s">
        <v>42</v>
      </c>
      <c r="E4116" s="48" t="str">
        <f>VLOOKUP(D4116,'Species List'!$A$2:$J$97,3,0)</f>
        <v>Scarus vetula</v>
      </c>
      <c r="F4116">
        <v>25</v>
      </c>
      <c r="G4116" t="s">
        <v>21</v>
      </c>
      <c r="H4116" s="50">
        <f>VLOOKUP(D4116,'Species List'!$A$2:$J$97,6,0)</f>
        <v>-5.0162000000000004</v>
      </c>
      <c r="I4116" s="50">
        <f>VLOOKUP(D4116,'Species List'!$A$2:$J$97,7,0)</f>
        <v>3.1109</v>
      </c>
      <c r="J4116">
        <f t="shared" si="64"/>
        <v>277.684458006971</v>
      </c>
      <c r="K4116" s="50" t="str">
        <f>VLOOKUP(D4116,'Species List'!$A$2:$J$97,4,0)</f>
        <v>Scaridae</v>
      </c>
    </row>
    <row r="4117" spans="1:11">
      <c r="A4117" s="49">
        <v>2015</v>
      </c>
      <c r="B4117" t="s">
        <v>380</v>
      </c>
      <c r="C4117">
        <v>10</v>
      </c>
      <c r="D4117" s="48" t="s">
        <v>42</v>
      </c>
      <c r="E4117" s="48" t="str">
        <f>VLOOKUP(D4117,'Species List'!$A$2:$J$97,3,0)</f>
        <v>Scarus vetula</v>
      </c>
      <c r="F4117">
        <v>28</v>
      </c>
      <c r="G4117" t="s">
        <v>21</v>
      </c>
      <c r="H4117" s="50">
        <f>VLOOKUP(D4117,'Species List'!$A$2:$J$97,6,0)</f>
        <v>-5.0162000000000004</v>
      </c>
      <c r="I4117" s="50">
        <f>VLOOKUP(D4117,'Species List'!$A$2:$J$97,7,0)</f>
        <v>3.1109</v>
      </c>
      <c r="J4117">
        <f t="shared" si="64"/>
        <v>395.06078258407069</v>
      </c>
      <c r="K4117" s="50" t="str">
        <f>VLOOKUP(D4117,'Species List'!$A$2:$J$97,4,0)</f>
        <v>Scaridae</v>
      </c>
    </row>
    <row r="4118" spans="1:11">
      <c r="A4118" s="49">
        <v>2015</v>
      </c>
      <c r="B4118" t="s">
        <v>380</v>
      </c>
      <c r="C4118">
        <v>10</v>
      </c>
      <c r="D4118" s="48" t="s">
        <v>42</v>
      </c>
      <c r="E4118" s="48" t="str">
        <f>VLOOKUP(D4118,'Species List'!$A$2:$J$97,3,0)</f>
        <v>Scarus vetula</v>
      </c>
      <c r="F4118">
        <v>34</v>
      </c>
      <c r="G4118" t="s">
        <v>43</v>
      </c>
      <c r="H4118" s="50">
        <f>VLOOKUP(D4118,'Species List'!$A$2:$J$97,6,0)</f>
        <v>-5.0162000000000004</v>
      </c>
      <c r="I4118" s="50">
        <f>VLOOKUP(D4118,'Species List'!$A$2:$J$97,7,0)</f>
        <v>3.1109</v>
      </c>
      <c r="J4118">
        <f t="shared" si="64"/>
        <v>722.73279691201913</v>
      </c>
      <c r="K4118" s="50" t="str">
        <f>VLOOKUP(D4118,'Species List'!$A$2:$J$97,4,0)</f>
        <v>Scaridae</v>
      </c>
    </row>
    <row r="4119" spans="1:11">
      <c r="A4119" s="49">
        <v>2015</v>
      </c>
      <c r="B4119" t="s">
        <v>380</v>
      </c>
      <c r="C4119">
        <v>10</v>
      </c>
      <c r="D4119" s="48" t="s">
        <v>47</v>
      </c>
      <c r="E4119" s="48" t="str">
        <f>VLOOKUP(D4119,'Species List'!$A$2:$J$97,3,0)</f>
        <v>Sparisoma aurofrenatum</v>
      </c>
      <c r="F4119">
        <v>25</v>
      </c>
      <c r="G4119" t="s">
        <v>43</v>
      </c>
      <c r="H4119" s="50">
        <f>VLOOKUP(D4119,'Species List'!$A$2:$J$97,6,0)</f>
        <v>-4.0781000000000001</v>
      </c>
      <c r="I4119" s="50">
        <f>VLOOKUP(D4119,'Species List'!$A$2:$J$97,7,0)</f>
        <v>2.7437999999999998</v>
      </c>
      <c r="J4119">
        <f t="shared" si="64"/>
        <v>317.22528468051854</v>
      </c>
      <c r="K4119" s="50" t="str">
        <f>VLOOKUP(D4119,'Species List'!$A$2:$J$97,4,0)</f>
        <v>Scaridae</v>
      </c>
    </row>
    <row r="4120" spans="1:11">
      <c r="A4120" s="49">
        <v>2015</v>
      </c>
      <c r="B4120" t="s">
        <v>380</v>
      </c>
      <c r="C4120">
        <v>10</v>
      </c>
      <c r="D4120" t="s">
        <v>45</v>
      </c>
      <c r="E4120" s="48" t="str">
        <f>VLOOKUP(D4120,'Species List'!$A$2:$J$97,3,0)</f>
        <v>Sparisoma viride</v>
      </c>
      <c r="F4120">
        <v>13</v>
      </c>
      <c r="G4120" t="s">
        <v>21</v>
      </c>
      <c r="H4120" s="50">
        <f>VLOOKUP(D4120,'Species List'!$A$2:$J$97,6,0)</f>
        <v>-4.4317000000000002</v>
      </c>
      <c r="I4120" s="50">
        <f>VLOOKUP(D4120,'Species List'!$A$2:$J$97,7,0)</f>
        <v>2.9051</v>
      </c>
      <c r="J4120">
        <f t="shared" si="64"/>
        <v>51.229112573228946</v>
      </c>
      <c r="K4120" s="50" t="str">
        <f>VLOOKUP(D4120,'Species List'!$A$2:$J$97,4,0)</f>
        <v>Scaridae</v>
      </c>
    </row>
    <row r="4121" spans="1:11">
      <c r="A4121" s="49">
        <v>2015</v>
      </c>
      <c r="B4121" t="s">
        <v>380</v>
      </c>
      <c r="C4121">
        <v>10</v>
      </c>
      <c r="D4121" t="s">
        <v>45</v>
      </c>
      <c r="E4121" s="48" t="str">
        <f>VLOOKUP(D4121,'Species List'!$A$2:$J$97,3,0)</f>
        <v>Sparisoma viride</v>
      </c>
      <c r="F4121">
        <v>25</v>
      </c>
      <c r="G4121" t="s">
        <v>21</v>
      </c>
      <c r="H4121" s="50">
        <f>VLOOKUP(D4121,'Species List'!$A$2:$J$97,6,0)</f>
        <v>-4.4317000000000002</v>
      </c>
      <c r="I4121" s="50">
        <f>VLOOKUP(D4121,'Species List'!$A$2:$J$97,7,0)</f>
        <v>2.9051</v>
      </c>
      <c r="J4121">
        <f t="shared" si="64"/>
        <v>342.41715863912742</v>
      </c>
      <c r="K4121" s="50" t="str">
        <f>VLOOKUP(D4121,'Species List'!$A$2:$J$97,4,0)</f>
        <v>Scaridae</v>
      </c>
    </row>
    <row r="4122" spans="1:11">
      <c r="A4122" s="49">
        <v>2015</v>
      </c>
      <c r="B4122" t="s">
        <v>380</v>
      </c>
      <c r="C4122">
        <v>10</v>
      </c>
      <c r="D4122" t="s">
        <v>45</v>
      </c>
      <c r="E4122" s="48" t="str">
        <f>VLOOKUP(D4122,'Species List'!$A$2:$J$97,3,0)</f>
        <v>Sparisoma viride</v>
      </c>
      <c r="F4122">
        <v>30</v>
      </c>
      <c r="G4122" t="s">
        <v>21</v>
      </c>
      <c r="H4122" s="50">
        <f>VLOOKUP(D4122,'Species List'!$A$2:$J$97,6,0)</f>
        <v>-4.4317000000000002</v>
      </c>
      <c r="I4122" s="50">
        <f>VLOOKUP(D4122,'Species List'!$A$2:$J$97,7,0)</f>
        <v>2.9051</v>
      </c>
      <c r="J4122">
        <f t="shared" si="64"/>
        <v>581.54718397712224</v>
      </c>
      <c r="K4122" s="50" t="str">
        <f>VLOOKUP(D4122,'Species List'!$A$2:$J$97,4,0)</f>
        <v>Scaridae</v>
      </c>
    </row>
    <row r="4123" spans="1:11">
      <c r="A4123" s="49">
        <v>2015</v>
      </c>
      <c r="B4123" t="s">
        <v>380</v>
      </c>
      <c r="C4123">
        <v>10</v>
      </c>
      <c r="D4123" t="s">
        <v>45</v>
      </c>
      <c r="E4123" s="48" t="str">
        <f>VLOOKUP(D4123,'Species List'!$A$2:$J$97,3,0)</f>
        <v>Sparisoma viride</v>
      </c>
      <c r="F4123">
        <v>30</v>
      </c>
      <c r="G4123" t="s">
        <v>21</v>
      </c>
      <c r="H4123" s="50">
        <f>VLOOKUP(D4123,'Species List'!$A$2:$J$97,6,0)</f>
        <v>-4.4317000000000002</v>
      </c>
      <c r="I4123" s="50">
        <f>VLOOKUP(D4123,'Species List'!$A$2:$J$97,7,0)</f>
        <v>2.9051</v>
      </c>
      <c r="J4123">
        <f t="shared" si="64"/>
        <v>581.54718397712224</v>
      </c>
      <c r="K4123" s="50" t="str">
        <f>VLOOKUP(D4123,'Species List'!$A$2:$J$97,4,0)</f>
        <v>Scaridae</v>
      </c>
    </row>
    <row r="4124" spans="1:11">
      <c r="A4124" s="49">
        <v>2015</v>
      </c>
      <c r="B4124" t="s">
        <v>380</v>
      </c>
      <c r="C4124">
        <v>10</v>
      </c>
      <c r="D4124" t="s">
        <v>45</v>
      </c>
      <c r="E4124" s="48" t="str">
        <f>VLOOKUP(D4124,'Species List'!$A$2:$J$97,3,0)</f>
        <v>Sparisoma viride</v>
      </c>
      <c r="F4124">
        <v>31</v>
      </c>
      <c r="G4124" t="s">
        <v>21</v>
      </c>
      <c r="H4124" s="50">
        <f>VLOOKUP(D4124,'Species List'!$A$2:$J$97,6,0)</f>
        <v>-4.4317000000000002</v>
      </c>
      <c r="I4124" s="50">
        <f>VLOOKUP(D4124,'Species List'!$A$2:$J$97,7,0)</f>
        <v>2.9051</v>
      </c>
      <c r="J4124">
        <f t="shared" si="64"/>
        <v>639.66834096149489</v>
      </c>
      <c r="K4124" s="50" t="str">
        <f>VLOOKUP(D4124,'Species List'!$A$2:$J$97,4,0)</f>
        <v>Scaridae</v>
      </c>
    </row>
    <row r="4125" spans="1:11">
      <c r="A4125" s="49">
        <v>2015</v>
      </c>
      <c r="B4125" t="s">
        <v>380</v>
      </c>
      <c r="C4125">
        <v>10</v>
      </c>
      <c r="D4125" t="s">
        <v>45</v>
      </c>
      <c r="E4125" s="48" t="str">
        <f>VLOOKUP(D4125,'Species List'!$A$2:$J$97,3,0)</f>
        <v>Sparisoma viride</v>
      </c>
      <c r="F4125">
        <v>32</v>
      </c>
      <c r="G4125" t="s">
        <v>43</v>
      </c>
      <c r="H4125" s="50">
        <f>VLOOKUP(D4125,'Species List'!$A$2:$J$97,6,0)</f>
        <v>-4.4317000000000002</v>
      </c>
      <c r="I4125" s="50">
        <f>VLOOKUP(D4125,'Species List'!$A$2:$J$97,7,0)</f>
        <v>2.9051</v>
      </c>
      <c r="J4125">
        <f t="shared" si="64"/>
        <v>701.47339170910243</v>
      </c>
      <c r="K4125" s="50" t="str">
        <f>VLOOKUP(D4125,'Species List'!$A$2:$J$97,4,0)</f>
        <v>Scaridae</v>
      </c>
    </row>
    <row r="4126" spans="1:11">
      <c r="A4126" s="49">
        <v>2015</v>
      </c>
      <c r="B4126" t="s">
        <v>41</v>
      </c>
      <c r="C4126">
        <v>1</v>
      </c>
      <c r="D4126" t="s">
        <v>54</v>
      </c>
      <c r="E4126" s="48" t="str">
        <f>VLOOKUP(D4126,'Species List'!$A$2:$J$97,3,0)</f>
        <v>Acanthurus coeruleus</v>
      </c>
      <c r="F4126">
        <v>18</v>
      </c>
      <c r="H4126" s="50">
        <f>VLOOKUP(D4126,'Species List'!$A$2:$J$97,6,0)</f>
        <v>-2.8241999999999998</v>
      </c>
      <c r="I4126" s="50">
        <f>VLOOKUP(D4126,'Species List'!$A$2:$J$97,7,0)</f>
        <v>2.2637999999999998</v>
      </c>
      <c r="J4126">
        <f t="shared" si="64"/>
        <v>191.11109332634919</v>
      </c>
      <c r="K4126" s="50" t="str">
        <f>VLOOKUP(D4126,'Species List'!$A$2:$J$97,4,0)</f>
        <v>Acanthuridae</v>
      </c>
    </row>
    <row r="4127" spans="1:11">
      <c r="A4127" s="49">
        <v>2015</v>
      </c>
      <c r="B4127" t="s">
        <v>41</v>
      </c>
      <c r="C4127">
        <v>1</v>
      </c>
      <c r="D4127" t="s">
        <v>54</v>
      </c>
      <c r="E4127" s="48" t="str">
        <f>VLOOKUP(D4127,'Species List'!$A$2:$J$97,3,0)</f>
        <v>Acanthurus coeruleus</v>
      </c>
      <c r="F4127">
        <v>20</v>
      </c>
      <c r="H4127" s="50">
        <f>VLOOKUP(D4127,'Species List'!$A$2:$J$97,6,0)</f>
        <v>-2.8241999999999998</v>
      </c>
      <c r="I4127" s="50">
        <f>VLOOKUP(D4127,'Species List'!$A$2:$J$97,7,0)</f>
        <v>2.2637999999999998</v>
      </c>
      <c r="J4127">
        <f t="shared" si="64"/>
        <v>242.58933511332035</v>
      </c>
      <c r="K4127" s="50" t="str">
        <f>VLOOKUP(D4127,'Species List'!$A$2:$J$97,4,0)</f>
        <v>Acanthuridae</v>
      </c>
    </row>
    <row r="4128" spans="1:11">
      <c r="A4128" s="49">
        <v>2015</v>
      </c>
      <c r="B4128" t="s">
        <v>41</v>
      </c>
      <c r="C4128">
        <v>1</v>
      </c>
      <c r="D4128" s="48" t="s">
        <v>49</v>
      </c>
      <c r="E4128" s="48" t="str">
        <f>VLOOKUP(D4128,'Species List'!$A$2:$J$97,3,0)</f>
        <v>Microspathodon chrysurus</v>
      </c>
      <c r="F4128">
        <v>13</v>
      </c>
      <c r="H4128" s="50">
        <f>VLOOKUP(D4128,'Species List'!$A$2:$J$97,6,0)</f>
        <v>-4.7032999999999996</v>
      </c>
      <c r="I4128" s="50">
        <f>VLOOKUP(D4128,'Species List'!$A$2:$J$97,7,0)</f>
        <v>3.0825</v>
      </c>
      <c r="J4128">
        <f t="shared" si="64"/>
        <v>65.002548424018272</v>
      </c>
      <c r="K4128" s="50" t="str">
        <f>VLOOKUP(D4128,'Species List'!$A$2:$J$97,4,0)</f>
        <v>Pomacentridae</v>
      </c>
    </row>
    <row r="4129" spans="1:11">
      <c r="A4129" s="49">
        <v>2015</v>
      </c>
      <c r="B4129" t="s">
        <v>41</v>
      </c>
      <c r="C4129">
        <v>1</v>
      </c>
      <c r="D4129" s="48" t="s">
        <v>49</v>
      </c>
      <c r="E4129" s="48" t="str">
        <f>VLOOKUP(D4129,'Species List'!$A$2:$J$97,3,0)</f>
        <v>Microspathodon chrysurus</v>
      </c>
      <c r="F4129">
        <v>14</v>
      </c>
      <c r="H4129" s="50">
        <f>VLOOKUP(D4129,'Species List'!$A$2:$J$97,6,0)</f>
        <v>-4.7032999999999996</v>
      </c>
      <c r="I4129" s="50">
        <f>VLOOKUP(D4129,'Species List'!$A$2:$J$97,7,0)</f>
        <v>3.0825</v>
      </c>
      <c r="J4129">
        <f t="shared" si="64"/>
        <v>81.684502812349265</v>
      </c>
      <c r="K4129" s="50" t="str">
        <f>VLOOKUP(D4129,'Species List'!$A$2:$J$97,4,0)</f>
        <v>Pomacentridae</v>
      </c>
    </row>
    <row r="4130" spans="1:11">
      <c r="A4130" s="49">
        <v>2015</v>
      </c>
      <c r="B4130" t="s">
        <v>41</v>
      </c>
      <c r="C4130">
        <v>1</v>
      </c>
      <c r="D4130" s="48" t="s">
        <v>49</v>
      </c>
      <c r="E4130" s="48" t="str">
        <f>VLOOKUP(D4130,'Species List'!$A$2:$J$97,3,0)</f>
        <v>Microspathodon chrysurus</v>
      </c>
      <c r="F4130">
        <v>15</v>
      </c>
      <c r="H4130" s="50">
        <f>VLOOKUP(D4130,'Species List'!$A$2:$J$97,6,0)</f>
        <v>-4.7032999999999996</v>
      </c>
      <c r="I4130" s="50">
        <f>VLOOKUP(D4130,'Species List'!$A$2:$J$97,7,0)</f>
        <v>3.0825</v>
      </c>
      <c r="J4130">
        <f t="shared" si="64"/>
        <v>101.04185391212167</v>
      </c>
      <c r="K4130" s="50" t="str">
        <f>VLOOKUP(D4130,'Species List'!$A$2:$J$97,4,0)</f>
        <v>Pomacentridae</v>
      </c>
    </row>
    <row r="4131" spans="1:11">
      <c r="A4131" s="49">
        <v>2015</v>
      </c>
      <c r="B4131" t="s">
        <v>41</v>
      </c>
      <c r="C4131">
        <v>1</v>
      </c>
      <c r="D4131" s="48" t="s">
        <v>49</v>
      </c>
      <c r="E4131" s="48" t="str">
        <f>VLOOKUP(D4131,'Species List'!$A$2:$J$97,3,0)</f>
        <v>Microspathodon chrysurus</v>
      </c>
      <c r="F4131">
        <v>16</v>
      </c>
      <c r="H4131" s="50">
        <f>VLOOKUP(D4131,'Species List'!$A$2:$J$97,6,0)</f>
        <v>-4.7032999999999996</v>
      </c>
      <c r="I4131" s="50">
        <f>VLOOKUP(D4131,'Species List'!$A$2:$J$97,7,0)</f>
        <v>3.0825</v>
      </c>
      <c r="J4131">
        <f t="shared" si="64"/>
        <v>123.2820497402834</v>
      </c>
      <c r="K4131" s="50" t="str">
        <f>VLOOKUP(D4131,'Species List'!$A$2:$J$97,4,0)</f>
        <v>Pomacentridae</v>
      </c>
    </row>
    <row r="4132" spans="1:11">
      <c r="A4132" s="49">
        <v>2015</v>
      </c>
      <c r="B4132" t="s">
        <v>41</v>
      </c>
      <c r="C4132">
        <v>1</v>
      </c>
      <c r="D4132" t="s">
        <v>44</v>
      </c>
      <c r="E4132" s="48" t="str">
        <f>VLOOKUP(D4132,'Species List'!$A$2:$J$97,3,0)</f>
        <v>Scarus iseri</v>
      </c>
      <c r="F4132">
        <v>20</v>
      </c>
      <c r="G4132" t="s">
        <v>43</v>
      </c>
      <c r="H4132" s="50">
        <f>VLOOKUP(D4132,'Species List'!$A$2:$J$97,6,0)</f>
        <v>-4.8887</v>
      </c>
      <c r="I4132" s="50">
        <f>VLOOKUP(D4132,'Species List'!$A$2:$J$97,7,0)</f>
        <v>3.0548000000000002</v>
      </c>
      <c r="J4132">
        <f t="shared" si="64"/>
        <v>138.19312276937541</v>
      </c>
      <c r="K4132" s="50" t="str">
        <f>VLOOKUP(D4132,'Species List'!$A$2:$J$97,4,0)</f>
        <v>Scaridae</v>
      </c>
    </row>
    <row r="4133" spans="1:11">
      <c r="A4133" s="49">
        <v>2015</v>
      </c>
      <c r="B4133" t="s">
        <v>41</v>
      </c>
      <c r="C4133">
        <v>1</v>
      </c>
      <c r="D4133" t="s">
        <v>48</v>
      </c>
      <c r="E4133" s="48" t="str">
        <f>VLOOKUP(D4133,'Species List'!$A$2:$J$97,3,0)</f>
        <v>Scarus taeniopterus</v>
      </c>
      <c r="F4133">
        <v>18</v>
      </c>
      <c r="G4133" t="s">
        <v>21</v>
      </c>
      <c r="H4133" s="50">
        <f>VLOOKUP(D4133,'Species List'!$A$2:$J$97,6,0)</f>
        <v>-3.2256999999999998</v>
      </c>
      <c r="I4133" s="50">
        <f>VLOOKUP(D4133,'Species List'!$A$2:$J$97,7,0)</f>
        <v>2.3852000000000002</v>
      </c>
      <c r="J4133">
        <f t="shared" si="64"/>
        <v>142.42163893869329</v>
      </c>
      <c r="K4133" s="50" t="str">
        <f>VLOOKUP(D4133,'Species List'!$A$2:$J$97,4,0)</f>
        <v>Scaridae</v>
      </c>
    </row>
    <row r="4134" spans="1:11">
      <c r="A4134" s="49">
        <v>2015</v>
      </c>
      <c r="B4134" t="s">
        <v>41</v>
      </c>
      <c r="C4134">
        <v>1</v>
      </c>
      <c r="D4134" t="s">
        <v>48</v>
      </c>
      <c r="E4134" s="48" t="str">
        <f>VLOOKUP(D4134,'Species List'!$A$2:$J$97,3,0)</f>
        <v>Scarus taeniopterus</v>
      </c>
      <c r="F4134">
        <v>23</v>
      </c>
      <c r="G4134" t="s">
        <v>43</v>
      </c>
      <c r="H4134" s="50">
        <f>VLOOKUP(D4134,'Species List'!$A$2:$J$97,6,0)</f>
        <v>-3.2256999999999998</v>
      </c>
      <c r="I4134" s="50">
        <f>VLOOKUP(D4134,'Species List'!$A$2:$J$97,7,0)</f>
        <v>2.3852000000000002</v>
      </c>
      <c r="J4134">
        <f t="shared" si="64"/>
        <v>255.56020890468707</v>
      </c>
      <c r="K4134" s="50" t="str">
        <f>VLOOKUP(D4134,'Species List'!$A$2:$J$97,4,0)</f>
        <v>Scaridae</v>
      </c>
    </row>
    <row r="4135" spans="1:11">
      <c r="A4135" s="49">
        <v>2015</v>
      </c>
      <c r="B4135" t="s">
        <v>41</v>
      </c>
      <c r="C4135">
        <v>1</v>
      </c>
      <c r="D4135" s="48" t="s">
        <v>42</v>
      </c>
      <c r="E4135" s="48" t="str">
        <f>VLOOKUP(D4135,'Species List'!$A$2:$J$97,3,0)</f>
        <v>Scarus vetula</v>
      </c>
      <c r="F4135">
        <v>28</v>
      </c>
      <c r="G4135" t="s">
        <v>21</v>
      </c>
      <c r="H4135" s="50">
        <f>VLOOKUP(D4135,'Species List'!$A$2:$J$97,6,0)</f>
        <v>-5.0162000000000004</v>
      </c>
      <c r="I4135" s="50">
        <f>VLOOKUP(D4135,'Species List'!$A$2:$J$97,7,0)</f>
        <v>3.1109</v>
      </c>
      <c r="J4135">
        <f t="shared" si="64"/>
        <v>395.06078258407069</v>
      </c>
      <c r="K4135" s="50" t="str">
        <f>VLOOKUP(D4135,'Species List'!$A$2:$J$97,4,0)</f>
        <v>Scaridae</v>
      </c>
    </row>
    <row r="4136" spans="1:11">
      <c r="A4136" s="49">
        <v>2015</v>
      </c>
      <c r="B4136" t="s">
        <v>41</v>
      </c>
      <c r="C4136">
        <v>1</v>
      </c>
      <c r="D4136" s="48" t="s">
        <v>42</v>
      </c>
      <c r="E4136" s="48" t="str">
        <f>VLOOKUP(D4136,'Species List'!$A$2:$J$97,3,0)</f>
        <v>Scarus vetula</v>
      </c>
      <c r="F4136">
        <v>32</v>
      </c>
      <c r="G4136" t="s">
        <v>43</v>
      </c>
      <c r="H4136" s="50">
        <f>VLOOKUP(D4136,'Species List'!$A$2:$J$97,6,0)</f>
        <v>-5.0162000000000004</v>
      </c>
      <c r="I4136" s="50">
        <f>VLOOKUP(D4136,'Species List'!$A$2:$J$97,7,0)</f>
        <v>3.1109</v>
      </c>
      <c r="J4136">
        <f t="shared" si="64"/>
        <v>598.50952660385963</v>
      </c>
      <c r="K4136" s="50" t="str">
        <f>VLOOKUP(D4136,'Species List'!$A$2:$J$97,4,0)</f>
        <v>Scaridae</v>
      </c>
    </row>
    <row r="4137" spans="1:11">
      <c r="A4137" s="49">
        <v>2015</v>
      </c>
      <c r="B4137" t="s">
        <v>41</v>
      </c>
      <c r="C4137">
        <v>1</v>
      </c>
      <c r="D4137" s="48" t="s">
        <v>47</v>
      </c>
      <c r="E4137" s="48" t="str">
        <f>VLOOKUP(D4137,'Species List'!$A$2:$J$97,3,0)</f>
        <v>Sparisoma aurofrenatum</v>
      </c>
      <c r="F4137">
        <v>20</v>
      </c>
      <c r="G4137" t="s">
        <v>43</v>
      </c>
      <c r="H4137" s="50">
        <f>VLOOKUP(D4137,'Species List'!$A$2:$J$97,6,0)</f>
        <v>-4.0781000000000001</v>
      </c>
      <c r="I4137" s="50">
        <f>VLOOKUP(D4137,'Species List'!$A$2:$J$97,7,0)</f>
        <v>2.7437999999999998</v>
      </c>
      <c r="J4137">
        <f t="shared" si="64"/>
        <v>171.97531044669645</v>
      </c>
      <c r="K4137" s="50" t="str">
        <f>VLOOKUP(D4137,'Species List'!$A$2:$J$97,4,0)</f>
        <v>Scaridae</v>
      </c>
    </row>
    <row r="4138" spans="1:11">
      <c r="A4138" s="49">
        <v>2015</v>
      </c>
      <c r="B4138" t="s">
        <v>41</v>
      </c>
      <c r="C4138">
        <v>1</v>
      </c>
      <c r="D4138" t="s">
        <v>45</v>
      </c>
      <c r="E4138" s="48" t="str">
        <f>VLOOKUP(D4138,'Species List'!$A$2:$J$97,3,0)</f>
        <v>Sparisoma viride</v>
      </c>
      <c r="F4138">
        <v>30</v>
      </c>
      <c r="G4138" t="s">
        <v>21</v>
      </c>
      <c r="H4138" s="50">
        <f>VLOOKUP(D4138,'Species List'!$A$2:$J$97,6,0)</f>
        <v>-4.4317000000000002</v>
      </c>
      <c r="I4138" s="50">
        <f>VLOOKUP(D4138,'Species List'!$A$2:$J$97,7,0)</f>
        <v>2.9051</v>
      </c>
      <c r="J4138">
        <f t="shared" si="64"/>
        <v>581.54718397712224</v>
      </c>
      <c r="K4138" s="50" t="str">
        <f>VLOOKUP(D4138,'Species List'!$A$2:$J$97,4,0)</f>
        <v>Scaridae</v>
      </c>
    </row>
    <row r="4139" spans="1:11">
      <c r="A4139" s="49">
        <v>2015</v>
      </c>
      <c r="B4139" t="s">
        <v>41</v>
      </c>
      <c r="C4139">
        <v>2</v>
      </c>
      <c r="D4139" s="48" t="s">
        <v>49</v>
      </c>
      <c r="E4139" s="48" t="str">
        <f>VLOOKUP(D4139,'Species List'!$A$2:$J$97,3,0)</f>
        <v>Microspathodon chrysurus</v>
      </c>
      <c r="F4139">
        <v>13</v>
      </c>
      <c r="H4139" s="50">
        <f>VLOOKUP(D4139,'Species List'!$A$2:$J$97,6,0)</f>
        <v>-4.7032999999999996</v>
      </c>
      <c r="I4139" s="50">
        <f>VLOOKUP(D4139,'Species List'!$A$2:$J$97,7,0)</f>
        <v>3.0825</v>
      </c>
      <c r="J4139">
        <f t="shared" si="64"/>
        <v>65.002548424018272</v>
      </c>
      <c r="K4139" s="50" t="str">
        <f>VLOOKUP(D4139,'Species List'!$A$2:$J$97,4,0)</f>
        <v>Pomacentridae</v>
      </c>
    </row>
    <row r="4140" spans="1:11">
      <c r="A4140" s="49">
        <v>2015</v>
      </c>
      <c r="B4140" t="s">
        <v>41</v>
      </c>
      <c r="C4140">
        <v>2</v>
      </c>
      <c r="D4140" s="48" t="s">
        <v>49</v>
      </c>
      <c r="E4140" s="48" t="str">
        <f>VLOOKUP(D4140,'Species List'!$A$2:$J$97,3,0)</f>
        <v>Microspathodon chrysurus</v>
      </c>
      <c r="F4140">
        <v>14</v>
      </c>
      <c r="H4140" s="50">
        <f>VLOOKUP(D4140,'Species List'!$A$2:$J$97,6,0)</f>
        <v>-4.7032999999999996</v>
      </c>
      <c r="I4140" s="50">
        <f>VLOOKUP(D4140,'Species List'!$A$2:$J$97,7,0)</f>
        <v>3.0825</v>
      </c>
      <c r="J4140">
        <f t="shared" si="64"/>
        <v>81.684502812349265</v>
      </c>
      <c r="K4140" s="50" t="str">
        <f>VLOOKUP(D4140,'Species List'!$A$2:$J$97,4,0)</f>
        <v>Pomacentridae</v>
      </c>
    </row>
    <row r="4141" spans="1:11">
      <c r="A4141" s="49">
        <v>2015</v>
      </c>
      <c r="B4141" t="s">
        <v>41</v>
      </c>
      <c r="C4141">
        <v>2</v>
      </c>
      <c r="D4141" s="48" t="s">
        <v>49</v>
      </c>
      <c r="E4141" s="48" t="str">
        <f>VLOOKUP(D4141,'Species List'!$A$2:$J$97,3,0)</f>
        <v>Microspathodon chrysurus</v>
      </c>
      <c r="F4141">
        <v>15</v>
      </c>
      <c r="H4141" s="50">
        <f>VLOOKUP(D4141,'Species List'!$A$2:$J$97,6,0)</f>
        <v>-4.7032999999999996</v>
      </c>
      <c r="I4141" s="50">
        <f>VLOOKUP(D4141,'Species List'!$A$2:$J$97,7,0)</f>
        <v>3.0825</v>
      </c>
      <c r="J4141">
        <f t="shared" si="64"/>
        <v>101.04185391212167</v>
      </c>
      <c r="K4141" s="50" t="str">
        <f>VLOOKUP(D4141,'Species List'!$A$2:$J$97,4,0)</f>
        <v>Pomacentridae</v>
      </c>
    </row>
    <row r="4142" spans="1:11">
      <c r="A4142" s="49">
        <v>2015</v>
      </c>
      <c r="B4142" t="s">
        <v>41</v>
      </c>
      <c r="C4142">
        <v>2</v>
      </c>
      <c r="D4142" t="s">
        <v>48</v>
      </c>
      <c r="E4142" s="48" t="str">
        <f>VLOOKUP(D4142,'Species List'!$A$2:$J$97,3,0)</f>
        <v>Scarus taeniopterus</v>
      </c>
      <c r="F4142">
        <v>18</v>
      </c>
      <c r="G4142" t="s">
        <v>21</v>
      </c>
      <c r="H4142" s="50">
        <f>VLOOKUP(D4142,'Species List'!$A$2:$J$97,6,0)</f>
        <v>-3.2256999999999998</v>
      </c>
      <c r="I4142" s="50">
        <f>VLOOKUP(D4142,'Species List'!$A$2:$J$97,7,0)</f>
        <v>2.3852000000000002</v>
      </c>
      <c r="J4142">
        <f t="shared" si="64"/>
        <v>142.42163893869329</v>
      </c>
      <c r="K4142" s="50" t="str">
        <f>VLOOKUP(D4142,'Species List'!$A$2:$J$97,4,0)</f>
        <v>Scaridae</v>
      </c>
    </row>
    <row r="4143" spans="1:11">
      <c r="A4143" s="49">
        <v>2015</v>
      </c>
      <c r="B4143" t="s">
        <v>41</v>
      </c>
      <c r="C4143">
        <v>2</v>
      </c>
      <c r="D4143" t="s">
        <v>48</v>
      </c>
      <c r="E4143" s="48" t="str">
        <f>VLOOKUP(D4143,'Species List'!$A$2:$J$97,3,0)</f>
        <v>Scarus taeniopterus</v>
      </c>
      <c r="F4143">
        <v>23</v>
      </c>
      <c r="G4143" t="s">
        <v>43</v>
      </c>
      <c r="H4143" s="50">
        <f>VLOOKUP(D4143,'Species List'!$A$2:$J$97,6,0)</f>
        <v>-3.2256999999999998</v>
      </c>
      <c r="I4143" s="50">
        <f>VLOOKUP(D4143,'Species List'!$A$2:$J$97,7,0)</f>
        <v>2.3852000000000002</v>
      </c>
      <c r="J4143">
        <f t="shared" si="64"/>
        <v>255.56020890468707</v>
      </c>
      <c r="K4143" s="50" t="str">
        <f>VLOOKUP(D4143,'Species List'!$A$2:$J$97,4,0)</f>
        <v>Scaridae</v>
      </c>
    </row>
    <row r="4144" spans="1:11">
      <c r="A4144" s="49">
        <v>2015</v>
      </c>
      <c r="B4144" t="s">
        <v>41</v>
      </c>
      <c r="C4144">
        <v>2</v>
      </c>
      <c r="D4144" s="48" t="s">
        <v>42</v>
      </c>
      <c r="E4144" s="48" t="str">
        <f>VLOOKUP(D4144,'Species List'!$A$2:$J$97,3,0)</f>
        <v>Scarus vetula</v>
      </c>
      <c r="F4144">
        <v>24</v>
      </c>
      <c r="G4144" t="s">
        <v>21</v>
      </c>
      <c r="H4144" s="50">
        <f>VLOOKUP(D4144,'Species List'!$A$2:$J$97,6,0)</f>
        <v>-5.0162000000000004</v>
      </c>
      <c r="I4144" s="50">
        <f>VLOOKUP(D4144,'Species List'!$A$2:$J$97,7,0)</f>
        <v>3.1109</v>
      </c>
      <c r="J4144">
        <f t="shared" si="64"/>
        <v>244.56772957919503</v>
      </c>
      <c r="K4144" s="50" t="str">
        <f>VLOOKUP(D4144,'Species List'!$A$2:$J$97,4,0)</f>
        <v>Scaridae</v>
      </c>
    </row>
    <row r="4145" spans="1:11">
      <c r="A4145" s="49">
        <v>2015</v>
      </c>
      <c r="B4145" t="s">
        <v>41</v>
      </c>
      <c r="C4145">
        <v>2</v>
      </c>
      <c r="D4145" s="48" t="s">
        <v>42</v>
      </c>
      <c r="E4145" s="48" t="str">
        <f>VLOOKUP(D4145,'Species List'!$A$2:$J$97,3,0)</f>
        <v>Scarus vetula</v>
      </c>
      <c r="F4145">
        <v>30</v>
      </c>
      <c r="G4145" t="s">
        <v>43</v>
      </c>
      <c r="H4145" s="50">
        <f>VLOOKUP(D4145,'Species List'!$A$2:$J$97,6,0)</f>
        <v>-5.0162000000000004</v>
      </c>
      <c r="I4145" s="50">
        <f>VLOOKUP(D4145,'Species List'!$A$2:$J$97,7,0)</f>
        <v>3.1109</v>
      </c>
      <c r="J4145">
        <f t="shared" si="64"/>
        <v>489.6395738782121</v>
      </c>
      <c r="K4145" s="50" t="str">
        <f>VLOOKUP(D4145,'Species List'!$A$2:$J$97,4,0)</f>
        <v>Scaridae</v>
      </c>
    </row>
    <row r="4146" spans="1:11">
      <c r="A4146" s="49">
        <v>2015</v>
      </c>
      <c r="B4146" t="s">
        <v>41</v>
      </c>
      <c r="C4146">
        <v>2</v>
      </c>
      <c r="D4146" s="48" t="s">
        <v>42</v>
      </c>
      <c r="E4146" s="48" t="str">
        <f>VLOOKUP(D4146,'Species List'!$A$2:$J$97,3,0)</f>
        <v>Scarus vetula</v>
      </c>
      <c r="F4146">
        <v>33</v>
      </c>
      <c r="G4146" t="s">
        <v>43</v>
      </c>
      <c r="H4146" s="50">
        <f>VLOOKUP(D4146,'Species List'!$A$2:$J$97,6,0)</f>
        <v>-5.0162000000000004</v>
      </c>
      <c r="I4146" s="50">
        <f>VLOOKUP(D4146,'Species List'!$A$2:$J$97,7,0)</f>
        <v>3.1109</v>
      </c>
      <c r="J4146">
        <f t="shared" si="64"/>
        <v>658.63531859738646</v>
      </c>
      <c r="K4146" s="50" t="str">
        <f>VLOOKUP(D4146,'Species List'!$A$2:$J$97,4,0)</f>
        <v>Scaridae</v>
      </c>
    </row>
    <row r="4147" spans="1:11">
      <c r="A4147" s="49">
        <v>2015</v>
      </c>
      <c r="B4147" t="s">
        <v>41</v>
      </c>
      <c r="C4147">
        <v>2</v>
      </c>
      <c r="D4147" t="s">
        <v>45</v>
      </c>
      <c r="E4147" s="48" t="str">
        <f>VLOOKUP(D4147,'Species List'!$A$2:$J$97,3,0)</f>
        <v>Sparisoma viride</v>
      </c>
      <c r="F4147">
        <v>32</v>
      </c>
      <c r="G4147" t="s">
        <v>43</v>
      </c>
      <c r="H4147" s="50">
        <f>VLOOKUP(D4147,'Species List'!$A$2:$J$97,6,0)</f>
        <v>-4.4317000000000002</v>
      </c>
      <c r="I4147" s="50">
        <f>VLOOKUP(D4147,'Species List'!$A$2:$J$97,7,0)</f>
        <v>2.9051</v>
      </c>
      <c r="J4147">
        <f t="shared" si="64"/>
        <v>701.47339170910243</v>
      </c>
      <c r="K4147" s="50" t="str">
        <f>VLOOKUP(D4147,'Species List'!$A$2:$J$97,4,0)</f>
        <v>Scaridae</v>
      </c>
    </row>
    <row r="4148" spans="1:11">
      <c r="A4148" s="49">
        <v>2015</v>
      </c>
      <c r="B4148" t="s">
        <v>41</v>
      </c>
      <c r="C4148">
        <v>3</v>
      </c>
      <c r="D4148" s="48" t="s">
        <v>26</v>
      </c>
      <c r="E4148" s="48" t="str">
        <f>VLOOKUP(D4148,'Species List'!$A$2:$J$97,3,0)</f>
        <v>Acanthurus bahianus</v>
      </c>
      <c r="F4148">
        <v>17</v>
      </c>
      <c r="H4148" s="50">
        <f>VLOOKUP(D4148,'Species List'!$A$2:$J$97,6,0)</f>
        <v>-4.6005000000000003</v>
      </c>
      <c r="I4148" s="50">
        <f>VLOOKUP(D4148,'Species List'!$A$2:$J$97,7,0)</f>
        <v>2.9752000000000001</v>
      </c>
      <c r="J4148">
        <f t="shared" si="64"/>
        <v>108.52545888885899</v>
      </c>
      <c r="K4148" s="50" t="str">
        <f>VLOOKUP(D4148,'Species List'!$A$2:$J$97,4,0)</f>
        <v>Acanthuridae</v>
      </c>
    </row>
    <row r="4149" spans="1:11">
      <c r="A4149" s="49">
        <v>2015</v>
      </c>
      <c r="B4149" t="s">
        <v>41</v>
      </c>
      <c r="C4149">
        <v>3</v>
      </c>
      <c r="D4149" t="s">
        <v>54</v>
      </c>
      <c r="E4149" s="48" t="str">
        <f>VLOOKUP(D4149,'Species List'!$A$2:$J$97,3,0)</f>
        <v>Acanthurus coeruleus</v>
      </c>
      <c r="F4149">
        <v>18</v>
      </c>
      <c r="H4149" s="50">
        <f>VLOOKUP(D4149,'Species List'!$A$2:$J$97,6,0)</f>
        <v>-2.8241999999999998</v>
      </c>
      <c r="I4149" s="50">
        <f>VLOOKUP(D4149,'Species List'!$A$2:$J$97,7,0)</f>
        <v>2.2637999999999998</v>
      </c>
      <c r="J4149">
        <f t="shared" si="64"/>
        <v>191.11109332634919</v>
      </c>
      <c r="K4149" s="50" t="str">
        <f>VLOOKUP(D4149,'Species List'!$A$2:$J$97,4,0)</f>
        <v>Acanthuridae</v>
      </c>
    </row>
    <row r="4150" spans="1:11">
      <c r="A4150" s="49">
        <v>2015</v>
      </c>
      <c r="B4150" t="s">
        <v>41</v>
      </c>
      <c r="C4150">
        <v>3</v>
      </c>
      <c r="D4150" t="s">
        <v>54</v>
      </c>
      <c r="E4150" s="48" t="str">
        <f>VLOOKUP(D4150,'Species List'!$A$2:$J$97,3,0)</f>
        <v>Acanthurus coeruleus</v>
      </c>
      <c r="F4150">
        <v>18</v>
      </c>
      <c r="H4150" s="50">
        <f>VLOOKUP(D4150,'Species List'!$A$2:$J$97,6,0)</f>
        <v>-2.8241999999999998</v>
      </c>
      <c r="I4150" s="50">
        <f>VLOOKUP(D4150,'Species List'!$A$2:$J$97,7,0)</f>
        <v>2.2637999999999998</v>
      </c>
      <c r="J4150">
        <f t="shared" si="64"/>
        <v>191.11109332634919</v>
      </c>
      <c r="K4150" s="50" t="str">
        <f>VLOOKUP(D4150,'Species List'!$A$2:$J$97,4,0)</f>
        <v>Acanthuridae</v>
      </c>
    </row>
    <row r="4151" spans="1:11">
      <c r="A4151" s="49">
        <v>2015</v>
      </c>
      <c r="B4151" t="s">
        <v>41</v>
      </c>
      <c r="C4151">
        <v>3</v>
      </c>
      <c r="D4151" t="s">
        <v>44</v>
      </c>
      <c r="E4151" s="48" t="str">
        <f>VLOOKUP(D4151,'Species List'!$A$2:$J$97,3,0)</f>
        <v>Scarus iseri</v>
      </c>
      <c r="F4151">
        <v>23</v>
      </c>
      <c r="G4151" t="s">
        <v>43</v>
      </c>
      <c r="H4151" s="50">
        <f>VLOOKUP(D4151,'Species List'!$A$2:$J$97,6,0)</f>
        <v>-4.8887</v>
      </c>
      <c r="I4151" s="50">
        <f>VLOOKUP(D4151,'Species List'!$A$2:$J$97,7,0)</f>
        <v>3.0548000000000002</v>
      </c>
      <c r="J4151">
        <f t="shared" si="64"/>
        <v>211.79036238974825</v>
      </c>
      <c r="K4151" s="50" t="str">
        <f>VLOOKUP(D4151,'Species List'!$A$2:$J$97,4,0)</f>
        <v>Scaridae</v>
      </c>
    </row>
    <row r="4152" spans="1:11">
      <c r="A4152" s="49">
        <v>2015</v>
      </c>
      <c r="B4152" t="s">
        <v>41</v>
      </c>
      <c r="C4152">
        <v>3</v>
      </c>
      <c r="D4152" t="s">
        <v>48</v>
      </c>
      <c r="E4152" s="48" t="str">
        <f>VLOOKUP(D4152,'Species List'!$A$2:$J$97,3,0)</f>
        <v>Scarus taeniopterus</v>
      </c>
      <c r="F4152">
        <v>7</v>
      </c>
      <c r="G4152" t="s">
        <v>53</v>
      </c>
      <c r="H4152" s="50">
        <f>VLOOKUP(D4152,'Species List'!$A$2:$J$97,6,0)</f>
        <v>-3.2256999999999998</v>
      </c>
      <c r="I4152" s="50">
        <f>VLOOKUP(D4152,'Species List'!$A$2:$J$97,7,0)</f>
        <v>2.3852000000000002</v>
      </c>
      <c r="J4152">
        <f t="shared" si="64"/>
        <v>14.970208360402568</v>
      </c>
      <c r="K4152" s="50" t="str">
        <f>VLOOKUP(D4152,'Species List'!$A$2:$J$97,4,0)</f>
        <v>Scaridae</v>
      </c>
    </row>
    <row r="4153" spans="1:11">
      <c r="A4153" s="49">
        <v>2015</v>
      </c>
      <c r="B4153" t="s">
        <v>41</v>
      </c>
      <c r="C4153">
        <v>3</v>
      </c>
      <c r="D4153" s="48" t="s">
        <v>42</v>
      </c>
      <c r="E4153" s="48" t="str">
        <f>VLOOKUP(D4153,'Species List'!$A$2:$J$97,3,0)</f>
        <v>Scarus vetula</v>
      </c>
      <c r="F4153">
        <v>28</v>
      </c>
      <c r="G4153" t="s">
        <v>21</v>
      </c>
      <c r="H4153" s="50">
        <f>VLOOKUP(D4153,'Species List'!$A$2:$J$97,6,0)</f>
        <v>-5.0162000000000004</v>
      </c>
      <c r="I4153" s="50">
        <f>VLOOKUP(D4153,'Species List'!$A$2:$J$97,7,0)</f>
        <v>3.1109</v>
      </c>
      <c r="J4153">
        <f t="shared" si="64"/>
        <v>395.06078258407069</v>
      </c>
      <c r="K4153" s="50" t="str">
        <f>VLOOKUP(D4153,'Species List'!$A$2:$J$97,4,0)</f>
        <v>Scaridae</v>
      </c>
    </row>
    <row r="4154" spans="1:11">
      <c r="A4154" s="49">
        <v>2015</v>
      </c>
      <c r="B4154" t="s">
        <v>41</v>
      </c>
      <c r="C4154">
        <v>3</v>
      </c>
      <c r="D4154" s="48" t="s">
        <v>42</v>
      </c>
      <c r="E4154" s="48" t="str">
        <f>VLOOKUP(D4154,'Species List'!$A$2:$J$97,3,0)</f>
        <v>Scarus vetula</v>
      </c>
      <c r="F4154">
        <v>32</v>
      </c>
      <c r="G4154" t="s">
        <v>43</v>
      </c>
      <c r="H4154" s="50">
        <f>VLOOKUP(D4154,'Species List'!$A$2:$J$97,6,0)</f>
        <v>-5.0162000000000004</v>
      </c>
      <c r="I4154" s="50">
        <f>VLOOKUP(D4154,'Species List'!$A$2:$J$97,7,0)</f>
        <v>3.1109</v>
      </c>
      <c r="J4154">
        <f t="shared" si="64"/>
        <v>598.50952660385963</v>
      </c>
      <c r="K4154" s="50" t="str">
        <f>VLOOKUP(D4154,'Species List'!$A$2:$J$97,4,0)</f>
        <v>Scaridae</v>
      </c>
    </row>
    <row r="4155" spans="1:11">
      <c r="A4155" s="49">
        <v>2015</v>
      </c>
      <c r="B4155" t="s">
        <v>41</v>
      </c>
      <c r="C4155">
        <v>3</v>
      </c>
      <c r="D4155" s="48" t="s">
        <v>36</v>
      </c>
      <c r="E4155" s="48" t="str">
        <f>VLOOKUP(D4155,'Species List'!$A$2:$J$97,3,0)</f>
        <v>Sparisoma chrysopterum</v>
      </c>
      <c r="F4155">
        <v>32</v>
      </c>
      <c r="G4155" t="s">
        <v>43</v>
      </c>
      <c r="H4155" s="50">
        <f>VLOOKUP(D4155,'Species List'!$A$2:$J$97,6,0)</f>
        <v>-3.0508999999999999</v>
      </c>
      <c r="I4155" s="50">
        <f>VLOOKUP(D4155,'Species List'!$A$2:$J$97,7,0)</f>
        <v>2.3191999999999999</v>
      </c>
      <c r="J4155">
        <f t="shared" si="64"/>
        <v>574.17440591688262</v>
      </c>
      <c r="K4155" s="50" t="str">
        <f>VLOOKUP(D4155,'Species List'!$A$2:$J$97,4,0)</f>
        <v>Scaridae</v>
      </c>
    </row>
    <row r="4156" spans="1:11">
      <c r="A4156" s="49">
        <v>2015</v>
      </c>
      <c r="B4156" t="s">
        <v>41</v>
      </c>
      <c r="C4156">
        <v>3</v>
      </c>
      <c r="D4156" t="s">
        <v>45</v>
      </c>
      <c r="E4156" s="48" t="str">
        <f>VLOOKUP(D4156,'Species List'!$A$2:$J$97,3,0)</f>
        <v>Sparisoma viride</v>
      </c>
      <c r="F4156">
        <v>20</v>
      </c>
      <c r="G4156" t="s">
        <v>21</v>
      </c>
      <c r="H4156" s="50">
        <f>VLOOKUP(D4156,'Species List'!$A$2:$J$97,6,0)</f>
        <v>-4.4317000000000002</v>
      </c>
      <c r="I4156" s="50">
        <f>VLOOKUP(D4156,'Species List'!$A$2:$J$97,7,0)</f>
        <v>2.9051</v>
      </c>
      <c r="J4156">
        <f t="shared" si="64"/>
        <v>179.06975540636282</v>
      </c>
      <c r="K4156" s="50" t="str">
        <f>VLOOKUP(D4156,'Species List'!$A$2:$J$97,4,0)</f>
        <v>Scaridae</v>
      </c>
    </row>
    <row r="4157" spans="1:11">
      <c r="A4157" s="49">
        <v>2015</v>
      </c>
      <c r="B4157" t="s">
        <v>41</v>
      </c>
      <c r="C4157">
        <v>4</v>
      </c>
      <c r="D4157" t="s">
        <v>48</v>
      </c>
      <c r="E4157" s="48" t="str">
        <f>VLOOKUP(D4157,'Species List'!$A$2:$J$97,3,0)</f>
        <v>Scarus taeniopterus</v>
      </c>
      <c r="F4157">
        <v>16</v>
      </c>
      <c r="G4157" t="s">
        <v>21</v>
      </c>
      <c r="H4157" s="50">
        <f>VLOOKUP(D4157,'Species List'!$A$2:$J$97,6,0)</f>
        <v>-3.2256999999999998</v>
      </c>
      <c r="I4157" s="50">
        <f>VLOOKUP(D4157,'Species List'!$A$2:$J$97,7,0)</f>
        <v>2.3852000000000002</v>
      </c>
      <c r="J4157">
        <f t="shared" si="64"/>
        <v>107.53924488293569</v>
      </c>
      <c r="K4157" s="50" t="str">
        <f>VLOOKUP(D4157,'Species List'!$A$2:$J$97,4,0)</f>
        <v>Scaridae</v>
      </c>
    </row>
    <row r="4158" spans="1:11">
      <c r="A4158" s="49">
        <v>2015</v>
      </c>
      <c r="B4158" t="s">
        <v>41</v>
      </c>
      <c r="C4158">
        <v>4</v>
      </c>
      <c r="D4158" t="s">
        <v>48</v>
      </c>
      <c r="E4158" s="48" t="str">
        <f>VLOOKUP(D4158,'Species List'!$A$2:$J$97,3,0)</f>
        <v>Scarus taeniopterus</v>
      </c>
      <c r="F4158">
        <v>17</v>
      </c>
      <c r="G4158" t="s">
        <v>21</v>
      </c>
      <c r="H4158" s="50">
        <f>VLOOKUP(D4158,'Species List'!$A$2:$J$97,6,0)</f>
        <v>-3.2256999999999998</v>
      </c>
      <c r="I4158" s="50">
        <f>VLOOKUP(D4158,'Species List'!$A$2:$J$97,7,0)</f>
        <v>2.3852000000000002</v>
      </c>
      <c r="J4158">
        <f t="shared" si="64"/>
        <v>124.27013418228138</v>
      </c>
      <c r="K4158" s="50" t="str">
        <f>VLOOKUP(D4158,'Species List'!$A$2:$J$97,4,0)</f>
        <v>Scaridae</v>
      </c>
    </row>
    <row r="4159" spans="1:11">
      <c r="A4159" s="49">
        <v>2015</v>
      </c>
      <c r="B4159" t="s">
        <v>41</v>
      </c>
      <c r="C4159">
        <v>4</v>
      </c>
      <c r="D4159" t="s">
        <v>48</v>
      </c>
      <c r="E4159" s="48" t="str">
        <f>VLOOKUP(D4159,'Species List'!$A$2:$J$97,3,0)</f>
        <v>Scarus taeniopterus</v>
      </c>
      <c r="F4159">
        <v>17</v>
      </c>
      <c r="G4159" t="s">
        <v>21</v>
      </c>
      <c r="H4159" s="50">
        <f>VLOOKUP(D4159,'Species List'!$A$2:$J$97,6,0)</f>
        <v>-3.2256999999999998</v>
      </c>
      <c r="I4159" s="50">
        <f>VLOOKUP(D4159,'Species List'!$A$2:$J$97,7,0)</f>
        <v>2.3852000000000002</v>
      </c>
      <c r="J4159">
        <f t="shared" si="64"/>
        <v>124.27013418228138</v>
      </c>
      <c r="K4159" s="50" t="str">
        <f>VLOOKUP(D4159,'Species List'!$A$2:$J$97,4,0)</f>
        <v>Scaridae</v>
      </c>
    </row>
    <row r="4160" spans="1:11">
      <c r="A4160" s="49">
        <v>2015</v>
      </c>
      <c r="B4160" t="s">
        <v>41</v>
      </c>
      <c r="C4160">
        <v>4</v>
      </c>
      <c r="D4160" t="s">
        <v>48</v>
      </c>
      <c r="E4160" s="48" t="str">
        <f>VLOOKUP(D4160,'Species List'!$A$2:$J$97,3,0)</f>
        <v>Scarus taeniopterus</v>
      </c>
      <c r="F4160">
        <v>18</v>
      </c>
      <c r="G4160" t="s">
        <v>21</v>
      </c>
      <c r="H4160" s="50">
        <f>VLOOKUP(D4160,'Species List'!$A$2:$J$97,6,0)</f>
        <v>-3.2256999999999998</v>
      </c>
      <c r="I4160" s="50">
        <f>VLOOKUP(D4160,'Species List'!$A$2:$J$97,7,0)</f>
        <v>2.3852000000000002</v>
      </c>
      <c r="J4160">
        <f t="shared" si="64"/>
        <v>142.42163893869329</v>
      </c>
      <c r="K4160" s="50" t="str">
        <f>VLOOKUP(D4160,'Species List'!$A$2:$J$97,4,0)</f>
        <v>Scaridae</v>
      </c>
    </row>
    <row r="4161" spans="1:11">
      <c r="A4161" s="49">
        <v>2015</v>
      </c>
      <c r="B4161" t="s">
        <v>41</v>
      </c>
      <c r="C4161">
        <v>4</v>
      </c>
      <c r="D4161" t="s">
        <v>48</v>
      </c>
      <c r="E4161" s="48" t="str">
        <f>VLOOKUP(D4161,'Species List'!$A$2:$J$97,3,0)</f>
        <v>Scarus taeniopterus</v>
      </c>
      <c r="F4161">
        <v>19</v>
      </c>
      <c r="G4161" t="s">
        <v>21</v>
      </c>
      <c r="H4161" s="50">
        <f>VLOOKUP(D4161,'Species List'!$A$2:$J$97,6,0)</f>
        <v>-3.2256999999999998</v>
      </c>
      <c r="I4161" s="50">
        <f>VLOOKUP(D4161,'Species List'!$A$2:$J$97,7,0)</f>
        <v>2.3852000000000002</v>
      </c>
      <c r="J4161">
        <f t="shared" si="64"/>
        <v>162.02539503890316</v>
      </c>
      <c r="K4161" s="50" t="str">
        <f>VLOOKUP(D4161,'Species List'!$A$2:$J$97,4,0)</f>
        <v>Scaridae</v>
      </c>
    </row>
    <row r="4162" spans="1:11">
      <c r="A4162" s="49">
        <v>2015</v>
      </c>
      <c r="B4162" t="s">
        <v>41</v>
      </c>
      <c r="C4162">
        <v>4</v>
      </c>
      <c r="D4162" t="s">
        <v>48</v>
      </c>
      <c r="E4162" s="48" t="str">
        <f>VLOOKUP(D4162,'Species List'!$A$2:$J$97,3,0)</f>
        <v>Scarus taeniopterus</v>
      </c>
      <c r="F4162">
        <v>21</v>
      </c>
      <c r="G4162" t="s">
        <v>21</v>
      </c>
      <c r="H4162" s="50">
        <f>VLOOKUP(D4162,'Species List'!$A$2:$J$97,6,0)</f>
        <v>-3.2256999999999998</v>
      </c>
      <c r="I4162" s="50">
        <f>VLOOKUP(D4162,'Species List'!$A$2:$J$97,7,0)</f>
        <v>2.3852000000000002</v>
      </c>
      <c r="J4162">
        <f t="shared" ref="J4162:J4225" si="65">10^(H4162+(I4162*LOG(F4162*10)/LOG(10)))</f>
        <v>205.71097462173614</v>
      </c>
      <c r="K4162" s="50" t="str">
        <f>VLOOKUP(D4162,'Species List'!$A$2:$J$97,4,0)</f>
        <v>Scaridae</v>
      </c>
    </row>
    <row r="4163" spans="1:11">
      <c r="A4163" s="49">
        <v>2015</v>
      </c>
      <c r="B4163" t="s">
        <v>41</v>
      </c>
      <c r="C4163">
        <v>4</v>
      </c>
      <c r="D4163" t="s">
        <v>48</v>
      </c>
      <c r="E4163" s="48" t="str">
        <f>VLOOKUP(D4163,'Species List'!$A$2:$J$97,3,0)</f>
        <v>Scarus taeniopterus</v>
      </c>
      <c r="F4163">
        <v>7</v>
      </c>
      <c r="G4163" t="s">
        <v>53</v>
      </c>
      <c r="H4163" s="50">
        <f>VLOOKUP(D4163,'Species List'!$A$2:$J$97,6,0)</f>
        <v>-3.2256999999999998</v>
      </c>
      <c r="I4163" s="50">
        <f>VLOOKUP(D4163,'Species List'!$A$2:$J$97,7,0)</f>
        <v>2.3852000000000002</v>
      </c>
      <c r="J4163">
        <f t="shared" si="65"/>
        <v>14.970208360402568</v>
      </c>
      <c r="K4163" s="50" t="str">
        <f>VLOOKUP(D4163,'Species List'!$A$2:$J$97,4,0)</f>
        <v>Scaridae</v>
      </c>
    </row>
    <row r="4164" spans="1:11">
      <c r="A4164" s="49">
        <v>2015</v>
      </c>
      <c r="B4164" t="s">
        <v>41</v>
      </c>
      <c r="C4164">
        <v>4</v>
      </c>
      <c r="D4164" t="s">
        <v>48</v>
      </c>
      <c r="E4164" s="48" t="str">
        <f>VLOOKUP(D4164,'Species List'!$A$2:$J$97,3,0)</f>
        <v>Scarus taeniopterus</v>
      </c>
      <c r="F4164">
        <v>23</v>
      </c>
      <c r="G4164" t="s">
        <v>43</v>
      </c>
      <c r="H4164" s="50">
        <f>VLOOKUP(D4164,'Species List'!$A$2:$J$97,6,0)</f>
        <v>-3.2256999999999998</v>
      </c>
      <c r="I4164" s="50">
        <f>VLOOKUP(D4164,'Species List'!$A$2:$J$97,7,0)</f>
        <v>2.3852000000000002</v>
      </c>
      <c r="J4164">
        <f t="shared" si="65"/>
        <v>255.56020890468707</v>
      </c>
      <c r="K4164" s="50" t="str">
        <f>VLOOKUP(D4164,'Species List'!$A$2:$J$97,4,0)</f>
        <v>Scaridae</v>
      </c>
    </row>
    <row r="4165" spans="1:11">
      <c r="A4165" s="49">
        <v>2015</v>
      </c>
      <c r="B4165" t="s">
        <v>41</v>
      </c>
      <c r="C4165">
        <v>4</v>
      </c>
      <c r="D4165" t="s">
        <v>48</v>
      </c>
      <c r="E4165" s="48" t="str">
        <f>VLOOKUP(D4165,'Species List'!$A$2:$J$97,3,0)</f>
        <v>Scarus taeniopterus</v>
      </c>
      <c r="F4165">
        <v>24</v>
      </c>
      <c r="G4165" t="s">
        <v>43</v>
      </c>
      <c r="H4165" s="50">
        <f>VLOOKUP(D4165,'Species List'!$A$2:$J$97,6,0)</f>
        <v>-3.2256999999999998</v>
      </c>
      <c r="I4165" s="50">
        <f>VLOOKUP(D4165,'Species List'!$A$2:$J$97,7,0)</f>
        <v>2.3852000000000002</v>
      </c>
      <c r="J4165">
        <f t="shared" si="65"/>
        <v>282.86541679033706</v>
      </c>
      <c r="K4165" s="50" t="str">
        <f>VLOOKUP(D4165,'Species List'!$A$2:$J$97,4,0)</f>
        <v>Scaridae</v>
      </c>
    </row>
    <row r="4166" spans="1:11">
      <c r="A4166" s="49">
        <v>2015</v>
      </c>
      <c r="B4166" t="s">
        <v>41</v>
      </c>
      <c r="C4166">
        <v>4</v>
      </c>
      <c r="D4166" s="48" t="s">
        <v>42</v>
      </c>
      <c r="E4166" s="48" t="str">
        <f>VLOOKUP(D4166,'Species List'!$A$2:$J$97,3,0)</f>
        <v>Scarus vetula</v>
      </c>
      <c r="F4166">
        <v>32</v>
      </c>
      <c r="G4166" t="s">
        <v>43</v>
      </c>
      <c r="H4166" s="50">
        <f>VLOOKUP(D4166,'Species List'!$A$2:$J$97,6,0)</f>
        <v>-5.0162000000000004</v>
      </c>
      <c r="I4166" s="50">
        <f>VLOOKUP(D4166,'Species List'!$A$2:$J$97,7,0)</f>
        <v>3.1109</v>
      </c>
      <c r="J4166">
        <f t="shared" si="65"/>
        <v>598.50952660385963</v>
      </c>
      <c r="K4166" s="50" t="str">
        <f>VLOOKUP(D4166,'Species List'!$A$2:$J$97,4,0)</f>
        <v>Scaridae</v>
      </c>
    </row>
    <row r="4167" spans="1:11">
      <c r="A4167" s="49">
        <v>2015</v>
      </c>
      <c r="B4167" t="s">
        <v>41</v>
      </c>
      <c r="C4167">
        <v>4</v>
      </c>
      <c r="D4167" s="48" t="s">
        <v>42</v>
      </c>
      <c r="E4167" s="48" t="str">
        <f>VLOOKUP(D4167,'Species List'!$A$2:$J$97,3,0)</f>
        <v>Scarus vetula</v>
      </c>
      <c r="F4167">
        <v>33</v>
      </c>
      <c r="G4167" t="s">
        <v>43</v>
      </c>
      <c r="H4167" s="50">
        <f>VLOOKUP(D4167,'Species List'!$A$2:$J$97,6,0)</f>
        <v>-5.0162000000000004</v>
      </c>
      <c r="I4167" s="50">
        <f>VLOOKUP(D4167,'Species List'!$A$2:$J$97,7,0)</f>
        <v>3.1109</v>
      </c>
      <c r="J4167">
        <f t="shared" si="65"/>
        <v>658.63531859738646</v>
      </c>
      <c r="K4167" s="50" t="str">
        <f>VLOOKUP(D4167,'Species List'!$A$2:$J$97,4,0)</f>
        <v>Scaridae</v>
      </c>
    </row>
    <row r="4168" spans="1:11">
      <c r="A4168" s="49">
        <v>2015</v>
      </c>
      <c r="B4168" t="s">
        <v>41</v>
      </c>
      <c r="C4168">
        <v>4</v>
      </c>
      <c r="D4168" t="s">
        <v>45</v>
      </c>
      <c r="E4168" s="48" t="str">
        <f>VLOOKUP(D4168,'Species List'!$A$2:$J$97,3,0)</f>
        <v>Sparisoma viride</v>
      </c>
      <c r="F4168">
        <v>30</v>
      </c>
      <c r="G4168" t="s">
        <v>21</v>
      </c>
      <c r="H4168" s="50">
        <f>VLOOKUP(D4168,'Species List'!$A$2:$J$97,6,0)</f>
        <v>-4.4317000000000002</v>
      </c>
      <c r="I4168" s="50">
        <f>VLOOKUP(D4168,'Species List'!$A$2:$J$97,7,0)</f>
        <v>2.9051</v>
      </c>
      <c r="J4168">
        <f t="shared" si="65"/>
        <v>581.54718397712224</v>
      </c>
      <c r="K4168" s="50" t="str">
        <f>VLOOKUP(D4168,'Species List'!$A$2:$J$97,4,0)</f>
        <v>Scaridae</v>
      </c>
    </row>
    <row r="4169" spans="1:11">
      <c r="A4169" s="49">
        <v>2015</v>
      </c>
      <c r="B4169" t="s">
        <v>41</v>
      </c>
      <c r="C4169">
        <v>4</v>
      </c>
      <c r="D4169" t="s">
        <v>45</v>
      </c>
      <c r="E4169" s="48" t="str">
        <f>VLOOKUP(D4169,'Species List'!$A$2:$J$97,3,0)</f>
        <v>Sparisoma viride</v>
      </c>
      <c r="F4169">
        <v>30</v>
      </c>
      <c r="G4169" t="s">
        <v>21</v>
      </c>
      <c r="H4169" s="50">
        <f>VLOOKUP(D4169,'Species List'!$A$2:$J$97,6,0)</f>
        <v>-4.4317000000000002</v>
      </c>
      <c r="I4169" s="50">
        <f>VLOOKUP(D4169,'Species List'!$A$2:$J$97,7,0)</f>
        <v>2.9051</v>
      </c>
      <c r="J4169">
        <f t="shared" si="65"/>
        <v>581.54718397712224</v>
      </c>
      <c r="K4169" s="50" t="str">
        <f>VLOOKUP(D4169,'Species List'!$A$2:$J$97,4,0)</f>
        <v>Scaridae</v>
      </c>
    </row>
    <row r="4170" spans="1:11">
      <c r="A4170" s="49">
        <v>2015</v>
      </c>
      <c r="B4170" t="s">
        <v>41</v>
      </c>
      <c r="C4170">
        <v>4</v>
      </c>
      <c r="D4170" t="s">
        <v>45</v>
      </c>
      <c r="E4170" s="48" t="str">
        <f>VLOOKUP(D4170,'Species List'!$A$2:$J$97,3,0)</f>
        <v>Sparisoma viride</v>
      </c>
      <c r="F4170">
        <v>31</v>
      </c>
      <c r="G4170" t="s">
        <v>43</v>
      </c>
      <c r="H4170" s="50">
        <f>VLOOKUP(D4170,'Species List'!$A$2:$J$97,6,0)</f>
        <v>-4.4317000000000002</v>
      </c>
      <c r="I4170" s="50">
        <f>VLOOKUP(D4170,'Species List'!$A$2:$J$97,7,0)</f>
        <v>2.9051</v>
      </c>
      <c r="J4170">
        <f t="shared" si="65"/>
        <v>639.66834096149489</v>
      </c>
      <c r="K4170" s="50" t="str">
        <f>VLOOKUP(D4170,'Species List'!$A$2:$J$97,4,0)</f>
        <v>Scaridae</v>
      </c>
    </row>
    <row r="4171" spans="1:11">
      <c r="A4171" s="49">
        <v>2015</v>
      </c>
      <c r="B4171" t="s">
        <v>41</v>
      </c>
      <c r="C4171">
        <v>4</v>
      </c>
      <c r="D4171" t="s">
        <v>45</v>
      </c>
      <c r="E4171" s="48" t="str">
        <f>VLOOKUP(D4171,'Species List'!$A$2:$J$97,3,0)</f>
        <v>Sparisoma viride</v>
      </c>
      <c r="F4171">
        <v>33</v>
      </c>
      <c r="G4171" t="s">
        <v>43</v>
      </c>
      <c r="H4171" s="50">
        <f>VLOOKUP(D4171,'Species List'!$A$2:$J$97,6,0)</f>
        <v>-4.4317000000000002</v>
      </c>
      <c r="I4171" s="50">
        <f>VLOOKUP(D4171,'Species List'!$A$2:$J$97,7,0)</f>
        <v>2.9051</v>
      </c>
      <c r="J4171">
        <f t="shared" si="65"/>
        <v>767.06973304521671</v>
      </c>
      <c r="K4171" s="50" t="str">
        <f>VLOOKUP(D4171,'Species List'!$A$2:$J$97,4,0)</f>
        <v>Scaridae</v>
      </c>
    </row>
    <row r="4172" spans="1:11">
      <c r="A4172" s="49">
        <v>2015</v>
      </c>
      <c r="B4172" t="s">
        <v>41</v>
      </c>
      <c r="C4172">
        <v>5</v>
      </c>
      <c r="D4172" s="48" t="s">
        <v>26</v>
      </c>
      <c r="E4172" s="48" t="str">
        <f>VLOOKUP(D4172,'Species List'!$A$2:$J$97,3,0)</f>
        <v>Acanthurus bahianus</v>
      </c>
      <c r="F4172">
        <v>17</v>
      </c>
      <c r="H4172" s="50">
        <f>VLOOKUP(D4172,'Species List'!$A$2:$J$97,6,0)</f>
        <v>-4.6005000000000003</v>
      </c>
      <c r="I4172" s="50">
        <f>VLOOKUP(D4172,'Species List'!$A$2:$J$97,7,0)</f>
        <v>2.9752000000000001</v>
      </c>
      <c r="J4172">
        <f t="shared" si="65"/>
        <v>108.52545888885899</v>
      </c>
      <c r="K4172" s="50" t="str">
        <f>VLOOKUP(D4172,'Species List'!$A$2:$J$97,4,0)</f>
        <v>Acanthuridae</v>
      </c>
    </row>
    <row r="4173" spans="1:11">
      <c r="A4173" s="49">
        <v>2015</v>
      </c>
      <c r="B4173" t="s">
        <v>41</v>
      </c>
      <c r="C4173">
        <v>5</v>
      </c>
      <c r="D4173" s="48" t="s">
        <v>49</v>
      </c>
      <c r="E4173" s="48" t="str">
        <f>VLOOKUP(D4173,'Species List'!$A$2:$J$97,3,0)</f>
        <v>Microspathodon chrysurus</v>
      </c>
      <c r="F4173">
        <v>14</v>
      </c>
      <c r="H4173" s="50">
        <f>VLOOKUP(D4173,'Species List'!$A$2:$J$97,6,0)</f>
        <v>-4.7032999999999996</v>
      </c>
      <c r="I4173" s="50">
        <f>VLOOKUP(D4173,'Species List'!$A$2:$J$97,7,0)</f>
        <v>3.0825</v>
      </c>
      <c r="J4173">
        <f t="shared" si="65"/>
        <v>81.684502812349265</v>
      </c>
      <c r="K4173" s="50" t="str">
        <f>VLOOKUP(D4173,'Species List'!$A$2:$J$97,4,0)</f>
        <v>Pomacentridae</v>
      </c>
    </row>
    <row r="4174" spans="1:11">
      <c r="A4174" s="49">
        <v>2015</v>
      </c>
      <c r="B4174" t="s">
        <v>41</v>
      </c>
      <c r="C4174">
        <v>5</v>
      </c>
      <c r="D4174" t="s">
        <v>48</v>
      </c>
      <c r="E4174" s="48" t="str">
        <f>VLOOKUP(D4174,'Species List'!$A$2:$J$97,3,0)</f>
        <v>Scarus taeniopterus</v>
      </c>
      <c r="F4174">
        <v>15</v>
      </c>
      <c r="G4174" t="s">
        <v>21</v>
      </c>
      <c r="H4174" s="50">
        <f>VLOOKUP(D4174,'Species List'!$A$2:$J$97,6,0)</f>
        <v>-3.2256999999999998</v>
      </c>
      <c r="I4174" s="50">
        <f>VLOOKUP(D4174,'Species List'!$A$2:$J$97,7,0)</f>
        <v>2.3852000000000002</v>
      </c>
      <c r="J4174">
        <f t="shared" si="65"/>
        <v>92.19616810425471</v>
      </c>
      <c r="K4174" s="50" t="str">
        <f>VLOOKUP(D4174,'Species List'!$A$2:$J$97,4,0)</f>
        <v>Scaridae</v>
      </c>
    </row>
    <row r="4175" spans="1:11">
      <c r="A4175" s="49">
        <v>2015</v>
      </c>
      <c r="B4175" t="s">
        <v>41</v>
      </c>
      <c r="C4175">
        <v>5</v>
      </c>
      <c r="D4175" t="s">
        <v>48</v>
      </c>
      <c r="E4175" s="48" t="str">
        <f>VLOOKUP(D4175,'Species List'!$A$2:$J$97,3,0)</f>
        <v>Scarus taeniopterus</v>
      </c>
      <c r="F4175">
        <v>17</v>
      </c>
      <c r="G4175" t="s">
        <v>21</v>
      </c>
      <c r="H4175" s="50">
        <f>VLOOKUP(D4175,'Species List'!$A$2:$J$97,6,0)</f>
        <v>-3.2256999999999998</v>
      </c>
      <c r="I4175" s="50">
        <f>VLOOKUP(D4175,'Species List'!$A$2:$J$97,7,0)</f>
        <v>2.3852000000000002</v>
      </c>
      <c r="J4175">
        <f t="shared" si="65"/>
        <v>124.27013418228138</v>
      </c>
      <c r="K4175" s="50" t="str">
        <f>VLOOKUP(D4175,'Species List'!$A$2:$J$97,4,0)</f>
        <v>Scaridae</v>
      </c>
    </row>
    <row r="4176" spans="1:11">
      <c r="A4176" s="49">
        <v>2015</v>
      </c>
      <c r="B4176" t="s">
        <v>41</v>
      </c>
      <c r="C4176">
        <v>5</v>
      </c>
      <c r="D4176" t="s">
        <v>48</v>
      </c>
      <c r="E4176" s="48" t="str">
        <f>VLOOKUP(D4176,'Species List'!$A$2:$J$97,3,0)</f>
        <v>Scarus taeniopterus</v>
      </c>
      <c r="F4176">
        <v>24</v>
      </c>
      <c r="G4176" t="s">
        <v>21</v>
      </c>
      <c r="H4176" s="50">
        <f>VLOOKUP(D4176,'Species List'!$A$2:$J$97,6,0)</f>
        <v>-3.2256999999999998</v>
      </c>
      <c r="I4176" s="50">
        <f>VLOOKUP(D4176,'Species List'!$A$2:$J$97,7,0)</f>
        <v>2.3852000000000002</v>
      </c>
      <c r="J4176">
        <f t="shared" si="65"/>
        <v>282.86541679033706</v>
      </c>
      <c r="K4176" s="50" t="str">
        <f>VLOOKUP(D4176,'Species List'!$A$2:$J$97,4,0)</f>
        <v>Scaridae</v>
      </c>
    </row>
    <row r="4177" spans="1:11">
      <c r="A4177" s="49">
        <v>2015</v>
      </c>
      <c r="B4177" t="s">
        <v>41</v>
      </c>
      <c r="C4177">
        <v>5</v>
      </c>
      <c r="D4177" s="48" t="s">
        <v>47</v>
      </c>
      <c r="E4177" s="48" t="str">
        <f>VLOOKUP(D4177,'Species List'!$A$2:$J$97,3,0)</f>
        <v>Sparisoma aurofrenatum</v>
      </c>
      <c r="F4177">
        <v>23</v>
      </c>
      <c r="G4177" t="s">
        <v>43</v>
      </c>
      <c r="H4177" s="50">
        <f>VLOOKUP(D4177,'Species List'!$A$2:$J$97,6,0)</f>
        <v>-4.0781000000000001</v>
      </c>
      <c r="I4177" s="50">
        <f>VLOOKUP(D4177,'Species List'!$A$2:$J$97,7,0)</f>
        <v>2.7437999999999998</v>
      </c>
      <c r="J4177">
        <f t="shared" si="65"/>
        <v>252.35321175413256</v>
      </c>
      <c r="K4177" s="50" t="str">
        <f>VLOOKUP(D4177,'Species List'!$A$2:$J$97,4,0)</f>
        <v>Scaridae</v>
      </c>
    </row>
    <row r="4178" spans="1:11">
      <c r="A4178" s="49">
        <v>2015</v>
      </c>
      <c r="B4178" t="s">
        <v>41</v>
      </c>
      <c r="C4178">
        <v>5</v>
      </c>
      <c r="D4178" s="48" t="s">
        <v>47</v>
      </c>
      <c r="E4178" s="48" t="str">
        <f>VLOOKUP(D4178,'Species List'!$A$2:$J$97,3,0)</f>
        <v>Sparisoma aurofrenatum</v>
      </c>
      <c r="F4178">
        <v>23</v>
      </c>
      <c r="G4178" t="s">
        <v>43</v>
      </c>
      <c r="H4178" s="50">
        <f>VLOOKUP(D4178,'Species List'!$A$2:$J$97,6,0)</f>
        <v>-4.0781000000000001</v>
      </c>
      <c r="I4178" s="50">
        <f>VLOOKUP(D4178,'Species List'!$A$2:$J$97,7,0)</f>
        <v>2.7437999999999998</v>
      </c>
      <c r="J4178">
        <f t="shared" si="65"/>
        <v>252.35321175413256</v>
      </c>
      <c r="K4178" s="50" t="str">
        <f>VLOOKUP(D4178,'Species List'!$A$2:$J$97,4,0)</f>
        <v>Scaridae</v>
      </c>
    </row>
    <row r="4179" spans="1:11">
      <c r="A4179" s="49">
        <v>2015</v>
      </c>
      <c r="B4179" t="s">
        <v>41</v>
      </c>
      <c r="C4179">
        <v>5</v>
      </c>
      <c r="D4179" t="s">
        <v>45</v>
      </c>
      <c r="E4179" s="48" t="str">
        <f>VLOOKUP(D4179,'Species List'!$A$2:$J$97,3,0)</f>
        <v>Sparisoma viride</v>
      </c>
      <c r="F4179">
        <v>17</v>
      </c>
      <c r="G4179" t="s">
        <v>21</v>
      </c>
      <c r="H4179" s="50">
        <f>VLOOKUP(D4179,'Species List'!$A$2:$J$97,6,0)</f>
        <v>-4.4317000000000002</v>
      </c>
      <c r="I4179" s="50">
        <f>VLOOKUP(D4179,'Species List'!$A$2:$J$97,7,0)</f>
        <v>2.9051</v>
      </c>
      <c r="J4179">
        <f t="shared" si="65"/>
        <v>111.68045161684626</v>
      </c>
      <c r="K4179" s="50" t="str">
        <f>VLOOKUP(D4179,'Species List'!$A$2:$J$97,4,0)</f>
        <v>Scaridae</v>
      </c>
    </row>
    <row r="4180" spans="1:11">
      <c r="A4180" s="49">
        <v>2015</v>
      </c>
      <c r="B4180" t="s">
        <v>41</v>
      </c>
      <c r="C4180">
        <v>5</v>
      </c>
      <c r="D4180" t="s">
        <v>45</v>
      </c>
      <c r="E4180" s="48" t="str">
        <f>VLOOKUP(D4180,'Species List'!$A$2:$J$97,3,0)</f>
        <v>Sparisoma viride</v>
      </c>
      <c r="F4180">
        <v>31</v>
      </c>
      <c r="G4180" t="s">
        <v>21</v>
      </c>
      <c r="H4180" s="50">
        <f>VLOOKUP(D4180,'Species List'!$A$2:$J$97,6,0)</f>
        <v>-4.4317000000000002</v>
      </c>
      <c r="I4180" s="50">
        <f>VLOOKUP(D4180,'Species List'!$A$2:$J$97,7,0)</f>
        <v>2.9051</v>
      </c>
      <c r="J4180">
        <f t="shared" si="65"/>
        <v>639.66834096149489</v>
      </c>
      <c r="K4180" s="50" t="str">
        <f>VLOOKUP(D4180,'Species List'!$A$2:$J$97,4,0)</f>
        <v>Scaridae</v>
      </c>
    </row>
    <row r="4181" spans="1:11">
      <c r="A4181" s="49">
        <v>2015</v>
      </c>
      <c r="B4181" t="s">
        <v>41</v>
      </c>
      <c r="C4181">
        <v>6</v>
      </c>
      <c r="D4181" t="s">
        <v>54</v>
      </c>
      <c r="E4181" s="48" t="str">
        <f>VLOOKUP(D4181,'Species List'!$A$2:$J$97,3,0)</f>
        <v>Acanthurus coeruleus</v>
      </c>
      <c r="F4181">
        <v>15</v>
      </c>
      <c r="H4181" s="50">
        <f>VLOOKUP(D4181,'Species List'!$A$2:$J$97,6,0)</f>
        <v>-2.8241999999999998</v>
      </c>
      <c r="I4181" s="50">
        <f>VLOOKUP(D4181,'Species List'!$A$2:$J$97,7,0)</f>
        <v>2.2637999999999998</v>
      </c>
      <c r="J4181">
        <f t="shared" si="65"/>
        <v>126.48394196747614</v>
      </c>
      <c r="K4181" s="50" t="str">
        <f>VLOOKUP(D4181,'Species List'!$A$2:$J$97,4,0)</f>
        <v>Acanthuridae</v>
      </c>
    </row>
    <row r="4182" spans="1:11">
      <c r="A4182" s="49">
        <v>2015</v>
      </c>
      <c r="B4182" t="s">
        <v>41</v>
      </c>
      <c r="C4182">
        <v>6</v>
      </c>
      <c r="D4182" t="s">
        <v>54</v>
      </c>
      <c r="E4182" s="48" t="str">
        <f>VLOOKUP(D4182,'Species List'!$A$2:$J$97,3,0)</f>
        <v>Acanthurus coeruleus</v>
      </c>
      <c r="F4182">
        <v>17</v>
      </c>
      <c r="H4182" s="50">
        <f>VLOOKUP(D4182,'Species List'!$A$2:$J$97,6,0)</f>
        <v>-2.8241999999999998</v>
      </c>
      <c r="I4182" s="50">
        <f>VLOOKUP(D4182,'Species List'!$A$2:$J$97,7,0)</f>
        <v>2.2637999999999998</v>
      </c>
      <c r="J4182">
        <f t="shared" si="65"/>
        <v>167.91529942216221</v>
      </c>
      <c r="K4182" s="50" t="str">
        <f>VLOOKUP(D4182,'Species List'!$A$2:$J$97,4,0)</f>
        <v>Acanthuridae</v>
      </c>
    </row>
    <row r="4183" spans="1:11">
      <c r="A4183" s="49">
        <v>2015</v>
      </c>
      <c r="B4183" t="s">
        <v>41</v>
      </c>
      <c r="C4183">
        <v>6</v>
      </c>
      <c r="D4183" t="s">
        <v>44</v>
      </c>
      <c r="E4183" s="48" t="str">
        <f>VLOOKUP(D4183,'Species List'!$A$2:$J$97,3,0)</f>
        <v>Scarus iseri</v>
      </c>
      <c r="F4183">
        <v>24</v>
      </c>
      <c r="G4183" t="s">
        <v>21</v>
      </c>
      <c r="H4183" s="50">
        <f>VLOOKUP(D4183,'Species List'!$A$2:$J$97,6,0)</f>
        <v>-4.8887</v>
      </c>
      <c r="I4183" s="50">
        <f>VLOOKUP(D4183,'Species List'!$A$2:$J$97,7,0)</f>
        <v>3.0548000000000002</v>
      </c>
      <c r="J4183">
        <f t="shared" si="65"/>
        <v>241.19555570231063</v>
      </c>
      <c r="K4183" s="50" t="str">
        <f>VLOOKUP(D4183,'Species List'!$A$2:$J$97,4,0)</f>
        <v>Scaridae</v>
      </c>
    </row>
    <row r="4184" spans="1:11">
      <c r="A4184" s="49">
        <v>2015</v>
      </c>
      <c r="B4184" t="s">
        <v>41</v>
      </c>
      <c r="C4184">
        <v>6</v>
      </c>
      <c r="D4184" t="s">
        <v>44</v>
      </c>
      <c r="E4184" s="48" t="str">
        <f>VLOOKUP(D4184,'Species List'!$A$2:$J$97,3,0)</f>
        <v>Scarus iseri</v>
      </c>
      <c r="F4184">
        <v>22</v>
      </c>
      <c r="G4184" t="s">
        <v>43</v>
      </c>
      <c r="H4184" s="50">
        <f>VLOOKUP(D4184,'Species List'!$A$2:$J$97,6,0)</f>
        <v>-4.8887</v>
      </c>
      <c r="I4184" s="50">
        <f>VLOOKUP(D4184,'Species List'!$A$2:$J$97,7,0)</f>
        <v>3.0548000000000002</v>
      </c>
      <c r="J4184">
        <f t="shared" si="65"/>
        <v>184.89825197921766</v>
      </c>
      <c r="K4184" s="50" t="str">
        <f>VLOOKUP(D4184,'Species List'!$A$2:$J$97,4,0)</f>
        <v>Scaridae</v>
      </c>
    </row>
    <row r="4185" spans="1:11">
      <c r="A4185" s="49">
        <v>2015</v>
      </c>
      <c r="B4185" t="s">
        <v>41</v>
      </c>
      <c r="C4185">
        <v>6</v>
      </c>
      <c r="D4185" t="s">
        <v>44</v>
      </c>
      <c r="E4185" s="48" t="str">
        <f>VLOOKUP(D4185,'Species List'!$A$2:$J$97,3,0)</f>
        <v>Scarus iseri</v>
      </c>
      <c r="F4185">
        <v>24</v>
      </c>
      <c r="G4185" t="s">
        <v>43</v>
      </c>
      <c r="H4185" s="50">
        <f>VLOOKUP(D4185,'Species List'!$A$2:$J$97,6,0)</f>
        <v>-4.8887</v>
      </c>
      <c r="I4185" s="50">
        <f>VLOOKUP(D4185,'Species List'!$A$2:$J$97,7,0)</f>
        <v>3.0548000000000002</v>
      </c>
      <c r="J4185">
        <f t="shared" si="65"/>
        <v>241.19555570231063</v>
      </c>
      <c r="K4185" s="50" t="str">
        <f>VLOOKUP(D4185,'Species List'!$A$2:$J$97,4,0)</f>
        <v>Scaridae</v>
      </c>
    </row>
    <row r="4186" spans="1:11">
      <c r="A4186" s="49">
        <v>2015</v>
      </c>
      <c r="B4186" t="s">
        <v>41</v>
      </c>
      <c r="C4186">
        <v>6</v>
      </c>
      <c r="D4186" t="s">
        <v>48</v>
      </c>
      <c r="E4186" s="48" t="str">
        <f>VLOOKUP(D4186,'Species List'!$A$2:$J$97,3,0)</f>
        <v>Scarus taeniopterus</v>
      </c>
      <c r="F4186">
        <v>22</v>
      </c>
      <c r="G4186" t="s">
        <v>43</v>
      </c>
      <c r="H4186" s="50">
        <f>VLOOKUP(D4186,'Species List'!$A$2:$J$97,6,0)</f>
        <v>-3.2256999999999998</v>
      </c>
      <c r="I4186" s="50">
        <f>VLOOKUP(D4186,'Species List'!$A$2:$J$97,7,0)</f>
        <v>2.3852000000000002</v>
      </c>
      <c r="J4186">
        <f t="shared" si="65"/>
        <v>229.85109565998633</v>
      </c>
      <c r="K4186" s="50" t="str">
        <f>VLOOKUP(D4186,'Species List'!$A$2:$J$97,4,0)</f>
        <v>Scaridae</v>
      </c>
    </row>
    <row r="4187" spans="1:11">
      <c r="A4187" s="49">
        <v>2015</v>
      </c>
      <c r="B4187" t="s">
        <v>41</v>
      </c>
      <c r="C4187">
        <v>6</v>
      </c>
      <c r="D4187" t="s">
        <v>48</v>
      </c>
      <c r="E4187" s="48" t="str">
        <f>VLOOKUP(D4187,'Species List'!$A$2:$J$97,3,0)</f>
        <v>Scarus taeniopterus</v>
      </c>
      <c r="F4187">
        <v>23</v>
      </c>
      <c r="G4187" t="s">
        <v>43</v>
      </c>
      <c r="H4187" s="50">
        <f>VLOOKUP(D4187,'Species List'!$A$2:$J$97,6,0)</f>
        <v>-3.2256999999999998</v>
      </c>
      <c r="I4187" s="50">
        <f>VLOOKUP(D4187,'Species List'!$A$2:$J$97,7,0)</f>
        <v>2.3852000000000002</v>
      </c>
      <c r="J4187">
        <f t="shared" si="65"/>
        <v>255.56020890468707</v>
      </c>
      <c r="K4187" s="50" t="str">
        <f>VLOOKUP(D4187,'Species List'!$A$2:$J$97,4,0)</f>
        <v>Scaridae</v>
      </c>
    </row>
    <row r="4188" spans="1:11">
      <c r="A4188" s="49">
        <v>2015</v>
      </c>
      <c r="B4188" t="s">
        <v>41</v>
      </c>
      <c r="C4188">
        <v>6</v>
      </c>
      <c r="D4188" t="s">
        <v>48</v>
      </c>
      <c r="E4188" s="48" t="str">
        <f>VLOOKUP(D4188,'Species List'!$A$2:$J$97,3,0)</f>
        <v>Scarus taeniopterus</v>
      </c>
      <c r="F4188">
        <v>23</v>
      </c>
      <c r="G4188" t="s">
        <v>43</v>
      </c>
      <c r="H4188" s="50">
        <f>VLOOKUP(D4188,'Species List'!$A$2:$J$97,6,0)</f>
        <v>-3.2256999999999998</v>
      </c>
      <c r="I4188" s="50">
        <f>VLOOKUP(D4188,'Species List'!$A$2:$J$97,7,0)</f>
        <v>2.3852000000000002</v>
      </c>
      <c r="J4188">
        <f t="shared" si="65"/>
        <v>255.56020890468707</v>
      </c>
      <c r="K4188" s="50" t="str">
        <f>VLOOKUP(D4188,'Species List'!$A$2:$J$97,4,0)</f>
        <v>Scaridae</v>
      </c>
    </row>
    <row r="4189" spans="1:11">
      <c r="A4189" s="49">
        <v>2015</v>
      </c>
      <c r="B4189" t="s">
        <v>41</v>
      </c>
      <c r="C4189">
        <v>6</v>
      </c>
      <c r="D4189" t="s">
        <v>48</v>
      </c>
      <c r="E4189" s="48" t="str">
        <f>VLOOKUP(D4189,'Species List'!$A$2:$J$97,3,0)</f>
        <v>Scarus taeniopterus</v>
      </c>
      <c r="F4189">
        <v>24</v>
      </c>
      <c r="G4189" t="s">
        <v>43</v>
      </c>
      <c r="H4189" s="50">
        <f>VLOOKUP(D4189,'Species List'!$A$2:$J$97,6,0)</f>
        <v>-3.2256999999999998</v>
      </c>
      <c r="I4189" s="50">
        <f>VLOOKUP(D4189,'Species List'!$A$2:$J$97,7,0)</f>
        <v>2.3852000000000002</v>
      </c>
      <c r="J4189">
        <f t="shared" si="65"/>
        <v>282.86541679033706</v>
      </c>
      <c r="K4189" s="50" t="str">
        <f>VLOOKUP(D4189,'Species List'!$A$2:$J$97,4,0)</f>
        <v>Scaridae</v>
      </c>
    </row>
    <row r="4190" spans="1:11">
      <c r="A4190" s="49">
        <v>2015</v>
      </c>
      <c r="B4190" t="s">
        <v>41</v>
      </c>
      <c r="C4190">
        <v>6</v>
      </c>
      <c r="D4190" s="48" t="s">
        <v>42</v>
      </c>
      <c r="E4190" s="48" t="str">
        <f>VLOOKUP(D4190,'Species List'!$A$2:$J$97,3,0)</f>
        <v>Scarus vetula</v>
      </c>
      <c r="F4190">
        <v>34</v>
      </c>
      <c r="G4190" t="s">
        <v>43</v>
      </c>
      <c r="H4190" s="50">
        <f>VLOOKUP(D4190,'Species List'!$A$2:$J$97,6,0)</f>
        <v>-5.0162000000000004</v>
      </c>
      <c r="I4190" s="50">
        <f>VLOOKUP(D4190,'Species List'!$A$2:$J$97,7,0)</f>
        <v>3.1109</v>
      </c>
      <c r="J4190">
        <f t="shared" si="65"/>
        <v>722.73279691201913</v>
      </c>
      <c r="K4190" s="50" t="str">
        <f>VLOOKUP(D4190,'Species List'!$A$2:$J$97,4,0)</f>
        <v>Scaridae</v>
      </c>
    </row>
    <row r="4191" spans="1:11">
      <c r="A4191" s="49">
        <v>2015</v>
      </c>
      <c r="B4191" t="s">
        <v>41</v>
      </c>
      <c r="C4191">
        <v>6</v>
      </c>
      <c r="D4191" t="s">
        <v>45</v>
      </c>
      <c r="E4191" s="48" t="str">
        <f>VLOOKUP(D4191,'Species List'!$A$2:$J$97,3,0)</f>
        <v>Sparisoma viride</v>
      </c>
      <c r="F4191">
        <v>30</v>
      </c>
      <c r="G4191" t="s">
        <v>21</v>
      </c>
      <c r="H4191" s="50">
        <f>VLOOKUP(D4191,'Species List'!$A$2:$J$97,6,0)</f>
        <v>-4.4317000000000002</v>
      </c>
      <c r="I4191" s="50">
        <f>VLOOKUP(D4191,'Species List'!$A$2:$J$97,7,0)</f>
        <v>2.9051</v>
      </c>
      <c r="J4191">
        <f t="shared" si="65"/>
        <v>581.54718397712224</v>
      </c>
      <c r="K4191" s="50" t="str">
        <f>VLOOKUP(D4191,'Species List'!$A$2:$J$97,4,0)</f>
        <v>Scaridae</v>
      </c>
    </row>
    <row r="4192" spans="1:11">
      <c r="A4192" s="49">
        <v>2015</v>
      </c>
      <c r="B4192" t="s">
        <v>41</v>
      </c>
      <c r="C4192">
        <v>6</v>
      </c>
      <c r="D4192" t="s">
        <v>45</v>
      </c>
      <c r="E4192" s="48" t="str">
        <f>VLOOKUP(D4192,'Species List'!$A$2:$J$97,3,0)</f>
        <v>Sparisoma viride</v>
      </c>
      <c r="F4192">
        <v>30</v>
      </c>
      <c r="G4192" t="s">
        <v>21</v>
      </c>
      <c r="H4192" s="50">
        <f>VLOOKUP(D4192,'Species List'!$A$2:$J$97,6,0)</f>
        <v>-4.4317000000000002</v>
      </c>
      <c r="I4192" s="50">
        <f>VLOOKUP(D4192,'Species List'!$A$2:$J$97,7,0)</f>
        <v>2.9051</v>
      </c>
      <c r="J4192">
        <f t="shared" si="65"/>
        <v>581.54718397712224</v>
      </c>
      <c r="K4192" s="50" t="str">
        <f>VLOOKUP(D4192,'Species List'!$A$2:$J$97,4,0)</f>
        <v>Scaridae</v>
      </c>
    </row>
    <row r="4193" spans="1:11">
      <c r="A4193" s="49">
        <v>2015</v>
      </c>
      <c r="B4193" t="s">
        <v>41</v>
      </c>
      <c r="C4193">
        <v>6</v>
      </c>
      <c r="D4193" t="s">
        <v>45</v>
      </c>
      <c r="E4193" s="48" t="str">
        <f>VLOOKUP(D4193,'Species List'!$A$2:$J$97,3,0)</f>
        <v>Sparisoma viride</v>
      </c>
      <c r="F4193">
        <v>32</v>
      </c>
      <c r="G4193" t="s">
        <v>43</v>
      </c>
      <c r="H4193" s="50">
        <f>VLOOKUP(D4193,'Species List'!$A$2:$J$97,6,0)</f>
        <v>-4.4317000000000002</v>
      </c>
      <c r="I4193" s="50">
        <f>VLOOKUP(D4193,'Species List'!$A$2:$J$97,7,0)</f>
        <v>2.9051</v>
      </c>
      <c r="J4193">
        <f t="shared" si="65"/>
        <v>701.47339170910243</v>
      </c>
      <c r="K4193" s="50" t="str">
        <f>VLOOKUP(D4193,'Species List'!$A$2:$J$97,4,0)</f>
        <v>Scaridae</v>
      </c>
    </row>
    <row r="4194" spans="1:11">
      <c r="A4194" s="49">
        <v>2015</v>
      </c>
      <c r="B4194" t="s">
        <v>41</v>
      </c>
      <c r="C4194">
        <v>7</v>
      </c>
      <c r="D4194" s="48" t="s">
        <v>46</v>
      </c>
      <c r="E4194" s="48" t="str">
        <f>VLOOKUP(D4194,'Species List'!$A$2:$J$97,3,0)</f>
        <v>Acanthurus chirurgus</v>
      </c>
      <c r="F4194">
        <v>17</v>
      </c>
      <c r="H4194" s="50">
        <f>VLOOKUP(D4194,'Species List'!$A$2:$J$97,6,0)</f>
        <v>-2.4262000000000001</v>
      </c>
      <c r="I4194" s="50">
        <f>VLOOKUP(D4194,'Species List'!$A$2:$J$97,7,0)</f>
        <v>2.0768</v>
      </c>
      <c r="J4194">
        <f t="shared" si="65"/>
        <v>160.69276363308131</v>
      </c>
      <c r="K4194" s="50" t="str">
        <f>VLOOKUP(D4194,'Species List'!$A$2:$J$97,4,0)</f>
        <v>Acanthuridae</v>
      </c>
    </row>
    <row r="4195" spans="1:11">
      <c r="A4195" s="49">
        <v>2015</v>
      </c>
      <c r="B4195" t="s">
        <v>41</v>
      </c>
      <c r="C4195">
        <v>7</v>
      </c>
      <c r="D4195" t="s">
        <v>54</v>
      </c>
      <c r="E4195" s="48" t="str">
        <f>VLOOKUP(D4195,'Species List'!$A$2:$J$97,3,0)</f>
        <v>Acanthurus coeruleus</v>
      </c>
      <c r="F4195">
        <v>16</v>
      </c>
      <c r="H4195" s="50">
        <f>VLOOKUP(D4195,'Species List'!$A$2:$J$97,6,0)</f>
        <v>-2.8241999999999998</v>
      </c>
      <c r="I4195" s="50">
        <f>VLOOKUP(D4195,'Species List'!$A$2:$J$97,7,0)</f>
        <v>2.2637999999999998</v>
      </c>
      <c r="J4195">
        <f t="shared" si="65"/>
        <v>146.38171018501848</v>
      </c>
      <c r="K4195" s="50" t="str">
        <f>VLOOKUP(D4195,'Species List'!$A$2:$J$97,4,0)</f>
        <v>Acanthuridae</v>
      </c>
    </row>
    <row r="4196" spans="1:11">
      <c r="A4196" s="49">
        <v>2015</v>
      </c>
      <c r="B4196" t="s">
        <v>41</v>
      </c>
      <c r="C4196">
        <v>7</v>
      </c>
      <c r="D4196" t="s">
        <v>54</v>
      </c>
      <c r="E4196" s="48" t="str">
        <f>VLOOKUP(D4196,'Species List'!$A$2:$J$97,3,0)</f>
        <v>Acanthurus coeruleus</v>
      </c>
      <c r="F4196">
        <v>17</v>
      </c>
      <c r="H4196" s="50">
        <f>VLOOKUP(D4196,'Species List'!$A$2:$J$97,6,0)</f>
        <v>-2.8241999999999998</v>
      </c>
      <c r="I4196" s="50">
        <f>VLOOKUP(D4196,'Species List'!$A$2:$J$97,7,0)</f>
        <v>2.2637999999999998</v>
      </c>
      <c r="J4196">
        <f t="shared" si="65"/>
        <v>167.91529942216221</v>
      </c>
      <c r="K4196" s="50" t="str">
        <f>VLOOKUP(D4196,'Species List'!$A$2:$J$97,4,0)</f>
        <v>Acanthuridae</v>
      </c>
    </row>
    <row r="4197" spans="1:11">
      <c r="A4197" s="49">
        <v>2015</v>
      </c>
      <c r="B4197" t="s">
        <v>41</v>
      </c>
      <c r="C4197">
        <v>7</v>
      </c>
      <c r="D4197" s="48" t="s">
        <v>49</v>
      </c>
      <c r="E4197" s="48" t="str">
        <f>VLOOKUP(D4197,'Species List'!$A$2:$J$97,3,0)</f>
        <v>Microspathodon chrysurus</v>
      </c>
      <c r="F4197">
        <v>13</v>
      </c>
      <c r="H4197" s="50">
        <f>VLOOKUP(D4197,'Species List'!$A$2:$J$97,6,0)</f>
        <v>-4.7032999999999996</v>
      </c>
      <c r="I4197" s="50">
        <f>VLOOKUP(D4197,'Species List'!$A$2:$J$97,7,0)</f>
        <v>3.0825</v>
      </c>
      <c r="J4197">
        <f t="shared" si="65"/>
        <v>65.002548424018272</v>
      </c>
      <c r="K4197" s="50" t="str">
        <f>VLOOKUP(D4197,'Species List'!$A$2:$J$97,4,0)</f>
        <v>Pomacentridae</v>
      </c>
    </row>
    <row r="4198" spans="1:11">
      <c r="A4198" s="49">
        <v>2015</v>
      </c>
      <c r="B4198" t="s">
        <v>41</v>
      </c>
      <c r="C4198">
        <v>7</v>
      </c>
      <c r="D4198" t="s">
        <v>44</v>
      </c>
      <c r="E4198" s="48" t="str">
        <f>VLOOKUP(D4198,'Species List'!$A$2:$J$97,3,0)</f>
        <v>Scarus iseri</v>
      </c>
      <c r="F4198">
        <v>24</v>
      </c>
      <c r="G4198" t="s">
        <v>43</v>
      </c>
      <c r="H4198" s="50">
        <f>VLOOKUP(D4198,'Species List'!$A$2:$J$97,6,0)</f>
        <v>-4.8887</v>
      </c>
      <c r="I4198" s="50">
        <f>VLOOKUP(D4198,'Species List'!$A$2:$J$97,7,0)</f>
        <v>3.0548000000000002</v>
      </c>
      <c r="J4198">
        <f t="shared" si="65"/>
        <v>241.19555570231063</v>
      </c>
      <c r="K4198" s="50" t="str">
        <f>VLOOKUP(D4198,'Species List'!$A$2:$J$97,4,0)</f>
        <v>Scaridae</v>
      </c>
    </row>
    <row r="4199" spans="1:11">
      <c r="A4199" s="49">
        <v>2015</v>
      </c>
      <c r="B4199" t="s">
        <v>41</v>
      </c>
      <c r="C4199">
        <v>7</v>
      </c>
      <c r="D4199" t="s">
        <v>48</v>
      </c>
      <c r="E4199" s="48" t="str">
        <f>VLOOKUP(D4199,'Species List'!$A$2:$J$97,3,0)</f>
        <v>Scarus taeniopterus</v>
      </c>
      <c r="F4199">
        <v>18</v>
      </c>
      <c r="G4199" t="s">
        <v>21</v>
      </c>
      <c r="H4199" s="50">
        <f>VLOOKUP(D4199,'Species List'!$A$2:$J$97,6,0)</f>
        <v>-3.2256999999999998</v>
      </c>
      <c r="I4199" s="50">
        <f>VLOOKUP(D4199,'Species List'!$A$2:$J$97,7,0)</f>
        <v>2.3852000000000002</v>
      </c>
      <c r="J4199">
        <f t="shared" si="65"/>
        <v>142.42163893869329</v>
      </c>
      <c r="K4199" s="50" t="str">
        <f>VLOOKUP(D4199,'Species List'!$A$2:$J$97,4,0)</f>
        <v>Scaridae</v>
      </c>
    </row>
    <row r="4200" spans="1:11">
      <c r="A4200" s="49">
        <v>2015</v>
      </c>
      <c r="B4200" t="s">
        <v>41</v>
      </c>
      <c r="C4200">
        <v>7</v>
      </c>
      <c r="D4200" s="48" t="s">
        <v>42</v>
      </c>
      <c r="E4200" s="48" t="str">
        <f>VLOOKUP(D4200,'Species List'!$A$2:$J$97,3,0)</f>
        <v>Scarus vetula</v>
      </c>
      <c r="F4200">
        <v>22</v>
      </c>
      <c r="G4200" t="s">
        <v>21</v>
      </c>
      <c r="H4200" s="50">
        <f>VLOOKUP(D4200,'Species List'!$A$2:$J$97,6,0)</f>
        <v>-5.0162000000000004</v>
      </c>
      <c r="I4200" s="50">
        <f>VLOOKUP(D4200,'Species List'!$A$2:$J$97,7,0)</f>
        <v>3.1109</v>
      </c>
      <c r="J4200">
        <f t="shared" si="65"/>
        <v>186.5703893135852</v>
      </c>
      <c r="K4200" s="50" t="str">
        <f>VLOOKUP(D4200,'Species List'!$A$2:$J$97,4,0)</f>
        <v>Scaridae</v>
      </c>
    </row>
    <row r="4201" spans="1:11">
      <c r="A4201" s="49">
        <v>2015</v>
      </c>
      <c r="B4201" t="s">
        <v>41</v>
      </c>
      <c r="C4201">
        <v>7</v>
      </c>
      <c r="D4201" s="48" t="s">
        <v>42</v>
      </c>
      <c r="E4201" s="48" t="str">
        <f>VLOOKUP(D4201,'Species List'!$A$2:$J$97,3,0)</f>
        <v>Scarus vetula</v>
      </c>
      <c r="F4201">
        <v>25</v>
      </c>
      <c r="G4201" t="s">
        <v>21</v>
      </c>
      <c r="H4201" s="50">
        <f>VLOOKUP(D4201,'Species List'!$A$2:$J$97,6,0)</f>
        <v>-5.0162000000000004</v>
      </c>
      <c r="I4201" s="50">
        <f>VLOOKUP(D4201,'Species List'!$A$2:$J$97,7,0)</f>
        <v>3.1109</v>
      </c>
      <c r="J4201">
        <f t="shared" si="65"/>
        <v>277.684458006971</v>
      </c>
      <c r="K4201" s="50" t="str">
        <f>VLOOKUP(D4201,'Species List'!$A$2:$J$97,4,0)</f>
        <v>Scaridae</v>
      </c>
    </row>
    <row r="4202" spans="1:11">
      <c r="A4202" s="49">
        <v>2015</v>
      </c>
      <c r="B4202" t="s">
        <v>41</v>
      </c>
      <c r="C4202">
        <v>7</v>
      </c>
      <c r="D4202" s="48" t="s">
        <v>42</v>
      </c>
      <c r="E4202" s="48" t="str">
        <f>VLOOKUP(D4202,'Species List'!$A$2:$J$97,3,0)</f>
        <v>Scarus vetula</v>
      </c>
      <c r="F4202">
        <v>33</v>
      </c>
      <c r="G4202" t="s">
        <v>43</v>
      </c>
      <c r="H4202" s="50">
        <f>VLOOKUP(D4202,'Species List'!$A$2:$J$97,6,0)</f>
        <v>-5.0162000000000004</v>
      </c>
      <c r="I4202" s="50">
        <f>VLOOKUP(D4202,'Species List'!$A$2:$J$97,7,0)</f>
        <v>3.1109</v>
      </c>
      <c r="J4202">
        <f t="shared" si="65"/>
        <v>658.63531859738646</v>
      </c>
      <c r="K4202" s="50" t="str">
        <f>VLOOKUP(D4202,'Species List'!$A$2:$J$97,4,0)</f>
        <v>Scaridae</v>
      </c>
    </row>
    <row r="4203" spans="1:11">
      <c r="A4203" s="49">
        <v>2015</v>
      </c>
      <c r="B4203" t="s">
        <v>41</v>
      </c>
      <c r="C4203">
        <v>7</v>
      </c>
      <c r="D4203" s="48" t="s">
        <v>47</v>
      </c>
      <c r="E4203" s="48" t="str">
        <f>VLOOKUP(D4203,'Species List'!$A$2:$J$97,3,0)</f>
        <v>Sparisoma aurofrenatum</v>
      </c>
      <c r="F4203">
        <v>13</v>
      </c>
      <c r="G4203" t="s">
        <v>21</v>
      </c>
      <c r="H4203" s="50">
        <f>VLOOKUP(D4203,'Species List'!$A$2:$J$97,6,0)</f>
        <v>-4.0781000000000001</v>
      </c>
      <c r="I4203" s="50">
        <f>VLOOKUP(D4203,'Species List'!$A$2:$J$97,7,0)</f>
        <v>2.7437999999999998</v>
      </c>
      <c r="J4203">
        <f t="shared" si="65"/>
        <v>52.739713965167816</v>
      </c>
      <c r="K4203" s="50" t="str">
        <f>VLOOKUP(D4203,'Species List'!$A$2:$J$97,4,0)</f>
        <v>Scaridae</v>
      </c>
    </row>
    <row r="4204" spans="1:11">
      <c r="A4204" s="49">
        <v>2015</v>
      </c>
      <c r="B4204" t="s">
        <v>41</v>
      </c>
      <c r="C4204">
        <v>7</v>
      </c>
      <c r="D4204" s="48" t="s">
        <v>36</v>
      </c>
      <c r="E4204" s="48" t="str">
        <f>VLOOKUP(D4204,'Species List'!$A$2:$J$97,3,0)</f>
        <v>Sparisoma chrysopterum</v>
      </c>
      <c r="F4204">
        <v>33</v>
      </c>
      <c r="G4204" t="s">
        <v>43</v>
      </c>
      <c r="H4204" s="50">
        <f>VLOOKUP(D4204,'Species List'!$A$2:$J$97,6,0)</f>
        <v>-3.0508999999999999</v>
      </c>
      <c r="I4204" s="50">
        <f>VLOOKUP(D4204,'Species List'!$A$2:$J$97,7,0)</f>
        <v>2.3191999999999999</v>
      </c>
      <c r="J4204">
        <f t="shared" si="65"/>
        <v>616.64828694702783</v>
      </c>
      <c r="K4204" s="50" t="str">
        <f>VLOOKUP(D4204,'Species List'!$A$2:$J$97,4,0)</f>
        <v>Scaridae</v>
      </c>
    </row>
    <row r="4205" spans="1:11">
      <c r="A4205" s="49">
        <v>2015</v>
      </c>
      <c r="B4205" t="s">
        <v>41</v>
      </c>
      <c r="C4205">
        <v>7</v>
      </c>
      <c r="D4205" s="48" t="s">
        <v>36</v>
      </c>
      <c r="E4205" s="48" t="str">
        <f>VLOOKUP(D4205,'Species List'!$A$2:$J$97,3,0)</f>
        <v>Sparisoma chrysopterum</v>
      </c>
      <c r="F4205">
        <v>33</v>
      </c>
      <c r="G4205" t="s">
        <v>43</v>
      </c>
      <c r="H4205" s="50">
        <f>VLOOKUP(D4205,'Species List'!$A$2:$J$97,6,0)</f>
        <v>-3.0508999999999999</v>
      </c>
      <c r="I4205" s="50">
        <f>VLOOKUP(D4205,'Species List'!$A$2:$J$97,7,0)</f>
        <v>2.3191999999999999</v>
      </c>
      <c r="J4205">
        <f t="shared" si="65"/>
        <v>616.64828694702783</v>
      </c>
      <c r="K4205" s="50" t="str">
        <f>VLOOKUP(D4205,'Species List'!$A$2:$J$97,4,0)</f>
        <v>Scaridae</v>
      </c>
    </row>
    <row r="4206" spans="1:11">
      <c r="A4206" s="49">
        <v>2015</v>
      </c>
      <c r="B4206" t="s">
        <v>41</v>
      </c>
      <c r="C4206">
        <v>7</v>
      </c>
      <c r="D4206" t="s">
        <v>45</v>
      </c>
      <c r="E4206" s="48" t="str">
        <f>VLOOKUP(D4206,'Species List'!$A$2:$J$97,3,0)</f>
        <v>Sparisoma viride</v>
      </c>
      <c r="F4206">
        <v>21</v>
      </c>
      <c r="G4206" t="s">
        <v>21</v>
      </c>
      <c r="H4206" s="50">
        <f>VLOOKUP(D4206,'Species List'!$A$2:$J$97,6,0)</f>
        <v>-4.4317000000000002</v>
      </c>
      <c r="I4206" s="50">
        <f>VLOOKUP(D4206,'Species List'!$A$2:$J$97,7,0)</f>
        <v>2.9051</v>
      </c>
      <c r="J4206">
        <f t="shared" si="65"/>
        <v>206.33802681991546</v>
      </c>
      <c r="K4206" s="50" t="str">
        <f>VLOOKUP(D4206,'Species List'!$A$2:$J$97,4,0)</f>
        <v>Scaridae</v>
      </c>
    </row>
    <row r="4207" spans="1:11">
      <c r="A4207" s="49">
        <v>2015</v>
      </c>
      <c r="B4207" t="s">
        <v>41</v>
      </c>
      <c r="C4207">
        <v>7</v>
      </c>
      <c r="D4207" t="s">
        <v>45</v>
      </c>
      <c r="E4207" s="48" t="str">
        <f>VLOOKUP(D4207,'Species List'!$A$2:$J$97,3,0)</f>
        <v>Sparisoma viride</v>
      </c>
      <c r="F4207">
        <v>25</v>
      </c>
      <c r="G4207" t="s">
        <v>21</v>
      </c>
      <c r="H4207" s="50">
        <f>VLOOKUP(D4207,'Species List'!$A$2:$J$97,6,0)</f>
        <v>-4.4317000000000002</v>
      </c>
      <c r="I4207" s="50">
        <f>VLOOKUP(D4207,'Species List'!$A$2:$J$97,7,0)</f>
        <v>2.9051</v>
      </c>
      <c r="J4207">
        <f t="shared" si="65"/>
        <v>342.41715863912742</v>
      </c>
      <c r="K4207" s="50" t="str">
        <f>VLOOKUP(D4207,'Species List'!$A$2:$J$97,4,0)</f>
        <v>Scaridae</v>
      </c>
    </row>
    <row r="4208" spans="1:11">
      <c r="A4208" s="49">
        <v>2015</v>
      </c>
      <c r="B4208" t="s">
        <v>41</v>
      </c>
      <c r="C4208">
        <v>7</v>
      </c>
      <c r="D4208" t="s">
        <v>45</v>
      </c>
      <c r="E4208" s="48" t="str">
        <f>VLOOKUP(D4208,'Species List'!$A$2:$J$97,3,0)</f>
        <v>Sparisoma viride</v>
      </c>
      <c r="F4208">
        <v>31</v>
      </c>
      <c r="G4208" t="s">
        <v>43</v>
      </c>
      <c r="H4208" s="50">
        <f>VLOOKUP(D4208,'Species List'!$A$2:$J$97,6,0)</f>
        <v>-4.4317000000000002</v>
      </c>
      <c r="I4208" s="50">
        <f>VLOOKUP(D4208,'Species List'!$A$2:$J$97,7,0)</f>
        <v>2.9051</v>
      </c>
      <c r="J4208">
        <f t="shared" si="65"/>
        <v>639.66834096149489</v>
      </c>
      <c r="K4208" s="50" t="str">
        <f>VLOOKUP(D4208,'Species List'!$A$2:$J$97,4,0)</f>
        <v>Scaridae</v>
      </c>
    </row>
    <row r="4209" spans="1:11">
      <c r="A4209" s="49">
        <v>2015</v>
      </c>
      <c r="B4209" t="s">
        <v>41</v>
      </c>
      <c r="C4209">
        <v>8</v>
      </c>
      <c r="D4209" t="s">
        <v>54</v>
      </c>
      <c r="E4209" s="48" t="str">
        <f>VLOOKUP(D4209,'Species List'!$A$2:$J$97,3,0)</f>
        <v>Acanthurus coeruleus</v>
      </c>
      <c r="F4209">
        <v>17</v>
      </c>
      <c r="H4209" s="50">
        <f>VLOOKUP(D4209,'Species List'!$A$2:$J$97,6,0)</f>
        <v>-2.8241999999999998</v>
      </c>
      <c r="I4209" s="50">
        <f>VLOOKUP(D4209,'Species List'!$A$2:$J$97,7,0)</f>
        <v>2.2637999999999998</v>
      </c>
      <c r="J4209">
        <f t="shared" si="65"/>
        <v>167.91529942216221</v>
      </c>
      <c r="K4209" s="50" t="str">
        <f>VLOOKUP(D4209,'Species List'!$A$2:$J$97,4,0)</f>
        <v>Acanthuridae</v>
      </c>
    </row>
    <row r="4210" spans="1:11">
      <c r="A4210" s="49">
        <v>2015</v>
      </c>
      <c r="B4210" t="s">
        <v>41</v>
      </c>
      <c r="C4210">
        <v>8</v>
      </c>
      <c r="D4210" t="s">
        <v>54</v>
      </c>
      <c r="E4210" s="48" t="str">
        <f>VLOOKUP(D4210,'Species List'!$A$2:$J$97,3,0)</f>
        <v>Acanthurus coeruleus</v>
      </c>
      <c r="F4210">
        <v>19</v>
      </c>
      <c r="H4210" s="50">
        <f>VLOOKUP(D4210,'Species List'!$A$2:$J$97,6,0)</f>
        <v>-2.8241999999999998</v>
      </c>
      <c r="I4210" s="50">
        <f>VLOOKUP(D4210,'Species List'!$A$2:$J$97,7,0)</f>
        <v>2.2637999999999998</v>
      </c>
      <c r="J4210">
        <f t="shared" si="65"/>
        <v>215.99435539737019</v>
      </c>
      <c r="K4210" s="50" t="str">
        <f>VLOOKUP(D4210,'Species List'!$A$2:$J$97,4,0)</f>
        <v>Acanthuridae</v>
      </c>
    </row>
    <row r="4211" spans="1:11">
      <c r="A4211" s="49">
        <v>2015</v>
      </c>
      <c r="B4211" t="s">
        <v>41</v>
      </c>
      <c r="C4211">
        <v>8</v>
      </c>
      <c r="D4211" s="48" t="s">
        <v>49</v>
      </c>
      <c r="E4211" s="48" t="str">
        <f>VLOOKUP(D4211,'Species List'!$A$2:$J$97,3,0)</f>
        <v>Microspathodon chrysurus</v>
      </c>
      <c r="F4211">
        <v>13</v>
      </c>
      <c r="H4211" s="50">
        <f>VLOOKUP(D4211,'Species List'!$A$2:$J$97,6,0)</f>
        <v>-4.7032999999999996</v>
      </c>
      <c r="I4211" s="50">
        <f>VLOOKUP(D4211,'Species List'!$A$2:$J$97,7,0)</f>
        <v>3.0825</v>
      </c>
      <c r="J4211">
        <f t="shared" si="65"/>
        <v>65.002548424018272</v>
      </c>
      <c r="K4211" s="50" t="str">
        <f>VLOOKUP(D4211,'Species List'!$A$2:$J$97,4,0)</f>
        <v>Pomacentridae</v>
      </c>
    </row>
    <row r="4212" spans="1:11">
      <c r="A4212" s="49">
        <v>2015</v>
      </c>
      <c r="B4212" t="s">
        <v>41</v>
      </c>
      <c r="C4212">
        <v>8</v>
      </c>
      <c r="D4212" t="s">
        <v>44</v>
      </c>
      <c r="E4212" s="48" t="str">
        <f>VLOOKUP(D4212,'Species List'!$A$2:$J$97,3,0)</f>
        <v>Scarus iseri</v>
      </c>
      <c r="F4212">
        <v>24</v>
      </c>
      <c r="G4212" t="s">
        <v>43</v>
      </c>
      <c r="H4212" s="50">
        <f>VLOOKUP(D4212,'Species List'!$A$2:$J$97,6,0)</f>
        <v>-4.8887</v>
      </c>
      <c r="I4212" s="50">
        <f>VLOOKUP(D4212,'Species List'!$A$2:$J$97,7,0)</f>
        <v>3.0548000000000002</v>
      </c>
      <c r="J4212">
        <f t="shared" si="65"/>
        <v>241.19555570231063</v>
      </c>
      <c r="K4212" s="50" t="str">
        <f>VLOOKUP(D4212,'Species List'!$A$2:$J$97,4,0)</f>
        <v>Scaridae</v>
      </c>
    </row>
    <row r="4213" spans="1:11">
      <c r="A4213" s="49">
        <v>2015</v>
      </c>
      <c r="B4213" t="s">
        <v>41</v>
      </c>
      <c r="C4213">
        <v>8</v>
      </c>
      <c r="D4213" t="s">
        <v>48</v>
      </c>
      <c r="E4213" s="48" t="str">
        <f>VLOOKUP(D4213,'Species List'!$A$2:$J$97,3,0)</f>
        <v>Scarus taeniopterus</v>
      </c>
      <c r="F4213">
        <v>15</v>
      </c>
      <c r="G4213" t="s">
        <v>21</v>
      </c>
      <c r="H4213" s="50">
        <f>VLOOKUP(D4213,'Species List'!$A$2:$J$97,6,0)</f>
        <v>-3.2256999999999998</v>
      </c>
      <c r="I4213" s="50">
        <f>VLOOKUP(D4213,'Species List'!$A$2:$J$97,7,0)</f>
        <v>2.3852000000000002</v>
      </c>
      <c r="J4213">
        <f t="shared" si="65"/>
        <v>92.19616810425471</v>
      </c>
      <c r="K4213" s="50" t="str">
        <f>VLOOKUP(D4213,'Species List'!$A$2:$J$97,4,0)</f>
        <v>Scaridae</v>
      </c>
    </row>
    <row r="4214" spans="1:11">
      <c r="A4214" s="49">
        <v>2015</v>
      </c>
      <c r="B4214" t="s">
        <v>41</v>
      </c>
      <c r="C4214">
        <v>8</v>
      </c>
      <c r="D4214" t="s">
        <v>48</v>
      </c>
      <c r="E4214" s="48" t="str">
        <f>VLOOKUP(D4214,'Species List'!$A$2:$J$97,3,0)</f>
        <v>Scarus taeniopterus</v>
      </c>
      <c r="F4214">
        <v>17</v>
      </c>
      <c r="G4214" t="s">
        <v>21</v>
      </c>
      <c r="H4214" s="50">
        <f>VLOOKUP(D4214,'Species List'!$A$2:$J$97,6,0)</f>
        <v>-3.2256999999999998</v>
      </c>
      <c r="I4214" s="50">
        <f>VLOOKUP(D4214,'Species List'!$A$2:$J$97,7,0)</f>
        <v>2.3852000000000002</v>
      </c>
      <c r="J4214">
        <f t="shared" si="65"/>
        <v>124.27013418228138</v>
      </c>
      <c r="K4214" s="50" t="str">
        <f>VLOOKUP(D4214,'Species List'!$A$2:$J$97,4,0)</f>
        <v>Scaridae</v>
      </c>
    </row>
    <row r="4215" spans="1:11">
      <c r="A4215" s="49">
        <v>2015</v>
      </c>
      <c r="B4215" t="s">
        <v>41</v>
      </c>
      <c r="C4215">
        <v>8</v>
      </c>
      <c r="D4215" t="s">
        <v>48</v>
      </c>
      <c r="E4215" s="48" t="str">
        <f>VLOOKUP(D4215,'Species List'!$A$2:$J$97,3,0)</f>
        <v>Scarus taeniopterus</v>
      </c>
      <c r="F4215">
        <v>19</v>
      </c>
      <c r="G4215" t="s">
        <v>21</v>
      </c>
      <c r="H4215" s="50">
        <f>VLOOKUP(D4215,'Species List'!$A$2:$J$97,6,0)</f>
        <v>-3.2256999999999998</v>
      </c>
      <c r="I4215" s="50">
        <f>VLOOKUP(D4215,'Species List'!$A$2:$J$97,7,0)</f>
        <v>2.3852000000000002</v>
      </c>
      <c r="J4215">
        <f t="shared" si="65"/>
        <v>162.02539503890316</v>
      </c>
      <c r="K4215" s="50" t="str">
        <f>VLOOKUP(D4215,'Species List'!$A$2:$J$97,4,0)</f>
        <v>Scaridae</v>
      </c>
    </row>
    <row r="4216" spans="1:11">
      <c r="A4216" s="49">
        <v>2015</v>
      </c>
      <c r="B4216" t="s">
        <v>41</v>
      </c>
      <c r="C4216">
        <v>8</v>
      </c>
      <c r="D4216" t="s">
        <v>48</v>
      </c>
      <c r="E4216" s="48" t="str">
        <f>VLOOKUP(D4216,'Species List'!$A$2:$J$97,3,0)</f>
        <v>Scarus taeniopterus</v>
      </c>
      <c r="F4216">
        <v>7</v>
      </c>
      <c r="G4216" t="s">
        <v>53</v>
      </c>
      <c r="H4216" s="50">
        <f>VLOOKUP(D4216,'Species List'!$A$2:$J$97,6,0)</f>
        <v>-3.2256999999999998</v>
      </c>
      <c r="I4216" s="50">
        <f>VLOOKUP(D4216,'Species List'!$A$2:$J$97,7,0)</f>
        <v>2.3852000000000002</v>
      </c>
      <c r="J4216">
        <f t="shared" si="65"/>
        <v>14.970208360402568</v>
      </c>
      <c r="K4216" s="50" t="str">
        <f>VLOOKUP(D4216,'Species List'!$A$2:$J$97,4,0)</f>
        <v>Scaridae</v>
      </c>
    </row>
    <row r="4217" spans="1:11">
      <c r="A4217" s="49">
        <v>2015</v>
      </c>
      <c r="B4217" t="s">
        <v>41</v>
      </c>
      <c r="C4217">
        <v>8</v>
      </c>
      <c r="D4217" t="s">
        <v>48</v>
      </c>
      <c r="E4217" s="48" t="str">
        <f>VLOOKUP(D4217,'Species List'!$A$2:$J$97,3,0)</f>
        <v>Scarus taeniopterus</v>
      </c>
      <c r="F4217">
        <v>23</v>
      </c>
      <c r="G4217" t="s">
        <v>43</v>
      </c>
      <c r="H4217" s="50">
        <f>VLOOKUP(D4217,'Species List'!$A$2:$J$97,6,0)</f>
        <v>-3.2256999999999998</v>
      </c>
      <c r="I4217" s="50">
        <f>VLOOKUP(D4217,'Species List'!$A$2:$J$97,7,0)</f>
        <v>2.3852000000000002</v>
      </c>
      <c r="J4217">
        <f t="shared" si="65"/>
        <v>255.56020890468707</v>
      </c>
      <c r="K4217" s="50" t="str">
        <f>VLOOKUP(D4217,'Species List'!$A$2:$J$97,4,0)</f>
        <v>Scaridae</v>
      </c>
    </row>
    <row r="4218" spans="1:11">
      <c r="A4218" s="49">
        <v>2015</v>
      </c>
      <c r="B4218" t="s">
        <v>41</v>
      </c>
      <c r="C4218">
        <v>8</v>
      </c>
      <c r="D4218" s="48" t="s">
        <v>42</v>
      </c>
      <c r="E4218" s="48" t="str">
        <f>VLOOKUP(D4218,'Species List'!$A$2:$J$97,3,0)</f>
        <v>Scarus vetula</v>
      </c>
      <c r="F4218">
        <v>24</v>
      </c>
      <c r="G4218" t="s">
        <v>21</v>
      </c>
      <c r="H4218" s="50">
        <f>VLOOKUP(D4218,'Species List'!$A$2:$J$97,6,0)</f>
        <v>-5.0162000000000004</v>
      </c>
      <c r="I4218" s="50">
        <f>VLOOKUP(D4218,'Species List'!$A$2:$J$97,7,0)</f>
        <v>3.1109</v>
      </c>
      <c r="J4218">
        <f t="shared" si="65"/>
        <v>244.56772957919503</v>
      </c>
      <c r="K4218" s="50" t="str">
        <f>VLOOKUP(D4218,'Species List'!$A$2:$J$97,4,0)</f>
        <v>Scaridae</v>
      </c>
    </row>
    <row r="4219" spans="1:11">
      <c r="A4219" s="49">
        <v>2015</v>
      </c>
      <c r="B4219" t="s">
        <v>41</v>
      </c>
      <c r="C4219">
        <v>8</v>
      </c>
      <c r="D4219" s="48" t="s">
        <v>42</v>
      </c>
      <c r="E4219" s="48" t="str">
        <f>VLOOKUP(D4219,'Species List'!$A$2:$J$97,3,0)</f>
        <v>Scarus vetula</v>
      </c>
      <c r="F4219">
        <v>31</v>
      </c>
      <c r="G4219" t="s">
        <v>21</v>
      </c>
      <c r="H4219" s="50">
        <f>VLOOKUP(D4219,'Species List'!$A$2:$J$97,6,0)</f>
        <v>-5.0162000000000004</v>
      </c>
      <c r="I4219" s="50">
        <f>VLOOKUP(D4219,'Species List'!$A$2:$J$97,7,0)</f>
        <v>3.1109</v>
      </c>
      <c r="J4219">
        <f t="shared" si="65"/>
        <v>542.22194853037195</v>
      </c>
      <c r="K4219" s="50" t="str">
        <f>VLOOKUP(D4219,'Species List'!$A$2:$J$97,4,0)</f>
        <v>Scaridae</v>
      </c>
    </row>
    <row r="4220" spans="1:11">
      <c r="A4220" s="49">
        <v>2015</v>
      </c>
      <c r="B4220" t="s">
        <v>41</v>
      </c>
      <c r="C4220">
        <v>8</v>
      </c>
      <c r="D4220" s="48" t="s">
        <v>42</v>
      </c>
      <c r="E4220" s="48" t="str">
        <f>VLOOKUP(D4220,'Species List'!$A$2:$J$97,3,0)</f>
        <v>Scarus vetula</v>
      </c>
      <c r="F4220">
        <v>33</v>
      </c>
      <c r="G4220" t="s">
        <v>43</v>
      </c>
      <c r="H4220" s="50">
        <f>VLOOKUP(D4220,'Species List'!$A$2:$J$97,6,0)</f>
        <v>-5.0162000000000004</v>
      </c>
      <c r="I4220" s="50">
        <f>VLOOKUP(D4220,'Species List'!$A$2:$J$97,7,0)</f>
        <v>3.1109</v>
      </c>
      <c r="J4220">
        <f t="shared" si="65"/>
        <v>658.63531859738646</v>
      </c>
      <c r="K4220" s="50" t="str">
        <f>VLOOKUP(D4220,'Species List'!$A$2:$J$97,4,0)</f>
        <v>Scaridae</v>
      </c>
    </row>
    <row r="4221" spans="1:11">
      <c r="A4221" s="49">
        <v>2015</v>
      </c>
      <c r="B4221" t="s">
        <v>41</v>
      </c>
      <c r="C4221">
        <v>8</v>
      </c>
      <c r="D4221" s="48" t="s">
        <v>47</v>
      </c>
      <c r="E4221" s="48" t="str">
        <f>VLOOKUP(D4221,'Species List'!$A$2:$J$97,3,0)</f>
        <v>Sparisoma aurofrenatum</v>
      </c>
      <c r="F4221">
        <v>17</v>
      </c>
      <c r="G4221" t="s">
        <v>21</v>
      </c>
      <c r="H4221" s="50">
        <f>VLOOKUP(D4221,'Species List'!$A$2:$J$97,6,0)</f>
        <v>-4.0781000000000001</v>
      </c>
      <c r="I4221" s="50">
        <f>VLOOKUP(D4221,'Species List'!$A$2:$J$97,7,0)</f>
        <v>2.7437999999999998</v>
      </c>
      <c r="J4221">
        <f t="shared" si="65"/>
        <v>110.10467275536061</v>
      </c>
      <c r="K4221" s="50" t="str">
        <f>VLOOKUP(D4221,'Species List'!$A$2:$J$97,4,0)</f>
        <v>Scaridae</v>
      </c>
    </row>
    <row r="4222" spans="1:11">
      <c r="A4222" s="49">
        <v>2015</v>
      </c>
      <c r="B4222" t="s">
        <v>41</v>
      </c>
      <c r="C4222">
        <v>8</v>
      </c>
      <c r="D4222" s="48" t="s">
        <v>47</v>
      </c>
      <c r="E4222" s="48" t="str">
        <f>VLOOKUP(D4222,'Species List'!$A$2:$J$97,3,0)</f>
        <v>Sparisoma aurofrenatum</v>
      </c>
      <c r="F4222">
        <v>28</v>
      </c>
      <c r="G4222" t="s">
        <v>43</v>
      </c>
      <c r="H4222" s="50">
        <f>VLOOKUP(D4222,'Species List'!$A$2:$J$97,6,0)</f>
        <v>-4.0781000000000001</v>
      </c>
      <c r="I4222" s="50">
        <f>VLOOKUP(D4222,'Species List'!$A$2:$J$97,7,0)</f>
        <v>2.7437999999999998</v>
      </c>
      <c r="J4222">
        <f t="shared" si="65"/>
        <v>432.92454222472207</v>
      </c>
      <c r="K4222" s="50" t="str">
        <f>VLOOKUP(D4222,'Species List'!$A$2:$J$97,4,0)</f>
        <v>Scaridae</v>
      </c>
    </row>
    <row r="4223" spans="1:11">
      <c r="A4223" s="49">
        <v>2015</v>
      </c>
      <c r="B4223" t="s">
        <v>41</v>
      </c>
      <c r="C4223">
        <v>8</v>
      </c>
      <c r="D4223" t="s">
        <v>45</v>
      </c>
      <c r="E4223" s="48" t="str">
        <f>VLOOKUP(D4223,'Species List'!$A$2:$J$97,3,0)</f>
        <v>Sparisoma viride</v>
      </c>
      <c r="F4223">
        <v>27</v>
      </c>
      <c r="G4223" t="s">
        <v>21</v>
      </c>
      <c r="H4223" s="50">
        <f>VLOOKUP(D4223,'Species List'!$A$2:$J$97,6,0)</f>
        <v>-4.4317000000000002</v>
      </c>
      <c r="I4223" s="50">
        <f>VLOOKUP(D4223,'Species List'!$A$2:$J$97,7,0)</f>
        <v>2.9051</v>
      </c>
      <c r="J4223">
        <f t="shared" si="65"/>
        <v>428.20809318874581</v>
      </c>
      <c r="K4223" s="50" t="str">
        <f>VLOOKUP(D4223,'Species List'!$A$2:$J$97,4,0)</f>
        <v>Scaridae</v>
      </c>
    </row>
    <row r="4224" spans="1:11">
      <c r="A4224" s="49">
        <v>2015</v>
      </c>
      <c r="B4224" t="s">
        <v>41</v>
      </c>
      <c r="C4224">
        <v>8</v>
      </c>
      <c r="D4224" t="s">
        <v>45</v>
      </c>
      <c r="E4224" s="48" t="str">
        <f>VLOOKUP(D4224,'Species List'!$A$2:$J$97,3,0)</f>
        <v>Sparisoma viride</v>
      </c>
      <c r="F4224">
        <v>32</v>
      </c>
      <c r="G4224" t="s">
        <v>21</v>
      </c>
      <c r="H4224" s="50">
        <f>VLOOKUP(D4224,'Species List'!$A$2:$J$97,6,0)</f>
        <v>-4.4317000000000002</v>
      </c>
      <c r="I4224" s="50">
        <f>VLOOKUP(D4224,'Species List'!$A$2:$J$97,7,0)</f>
        <v>2.9051</v>
      </c>
      <c r="J4224">
        <f t="shared" si="65"/>
        <v>701.47339170910243</v>
      </c>
      <c r="K4224" s="50" t="str">
        <f>VLOOKUP(D4224,'Species List'!$A$2:$J$97,4,0)</f>
        <v>Scaridae</v>
      </c>
    </row>
    <row r="4225" spans="1:11">
      <c r="A4225" s="49">
        <v>2015</v>
      </c>
      <c r="B4225" t="s">
        <v>41</v>
      </c>
      <c r="C4225">
        <v>8</v>
      </c>
      <c r="D4225" t="s">
        <v>45</v>
      </c>
      <c r="E4225" s="48" t="str">
        <f>VLOOKUP(D4225,'Species List'!$A$2:$J$97,3,0)</f>
        <v>Sparisoma viride</v>
      </c>
      <c r="F4225">
        <v>32</v>
      </c>
      <c r="G4225" t="s">
        <v>43</v>
      </c>
      <c r="H4225" s="50">
        <f>VLOOKUP(D4225,'Species List'!$A$2:$J$97,6,0)</f>
        <v>-4.4317000000000002</v>
      </c>
      <c r="I4225" s="50">
        <f>VLOOKUP(D4225,'Species List'!$A$2:$J$97,7,0)</f>
        <v>2.9051</v>
      </c>
      <c r="J4225">
        <f t="shared" si="65"/>
        <v>701.47339170910243</v>
      </c>
      <c r="K4225" s="50" t="str">
        <f>VLOOKUP(D4225,'Species List'!$A$2:$J$97,4,0)</f>
        <v>Scaridae</v>
      </c>
    </row>
    <row r="4226" spans="1:11">
      <c r="A4226" s="49">
        <v>2015</v>
      </c>
      <c r="B4226" t="s">
        <v>41</v>
      </c>
      <c r="C4226">
        <v>8</v>
      </c>
      <c r="D4226" t="s">
        <v>45</v>
      </c>
      <c r="E4226" s="48" t="str">
        <f>VLOOKUP(D4226,'Species List'!$A$2:$J$97,3,0)</f>
        <v>Sparisoma viride</v>
      </c>
      <c r="F4226">
        <v>32</v>
      </c>
      <c r="G4226" t="s">
        <v>43</v>
      </c>
      <c r="H4226" s="50">
        <f>VLOOKUP(D4226,'Species List'!$A$2:$J$97,6,0)</f>
        <v>-4.4317000000000002</v>
      </c>
      <c r="I4226" s="50">
        <f>VLOOKUP(D4226,'Species List'!$A$2:$J$97,7,0)</f>
        <v>2.9051</v>
      </c>
      <c r="J4226">
        <f t="shared" ref="J4226:J4289" si="66">10^(H4226+(I4226*LOG(F4226*10)/LOG(10)))</f>
        <v>701.47339170910243</v>
      </c>
      <c r="K4226" s="50" t="str">
        <f>VLOOKUP(D4226,'Species List'!$A$2:$J$97,4,0)</f>
        <v>Scaridae</v>
      </c>
    </row>
    <row r="4227" spans="1:11">
      <c r="A4227" s="49">
        <v>2015</v>
      </c>
      <c r="B4227" t="s">
        <v>41</v>
      </c>
      <c r="C4227">
        <v>9</v>
      </c>
      <c r="D4227" t="s">
        <v>54</v>
      </c>
      <c r="E4227" s="48" t="str">
        <f>VLOOKUP(D4227,'Species List'!$A$2:$J$97,3,0)</f>
        <v>Acanthurus coeruleus</v>
      </c>
      <c r="F4227">
        <v>17</v>
      </c>
      <c r="H4227" s="50">
        <f>VLOOKUP(D4227,'Species List'!$A$2:$J$97,6,0)</f>
        <v>-2.8241999999999998</v>
      </c>
      <c r="I4227" s="50">
        <f>VLOOKUP(D4227,'Species List'!$A$2:$J$97,7,0)</f>
        <v>2.2637999999999998</v>
      </c>
      <c r="J4227">
        <f t="shared" si="66"/>
        <v>167.91529942216221</v>
      </c>
      <c r="K4227" s="50" t="str">
        <f>VLOOKUP(D4227,'Species List'!$A$2:$J$97,4,0)</f>
        <v>Acanthuridae</v>
      </c>
    </row>
    <row r="4228" spans="1:11">
      <c r="A4228" s="49">
        <v>2015</v>
      </c>
      <c r="B4228" t="s">
        <v>41</v>
      </c>
      <c r="C4228">
        <v>9</v>
      </c>
      <c r="D4228" t="s">
        <v>54</v>
      </c>
      <c r="E4228" s="48" t="str">
        <f>VLOOKUP(D4228,'Species List'!$A$2:$J$97,3,0)</f>
        <v>Acanthurus coeruleus</v>
      </c>
      <c r="F4228">
        <v>19</v>
      </c>
      <c r="H4228" s="50">
        <f>VLOOKUP(D4228,'Species List'!$A$2:$J$97,6,0)</f>
        <v>-2.8241999999999998</v>
      </c>
      <c r="I4228" s="50">
        <f>VLOOKUP(D4228,'Species List'!$A$2:$J$97,7,0)</f>
        <v>2.2637999999999998</v>
      </c>
      <c r="J4228">
        <f t="shared" si="66"/>
        <v>215.99435539737019</v>
      </c>
      <c r="K4228" s="50" t="str">
        <f>VLOOKUP(D4228,'Species List'!$A$2:$J$97,4,0)</f>
        <v>Acanthuridae</v>
      </c>
    </row>
    <row r="4229" spans="1:11">
      <c r="A4229" s="49">
        <v>2015</v>
      </c>
      <c r="B4229" t="s">
        <v>41</v>
      </c>
      <c r="C4229">
        <v>9</v>
      </c>
      <c r="D4229" t="s">
        <v>44</v>
      </c>
      <c r="E4229" s="48" t="str">
        <f>VLOOKUP(D4229,'Species List'!$A$2:$J$97,3,0)</f>
        <v>Scarus iseri</v>
      </c>
      <c r="F4229">
        <v>6</v>
      </c>
      <c r="G4229" t="s">
        <v>53</v>
      </c>
      <c r="H4229" s="50">
        <f>VLOOKUP(D4229,'Species List'!$A$2:$J$97,6,0)</f>
        <v>-4.8887</v>
      </c>
      <c r="I4229" s="50">
        <f>VLOOKUP(D4229,'Species List'!$A$2:$J$97,7,0)</f>
        <v>3.0548000000000002</v>
      </c>
      <c r="J4229">
        <f t="shared" si="66"/>
        <v>3.4929827401913811</v>
      </c>
      <c r="K4229" s="50" t="str">
        <f>VLOOKUP(D4229,'Species List'!$A$2:$J$97,4,0)</f>
        <v>Scaridae</v>
      </c>
    </row>
    <row r="4230" spans="1:11">
      <c r="A4230" s="49">
        <v>2015</v>
      </c>
      <c r="B4230" t="s">
        <v>41</v>
      </c>
      <c r="C4230">
        <v>9</v>
      </c>
      <c r="D4230" t="s">
        <v>44</v>
      </c>
      <c r="E4230" s="48" t="str">
        <f>VLOOKUP(D4230,'Species List'!$A$2:$J$97,3,0)</f>
        <v>Scarus iseri</v>
      </c>
      <c r="F4230">
        <v>7</v>
      </c>
      <c r="G4230" t="s">
        <v>53</v>
      </c>
      <c r="H4230" s="50">
        <f>VLOOKUP(D4230,'Species List'!$A$2:$J$97,6,0)</f>
        <v>-4.8887</v>
      </c>
      <c r="I4230" s="50">
        <f>VLOOKUP(D4230,'Species List'!$A$2:$J$97,7,0)</f>
        <v>3.0548000000000002</v>
      </c>
      <c r="J4230">
        <f t="shared" si="66"/>
        <v>5.5937814271818533</v>
      </c>
      <c r="K4230" s="50" t="str">
        <f>VLOOKUP(D4230,'Species List'!$A$2:$J$97,4,0)</f>
        <v>Scaridae</v>
      </c>
    </row>
    <row r="4231" spans="1:11">
      <c r="A4231" s="49">
        <v>2015</v>
      </c>
      <c r="B4231" t="s">
        <v>41</v>
      </c>
      <c r="C4231">
        <v>9</v>
      </c>
      <c r="D4231" t="s">
        <v>48</v>
      </c>
      <c r="E4231" s="48" t="str">
        <f>VLOOKUP(D4231,'Species List'!$A$2:$J$97,3,0)</f>
        <v>Scarus taeniopterus</v>
      </c>
      <c r="F4231">
        <v>12</v>
      </c>
      <c r="G4231" t="s">
        <v>21</v>
      </c>
      <c r="H4231" s="50">
        <f>VLOOKUP(D4231,'Species List'!$A$2:$J$97,6,0)</f>
        <v>-3.2256999999999998</v>
      </c>
      <c r="I4231" s="50">
        <f>VLOOKUP(D4231,'Species List'!$A$2:$J$97,7,0)</f>
        <v>2.3852000000000002</v>
      </c>
      <c r="J4231">
        <f t="shared" si="66"/>
        <v>54.145592205106873</v>
      </c>
      <c r="K4231" s="50" t="str">
        <f>VLOOKUP(D4231,'Species List'!$A$2:$J$97,4,0)</f>
        <v>Scaridae</v>
      </c>
    </row>
    <row r="4232" spans="1:11">
      <c r="A4232" s="49">
        <v>2015</v>
      </c>
      <c r="B4232" t="s">
        <v>41</v>
      </c>
      <c r="C4232">
        <v>9</v>
      </c>
      <c r="D4232" t="s">
        <v>48</v>
      </c>
      <c r="E4232" s="48" t="str">
        <f>VLOOKUP(D4232,'Species List'!$A$2:$J$97,3,0)</f>
        <v>Scarus taeniopterus</v>
      </c>
      <c r="F4232">
        <v>13</v>
      </c>
      <c r="G4232" t="s">
        <v>21</v>
      </c>
      <c r="H4232" s="50">
        <f>VLOOKUP(D4232,'Species List'!$A$2:$J$97,6,0)</f>
        <v>-3.2256999999999998</v>
      </c>
      <c r="I4232" s="50">
        <f>VLOOKUP(D4232,'Species List'!$A$2:$J$97,7,0)</f>
        <v>2.3852000000000002</v>
      </c>
      <c r="J4232">
        <f t="shared" si="66"/>
        <v>65.535660968650873</v>
      </c>
      <c r="K4232" s="50" t="str">
        <f>VLOOKUP(D4232,'Species List'!$A$2:$J$97,4,0)</f>
        <v>Scaridae</v>
      </c>
    </row>
    <row r="4233" spans="1:11">
      <c r="A4233" s="49">
        <v>2015</v>
      </c>
      <c r="B4233" t="s">
        <v>41</v>
      </c>
      <c r="C4233">
        <v>9</v>
      </c>
      <c r="D4233" t="s">
        <v>48</v>
      </c>
      <c r="E4233" s="48" t="str">
        <f>VLOOKUP(D4233,'Species List'!$A$2:$J$97,3,0)</f>
        <v>Scarus taeniopterus</v>
      </c>
      <c r="F4233">
        <v>16</v>
      </c>
      <c r="G4233" t="s">
        <v>21</v>
      </c>
      <c r="H4233" s="50">
        <f>VLOOKUP(D4233,'Species List'!$A$2:$J$97,6,0)</f>
        <v>-3.2256999999999998</v>
      </c>
      <c r="I4233" s="50">
        <f>VLOOKUP(D4233,'Species List'!$A$2:$J$97,7,0)</f>
        <v>2.3852000000000002</v>
      </c>
      <c r="J4233">
        <f t="shared" si="66"/>
        <v>107.53924488293569</v>
      </c>
      <c r="K4233" s="50" t="str">
        <f>VLOOKUP(D4233,'Species List'!$A$2:$J$97,4,0)</f>
        <v>Scaridae</v>
      </c>
    </row>
    <row r="4234" spans="1:11">
      <c r="A4234" s="49">
        <v>2015</v>
      </c>
      <c r="B4234" t="s">
        <v>41</v>
      </c>
      <c r="C4234">
        <v>9</v>
      </c>
      <c r="D4234" t="s">
        <v>48</v>
      </c>
      <c r="E4234" s="48" t="str">
        <f>VLOOKUP(D4234,'Species List'!$A$2:$J$97,3,0)</f>
        <v>Scarus taeniopterus</v>
      </c>
      <c r="F4234">
        <v>16</v>
      </c>
      <c r="G4234" t="s">
        <v>21</v>
      </c>
      <c r="H4234" s="50">
        <f>VLOOKUP(D4234,'Species List'!$A$2:$J$97,6,0)</f>
        <v>-3.2256999999999998</v>
      </c>
      <c r="I4234" s="50">
        <f>VLOOKUP(D4234,'Species List'!$A$2:$J$97,7,0)</f>
        <v>2.3852000000000002</v>
      </c>
      <c r="J4234">
        <f t="shared" si="66"/>
        <v>107.53924488293569</v>
      </c>
      <c r="K4234" s="50" t="str">
        <f>VLOOKUP(D4234,'Species List'!$A$2:$J$97,4,0)</f>
        <v>Scaridae</v>
      </c>
    </row>
    <row r="4235" spans="1:11">
      <c r="A4235" s="49">
        <v>2015</v>
      </c>
      <c r="B4235" t="s">
        <v>41</v>
      </c>
      <c r="C4235">
        <v>9</v>
      </c>
      <c r="D4235" t="s">
        <v>48</v>
      </c>
      <c r="E4235" s="48" t="str">
        <f>VLOOKUP(D4235,'Species List'!$A$2:$J$97,3,0)</f>
        <v>Scarus taeniopterus</v>
      </c>
      <c r="F4235">
        <v>17</v>
      </c>
      <c r="G4235" t="s">
        <v>21</v>
      </c>
      <c r="H4235" s="50">
        <f>VLOOKUP(D4235,'Species List'!$A$2:$J$97,6,0)</f>
        <v>-3.2256999999999998</v>
      </c>
      <c r="I4235" s="50">
        <f>VLOOKUP(D4235,'Species List'!$A$2:$J$97,7,0)</f>
        <v>2.3852000000000002</v>
      </c>
      <c r="J4235">
        <f t="shared" si="66"/>
        <v>124.27013418228138</v>
      </c>
      <c r="K4235" s="50" t="str">
        <f>VLOOKUP(D4235,'Species List'!$A$2:$J$97,4,0)</f>
        <v>Scaridae</v>
      </c>
    </row>
    <row r="4236" spans="1:11">
      <c r="A4236" s="49">
        <v>2015</v>
      </c>
      <c r="B4236" t="s">
        <v>41</v>
      </c>
      <c r="C4236">
        <v>9</v>
      </c>
      <c r="D4236" t="s">
        <v>48</v>
      </c>
      <c r="E4236" s="48" t="str">
        <f>VLOOKUP(D4236,'Species List'!$A$2:$J$97,3,0)</f>
        <v>Scarus taeniopterus</v>
      </c>
      <c r="F4236">
        <v>17</v>
      </c>
      <c r="G4236" t="s">
        <v>21</v>
      </c>
      <c r="H4236" s="50">
        <f>VLOOKUP(D4236,'Species List'!$A$2:$J$97,6,0)</f>
        <v>-3.2256999999999998</v>
      </c>
      <c r="I4236" s="50">
        <f>VLOOKUP(D4236,'Species List'!$A$2:$J$97,7,0)</f>
        <v>2.3852000000000002</v>
      </c>
      <c r="J4236">
        <f t="shared" si="66"/>
        <v>124.27013418228138</v>
      </c>
      <c r="K4236" s="50" t="str">
        <f>VLOOKUP(D4236,'Species List'!$A$2:$J$97,4,0)</f>
        <v>Scaridae</v>
      </c>
    </row>
    <row r="4237" spans="1:11">
      <c r="A4237" s="49">
        <v>2015</v>
      </c>
      <c r="B4237" t="s">
        <v>41</v>
      </c>
      <c r="C4237">
        <v>9</v>
      </c>
      <c r="D4237" t="s">
        <v>48</v>
      </c>
      <c r="E4237" s="48" t="str">
        <f>VLOOKUP(D4237,'Species List'!$A$2:$J$97,3,0)</f>
        <v>Scarus taeniopterus</v>
      </c>
      <c r="F4237">
        <v>24</v>
      </c>
      <c r="G4237" t="s">
        <v>43</v>
      </c>
      <c r="H4237" s="50">
        <f>VLOOKUP(D4237,'Species List'!$A$2:$J$97,6,0)</f>
        <v>-3.2256999999999998</v>
      </c>
      <c r="I4237" s="50">
        <f>VLOOKUP(D4237,'Species List'!$A$2:$J$97,7,0)</f>
        <v>2.3852000000000002</v>
      </c>
      <c r="J4237">
        <f t="shared" si="66"/>
        <v>282.86541679033706</v>
      </c>
      <c r="K4237" s="50" t="str">
        <f>VLOOKUP(D4237,'Species List'!$A$2:$J$97,4,0)</f>
        <v>Scaridae</v>
      </c>
    </row>
    <row r="4238" spans="1:11">
      <c r="A4238" s="49">
        <v>2015</v>
      </c>
      <c r="B4238" t="s">
        <v>41</v>
      </c>
      <c r="C4238">
        <v>9</v>
      </c>
      <c r="D4238" s="48" t="s">
        <v>42</v>
      </c>
      <c r="E4238" s="48" t="str">
        <f>VLOOKUP(D4238,'Species List'!$A$2:$J$97,3,0)</f>
        <v>Scarus vetula</v>
      </c>
      <c r="F4238">
        <v>30</v>
      </c>
      <c r="G4238" t="s">
        <v>21</v>
      </c>
      <c r="H4238" s="50">
        <f>VLOOKUP(D4238,'Species List'!$A$2:$J$97,6,0)</f>
        <v>-5.0162000000000004</v>
      </c>
      <c r="I4238" s="50">
        <f>VLOOKUP(D4238,'Species List'!$A$2:$J$97,7,0)</f>
        <v>3.1109</v>
      </c>
      <c r="J4238">
        <f t="shared" si="66"/>
        <v>489.6395738782121</v>
      </c>
      <c r="K4238" s="50" t="str">
        <f>VLOOKUP(D4238,'Species List'!$A$2:$J$97,4,0)</f>
        <v>Scaridae</v>
      </c>
    </row>
    <row r="4239" spans="1:11">
      <c r="A4239" s="49">
        <v>2015</v>
      </c>
      <c r="B4239" t="s">
        <v>41</v>
      </c>
      <c r="C4239">
        <v>9</v>
      </c>
      <c r="D4239" s="48" t="s">
        <v>42</v>
      </c>
      <c r="E4239" s="48" t="str">
        <f>VLOOKUP(D4239,'Species List'!$A$2:$J$97,3,0)</f>
        <v>Scarus vetula</v>
      </c>
      <c r="F4239">
        <v>34</v>
      </c>
      <c r="G4239" t="s">
        <v>43</v>
      </c>
      <c r="H4239" s="50">
        <f>VLOOKUP(D4239,'Species List'!$A$2:$J$97,6,0)</f>
        <v>-5.0162000000000004</v>
      </c>
      <c r="I4239" s="50">
        <f>VLOOKUP(D4239,'Species List'!$A$2:$J$97,7,0)</f>
        <v>3.1109</v>
      </c>
      <c r="J4239">
        <f t="shared" si="66"/>
        <v>722.73279691201913</v>
      </c>
      <c r="K4239" s="50" t="str">
        <f>VLOOKUP(D4239,'Species List'!$A$2:$J$97,4,0)</f>
        <v>Scaridae</v>
      </c>
    </row>
    <row r="4240" spans="1:11">
      <c r="A4240" s="49">
        <v>2015</v>
      </c>
      <c r="B4240" t="s">
        <v>41</v>
      </c>
      <c r="C4240">
        <v>9</v>
      </c>
      <c r="D4240" s="48" t="s">
        <v>47</v>
      </c>
      <c r="E4240" s="48" t="str">
        <f>VLOOKUP(D4240,'Species List'!$A$2:$J$97,3,0)</f>
        <v>Sparisoma aurofrenatum</v>
      </c>
      <c r="F4240">
        <v>19</v>
      </c>
      <c r="G4240" t="s">
        <v>21</v>
      </c>
      <c r="H4240" s="50">
        <f>VLOOKUP(D4240,'Species List'!$A$2:$J$97,6,0)</f>
        <v>-4.0781000000000001</v>
      </c>
      <c r="I4240" s="50">
        <f>VLOOKUP(D4240,'Species List'!$A$2:$J$97,7,0)</f>
        <v>2.7437999999999998</v>
      </c>
      <c r="J4240">
        <f t="shared" si="66"/>
        <v>149.3977752647418</v>
      </c>
      <c r="K4240" s="50" t="str">
        <f>VLOOKUP(D4240,'Species List'!$A$2:$J$97,4,0)</f>
        <v>Scaridae</v>
      </c>
    </row>
    <row r="4241" spans="1:11">
      <c r="A4241" s="49">
        <v>2015</v>
      </c>
      <c r="B4241" t="s">
        <v>41</v>
      </c>
      <c r="C4241">
        <v>9</v>
      </c>
      <c r="D4241" s="48" t="s">
        <v>47</v>
      </c>
      <c r="E4241" s="48" t="str">
        <f>VLOOKUP(D4241,'Species List'!$A$2:$J$97,3,0)</f>
        <v>Sparisoma aurofrenatum</v>
      </c>
      <c r="F4241">
        <v>20</v>
      </c>
      <c r="G4241" t="s">
        <v>21</v>
      </c>
      <c r="H4241" s="50">
        <f>VLOOKUP(D4241,'Species List'!$A$2:$J$97,6,0)</f>
        <v>-4.0781000000000001</v>
      </c>
      <c r="I4241" s="50">
        <f>VLOOKUP(D4241,'Species List'!$A$2:$J$97,7,0)</f>
        <v>2.7437999999999998</v>
      </c>
      <c r="J4241">
        <f t="shared" si="66"/>
        <v>171.97531044669645</v>
      </c>
      <c r="K4241" s="50" t="str">
        <f>VLOOKUP(D4241,'Species List'!$A$2:$J$97,4,0)</f>
        <v>Scaridae</v>
      </c>
    </row>
    <row r="4242" spans="1:11">
      <c r="A4242" s="49">
        <v>2015</v>
      </c>
      <c r="B4242" t="s">
        <v>41</v>
      </c>
      <c r="C4242">
        <v>9</v>
      </c>
      <c r="D4242" s="48" t="s">
        <v>47</v>
      </c>
      <c r="E4242" s="48" t="str">
        <f>VLOOKUP(D4242,'Species List'!$A$2:$J$97,3,0)</f>
        <v>Sparisoma aurofrenatum</v>
      </c>
      <c r="F4242">
        <v>22</v>
      </c>
      <c r="G4242" t="s">
        <v>43</v>
      </c>
      <c r="H4242" s="50">
        <f>VLOOKUP(D4242,'Species List'!$A$2:$J$97,6,0)</f>
        <v>-4.0781000000000001</v>
      </c>
      <c r="I4242" s="50">
        <f>VLOOKUP(D4242,'Species List'!$A$2:$J$97,7,0)</f>
        <v>2.7437999999999998</v>
      </c>
      <c r="J4242">
        <f t="shared" si="66"/>
        <v>223.37746170948702</v>
      </c>
      <c r="K4242" s="50" t="str">
        <f>VLOOKUP(D4242,'Species List'!$A$2:$J$97,4,0)</f>
        <v>Scaridae</v>
      </c>
    </row>
    <row r="4243" spans="1:11">
      <c r="A4243" s="49">
        <v>2015</v>
      </c>
      <c r="B4243" t="s">
        <v>41</v>
      </c>
      <c r="C4243">
        <v>9</v>
      </c>
      <c r="D4243" t="s">
        <v>45</v>
      </c>
      <c r="E4243" s="48" t="str">
        <f>VLOOKUP(D4243,'Species List'!$A$2:$J$97,3,0)</f>
        <v>Sparisoma viride</v>
      </c>
      <c r="F4243">
        <v>12</v>
      </c>
      <c r="G4243" t="s">
        <v>21</v>
      </c>
      <c r="H4243" s="50">
        <f>VLOOKUP(D4243,'Species List'!$A$2:$J$97,6,0)</f>
        <v>-4.4317000000000002</v>
      </c>
      <c r="I4243" s="50">
        <f>VLOOKUP(D4243,'Species List'!$A$2:$J$97,7,0)</f>
        <v>2.9051</v>
      </c>
      <c r="J4243">
        <f t="shared" si="66"/>
        <v>40.600318253552281</v>
      </c>
      <c r="K4243" s="50" t="str">
        <f>VLOOKUP(D4243,'Species List'!$A$2:$J$97,4,0)</f>
        <v>Scaridae</v>
      </c>
    </row>
    <row r="4244" spans="1:11">
      <c r="A4244" s="49">
        <v>2015</v>
      </c>
      <c r="B4244" t="s">
        <v>41</v>
      </c>
      <c r="C4244">
        <v>9</v>
      </c>
      <c r="D4244" t="s">
        <v>45</v>
      </c>
      <c r="E4244" s="48" t="str">
        <f>VLOOKUP(D4244,'Species List'!$A$2:$J$97,3,0)</f>
        <v>Sparisoma viride</v>
      </c>
      <c r="F4244">
        <v>31</v>
      </c>
      <c r="G4244" t="s">
        <v>21</v>
      </c>
      <c r="H4244" s="50">
        <f>VLOOKUP(D4244,'Species List'!$A$2:$J$97,6,0)</f>
        <v>-4.4317000000000002</v>
      </c>
      <c r="I4244" s="50">
        <f>VLOOKUP(D4244,'Species List'!$A$2:$J$97,7,0)</f>
        <v>2.9051</v>
      </c>
      <c r="J4244">
        <f t="shared" si="66"/>
        <v>639.66834096149489</v>
      </c>
      <c r="K4244" s="50" t="str">
        <f>VLOOKUP(D4244,'Species List'!$A$2:$J$97,4,0)</f>
        <v>Scaridae</v>
      </c>
    </row>
    <row r="4245" spans="1:11">
      <c r="A4245" s="49">
        <v>2015</v>
      </c>
      <c r="B4245" t="s">
        <v>41</v>
      </c>
      <c r="C4245">
        <v>9</v>
      </c>
      <c r="D4245" t="s">
        <v>45</v>
      </c>
      <c r="E4245" s="48" t="str">
        <f>VLOOKUP(D4245,'Species List'!$A$2:$J$97,3,0)</f>
        <v>Sparisoma viride</v>
      </c>
      <c r="F4245">
        <v>30</v>
      </c>
      <c r="G4245" t="s">
        <v>43</v>
      </c>
      <c r="H4245" s="50">
        <f>VLOOKUP(D4245,'Species List'!$A$2:$J$97,6,0)</f>
        <v>-4.4317000000000002</v>
      </c>
      <c r="I4245" s="50">
        <f>VLOOKUP(D4245,'Species List'!$A$2:$J$97,7,0)</f>
        <v>2.9051</v>
      </c>
      <c r="J4245">
        <f t="shared" si="66"/>
        <v>581.54718397712224</v>
      </c>
      <c r="K4245" s="50" t="str">
        <f>VLOOKUP(D4245,'Species List'!$A$2:$J$97,4,0)</f>
        <v>Scaridae</v>
      </c>
    </row>
    <row r="4246" spans="1:11">
      <c r="A4246" s="49">
        <v>2015</v>
      </c>
      <c r="B4246" t="s">
        <v>41</v>
      </c>
      <c r="C4246">
        <v>9</v>
      </c>
      <c r="D4246" t="s">
        <v>45</v>
      </c>
      <c r="E4246" s="48" t="str">
        <f>VLOOKUP(D4246,'Species List'!$A$2:$J$97,3,0)</f>
        <v>Sparisoma viride</v>
      </c>
      <c r="F4246">
        <v>32</v>
      </c>
      <c r="G4246" t="s">
        <v>43</v>
      </c>
      <c r="H4246" s="50">
        <f>VLOOKUP(D4246,'Species List'!$A$2:$J$97,6,0)</f>
        <v>-4.4317000000000002</v>
      </c>
      <c r="I4246" s="50">
        <f>VLOOKUP(D4246,'Species List'!$A$2:$J$97,7,0)</f>
        <v>2.9051</v>
      </c>
      <c r="J4246">
        <f t="shared" si="66"/>
        <v>701.47339170910243</v>
      </c>
      <c r="K4246" s="50" t="str">
        <f>VLOOKUP(D4246,'Species List'!$A$2:$J$97,4,0)</f>
        <v>Scaridae</v>
      </c>
    </row>
    <row r="4247" spans="1:11">
      <c r="A4247" s="49">
        <v>2015</v>
      </c>
      <c r="B4247" t="s">
        <v>41</v>
      </c>
      <c r="C4247">
        <v>10</v>
      </c>
      <c r="D4247" s="48" t="s">
        <v>49</v>
      </c>
      <c r="E4247" s="48" t="str">
        <f>VLOOKUP(D4247,'Species List'!$A$2:$J$97,3,0)</f>
        <v>Microspathodon chrysurus</v>
      </c>
      <c r="F4247">
        <v>14</v>
      </c>
      <c r="H4247" s="50">
        <f>VLOOKUP(D4247,'Species List'!$A$2:$J$97,6,0)</f>
        <v>-4.7032999999999996</v>
      </c>
      <c r="I4247" s="50">
        <f>VLOOKUP(D4247,'Species List'!$A$2:$J$97,7,0)</f>
        <v>3.0825</v>
      </c>
      <c r="J4247">
        <f t="shared" si="66"/>
        <v>81.684502812349265</v>
      </c>
      <c r="K4247" s="50" t="str">
        <f>VLOOKUP(D4247,'Species List'!$A$2:$J$97,4,0)</f>
        <v>Pomacentridae</v>
      </c>
    </row>
    <row r="4248" spans="1:11">
      <c r="A4248" s="49">
        <v>2015</v>
      </c>
      <c r="B4248" t="s">
        <v>41</v>
      </c>
      <c r="C4248">
        <v>10</v>
      </c>
      <c r="D4248" s="48" t="s">
        <v>49</v>
      </c>
      <c r="E4248" s="48" t="str">
        <f>VLOOKUP(D4248,'Species List'!$A$2:$J$97,3,0)</f>
        <v>Microspathodon chrysurus</v>
      </c>
      <c r="F4248">
        <v>16</v>
      </c>
      <c r="H4248" s="50">
        <f>VLOOKUP(D4248,'Species List'!$A$2:$J$97,6,0)</f>
        <v>-4.7032999999999996</v>
      </c>
      <c r="I4248" s="50">
        <f>VLOOKUP(D4248,'Species List'!$A$2:$J$97,7,0)</f>
        <v>3.0825</v>
      </c>
      <c r="J4248">
        <f t="shared" si="66"/>
        <v>123.2820497402834</v>
      </c>
      <c r="K4248" s="50" t="str">
        <f>VLOOKUP(D4248,'Species List'!$A$2:$J$97,4,0)</f>
        <v>Pomacentridae</v>
      </c>
    </row>
    <row r="4249" spans="1:11">
      <c r="A4249" s="49">
        <v>2015</v>
      </c>
      <c r="B4249" t="s">
        <v>41</v>
      </c>
      <c r="C4249">
        <v>10</v>
      </c>
      <c r="D4249" s="48" t="s">
        <v>49</v>
      </c>
      <c r="E4249" s="48" t="str">
        <f>VLOOKUP(D4249,'Species List'!$A$2:$J$97,3,0)</f>
        <v>Microspathodon chrysurus</v>
      </c>
      <c r="F4249">
        <v>35</v>
      </c>
      <c r="H4249" s="50">
        <f>VLOOKUP(D4249,'Species List'!$A$2:$J$97,6,0)</f>
        <v>-4.7032999999999996</v>
      </c>
      <c r="I4249" s="50">
        <f>VLOOKUP(D4249,'Species List'!$A$2:$J$97,7,0)</f>
        <v>3.0825</v>
      </c>
      <c r="J4249">
        <f t="shared" si="66"/>
        <v>1376.5428872237978</v>
      </c>
      <c r="K4249" s="50" t="str">
        <f>VLOOKUP(D4249,'Species List'!$A$2:$J$97,4,0)</f>
        <v>Pomacentridae</v>
      </c>
    </row>
    <row r="4250" spans="1:11">
      <c r="A4250" s="49">
        <v>2015</v>
      </c>
      <c r="B4250" t="s">
        <v>41</v>
      </c>
      <c r="C4250">
        <v>10</v>
      </c>
      <c r="D4250" t="s">
        <v>48</v>
      </c>
      <c r="E4250" s="48" t="str">
        <f>VLOOKUP(D4250,'Species List'!$A$2:$J$97,3,0)</f>
        <v>Scarus taeniopterus</v>
      </c>
      <c r="F4250">
        <v>10</v>
      </c>
      <c r="G4250" t="s">
        <v>21</v>
      </c>
      <c r="H4250" s="50">
        <f>VLOOKUP(D4250,'Species List'!$A$2:$J$97,6,0)</f>
        <v>-3.2256999999999998</v>
      </c>
      <c r="I4250" s="50">
        <f>VLOOKUP(D4250,'Species List'!$A$2:$J$97,7,0)</f>
        <v>2.3852000000000002</v>
      </c>
      <c r="J4250">
        <f t="shared" si="66"/>
        <v>35.050966680669347</v>
      </c>
      <c r="K4250" s="50" t="str">
        <f>VLOOKUP(D4250,'Species List'!$A$2:$J$97,4,0)</f>
        <v>Scaridae</v>
      </c>
    </row>
    <row r="4251" spans="1:11">
      <c r="A4251" s="49">
        <v>2015</v>
      </c>
      <c r="B4251" t="s">
        <v>41</v>
      </c>
      <c r="C4251">
        <v>10</v>
      </c>
      <c r="D4251" t="s">
        <v>48</v>
      </c>
      <c r="E4251" s="48" t="str">
        <f>VLOOKUP(D4251,'Species List'!$A$2:$J$97,3,0)</f>
        <v>Scarus taeniopterus</v>
      </c>
      <c r="F4251">
        <v>14</v>
      </c>
      <c r="G4251" t="s">
        <v>21</v>
      </c>
      <c r="H4251" s="50">
        <f>VLOOKUP(D4251,'Species List'!$A$2:$J$97,6,0)</f>
        <v>-3.2256999999999998</v>
      </c>
      <c r="I4251" s="50">
        <f>VLOOKUP(D4251,'Species List'!$A$2:$J$97,7,0)</f>
        <v>2.3852000000000002</v>
      </c>
      <c r="J4251">
        <f t="shared" si="66"/>
        <v>78.206813423753971</v>
      </c>
      <c r="K4251" s="50" t="str">
        <f>VLOOKUP(D4251,'Species List'!$A$2:$J$97,4,0)</f>
        <v>Scaridae</v>
      </c>
    </row>
    <row r="4252" spans="1:11">
      <c r="A4252" s="49">
        <v>2015</v>
      </c>
      <c r="B4252" t="s">
        <v>41</v>
      </c>
      <c r="C4252">
        <v>10</v>
      </c>
      <c r="D4252" t="s">
        <v>48</v>
      </c>
      <c r="E4252" s="48" t="str">
        <f>VLOOKUP(D4252,'Species List'!$A$2:$J$97,3,0)</f>
        <v>Scarus taeniopterus</v>
      </c>
      <c r="F4252">
        <v>23</v>
      </c>
      <c r="G4252" t="s">
        <v>43</v>
      </c>
      <c r="H4252" s="50">
        <f>VLOOKUP(D4252,'Species List'!$A$2:$J$97,6,0)</f>
        <v>-3.2256999999999998</v>
      </c>
      <c r="I4252" s="50">
        <f>VLOOKUP(D4252,'Species List'!$A$2:$J$97,7,0)</f>
        <v>2.3852000000000002</v>
      </c>
      <c r="J4252">
        <f t="shared" si="66"/>
        <v>255.56020890468707</v>
      </c>
      <c r="K4252" s="50" t="str">
        <f>VLOOKUP(D4252,'Species List'!$A$2:$J$97,4,0)</f>
        <v>Scaridae</v>
      </c>
    </row>
    <row r="4253" spans="1:11">
      <c r="A4253" s="49">
        <v>2015</v>
      </c>
      <c r="B4253" t="s">
        <v>41</v>
      </c>
      <c r="C4253">
        <v>10</v>
      </c>
      <c r="D4253" s="48" t="s">
        <v>42</v>
      </c>
      <c r="E4253" s="48" t="str">
        <f>VLOOKUP(D4253,'Species List'!$A$2:$J$97,3,0)</f>
        <v>Scarus vetula</v>
      </c>
      <c r="F4253">
        <v>20</v>
      </c>
      <c r="G4253" t="s">
        <v>21</v>
      </c>
      <c r="H4253" s="50">
        <f>VLOOKUP(D4253,'Species List'!$A$2:$J$97,6,0)</f>
        <v>-5.0162000000000004</v>
      </c>
      <c r="I4253" s="50">
        <f>VLOOKUP(D4253,'Species List'!$A$2:$J$97,7,0)</f>
        <v>3.1109</v>
      </c>
      <c r="J4253">
        <f t="shared" si="66"/>
        <v>138.69928220116935</v>
      </c>
      <c r="K4253" s="50" t="str">
        <f>VLOOKUP(D4253,'Species List'!$A$2:$J$97,4,0)</f>
        <v>Scaridae</v>
      </c>
    </row>
    <row r="4254" spans="1:11">
      <c r="A4254" s="49">
        <v>2015</v>
      </c>
      <c r="B4254" t="s">
        <v>41</v>
      </c>
      <c r="C4254">
        <v>10</v>
      </c>
      <c r="D4254" s="48" t="s">
        <v>42</v>
      </c>
      <c r="E4254" s="48" t="str">
        <f>VLOOKUP(D4254,'Species List'!$A$2:$J$97,3,0)</f>
        <v>Scarus vetula</v>
      </c>
      <c r="F4254">
        <v>34</v>
      </c>
      <c r="G4254" t="s">
        <v>43</v>
      </c>
      <c r="H4254" s="50">
        <f>VLOOKUP(D4254,'Species List'!$A$2:$J$97,6,0)</f>
        <v>-5.0162000000000004</v>
      </c>
      <c r="I4254" s="50">
        <f>VLOOKUP(D4254,'Species List'!$A$2:$J$97,7,0)</f>
        <v>3.1109</v>
      </c>
      <c r="J4254">
        <f t="shared" si="66"/>
        <v>722.73279691201913</v>
      </c>
      <c r="K4254" s="50" t="str">
        <f>VLOOKUP(D4254,'Species List'!$A$2:$J$97,4,0)</f>
        <v>Scaridae</v>
      </c>
    </row>
    <row r="4255" spans="1:11">
      <c r="A4255" s="49">
        <v>2015</v>
      </c>
      <c r="B4255" t="s">
        <v>41</v>
      </c>
      <c r="C4255">
        <v>10</v>
      </c>
      <c r="D4255" s="48" t="s">
        <v>47</v>
      </c>
      <c r="E4255" s="48" t="str">
        <f>VLOOKUP(D4255,'Species List'!$A$2:$J$97,3,0)</f>
        <v>Sparisoma aurofrenatum</v>
      </c>
      <c r="F4255">
        <v>15</v>
      </c>
      <c r="G4255" t="s">
        <v>21</v>
      </c>
      <c r="H4255" s="50">
        <f>VLOOKUP(D4255,'Species List'!$A$2:$J$97,6,0)</f>
        <v>-4.0781000000000001</v>
      </c>
      <c r="I4255" s="50">
        <f>VLOOKUP(D4255,'Species List'!$A$2:$J$97,7,0)</f>
        <v>2.7437999999999998</v>
      </c>
      <c r="J4255">
        <f t="shared" si="66"/>
        <v>78.101467931149301</v>
      </c>
      <c r="K4255" s="50" t="str">
        <f>VLOOKUP(D4255,'Species List'!$A$2:$J$97,4,0)</f>
        <v>Scaridae</v>
      </c>
    </row>
    <row r="4256" spans="1:11">
      <c r="A4256" s="49">
        <v>2015</v>
      </c>
      <c r="B4256" t="s">
        <v>41</v>
      </c>
      <c r="C4256">
        <v>10</v>
      </c>
      <c r="D4256" t="s">
        <v>45</v>
      </c>
      <c r="E4256" s="48" t="str">
        <f>VLOOKUP(D4256,'Species List'!$A$2:$J$97,3,0)</f>
        <v>Sparisoma viride</v>
      </c>
      <c r="F4256">
        <v>32</v>
      </c>
      <c r="G4256" t="s">
        <v>21</v>
      </c>
      <c r="H4256" s="50">
        <f>VLOOKUP(D4256,'Species List'!$A$2:$J$97,6,0)</f>
        <v>-4.4317000000000002</v>
      </c>
      <c r="I4256" s="50">
        <f>VLOOKUP(D4256,'Species List'!$A$2:$J$97,7,0)</f>
        <v>2.9051</v>
      </c>
      <c r="J4256">
        <f t="shared" si="66"/>
        <v>701.47339170910243</v>
      </c>
      <c r="K4256" s="50" t="str">
        <f>VLOOKUP(D4256,'Species List'!$A$2:$J$97,4,0)</f>
        <v>Scaridae</v>
      </c>
    </row>
    <row r="4257" spans="1:11">
      <c r="A4257" s="49">
        <v>2015</v>
      </c>
      <c r="B4257" t="s">
        <v>41</v>
      </c>
      <c r="C4257">
        <v>10</v>
      </c>
      <c r="D4257" t="s">
        <v>45</v>
      </c>
      <c r="E4257" s="48" t="str">
        <f>VLOOKUP(D4257,'Species List'!$A$2:$J$97,3,0)</f>
        <v>Sparisoma viride</v>
      </c>
      <c r="F4257">
        <v>32</v>
      </c>
      <c r="G4257" t="s">
        <v>43</v>
      </c>
      <c r="H4257" s="50">
        <f>VLOOKUP(D4257,'Species List'!$A$2:$J$97,6,0)</f>
        <v>-4.4317000000000002</v>
      </c>
      <c r="I4257" s="50">
        <f>VLOOKUP(D4257,'Species List'!$A$2:$J$97,7,0)</f>
        <v>2.9051</v>
      </c>
      <c r="J4257">
        <f t="shared" si="66"/>
        <v>701.47339170910243</v>
      </c>
      <c r="K4257" s="50" t="str">
        <f>VLOOKUP(D4257,'Species List'!$A$2:$J$97,4,0)</f>
        <v>Scaridae</v>
      </c>
    </row>
    <row r="4258" spans="1:11">
      <c r="A4258" s="49">
        <v>2015</v>
      </c>
      <c r="B4258" s="48" t="s">
        <v>58</v>
      </c>
      <c r="C4258">
        <v>1</v>
      </c>
      <c r="D4258" s="48" t="s">
        <v>46</v>
      </c>
      <c r="E4258" s="48" t="str">
        <f>VLOOKUP(D4258,'Species List'!$A$2:$J$97,3,0)</f>
        <v>Acanthurus chirurgus</v>
      </c>
      <c r="F4258">
        <v>18</v>
      </c>
      <c r="H4258" s="50">
        <f>VLOOKUP(D4258,'Species List'!$A$2:$J$97,6,0)</f>
        <v>-2.4262000000000001</v>
      </c>
      <c r="I4258" s="50">
        <f>VLOOKUP(D4258,'Species List'!$A$2:$J$97,7,0)</f>
        <v>2.0768</v>
      </c>
      <c r="J4258">
        <f t="shared" si="66"/>
        <v>180.94639647035288</v>
      </c>
      <c r="K4258" s="50" t="str">
        <f>VLOOKUP(D4258,'Species List'!$A$2:$J$97,4,0)</f>
        <v>Acanthuridae</v>
      </c>
    </row>
    <row r="4259" spans="1:11">
      <c r="A4259" s="49">
        <v>2015</v>
      </c>
      <c r="B4259" s="48" t="s">
        <v>58</v>
      </c>
      <c r="C4259">
        <v>1</v>
      </c>
      <c r="D4259" s="48" t="s">
        <v>46</v>
      </c>
      <c r="E4259" s="48" t="str">
        <f>VLOOKUP(D4259,'Species List'!$A$2:$J$97,3,0)</f>
        <v>Acanthurus chirurgus</v>
      </c>
      <c r="F4259">
        <v>19</v>
      </c>
      <c r="H4259" s="50">
        <f>VLOOKUP(D4259,'Species List'!$A$2:$J$97,6,0)</f>
        <v>-2.4262000000000001</v>
      </c>
      <c r="I4259" s="50">
        <f>VLOOKUP(D4259,'Species List'!$A$2:$J$97,7,0)</f>
        <v>2.0768</v>
      </c>
      <c r="J4259">
        <f t="shared" si="66"/>
        <v>202.44892660536834</v>
      </c>
      <c r="K4259" s="50" t="str">
        <f>VLOOKUP(D4259,'Species List'!$A$2:$J$97,4,0)</f>
        <v>Acanthuridae</v>
      </c>
    </row>
    <row r="4260" spans="1:11">
      <c r="A4260" s="49">
        <v>2015</v>
      </c>
      <c r="B4260" s="48" t="s">
        <v>58</v>
      </c>
      <c r="C4260">
        <v>1</v>
      </c>
      <c r="D4260" t="s">
        <v>54</v>
      </c>
      <c r="E4260" s="48" t="str">
        <f>VLOOKUP(D4260,'Species List'!$A$2:$J$97,3,0)</f>
        <v>Acanthurus coeruleus</v>
      </c>
      <c r="F4260">
        <v>14</v>
      </c>
      <c r="H4260" s="50">
        <f>VLOOKUP(D4260,'Species List'!$A$2:$J$97,6,0)</f>
        <v>-2.8241999999999998</v>
      </c>
      <c r="I4260" s="50">
        <f>VLOOKUP(D4260,'Species List'!$A$2:$J$97,7,0)</f>
        <v>2.2637999999999998</v>
      </c>
      <c r="J4260">
        <f t="shared" si="66"/>
        <v>108.19436620046002</v>
      </c>
      <c r="K4260" s="50" t="str">
        <f>VLOOKUP(D4260,'Species List'!$A$2:$J$97,4,0)</f>
        <v>Acanthuridae</v>
      </c>
    </row>
    <row r="4261" spans="1:11">
      <c r="A4261" s="49">
        <v>2015</v>
      </c>
      <c r="B4261" s="48" t="s">
        <v>58</v>
      </c>
      <c r="C4261">
        <v>1</v>
      </c>
      <c r="D4261" t="s">
        <v>48</v>
      </c>
      <c r="E4261" s="48" t="str">
        <f>VLOOKUP(D4261,'Species List'!$A$2:$J$97,3,0)</f>
        <v>Scarus taeniopterus</v>
      </c>
      <c r="F4261">
        <v>20</v>
      </c>
      <c r="G4261" t="s">
        <v>21</v>
      </c>
      <c r="H4261" s="50">
        <f>VLOOKUP(D4261,'Species List'!$A$2:$J$97,6,0)</f>
        <v>-3.2256999999999998</v>
      </c>
      <c r="I4261" s="50">
        <f>VLOOKUP(D4261,'Species List'!$A$2:$J$97,7,0)</f>
        <v>2.3852000000000002</v>
      </c>
      <c r="J4261">
        <f t="shared" si="66"/>
        <v>183.11197449783583</v>
      </c>
      <c r="K4261" s="50" t="str">
        <f>VLOOKUP(D4261,'Species List'!$A$2:$J$97,4,0)</f>
        <v>Scaridae</v>
      </c>
    </row>
    <row r="4262" spans="1:11">
      <c r="A4262" s="49">
        <v>2015</v>
      </c>
      <c r="B4262" s="48" t="s">
        <v>58</v>
      </c>
      <c r="C4262">
        <v>1</v>
      </c>
      <c r="D4262" t="s">
        <v>48</v>
      </c>
      <c r="E4262" s="48" t="str">
        <f>VLOOKUP(D4262,'Species List'!$A$2:$J$97,3,0)</f>
        <v>Scarus taeniopterus</v>
      </c>
      <c r="F4262">
        <v>20</v>
      </c>
      <c r="G4262" t="s">
        <v>21</v>
      </c>
      <c r="H4262" s="50">
        <f>VLOOKUP(D4262,'Species List'!$A$2:$J$97,6,0)</f>
        <v>-3.2256999999999998</v>
      </c>
      <c r="I4262" s="50">
        <f>VLOOKUP(D4262,'Species List'!$A$2:$J$97,7,0)</f>
        <v>2.3852000000000002</v>
      </c>
      <c r="J4262">
        <f t="shared" si="66"/>
        <v>183.11197449783583</v>
      </c>
      <c r="K4262" s="50" t="str">
        <f>VLOOKUP(D4262,'Species List'!$A$2:$J$97,4,0)</f>
        <v>Scaridae</v>
      </c>
    </row>
    <row r="4263" spans="1:11">
      <c r="A4263" s="49">
        <v>2015</v>
      </c>
      <c r="B4263" s="48" t="s">
        <v>58</v>
      </c>
      <c r="C4263">
        <v>1</v>
      </c>
      <c r="D4263" t="s">
        <v>48</v>
      </c>
      <c r="E4263" s="48" t="str">
        <f>VLOOKUP(D4263,'Species List'!$A$2:$J$97,3,0)</f>
        <v>Scarus taeniopterus</v>
      </c>
      <c r="F4263">
        <v>29</v>
      </c>
      <c r="G4263" t="s">
        <v>21</v>
      </c>
      <c r="H4263" s="50">
        <f>VLOOKUP(D4263,'Species List'!$A$2:$J$97,6,0)</f>
        <v>-3.2256999999999998</v>
      </c>
      <c r="I4263" s="50">
        <f>VLOOKUP(D4263,'Species List'!$A$2:$J$97,7,0)</f>
        <v>2.3852000000000002</v>
      </c>
      <c r="J4263">
        <f t="shared" si="66"/>
        <v>444.23390777390387</v>
      </c>
      <c r="K4263" s="50" t="str">
        <f>VLOOKUP(D4263,'Species List'!$A$2:$J$97,4,0)</f>
        <v>Scaridae</v>
      </c>
    </row>
    <row r="4264" spans="1:11">
      <c r="A4264" s="49">
        <v>2015</v>
      </c>
      <c r="B4264" s="48" t="s">
        <v>58</v>
      </c>
      <c r="C4264">
        <v>1</v>
      </c>
      <c r="D4264" t="s">
        <v>48</v>
      </c>
      <c r="E4264" s="48" t="str">
        <f>VLOOKUP(D4264,'Species List'!$A$2:$J$97,3,0)</f>
        <v>Scarus taeniopterus</v>
      </c>
      <c r="F4264">
        <v>23</v>
      </c>
      <c r="G4264" t="s">
        <v>43</v>
      </c>
      <c r="H4264" s="50">
        <f>VLOOKUP(D4264,'Species List'!$A$2:$J$97,6,0)</f>
        <v>-3.2256999999999998</v>
      </c>
      <c r="I4264" s="50">
        <f>VLOOKUP(D4264,'Species List'!$A$2:$J$97,7,0)</f>
        <v>2.3852000000000002</v>
      </c>
      <c r="J4264">
        <f t="shared" si="66"/>
        <v>255.56020890468707</v>
      </c>
      <c r="K4264" s="50" t="str">
        <f>VLOOKUP(D4264,'Species List'!$A$2:$J$97,4,0)</f>
        <v>Scaridae</v>
      </c>
    </row>
    <row r="4265" spans="1:11">
      <c r="A4265" s="49">
        <v>2015</v>
      </c>
      <c r="B4265" s="48" t="s">
        <v>58</v>
      </c>
      <c r="C4265">
        <v>1</v>
      </c>
      <c r="D4265" s="48" t="s">
        <v>42</v>
      </c>
      <c r="E4265" s="48" t="str">
        <f>VLOOKUP(D4265,'Species List'!$A$2:$J$97,3,0)</f>
        <v>Scarus vetula</v>
      </c>
      <c r="F4265">
        <v>29</v>
      </c>
      <c r="G4265" t="s">
        <v>21</v>
      </c>
      <c r="H4265" s="50">
        <f>VLOOKUP(D4265,'Species List'!$A$2:$J$97,6,0)</f>
        <v>-5.0162000000000004</v>
      </c>
      <c r="I4265" s="50">
        <f>VLOOKUP(D4265,'Species List'!$A$2:$J$97,7,0)</f>
        <v>3.1109</v>
      </c>
      <c r="J4265">
        <f t="shared" si="66"/>
        <v>440.62986728379997</v>
      </c>
      <c r="K4265" s="50" t="str">
        <f>VLOOKUP(D4265,'Species List'!$A$2:$J$97,4,0)</f>
        <v>Scaridae</v>
      </c>
    </row>
    <row r="4266" spans="1:11">
      <c r="A4266" s="49">
        <v>2015</v>
      </c>
      <c r="B4266" s="48" t="s">
        <v>58</v>
      </c>
      <c r="C4266">
        <v>1</v>
      </c>
      <c r="D4266" s="48" t="s">
        <v>42</v>
      </c>
      <c r="E4266" s="48" t="str">
        <f>VLOOKUP(D4266,'Species List'!$A$2:$J$97,3,0)</f>
        <v>Scarus vetula</v>
      </c>
      <c r="F4266">
        <v>32</v>
      </c>
      <c r="G4266" t="s">
        <v>21</v>
      </c>
      <c r="H4266" s="50">
        <f>VLOOKUP(D4266,'Species List'!$A$2:$J$97,6,0)</f>
        <v>-5.0162000000000004</v>
      </c>
      <c r="I4266" s="50">
        <f>VLOOKUP(D4266,'Species List'!$A$2:$J$97,7,0)</f>
        <v>3.1109</v>
      </c>
      <c r="J4266">
        <f t="shared" si="66"/>
        <v>598.50952660385963</v>
      </c>
      <c r="K4266" s="50" t="str">
        <f>VLOOKUP(D4266,'Species List'!$A$2:$J$97,4,0)</f>
        <v>Scaridae</v>
      </c>
    </row>
    <row r="4267" spans="1:11">
      <c r="A4267" s="49">
        <v>2015</v>
      </c>
      <c r="B4267" s="48" t="s">
        <v>58</v>
      </c>
      <c r="C4267">
        <v>1</v>
      </c>
      <c r="D4267" s="48" t="s">
        <v>42</v>
      </c>
      <c r="E4267" s="48" t="str">
        <f>VLOOKUP(D4267,'Species List'!$A$2:$J$97,3,0)</f>
        <v>Scarus vetula</v>
      </c>
      <c r="F4267">
        <v>33</v>
      </c>
      <c r="G4267" t="s">
        <v>43</v>
      </c>
      <c r="H4267" s="50">
        <f>VLOOKUP(D4267,'Species List'!$A$2:$J$97,6,0)</f>
        <v>-5.0162000000000004</v>
      </c>
      <c r="I4267" s="50">
        <f>VLOOKUP(D4267,'Species List'!$A$2:$J$97,7,0)</f>
        <v>3.1109</v>
      </c>
      <c r="J4267">
        <f t="shared" si="66"/>
        <v>658.63531859738646</v>
      </c>
      <c r="K4267" s="50" t="str">
        <f>VLOOKUP(D4267,'Species List'!$A$2:$J$97,4,0)</f>
        <v>Scaridae</v>
      </c>
    </row>
    <row r="4268" spans="1:11">
      <c r="A4268" s="49">
        <v>2015</v>
      </c>
      <c r="B4268" s="48" t="s">
        <v>58</v>
      </c>
      <c r="C4268">
        <v>1</v>
      </c>
      <c r="D4268" s="48" t="s">
        <v>47</v>
      </c>
      <c r="E4268" s="48" t="str">
        <f>VLOOKUP(D4268,'Species List'!$A$2:$J$97,3,0)</f>
        <v>Sparisoma aurofrenatum</v>
      </c>
      <c r="F4268">
        <v>24</v>
      </c>
      <c r="G4268" t="s">
        <v>43</v>
      </c>
      <c r="H4268" s="50">
        <f>VLOOKUP(D4268,'Species List'!$A$2:$J$97,6,0)</f>
        <v>-4.0781000000000001</v>
      </c>
      <c r="I4268" s="50">
        <f>VLOOKUP(D4268,'Species List'!$A$2:$J$97,7,0)</f>
        <v>2.7437999999999998</v>
      </c>
      <c r="J4268">
        <f t="shared" si="66"/>
        <v>283.61134861400006</v>
      </c>
      <c r="K4268" s="50" t="str">
        <f>VLOOKUP(D4268,'Species List'!$A$2:$J$97,4,0)</f>
        <v>Scaridae</v>
      </c>
    </row>
    <row r="4269" spans="1:11">
      <c r="A4269" s="49">
        <v>2015</v>
      </c>
      <c r="B4269" s="48" t="s">
        <v>58</v>
      </c>
      <c r="C4269">
        <v>1</v>
      </c>
      <c r="D4269" t="s">
        <v>45</v>
      </c>
      <c r="E4269" s="48" t="str">
        <f>VLOOKUP(D4269,'Species List'!$A$2:$J$97,3,0)</f>
        <v>Sparisoma viride</v>
      </c>
      <c r="F4269">
        <v>30</v>
      </c>
      <c r="G4269" t="s">
        <v>21</v>
      </c>
      <c r="H4269" s="50">
        <f>VLOOKUP(D4269,'Species List'!$A$2:$J$97,6,0)</f>
        <v>-4.4317000000000002</v>
      </c>
      <c r="I4269" s="50">
        <f>VLOOKUP(D4269,'Species List'!$A$2:$J$97,7,0)</f>
        <v>2.9051</v>
      </c>
      <c r="J4269">
        <f t="shared" si="66"/>
        <v>581.54718397712224</v>
      </c>
      <c r="K4269" s="50" t="str">
        <f>VLOOKUP(D4269,'Species List'!$A$2:$J$97,4,0)</f>
        <v>Scaridae</v>
      </c>
    </row>
    <row r="4270" spans="1:11">
      <c r="A4270" s="49">
        <v>2015</v>
      </c>
      <c r="B4270" s="48" t="s">
        <v>58</v>
      </c>
      <c r="C4270">
        <v>1</v>
      </c>
      <c r="D4270" t="s">
        <v>45</v>
      </c>
      <c r="E4270" s="48" t="str">
        <f>VLOOKUP(D4270,'Species List'!$A$2:$J$97,3,0)</f>
        <v>Sparisoma viride</v>
      </c>
      <c r="F4270">
        <v>33</v>
      </c>
      <c r="G4270" t="s">
        <v>43</v>
      </c>
      <c r="H4270" s="50">
        <f>VLOOKUP(D4270,'Species List'!$A$2:$J$97,6,0)</f>
        <v>-4.4317000000000002</v>
      </c>
      <c r="I4270" s="50">
        <f>VLOOKUP(D4270,'Species List'!$A$2:$J$97,7,0)</f>
        <v>2.9051</v>
      </c>
      <c r="J4270">
        <f t="shared" si="66"/>
        <v>767.06973304521671</v>
      </c>
      <c r="K4270" s="50" t="str">
        <f>VLOOKUP(D4270,'Species List'!$A$2:$J$97,4,0)</f>
        <v>Scaridae</v>
      </c>
    </row>
    <row r="4271" spans="1:11">
      <c r="A4271" s="49">
        <v>2015</v>
      </c>
      <c r="B4271" s="48" t="s">
        <v>58</v>
      </c>
      <c r="C4271">
        <v>2</v>
      </c>
      <c r="D4271" s="48" t="s">
        <v>26</v>
      </c>
      <c r="E4271" s="48" t="str">
        <f>VLOOKUP(D4271,'Species List'!$A$2:$J$97,3,0)</f>
        <v>Acanthurus bahianus</v>
      </c>
      <c r="F4271">
        <v>20</v>
      </c>
      <c r="H4271" s="50">
        <f>VLOOKUP(D4271,'Species List'!$A$2:$J$97,6,0)</f>
        <v>-4.6005000000000003</v>
      </c>
      <c r="I4271" s="50">
        <f>VLOOKUP(D4271,'Species List'!$A$2:$J$97,7,0)</f>
        <v>2.9752000000000001</v>
      </c>
      <c r="J4271">
        <f t="shared" si="66"/>
        <v>176.00477205767049</v>
      </c>
      <c r="K4271" s="50" t="str">
        <f>VLOOKUP(D4271,'Species List'!$A$2:$J$97,4,0)</f>
        <v>Acanthuridae</v>
      </c>
    </row>
    <row r="4272" spans="1:11">
      <c r="A4272" s="49">
        <v>2015</v>
      </c>
      <c r="B4272" s="48" t="s">
        <v>58</v>
      </c>
      <c r="C4272">
        <v>2</v>
      </c>
      <c r="D4272" s="48" t="s">
        <v>46</v>
      </c>
      <c r="E4272" s="48" t="str">
        <f>VLOOKUP(D4272,'Species List'!$A$2:$J$97,3,0)</f>
        <v>Acanthurus chirurgus</v>
      </c>
      <c r="F4272">
        <v>15</v>
      </c>
      <c r="H4272" s="50">
        <f>VLOOKUP(D4272,'Species List'!$A$2:$J$97,6,0)</f>
        <v>-2.4262000000000001</v>
      </c>
      <c r="I4272" s="50">
        <f>VLOOKUP(D4272,'Species List'!$A$2:$J$97,7,0)</f>
        <v>2.0768</v>
      </c>
      <c r="J4272">
        <f t="shared" si="66"/>
        <v>123.90999139179274</v>
      </c>
      <c r="K4272" s="50" t="str">
        <f>VLOOKUP(D4272,'Species List'!$A$2:$J$97,4,0)</f>
        <v>Acanthuridae</v>
      </c>
    </row>
    <row r="4273" spans="1:11">
      <c r="A4273" s="49">
        <v>2015</v>
      </c>
      <c r="B4273" s="48" t="s">
        <v>58</v>
      </c>
      <c r="C4273">
        <v>2</v>
      </c>
      <c r="D4273" s="48" t="s">
        <v>46</v>
      </c>
      <c r="E4273" s="48" t="str">
        <f>VLOOKUP(D4273,'Species List'!$A$2:$J$97,3,0)</f>
        <v>Acanthurus chirurgus</v>
      </c>
      <c r="F4273">
        <v>20</v>
      </c>
      <c r="H4273" s="50">
        <f>VLOOKUP(D4273,'Species List'!$A$2:$J$97,6,0)</f>
        <v>-2.4262000000000001</v>
      </c>
      <c r="I4273" s="50">
        <f>VLOOKUP(D4273,'Species List'!$A$2:$J$97,7,0)</f>
        <v>2.0768</v>
      </c>
      <c r="J4273">
        <f t="shared" si="66"/>
        <v>225.20555304089149</v>
      </c>
      <c r="K4273" s="50" t="str">
        <f>VLOOKUP(D4273,'Species List'!$A$2:$J$97,4,0)</f>
        <v>Acanthuridae</v>
      </c>
    </row>
    <row r="4274" spans="1:11">
      <c r="A4274" s="49">
        <v>2015</v>
      </c>
      <c r="B4274" s="48" t="s">
        <v>58</v>
      </c>
      <c r="C4274">
        <v>2</v>
      </c>
      <c r="D4274" t="s">
        <v>54</v>
      </c>
      <c r="E4274" s="48" t="str">
        <f>VLOOKUP(D4274,'Species List'!$A$2:$J$97,3,0)</f>
        <v>Acanthurus coeruleus</v>
      </c>
      <c r="F4274">
        <v>20</v>
      </c>
      <c r="H4274" s="50">
        <f>VLOOKUP(D4274,'Species List'!$A$2:$J$97,6,0)</f>
        <v>-2.8241999999999998</v>
      </c>
      <c r="I4274" s="50">
        <f>VLOOKUP(D4274,'Species List'!$A$2:$J$97,7,0)</f>
        <v>2.2637999999999998</v>
      </c>
      <c r="J4274">
        <f t="shared" si="66"/>
        <v>242.58933511332035</v>
      </c>
      <c r="K4274" s="50" t="str">
        <f>VLOOKUP(D4274,'Species List'!$A$2:$J$97,4,0)</f>
        <v>Acanthuridae</v>
      </c>
    </row>
    <row r="4275" spans="1:11">
      <c r="A4275" s="49">
        <v>2015</v>
      </c>
      <c r="B4275" s="48" t="s">
        <v>58</v>
      </c>
      <c r="C4275">
        <v>2</v>
      </c>
      <c r="D4275" t="s">
        <v>44</v>
      </c>
      <c r="E4275" s="48" t="str">
        <f>VLOOKUP(D4275,'Species List'!$A$2:$J$97,3,0)</f>
        <v>Scarus iseri</v>
      </c>
      <c r="F4275">
        <v>7</v>
      </c>
      <c r="G4275" t="s">
        <v>53</v>
      </c>
      <c r="H4275" s="50">
        <f>VLOOKUP(D4275,'Species List'!$A$2:$J$97,6,0)</f>
        <v>-4.8887</v>
      </c>
      <c r="I4275" s="50">
        <f>VLOOKUP(D4275,'Species List'!$A$2:$J$97,7,0)</f>
        <v>3.0548000000000002</v>
      </c>
      <c r="J4275">
        <f t="shared" si="66"/>
        <v>5.5937814271818533</v>
      </c>
      <c r="K4275" s="50" t="str">
        <f>VLOOKUP(D4275,'Species List'!$A$2:$J$97,4,0)</f>
        <v>Scaridae</v>
      </c>
    </row>
    <row r="4276" spans="1:11">
      <c r="A4276" s="49">
        <v>2015</v>
      </c>
      <c r="B4276" s="48" t="s">
        <v>58</v>
      </c>
      <c r="C4276">
        <v>2</v>
      </c>
      <c r="D4276" t="s">
        <v>44</v>
      </c>
      <c r="E4276" s="48" t="str">
        <f>VLOOKUP(D4276,'Species List'!$A$2:$J$97,3,0)</f>
        <v>Scarus iseri</v>
      </c>
      <c r="F4276">
        <v>23</v>
      </c>
      <c r="G4276" t="s">
        <v>43</v>
      </c>
      <c r="H4276" s="50">
        <f>VLOOKUP(D4276,'Species List'!$A$2:$J$97,6,0)</f>
        <v>-4.8887</v>
      </c>
      <c r="I4276" s="50">
        <f>VLOOKUP(D4276,'Species List'!$A$2:$J$97,7,0)</f>
        <v>3.0548000000000002</v>
      </c>
      <c r="J4276">
        <f t="shared" si="66"/>
        <v>211.79036238974825</v>
      </c>
      <c r="K4276" s="50" t="str">
        <f>VLOOKUP(D4276,'Species List'!$A$2:$J$97,4,0)</f>
        <v>Scaridae</v>
      </c>
    </row>
    <row r="4277" spans="1:11">
      <c r="A4277" s="49">
        <v>2015</v>
      </c>
      <c r="B4277" s="48" t="s">
        <v>58</v>
      </c>
      <c r="C4277">
        <v>2</v>
      </c>
      <c r="D4277" t="s">
        <v>48</v>
      </c>
      <c r="E4277" s="48" t="str">
        <f>VLOOKUP(D4277,'Species List'!$A$2:$J$97,3,0)</f>
        <v>Scarus taeniopterus</v>
      </c>
      <c r="F4277">
        <v>10</v>
      </c>
      <c r="G4277" t="s">
        <v>21</v>
      </c>
      <c r="H4277" s="50">
        <f>VLOOKUP(D4277,'Species List'!$A$2:$J$97,6,0)</f>
        <v>-3.2256999999999998</v>
      </c>
      <c r="I4277" s="50">
        <f>VLOOKUP(D4277,'Species List'!$A$2:$J$97,7,0)</f>
        <v>2.3852000000000002</v>
      </c>
      <c r="J4277">
        <f t="shared" si="66"/>
        <v>35.050966680669347</v>
      </c>
      <c r="K4277" s="50" t="str">
        <f>VLOOKUP(D4277,'Species List'!$A$2:$J$97,4,0)</f>
        <v>Scaridae</v>
      </c>
    </row>
    <row r="4278" spans="1:11">
      <c r="A4278" s="49">
        <v>2015</v>
      </c>
      <c r="B4278" s="48" t="s">
        <v>58</v>
      </c>
      <c r="C4278">
        <v>2</v>
      </c>
      <c r="D4278" t="s">
        <v>48</v>
      </c>
      <c r="E4278" s="48" t="str">
        <f>VLOOKUP(D4278,'Species List'!$A$2:$J$97,3,0)</f>
        <v>Scarus taeniopterus</v>
      </c>
      <c r="F4278">
        <v>10</v>
      </c>
      <c r="G4278" t="s">
        <v>21</v>
      </c>
      <c r="H4278" s="50">
        <f>VLOOKUP(D4278,'Species List'!$A$2:$J$97,6,0)</f>
        <v>-3.2256999999999998</v>
      </c>
      <c r="I4278" s="50">
        <f>VLOOKUP(D4278,'Species List'!$A$2:$J$97,7,0)</f>
        <v>2.3852000000000002</v>
      </c>
      <c r="J4278">
        <f t="shared" si="66"/>
        <v>35.050966680669347</v>
      </c>
      <c r="K4278" s="50" t="str">
        <f>VLOOKUP(D4278,'Species List'!$A$2:$J$97,4,0)</f>
        <v>Scaridae</v>
      </c>
    </row>
    <row r="4279" spans="1:11">
      <c r="A4279" s="49">
        <v>2015</v>
      </c>
      <c r="B4279" s="48" t="s">
        <v>58</v>
      </c>
      <c r="C4279">
        <v>2</v>
      </c>
      <c r="D4279" t="s">
        <v>48</v>
      </c>
      <c r="E4279" s="48" t="str">
        <f>VLOOKUP(D4279,'Species List'!$A$2:$J$97,3,0)</f>
        <v>Scarus taeniopterus</v>
      </c>
      <c r="F4279">
        <v>19</v>
      </c>
      <c r="G4279" t="s">
        <v>21</v>
      </c>
      <c r="H4279" s="50">
        <f>VLOOKUP(D4279,'Species List'!$A$2:$J$97,6,0)</f>
        <v>-3.2256999999999998</v>
      </c>
      <c r="I4279" s="50">
        <f>VLOOKUP(D4279,'Species List'!$A$2:$J$97,7,0)</f>
        <v>2.3852000000000002</v>
      </c>
      <c r="J4279">
        <f t="shared" si="66"/>
        <v>162.02539503890316</v>
      </c>
      <c r="K4279" s="50" t="str">
        <f>VLOOKUP(D4279,'Species List'!$A$2:$J$97,4,0)</f>
        <v>Scaridae</v>
      </c>
    </row>
    <row r="4280" spans="1:11">
      <c r="A4280" s="49">
        <v>2015</v>
      </c>
      <c r="B4280" s="48" t="s">
        <v>58</v>
      </c>
      <c r="C4280">
        <v>2</v>
      </c>
      <c r="D4280" t="s">
        <v>48</v>
      </c>
      <c r="E4280" s="48" t="str">
        <f>VLOOKUP(D4280,'Species List'!$A$2:$J$97,3,0)</f>
        <v>Scarus taeniopterus</v>
      </c>
      <c r="F4280">
        <v>20</v>
      </c>
      <c r="G4280" t="s">
        <v>21</v>
      </c>
      <c r="H4280" s="50">
        <f>VLOOKUP(D4280,'Species List'!$A$2:$J$97,6,0)</f>
        <v>-3.2256999999999998</v>
      </c>
      <c r="I4280" s="50">
        <f>VLOOKUP(D4280,'Species List'!$A$2:$J$97,7,0)</f>
        <v>2.3852000000000002</v>
      </c>
      <c r="J4280">
        <f t="shared" si="66"/>
        <v>183.11197449783583</v>
      </c>
      <c r="K4280" s="50" t="str">
        <f>VLOOKUP(D4280,'Species List'!$A$2:$J$97,4,0)</f>
        <v>Scaridae</v>
      </c>
    </row>
    <row r="4281" spans="1:11">
      <c r="A4281" s="49">
        <v>2015</v>
      </c>
      <c r="B4281" s="48" t="s">
        <v>58</v>
      </c>
      <c r="C4281">
        <v>2</v>
      </c>
      <c r="D4281" t="s">
        <v>48</v>
      </c>
      <c r="E4281" s="48" t="str">
        <f>VLOOKUP(D4281,'Species List'!$A$2:$J$97,3,0)</f>
        <v>Scarus taeniopterus</v>
      </c>
      <c r="F4281">
        <v>7</v>
      </c>
      <c r="G4281" t="s">
        <v>53</v>
      </c>
      <c r="H4281" s="50">
        <f>VLOOKUP(D4281,'Species List'!$A$2:$J$97,6,0)</f>
        <v>-3.2256999999999998</v>
      </c>
      <c r="I4281" s="50">
        <f>VLOOKUP(D4281,'Species List'!$A$2:$J$97,7,0)</f>
        <v>2.3852000000000002</v>
      </c>
      <c r="J4281">
        <f t="shared" si="66"/>
        <v>14.970208360402568</v>
      </c>
      <c r="K4281" s="50" t="str">
        <f>VLOOKUP(D4281,'Species List'!$A$2:$J$97,4,0)</f>
        <v>Scaridae</v>
      </c>
    </row>
    <row r="4282" spans="1:11">
      <c r="A4282" s="49">
        <v>2015</v>
      </c>
      <c r="B4282" s="48" t="s">
        <v>58</v>
      </c>
      <c r="C4282">
        <v>2</v>
      </c>
      <c r="D4282" t="s">
        <v>48</v>
      </c>
      <c r="E4282" s="48" t="str">
        <f>VLOOKUP(D4282,'Species List'!$A$2:$J$97,3,0)</f>
        <v>Scarus taeniopterus</v>
      </c>
      <c r="F4282">
        <v>10</v>
      </c>
      <c r="G4282" t="s">
        <v>53</v>
      </c>
      <c r="H4282" s="50">
        <f>VLOOKUP(D4282,'Species List'!$A$2:$J$97,6,0)</f>
        <v>-3.2256999999999998</v>
      </c>
      <c r="I4282" s="50">
        <f>VLOOKUP(D4282,'Species List'!$A$2:$J$97,7,0)</f>
        <v>2.3852000000000002</v>
      </c>
      <c r="J4282">
        <f t="shared" si="66"/>
        <v>35.050966680669347</v>
      </c>
      <c r="K4282" s="50" t="str">
        <f>VLOOKUP(D4282,'Species List'!$A$2:$J$97,4,0)</f>
        <v>Scaridae</v>
      </c>
    </row>
    <row r="4283" spans="1:11">
      <c r="A4283" s="49">
        <v>2015</v>
      </c>
      <c r="B4283" s="48" t="s">
        <v>58</v>
      </c>
      <c r="C4283">
        <v>2</v>
      </c>
      <c r="D4283" s="48" t="s">
        <v>47</v>
      </c>
      <c r="E4283" s="48" t="str">
        <f>VLOOKUP(D4283,'Species List'!$A$2:$J$97,3,0)</f>
        <v>Sparisoma aurofrenatum</v>
      </c>
      <c r="F4283">
        <v>23</v>
      </c>
      <c r="G4283" t="s">
        <v>43</v>
      </c>
      <c r="H4283" s="50">
        <f>VLOOKUP(D4283,'Species List'!$A$2:$J$97,6,0)</f>
        <v>-4.0781000000000001</v>
      </c>
      <c r="I4283" s="50">
        <f>VLOOKUP(D4283,'Species List'!$A$2:$J$97,7,0)</f>
        <v>2.7437999999999998</v>
      </c>
      <c r="J4283">
        <f t="shared" si="66"/>
        <v>252.35321175413256</v>
      </c>
      <c r="K4283" s="50" t="str">
        <f>VLOOKUP(D4283,'Species List'!$A$2:$J$97,4,0)</f>
        <v>Scaridae</v>
      </c>
    </row>
    <row r="4284" spans="1:11">
      <c r="A4284" s="49">
        <v>2015</v>
      </c>
      <c r="B4284" s="48" t="s">
        <v>58</v>
      </c>
      <c r="C4284">
        <v>2</v>
      </c>
      <c r="D4284" t="s">
        <v>45</v>
      </c>
      <c r="E4284" s="48" t="str">
        <f>VLOOKUP(D4284,'Species List'!$A$2:$J$97,3,0)</f>
        <v>Sparisoma viride</v>
      </c>
      <c r="F4284">
        <v>30</v>
      </c>
      <c r="G4284" t="s">
        <v>21</v>
      </c>
      <c r="H4284" s="50">
        <f>VLOOKUP(D4284,'Species List'!$A$2:$J$97,6,0)</f>
        <v>-4.4317000000000002</v>
      </c>
      <c r="I4284" s="50">
        <f>VLOOKUP(D4284,'Species List'!$A$2:$J$97,7,0)</f>
        <v>2.9051</v>
      </c>
      <c r="J4284">
        <f t="shared" si="66"/>
        <v>581.54718397712224</v>
      </c>
      <c r="K4284" s="50" t="str">
        <f>VLOOKUP(D4284,'Species List'!$A$2:$J$97,4,0)</f>
        <v>Scaridae</v>
      </c>
    </row>
    <row r="4285" spans="1:11">
      <c r="A4285" s="49">
        <v>2015</v>
      </c>
      <c r="B4285" s="48" t="s">
        <v>58</v>
      </c>
      <c r="C4285">
        <v>3</v>
      </c>
      <c r="D4285" s="48" t="s">
        <v>26</v>
      </c>
      <c r="E4285" s="48" t="str">
        <f>VLOOKUP(D4285,'Species List'!$A$2:$J$97,3,0)</f>
        <v>Acanthurus bahianus</v>
      </c>
      <c r="F4285">
        <v>15</v>
      </c>
      <c r="H4285" s="50">
        <f>VLOOKUP(D4285,'Species List'!$A$2:$J$97,6,0)</f>
        <v>-4.6005000000000003</v>
      </c>
      <c r="I4285" s="50">
        <f>VLOOKUP(D4285,'Species List'!$A$2:$J$97,7,0)</f>
        <v>2.9752000000000001</v>
      </c>
      <c r="J4285">
        <f t="shared" si="66"/>
        <v>74.783659607909669</v>
      </c>
      <c r="K4285" s="50" t="str">
        <f>VLOOKUP(D4285,'Species List'!$A$2:$J$97,4,0)</f>
        <v>Acanthuridae</v>
      </c>
    </row>
    <row r="4286" spans="1:11">
      <c r="A4286" s="49">
        <v>2015</v>
      </c>
      <c r="B4286" s="48" t="s">
        <v>58</v>
      </c>
      <c r="C4286">
        <v>3</v>
      </c>
      <c r="D4286" s="48" t="s">
        <v>46</v>
      </c>
      <c r="E4286" s="48" t="str">
        <f>VLOOKUP(D4286,'Species List'!$A$2:$J$97,3,0)</f>
        <v>Acanthurus chirurgus</v>
      </c>
      <c r="F4286">
        <v>15</v>
      </c>
      <c r="H4286" s="50">
        <f>VLOOKUP(D4286,'Species List'!$A$2:$J$97,6,0)</f>
        <v>-2.4262000000000001</v>
      </c>
      <c r="I4286" s="50">
        <f>VLOOKUP(D4286,'Species List'!$A$2:$J$97,7,0)</f>
        <v>2.0768</v>
      </c>
      <c r="J4286">
        <f t="shared" si="66"/>
        <v>123.90999139179274</v>
      </c>
      <c r="K4286" s="50" t="str">
        <f>VLOOKUP(D4286,'Species List'!$A$2:$J$97,4,0)</f>
        <v>Acanthuridae</v>
      </c>
    </row>
    <row r="4287" spans="1:11">
      <c r="A4287" s="49">
        <v>2015</v>
      </c>
      <c r="B4287" s="48" t="s">
        <v>58</v>
      </c>
      <c r="C4287">
        <v>3</v>
      </c>
      <c r="D4287" t="s">
        <v>54</v>
      </c>
      <c r="E4287" s="48" t="str">
        <f>VLOOKUP(D4287,'Species List'!$A$2:$J$97,3,0)</f>
        <v>Acanthurus coeruleus</v>
      </c>
      <c r="F4287">
        <v>14</v>
      </c>
      <c r="H4287" s="50">
        <f>VLOOKUP(D4287,'Species List'!$A$2:$J$97,6,0)</f>
        <v>-2.8241999999999998</v>
      </c>
      <c r="I4287" s="50">
        <f>VLOOKUP(D4287,'Species List'!$A$2:$J$97,7,0)</f>
        <v>2.2637999999999998</v>
      </c>
      <c r="J4287">
        <f t="shared" si="66"/>
        <v>108.19436620046002</v>
      </c>
      <c r="K4287" s="50" t="str">
        <f>VLOOKUP(D4287,'Species List'!$A$2:$J$97,4,0)</f>
        <v>Acanthuridae</v>
      </c>
    </row>
    <row r="4288" spans="1:11">
      <c r="A4288" s="49">
        <v>2015</v>
      </c>
      <c r="B4288" s="48" t="s">
        <v>58</v>
      </c>
      <c r="C4288">
        <v>3</v>
      </c>
      <c r="D4288" t="s">
        <v>44</v>
      </c>
      <c r="E4288" s="48" t="str">
        <f>VLOOKUP(D4288,'Species List'!$A$2:$J$97,3,0)</f>
        <v>Scarus iseri</v>
      </c>
      <c r="F4288">
        <v>22</v>
      </c>
      <c r="G4288" t="s">
        <v>21</v>
      </c>
      <c r="H4288" s="50">
        <f>VLOOKUP(D4288,'Species List'!$A$2:$J$97,6,0)</f>
        <v>-4.8887</v>
      </c>
      <c r="I4288" s="50">
        <f>VLOOKUP(D4288,'Species List'!$A$2:$J$97,7,0)</f>
        <v>3.0548000000000002</v>
      </c>
      <c r="J4288">
        <f t="shared" si="66"/>
        <v>184.89825197921766</v>
      </c>
      <c r="K4288" s="50" t="str">
        <f>VLOOKUP(D4288,'Species List'!$A$2:$J$97,4,0)</f>
        <v>Scaridae</v>
      </c>
    </row>
    <row r="4289" spans="1:11">
      <c r="A4289" s="49">
        <v>2015</v>
      </c>
      <c r="B4289" s="48" t="s">
        <v>58</v>
      </c>
      <c r="C4289">
        <v>3</v>
      </c>
      <c r="D4289" t="s">
        <v>44</v>
      </c>
      <c r="E4289" s="48" t="str">
        <f>VLOOKUP(D4289,'Species List'!$A$2:$J$97,3,0)</f>
        <v>Scarus iseri</v>
      </c>
      <c r="F4289">
        <v>23</v>
      </c>
      <c r="G4289" t="s">
        <v>43</v>
      </c>
      <c r="H4289" s="50">
        <f>VLOOKUP(D4289,'Species List'!$A$2:$J$97,6,0)</f>
        <v>-4.8887</v>
      </c>
      <c r="I4289" s="50">
        <f>VLOOKUP(D4289,'Species List'!$A$2:$J$97,7,0)</f>
        <v>3.0548000000000002</v>
      </c>
      <c r="J4289">
        <f t="shared" si="66"/>
        <v>211.79036238974825</v>
      </c>
      <c r="K4289" s="50" t="str">
        <f>VLOOKUP(D4289,'Species List'!$A$2:$J$97,4,0)</f>
        <v>Scaridae</v>
      </c>
    </row>
    <row r="4290" spans="1:11">
      <c r="A4290" s="49">
        <v>2015</v>
      </c>
      <c r="B4290" s="48" t="s">
        <v>58</v>
      </c>
      <c r="C4290">
        <v>3</v>
      </c>
      <c r="D4290" t="s">
        <v>48</v>
      </c>
      <c r="E4290" s="48" t="str">
        <f>VLOOKUP(D4290,'Species List'!$A$2:$J$97,3,0)</f>
        <v>Scarus taeniopterus</v>
      </c>
      <c r="F4290">
        <v>12</v>
      </c>
      <c r="G4290" t="s">
        <v>21</v>
      </c>
      <c r="H4290" s="50">
        <f>VLOOKUP(D4290,'Species List'!$A$2:$J$97,6,0)</f>
        <v>-3.2256999999999998</v>
      </c>
      <c r="I4290" s="50">
        <f>VLOOKUP(D4290,'Species List'!$A$2:$J$97,7,0)</f>
        <v>2.3852000000000002</v>
      </c>
      <c r="J4290">
        <f t="shared" ref="J4290:J4353" si="67">10^(H4290+(I4290*LOG(F4290*10)/LOG(10)))</f>
        <v>54.145592205106873</v>
      </c>
      <c r="K4290" s="50" t="str">
        <f>VLOOKUP(D4290,'Species List'!$A$2:$J$97,4,0)</f>
        <v>Scaridae</v>
      </c>
    </row>
    <row r="4291" spans="1:11">
      <c r="A4291" s="49">
        <v>2015</v>
      </c>
      <c r="B4291" s="48" t="s">
        <v>58</v>
      </c>
      <c r="C4291">
        <v>3</v>
      </c>
      <c r="D4291" t="s">
        <v>48</v>
      </c>
      <c r="E4291" s="48" t="str">
        <f>VLOOKUP(D4291,'Species List'!$A$2:$J$97,3,0)</f>
        <v>Scarus taeniopterus</v>
      </c>
      <c r="F4291">
        <v>15</v>
      </c>
      <c r="G4291" t="s">
        <v>21</v>
      </c>
      <c r="H4291" s="50">
        <f>VLOOKUP(D4291,'Species List'!$A$2:$J$97,6,0)</f>
        <v>-3.2256999999999998</v>
      </c>
      <c r="I4291" s="50">
        <f>VLOOKUP(D4291,'Species List'!$A$2:$J$97,7,0)</f>
        <v>2.3852000000000002</v>
      </c>
      <c r="J4291">
        <f t="shared" si="67"/>
        <v>92.19616810425471</v>
      </c>
      <c r="K4291" s="50" t="str">
        <f>VLOOKUP(D4291,'Species List'!$A$2:$J$97,4,0)</f>
        <v>Scaridae</v>
      </c>
    </row>
    <row r="4292" spans="1:11">
      <c r="A4292" s="49">
        <v>2015</v>
      </c>
      <c r="B4292" s="48" t="s">
        <v>58</v>
      </c>
      <c r="C4292">
        <v>3</v>
      </c>
      <c r="D4292" t="s">
        <v>48</v>
      </c>
      <c r="E4292" s="48" t="str">
        <f>VLOOKUP(D4292,'Species List'!$A$2:$J$97,3,0)</f>
        <v>Scarus taeniopterus</v>
      </c>
      <c r="F4292">
        <v>17</v>
      </c>
      <c r="G4292" t="s">
        <v>21</v>
      </c>
      <c r="H4292" s="50">
        <f>VLOOKUP(D4292,'Species List'!$A$2:$J$97,6,0)</f>
        <v>-3.2256999999999998</v>
      </c>
      <c r="I4292" s="50">
        <f>VLOOKUP(D4292,'Species List'!$A$2:$J$97,7,0)</f>
        <v>2.3852000000000002</v>
      </c>
      <c r="J4292">
        <f t="shared" si="67"/>
        <v>124.27013418228138</v>
      </c>
      <c r="K4292" s="50" t="str">
        <f>VLOOKUP(D4292,'Species List'!$A$2:$J$97,4,0)</f>
        <v>Scaridae</v>
      </c>
    </row>
    <row r="4293" spans="1:11">
      <c r="A4293" s="49">
        <v>2015</v>
      </c>
      <c r="B4293" s="48" t="s">
        <v>58</v>
      </c>
      <c r="C4293">
        <v>3</v>
      </c>
      <c r="D4293" t="s">
        <v>48</v>
      </c>
      <c r="E4293" s="48" t="str">
        <f>VLOOKUP(D4293,'Species List'!$A$2:$J$97,3,0)</f>
        <v>Scarus taeniopterus</v>
      </c>
      <c r="F4293">
        <v>18</v>
      </c>
      <c r="G4293" t="s">
        <v>21</v>
      </c>
      <c r="H4293" s="50">
        <f>VLOOKUP(D4293,'Species List'!$A$2:$J$97,6,0)</f>
        <v>-3.2256999999999998</v>
      </c>
      <c r="I4293" s="50">
        <f>VLOOKUP(D4293,'Species List'!$A$2:$J$97,7,0)</f>
        <v>2.3852000000000002</v>
      </c>
      <c r="J4293">
        <f t="shared" si="67"/>
        <v>142.42163893869329</v>
      </c>
      <c r="K4293" s="50" t="str">
        <f>VLOOKUP(D4293,'Species List'!$A$2:$J$97,4,0)</f>
        <v>Scaridae</v>
      </c>
    </row>
    <row r="4294" spans="1:11">
      <c r="A4294" s="49">
        <v>2015</v>
      </c>
      <c r="B4294" s="48" t="s">
        <v>58</v>
      </c>
      <c r="C4294">
        <v>3</v>
      </c>
      <c r="D4294" t="s">
        <v>48</v>
      </c>
      <c r="E4294" s="48" t="str">
        <f>VLOOKUP(D4294,'Species List'!$A$2:$J$97,3,0)</f>
        <v>Scarus taeniopterus</v>
      </c>
      <c r="F4294">
        <v>18</v>
      </c>
      <c r="G4294" t="s">
        <v>21</v>
      </c>
      <c r="H4294" s="50">
        <f>VLOOKUP(D4294,'Species List'!$A$2:$J$97,6,0)</f>
        <v>-3.2256999999999998</v>
      </c>
      <c r="I4294" s="50">
        <f>VLOOKUP(D4294,'Species List'!$A$2:$J$97,7,0)</f>
        <v>2.3852000000000002</v>
      </c>
      <c r="J4294">
        <f t="shared" si="67"/>
        <v>142.42163893869329</v>
      </c>
      <c r="K4294" s="50" t="str">
        <f>VLOOKUP(D4294,'Species List'!$A$2:$J$97,4,0)</f>
        <v>Scaridae</v>
      </c>
    </row>
    <row r="4295" spans="1:11">
      <c r="A4295" s="49">
        <v>2015</v>
      </c>
      <c r="B4295" s="48" t="s">
        <v>58</v>
      </c>
      <c r="C4295">
        <v>3</v>
      </c>
      <c r="D4295" t="s">
        <v>48</v>
      </c>
      <c r="E4295" s="48" t="str">
        <f>VLOOKUP(D4295,'Species List'!$A$2:$J$97,3,0)</f>
        <v>Scarus taeniopterus</v>
      </c>
      <c r="F4295">
        <v>23</v>
      </c>
      <c r="G4295" t="s">
        <v>43</v>
      </c>
      <c r="H4295" s="50">
        <f>VLOOKUP(D4295,'Species List'!$A$2:$J$97,6,0)</f>
        <v>-3.2256999999999998</v>
      </c>
      <c r="I4295" s="50">
        <f>VLOOKUP(D4295,'Species List'!$A$2:$J$97,7,0)</f>
        <v>2.3852000000000002</v>
      </c>
      <c r="J4295">
        <f t="shared" si="67"/>
        <v>255.56020890468707</v>
      </c>
      <c r="K4295" s="50" t="str">
        <f>VLOOKUP(D4295,'Species List'!$A$2:$J$97,4,0)</f>
        <v>Scaridae</v>
      </c>
    </row>
    <row r="4296" spans="1:11">
      <c r="A4296" s="49">
        <v>2015</v>
      </c>
      <c r="B4296" s="48" t="s">
        <v>58</v>
      </c>
      <c r="C4296">
        <v>3</v>
      </c>
      <c r="D4296" s="48" t="s">
        <v>42</v>
      </c>
      <c r="E4296" s="48" t="str">
        <f>VLOOKUP(D4296,'Species List'!$A$2:$J$97,3,0)</f>
        <v>Scarus vetula</v>
      </c>
      <c r="F4296">
        <v>28</v>
      </c>
      <c r="G4296" t="s">
        <v>21</v>
      </c>
      <c r="H4296" s="50">
        <f>VLOOKUP(D4296,'Species List'!$A$2:$J$97,6,0)</f>
        <v>-5.0162000000000004</v>
      </c>
      <c r="I4296" s="50">
        <f>VLOOKUP(D4296,'Species List'!$A$2:$J$97,7,0)</f>
        <v>3.1109</v>
      </c>
      <c r="J4296">
        <f t="shared" si="67"/>
        <v>395.06078258407069</v>
      </c>
      <c r="K4296" s="50" t="str">
        <f>VLOOKUP(D4296,'Species List'!$A$2:$J$97,4,0)</f>
        <v>Scaridae</v>
      </c>
    </row>
    <row r="4297" spans="1:11">
      <c r="A4297" s="49">
        <v>2015</v>
      </c>
      <c r="B4297" s="48" t="s">
        <v>58</v>
      </c>
      <c r="C4297">
        <v>3</v>
      </c>
      <c r="D4297" s="48" t="s">
        <v>42</v>
      </c>
      <c r="E4297" s="48" t="str">
        <f>VLOOKUP(D4297,'Species List'!$A$2:$J$97,3,0)</f>
        <v>Scarus vetula</v>
      </c>
      <c r="F4297">
        <v>30</v>
      </c>
      <c r="G4297" t="s">
        <v>43</v>
      </c>
      <c r="H4297" s="50">
        <f>VLOOKUP(D4297,'Species List'!$A$2:$J$97,6,0)</f>
        <v>-5.0162000000000004</v>
      </c>
      <c r="I4297" s="50">
        <f>VLOOKUP(D4297,'Species List'!$A$2:$J$97,7,0)</f>
        <v>3.1109</v>
      </c>
      <c r="J4297">
        <f t="shared" si="67"/>
        <v>489.6395738782121</v>
      </c>
      <c r="K4297" s="50" t="str">
        <f>VLOOKUP(D4297,'Species List'!$A$2:$J$97,4,0)</f>
        <v>Scaridae</v>
      </c>
    </row>
    <row r="4298" spans="1:11">
      <c r="A4298" s="49">
        <v>2015</v>
      </c>
      <c r="B4298" s="48" t="s">
        <v>58</v>
      </c>
      <c r="C4298">
        <v>3</v>
      </c>
      <c r="D4298" s="48" t="s">
        <v>42</v>
      </c>
      <c r="E4298" s="48" t="str">
        <f>VLOOKUP(D4298,'Species List'!$A$2:$J$97,3,0)</f>
        <v>Scarus vetula</v>
      </c>
      <c r="F4298">
        <v>32</v>
      </c>
      <c r="G4298" t="s">
        <v>43</v>
      </c>
      <c r="H4298" s="50">
        <f>VLOOKUP(D4298,'Species List'!$A$2:$J$97,6,0)</f>
        <v>-5.0162000000000004</v>
      </c>
      <c r="I4298" s="50">
        <f>VLOOKUP(D4298,'Species List'!$A$2:$J$97,7,0)</f>
        <v>3.1109</v>
      </c>
      <c r="J4298">
        <f t="shared" si="67"/>
        <v>598.50952660385963</v>
      </c>
      <c r="K4298" s="50" t="str">
        <f>VLOOKUP(D4298,'Species List'!$A$2:$J$97,4,0)</f>
        <v>Scaridae</v>
      </c>
    </row>
    <row r="4299" spans="1:11">
      <c r="A4299" s="49">
        <v>2015</v>
      </c>
      <c r="B4299" s="48" t="s">
        <v>58</v>
      </c>
      <c r="C4299">
        <v>3</v>
      </c>
      <c r="D4299" t="s">
        <v>45</v>
      </c>
      <c r="E4299" s="48" t="str">
        <f>VLOOKUP(D4299,'Species List'!$A$2:$J$97,3,0)</f>
        <v>Sparisoma viride</v>
      </c>
      <c r="F4299">
        <v>25</v>
      </c>
      <c r="G4299" t="s">
        <v>21</v>
      </c>
      <c r="H4299" s="50">
        <f>VLOOKUP(D4299,'Species List'!$A$2:$J$97,6,0)</f>
        <v>-4.4317000000000002</v>
      </c>
      <c r="I4299" s="50">
        <f>VLOOKUP(D4299,'Species List'!$A$2:$J$97,7,0)</f>
        <v>2.9051</v>
      </c>
      <c r="J4299">
        <f t="shared" si="67"/>
        <v>342.41715863912742</v>
      </c>
      <c r="K4299" s="50" t="str">
        <f>VLOOKUP(D4299,'Species List'!$A$2:$J$97,4,0)</f>
        <v>Scaridae</v>
      </c>
    </row>
    <row r="4300" spans="1:11">
      <c r="A4300" s="49">
        <v>2015</v>
      </c>
      <c r="B4300" s="48" t="s">
        <v>58</v>
      </c>
      <c r="C4300">
        <v>3</v>
      </c>
      <c r="D4300" t="s">
        <v>45</v>
      </c>
      <c r="E4300" s="48" t="str">
        <f>VLOOKUP(D4300,'Species List'!$A$2:$J$97,3,0)</f>
        <v>Sparisoma viride</v>
      </c>
      <c r="F4300">
        <v>28</v>
      </c>
      <c r="G4300" t="s">
        <v>21</v>
      </c>
      <c r="H4300" s="50">
        <f>VLOOKUP(D4300,'Species List'!$A$2:$J$97,6,0)</f>
        <v>-4.4317000000000002</v>
      </c>
      <c r="I4300" s="50">
        <f>VLOOKUP(D4300,'Species List'!$A$2:$J$97,7,0)</f>
        <v>2.9051</v>
      </c>
      <c r="J4300">
        <f t="shared" si="67"/>
        <v>475.92530495067058</v>
      </c>
      <c r="K4300" s="50" t="str">
        <f>VLOOKUP(D4300,'Species List'!$A$2:$J$97,4,0)</f>
        <v>Scaridae</v>
      </c>
    </row>
    <row r="4301" spans="1:11">
      <c r="A4301" s="49">
        <v>2015</v>
      </c>
      <c r="B4301" s="48" t="s">
        <v>58</v>
      </c>
      <c r="C4301">
        <v>3</v>
      </c>
      <c r="D4301" t="s">
        <v>45</v>
      </c>
      <c r="E4301" s="48" t="str">
        <f>VLOOKUP(D4301,'Species List'!$A$2:$J$97,3,0)</f>
        <v>Sparisoma viride</v>
      </c>
      <c r="F4301">
        <v>30</v>
      </c>
      <c r="G4301" t="s">
        <v>21</v>
      </c>
      <c r="H4301" s="50">
        <f>VLOOKUP(D4301,'Species List'!$A$2:$J$97,6,0)</f>
        <v>-4.4317000000000002</v>
      </c>
      <c r="I4301" s="50">
        <f>VLOOKUP(D4301,'Species List'!$A$2:$J$97,7,0)</f>
        <v>2.9051</v>
      </c>
      <c r="J4301">
        <f t="shared" si="67"/>
        <v>581.54718397712224</v>
      </c>
      <c r="K4301" s="50" t="str">
        <f>VLOOKUP(D4301,'Species List'!$A$2:$J$97,4,0)</f>
        <v>Scaridae</v>
      </c>
    </row>
    <row r="4302" spans="1:11">
      <c r="A4302" s="49">
        <v>2015</v>
      </c>
      <c r="B4302" s="48" t="s">
        <v>58</v>
      </c>
      <c r="C4302">
        <v>4</v>
      </c>
      <c r="D4302" s="48" t="s">
        <v>26</v>
      </c>
      <c r="E4302" s="48" t="str">
        <f>VLOOKUP(D4302,'Species List'!$A$2:$J$97,3,0)</f>
        <v>Acanthurus bahianus</v>
      </c>
      <c r="F4302">
        <v>18</v>
      </c>
      <c r="H4302" s="50">
        <f>VLOOKUP(D4302,'Species List'!$A$2:$J$97,6,0)</f>
        <v>-4.6005000000000003</v>
      </c>
      <c r="I4302" s="50">
        <f>VLOOKUP(D4302,'Species List'!$A$2:$J$97,7,0)</f>
        <v>2.9752000000000001</v>
      </c>
      <c r="J4302">
        <f t="shared" si="67"/>
        <v>128.64317706372901</v>
      </c>
      <c r="K4302" s="50" t="str">
        <f>VLOOKUP(D4302,'Species List'!$A$2:$J$97,4,0)</f>
        <v>Acanthuridae</v>
      </c>
    </row>
    <row r="4303" spans="1:11">
      <c r="A4303" s="49">
        <v>2015</v>
      </c>
      <c r="B4303" s="48" t="s">
        <v>58</v>
      </c>
      <c r="C4303">
        <v>4</v>
      </c>
      <c r="D4303" s="48" t="s">
        <v>46</v>
      </c>
      <c r="E4303" s="48" t="str">
        <f>VLOOKUP(D4303,'Species List'!$A$2:$J$97,3,0)</f>
        <v>Acanthurus chirurgus</v>
      </c>
      <c r="F4303">
        <v>15</v>
      </c>
      <c r="H4303" s="50">
        <f>VLOOKUP(D4303,'Species List'!$A$2:$J$97,6,0)</f>
        <v>-2.4262000000000001</v>
      </c>
      <c r="I4303" s="50">
        <f>VLOOKUP(D4303,'Species List'!$A$2:$J$97,7,0)</f>
        <v>2.0768</v>
      </c>
      <c r="J4303">
        <f t="shared" si="67"/>
        <v>123.90999139179274</v>
      </c>
      <c r="K4303" s="50" t="str">
        <f>VLOOKUP(D4303,'Species List'!$A$2:$J$97,4,0)</f>
        <v>Acanthuridae</v>
      </c>
    </row>
    <row r="4304" spans="1:11">
      <c r="A4304" s="49">
        <v>2015</v>
      </c>
      <c r="B4304" s="48" t="s">
        <v>58</v>
      </c>
      <c r="C4304">
        <v>4</v>
      </c>
      <c r="D4304" t="s">
        <v>54</v>
      </c>
      <c r="E4304" s="48" t="str">
        <f>VLOOKUP(D4304,'Species List'!$A$2:$J$97,3,0)</f>
        <v>Acanthurus coeruleus</v>
      </c>
      <c r="F4304">
        <v>17</v>
      </c>
      <c r="H4304" s="50">
        <f>VLOOKUP(D4304,'Species List'!$A$2:$J$97,6,0)</f>
        <v>-2.8241999999999998</v>
      </c>
      <c r="I4304" s="50">
        <f>VLOOKUP(D4304,'Species List'!$A$2:$J$97,7,0)</f>
        <v>2.2637999999999998</v>
      </c>
      <c r="J4304">
        <f t="shared" si="67"/>
        <v>167.91529942216221</v>
      </c>
      <c r="K4304" s="50" t="str">
        <f>VLOOKUP(D4304,'Species List'!$A$2:$J$97,4,0)</f>
        <v>Acanthuridae</v>
      </c>
    </row>
    <row r="4305" spans="1:11">
      <c r="A4305" s="49">
        <v>2015</v>
      </c>
      <c r="B4305" s="48" t="s">
        <v>58</v>
      </c>
      <c r="C4305">
        <v>4</v>
      </c>
      <c r="D4305" t="s">
        <v>48</v>
      </c>
      <c r="E4305" s="48" t="str">
        <f>VLOOKUP(D4305,'Species List'!$A$2:$J$97,3,0)</f>
        <v>Scarus taeniopterus</v>
      </c>
      <c r="F4305">
        <v>17</v>
      </c>
      <c r="G4305" t="s">
        <v>21</v>
      </c>
      <c r="H4305" s="50">
        <f>VLOOKUP(D4305,'Species List'!$A$2:$J$97,6,0)</f>
        <v>-3.2256999999999998</v>
      </c>
      <c r="I4305" s="50">
        <f>VLOOKUP(D4305,'Species List'!$A$2:$J$97,7,0)</f>
        <v>2.3852000000000002</v>
      </c>
      <c r="J4305">
        <f t="shared" si="67"/>
        <v>124.27013418228138</v>
      </c>
      <c r="K4305" s="50" t="str">
        <f>VLOOKUP(D4305,'Species List'!$A$2:$J$97,4,0)</f>
        <v>Scaridae</v>
      </c>
    </row>
    <row r="4306" spans="1:11">
      <c r="A4306" s="49">
        <v>2015</v>
      </c>
      <c r="B4306" s="48" t="s">
        <v>58</v>
      </c>
      <c r="C4306">
        <v>4</v>
      </c>
      <c r="D4306" t="s">
        <v>48</v>
      </c>
      <c r="E4306" s="48" t="str">
        <f>VLOOKUP(D4306,'Species List'!$A$2:$J$97,3,0)</f>
        <v>Scarus taeniopterus</v>
      </c>
      <c r="F4306">
        <v>19</v>
      </c>
      <c r="G4306" t="s">
        <v>21</v>
      </c>
      <c r="H4306" s="50">
        <f>VLOOKUP(D4306,'Species List'!$A$2:$J$97,6,0)</f>
        <v>-3.2256999999999998</v>
      </c>
      <c r="I4306" s="50">
        <f>VLOOKUP(D4306,'Species List'!$A$2:$J$97,7,0)</f>
        <v>2.3852000000000002</v>
      </c>
      <c r="J4306">
        <f t="shared" si="67"/>
        <v>162.02539503890316</v>
      </c>
      <c r="K4306" s="50" t="str">
        <f>VLOOKUP(D4306,'Species List'!$A$2:$J$97,4,0)</f>
        <v>Scaridae</v>
      </c>
    </row>
    <row r="4307" spans="1:11">
      <c r="A4307" s="49">
        <v>2015</v>
      </c>
      <c r="B4307" s="48" t="s">
        <v>58</v>
      </c>
      <c r="C4307">
        <v>4</v>
      </c>
      <c r="D4307" t="s">
        <v>48</v>
      </c>
      <c r="E4307" s="48" t="str">
        <f>VLOOKUP(D4307,'Species List'!$A$2:$J$97,3,0)</f>
        <v>Scarus taeniopterus</v>
      </c>
      <c r="F4307">
        <v>7</v>
      </c>
      <c r="G4307" t="s">
        <v>53</v>
      </c>
      <c r="H4307" s="50">
        <f>VLOOKUP(D4307,'Species List'!$A$2:$J$97,6,0)</f>
        <v>-3.2256999999999998</v>
      </c>
      <c r="I4307" s="50">
        <f>VLOOKUP(D4307,'Species List'!$A$2:$J$97,7,0)</f>
        <v>2.3852000000000002</v>
      </c>
      <c r="J4307">
        <f t="shared" si="67"/>
        <v>14.970208360402568</v>
      </c>
      <c r="K4307" s="50" t="str">
        <f>VLOOKUP(D4307,'Species List'!$A$2:$J$97,4,0)</f>
        <v>Scaridae</v>
      </c>
    </row>
    <row r="4308" spans="1:11">
      <c r="A4308" s="49">
        <v>2015</v>
      </c>
      <c r="B4308" s="48" t="s">
        <v>58</v>
      </c>
      <c r="C4308">
        <v>4</v>
      </c>
      <c r="D4308" t="s">
        <v>48</v>
      </c>
      <c r="E4308" s="48" t="str">
        <f>VLOOKUP(D4308,'Species List'!$A$2:$J$97,3,0)</f>
        <v>Scarus taeniopterus</v>
      </c>
      <c r="F4308">
        <v>7</v>
      </c>
      <c r="G4308" t="s">
        <v>53</v>
      </c>
      <c r="H4308" s="50">
        <f>VLOOKUP(D4308,'Species List'!$A$2:$J$97,6,0)</f>
        <v>-3.2256999999999998</v>
      </c>
      <c r="I4308" s="50">
        <f>VLOOKUP(D4308,'Species List'!$A$2:$J$97,7,0)</f>
        <v>2.3852000000000002</v>
      </c>
      <c r="J4308">
        <f t="shared" si="67"/>
        <v>14.970208360402568</v>
      </c>
      <c r="K4308" s="50" t="str">
        <f>VLOOKUP(D4308,'Species List'!$A$2:$J$97,4,0)</f>
        <v>Scaridae</v>
      </c>
    </row>
    <row r="4309" spans="1:11">
      <c r="A4309" s="49">
        <v>2015</v>
      </c>
      <c r="B4309" s="48" t="s">
        <v>58</v>
      </c>
      <c r="C4309">
        <v>4</v>
      </c>
      <c r="D4309" s="48" t="s">
        <v>42</v>
      </c>
      <c r="E4309" s="48" t="str">
        <f>VLOOKUP(D4309,'Species List'!$A$2:$J$97,3,0)</f>
        <v>Scarus vetula</v>
      </c>
      <c r="F4309">
        <v>30</v>
      </c>
      <c r="G4309" t="s">
        <v>21</v>
      </c>
      <c r="H4309" s="50">
        <f>VLOOKUP(D4309,'Species List'!$A$2:$J$97,6,0)</f>
        <v>-5.0162000000000004</v>
      </c>
      <c r="I4309" s="50">
        <f>VLOOKUP(D4309,'Species List'!$A$2:$J$97,7,0)</f>
        <v>3.1109</v>
      </c>
      <c r="J4309">
        <f t="shared" si="67"/>
        <v>489.6395738782121</v>
      </c>
      <c r="K4309" s="50" t="str">
        <f>VLOOKUP(D4309,'Species List'!$A$2:$J$97,4,0)</f>
        <v>Scaridae</v>
      </c>
    </row>
    <row r="4310" spans="1:11">
      <c r="A4310" s="49">
        <v>2015</v>
      </c>
      <c r="B4310" s="48" t="s">
        <v>58</v>
      </c>
      <c r="C4310">
        <v>4</v>
      </c>
      <c r="D4310" s="48" t="s">
        <v>42</v>
      </c>
      <c r="E4310" s="48" t="str">
        <f>VLOOKUP(D4310,'Species List'!$A$2:$J$97,3,0)</f>
        <v>Scarus vetula</v>
      </c>
      <c r="F4310">
        <v>32</v>
      </c>
      <c r="G4310" t="s">
        <v>43</v>
      </c>
      <c r="H4310" s="50">
        <f>VLOOKUP(D4310,'Species List'!$A$2:$J$97,6,0)</f>
        <v>-5.0162000000000004</v>
      </c>
      <c r="I4310" s="50">
        <f>VLOOKUP(D4310,'Species List'!$A$2:$J$97,7,0)</f>
        <v>3.1109</v>
      </c>
      <c r="J4310">
        <f t="shared" si="67"/>
        <v>598.50952660385963</v>
      </c>
      <c r="K4310" s="50" t="str">
        <f>VLOOKUP(D4310,'Species List'!$A$2:$J$97,4,0)</f>
        <v>Scaridae</v>
      </c>
    </row>
    <row r="4311" spans="1:11">
      <c r="A4311" s="49">
        <v>2015</v>
      </c>
      <c r="B4311" s="48" t="s">
        <v>58</v>
      </c>
      <c r="C4311">
        <v>4</v>
      </c>
      <c r="D4311" s="48" t="s">
        <v>47</v>
      </c>
      <c r="E4311" s="48" t="str">
        <f>VLOOKUP(D4311,'Species List'!$A$2:$J$97,3,0)</f>
        <v>Sparisoma aurofrenatum</v>
      </c>
      <c r="F4311">
        <v>18</v>
      </c>
      <c r="G4311" t="s">
        <v>21</v>
      </c>
      <c r="H4311" s="50">
        <f>VLOOKUP(D4311,'Species List'!$A$2:$J$97,6,0)</f>
        <v>-4.0781000000000001</v>
      </c>
      <c r="I4311" s="50">
        <f>VLOOKUP(D4311,'Species List'!$A$2:$J$97,7,0)</f>
        <v>2.7437999999999998</v>
      </c>
      <c r="J4311">
        <f t="shared" si="67"/>
        <v>128.80024807719036</v>
      </c>
      <c r="K4311" s="50" t="str">
        <f>VLOOKUP(D4311,'Species List'!$A$2:$J$97,4,0)</f>
        <v>Scaridae</v>
      </c>
    </row>
    <row r="4312" spans="1:11">
      <c r="A4312" s="49">
        <v>2015</v>
      </c>
      <c r="B4312" s="48" t="s">
        <v>58</v>
      </c>
      <c r="C4312">
        <v>4</v>
      </c>
      <c r="D4312" t="s">
        <v>45</v>
      </c>
      <c r="E4312" s="48" t="str">
        <f>VLOOKUP(D4312,'Species List'!$A$2:$J$97,3,0)</f>
        <v>Sparisoma viride</v>
      </c>
      <c r="F4312">
        <v>31</v>
      </c>
      <c r="G4312" t="s">
        <v>21</v>
      </c>
      <c r="H4312" s="50">
        <f>VLOOKUP(D4312,'Species List'!$A$2:$J$97,6,0)</f>
        <v>-4.4317000000000002</v>
      </c>
      <c r="I4312" s="50">
        <f>VLOOKUP(D4312,'Species List'!$A$2:$J$97,7,0)</f>
        <v>2.9051</v>
      </c>
      <c r="J4312">
        <f t="shared" si="67"/>
        <v>639.66834096149489</v>
      </c>
      <c r="K4312" s="50" t="str">
        <f>VLOOKUP(D4312,'Species List'!$A$2:$J$97,4,0)</f>
        <v>Scaridae</v>
      </c>
    </row>
    <row r="4313" spans="1:11">
      <c r="A4313" s="49">
        <v>2015</v>
      </c>
      <c r="B4313" s="48" t="s">
        <v>58</v>
      </c>
      <c r="C4313">
        <v>4</v>
      </c>
      <c r="D4313" t="s">
        <v>45</v>
      </c>
      <c r="E4313" s="48" t="str">
        <f>VLOOKUP(D4313,'Species List'!$A$2:$J$97,3,0)</f>
        <v>Sparisoma viride</v>
      </c>
      <c r="F4313">
        <v>5</v>
      </c>
      <c r="G4313" t="s">
        <v>53</v>
      </c>
      <c r="H4313" s="50">
        <f>VLOOKUP(D4313,'Species List'!$A$2:$J$97,6,0)</f>
        <v>-4.4317000000000002</v>
      </c>
      <c r="I4313" s="50">
        <f>VLOOKUP(D4313,'Species List'!$A$2:$J$97,7,0)</f>
        <v>2.9051</v>
      </c>
      <c r="J4313">
        <f t="shared" si="67"/>
        <v>3.1913744192871154</v>
      </c>
      <c r="K4313" s="50" t="str">
        <f>VLOOKUP(D4313,'Species List'!$A$2:$J$97,4,0)</f>
        <v>Scaridae</v>
      </c>
    </row>
    <row r="4314" spans="1:11">
      <c r="A4314" s="49">
        <v>2015</v>
      </c>
      <c r="B4314" s="48" t="s">
        <v>58</v>
      </c>
      <c r="C4314">
        <v>4</v>
      </c>
      <c r="D4314" t="s">
        <v>45</v>
      </c>
      <c r="E4314" s="48" t="str">
        <f>VLOOKUP(D4314,'Species List'!$A$2:$J$97,3,0)</f>
        <v>Sparisoma viride</v>
      </c>
      <c r="F4314">
        <v>32</v>
      </c>
      <c r="G4314" t="s">
        <v>43</v>
      </c>
      <c r="H4314" s="50">
        <f>VLOOKUP(D4314,'Species List'!$A$2:$J$97,6,0)</f>
        <v>-4.4317000000000002</v>
      </c>
      <c r="I4314" s="50">
        <f>VLOOKUP(D4314,'Species List'!$A$2:$J$97,7,0)</f>
        <v>2.9051</v>
      </c>
      <c r="J4314">
        <f t="shared" si="67"/>
        <v>701.47339170910243</v>
      </c>
      <c r="K4314" s="50" t="str">
        <f>VLOOKUP(D4314,'Species List'!$A$2:$J$97,4,0)</f>
        <v>Scaridae</v>
      </c>
    </row>
    <row r="4315" spans="1:11">
      <c r="A4315" s="49">
        <v>2015</v>
      </c>
      <c r="B4315" s="48" t="s">
        <v>58</v>
      </c>
      <c r="C4315">
        <v>4</v>
      </c>
      <c r="D4315" t="s">
        <v>45</v>
      </c>
      <c r="E4315" s="48" t="str">
        <f>VLOOKUP(D4315,'Species List'!$A$2:$J$97,3,0)</f>
        <v>Sparisoma viride</v>
      </c>
      <c r="F4315">
        <v>33</v>
      </c>
      <c r="G4315" t="s">
        <v>43</v>
      </c>
      <c r="H4315" s="50">
        <f>VLOOKUP(D4315,'Species List'!$A$2:$J$97,6,0)</f>
        <v>-4.4317000000000002</v>
      </c>
      <c r="I4315" s="50">
        <f>VLOOKUP(D4315,'Species List'!$A$2:$J$97,7,0)</f>
        <v>2.9051</v>
      </c>
      <c r="J4315">
        <f t="shared" si="67"/>
        <v>767.06973304521671</v>
      </c>
      <c r="K4315" s="50" t="str">
        <f>VLOOKUP(D4315,'Species List'!$A$2:$J$97,4,0)</f>
        <v>Scaridae</v>
      </c>
    </row>
    <row r="4316" spans="1:11">
      <c r="A4316" s="49">
        <v>2015</v>
      </c>
      <c r="B4316" s="48" t="s">
        <v>58</v>
      </c>
      <c r="C4316">
        <v>5</v>
      </c>
      <c r="D4316" s="48" t="s">
        <v>26</v>
      </c>
      <c r="E4316" s="48" t="str">
        <f>VLOOKUP(D4316,'Species List'!$A$2:$J$97,3,0)</f>
        <v>Acanthurus bahianus</v>
      </c>
      <c r="F4316">
        <v>12</v>
      </c>
      <c r="H4316" s="50">
        <f>VLOOKUP(D4316,'Species List'!$A$2:$J$97,6,0)</f>
        <v>-4.6005000000000003</v>
      </c>
      <c r="I4316" s="50">
        <f>VLOOKUP(D4316,'Species List'!$A$2:$J$97,7,0)</f>
        <v>2.9752000000000001</v>
      </c>
      <c r="J4316">
        <f t="shared" si="67"/>
        <v>38.501712191295034</v>
      </c>
      <c r="K4316" s="50" t="str">
        <f>VLOOKUP(D4316,'Species List'!$A$2:$J$97,4,0)</f>
        <v>Acanthuridae</v>
      </c>
    </row>
    <row r="4317" spans="1:11">
      <c r="A4317" s="49">
        <v>2015</v>
      </c>
      <c r="B4317" s="48" t="s">
        <v>58</v>
      </c>
      <c r="C4317">
        <v>5</v>
      </c>
      <c r="D4317" s="48" t="s">
        <v>26</v>
      </c>
      <c r="E4317" s="48" t="str">
        <f>VLOOKUP(D4317,'Species List'!$A$2:$J$97,3,0)</f>
        <v>Acanthurus bahianus</v>
      </c>
      <c r="F4317">
        <v>14</v>
      </c>
      <c r="H4317" s="50">
        <f>VLOOKUP(D4317,'Species List'!$A$2:$J$97,6,0)</f>
        <v>-4.6005000000000003</v>
      </c>
      <c r="I4317" s="50">
        <f>VLOOKUP(D4317,'Species List'!$A$2:$J$97,7,0)</f>
        <v>2.9752000000000001</v>
      </c>
      <c r="J4317">
        <f t="shared" si="67"/>
        <v>60.906007515663681</v>
      </c>
      <c r="K4317" s="50" t="str">
        <f>VLOOKUP(D4317,'Species List'!$A$2:$J$97,4,0)</f>
        <v>Acanthuridae</v>
      </c>
    </row>
    <row r="4318" spans="1:11">
      <c r="A4318" s="49">
        <v>2015</v>
      </c>
      <c r="B4318" s="48" t="s">
        <v>58</v>
      </c>
      <c r="C4318">
        <v>5</v>
      </c>
      <c r="D4318" t="s">
        <v>54</v>
      </c>
      <c r="E4318" s="48" t="str">
        <f>VLOOKUP(D4318,'Species List'!$A$2:$J$97,3,0)</f>
        <v>Acanthurus coeruleus</v>
      </c>
      <c r="F4318">
        <v>16</v>
      </c>
      <c r="H4318" s="50">
        <f>VLOOKUP(D4318,'Species List'!$A$2:$J$97,6,0)</f>
        <v>-2.8241999999999998</v>
      </c>
      <c r="I4318" s="50">
        <f>VLOOKUP(D4318,'Species List'!$A$2:$J$97,7,0)</f>
        <v>2.2637999999999998</v>
      </c>
      <c r="J4318">
        <f t="shared" si="67"/>
        <v>146.38171018501848</v>
      </c>
      <c r="K4318" s="50" t="str">
        <f>VLOOKUP(D4318,'Species List'!$A$2:$J$97,4,0)</f>
        <v>Acanthuridae</v>
      </c>
    </row>
    <row r="4319" spans="1:11">
      <c r="A4319" s="49">
        <v>2015</v>
      </c>
      <c r="B4319" s="48" t="s">
        <v>58</v>
      </c>
      <c r="C4319">
        <v>5</v>
      </c>
      <c r="D4319" t="s">
        <v>48</v>
      </c>
      <c r="E4319" s="48" t="str">
        <f>VLOOKUP(D4319,'Species List'!$A$2:$J$97,3,0)</f>
        <v>Scarus taeniopterus</v>
      </c>
      <c r="F4319">
        <v>10</v>
      </c>
      <c r="G4319" t="s">
        <v>21</v>
      </c>
      <c r="H4319" s="50">
        <f>VLOOKUP(D4319,'Species List'!$A$2:$J$97,6,0)</f>
        <v>-3.2256999999999998</v>
      </c>
      <c r="I4319" s="50">
        <f>VLOOKUP(D4319,'Species List'!$A$2:$J$97,7,0)</f>
        <v>2.3852000000000002</v>
      </c>
      <c r="J4319">
        <f t="shared" si="67"/>
        <v>35.050966680669347</v>
      </c>
      <c r="K4319" s="50" t="str">
        <f>VLOOKUP(D4319,'Species List'!$A$2:$J$97,4,0)</f>
        <v>Scaridae</v>
      </c>
    </row>
    <row r="4320" spans="1:11">
      <c r="A4320" s="49">
        <v>2015</v>
      </c>
      <c r="B4320" s="48" t="s">
        <v>58</v>
      </c>
      <c r="C4320">
        <v>5</v>
      </c>
      <c r="D4320" t="s">
        <v>48</v>
      </c>
      <c r="E4320" s="48" t="str">
        <f>VLOOKUP(D4320,'Species List'!$A$2:$J$97,3,0)</f>
        <v>Scarus taeniopterus</v>
      </c>
      <c r="F4320">
        <v>12</v>
      </c>
      <c r="G4320" t="s">
        <v>21</v>
      </c>
      <c r="H4320" s="50">
        <f>VLOOKUP(D4320,'Species List'!$A$2:$J$97,6,0)</f>
        <v>-3.2256999999999998</v>
      </c>
      <c r="I4320" s="50">
        <f>VLOOKUP(D4320,'Species List'!$A$2:$J$97,7,0)</f>
        <v>2.3852000000000002</v>
      </c>
      <c r="J4320">
        <f t="shared" si="67"/>
        <v>54.145592205106873</v>
      </c>
      <c r="K4320" s="50" t="str">
        <f>VLOOKUP(D4320,'Species List'!$A$2:$J$97,4,0)</f>
        <v>Scaridae</v>
      </c>
    </row>
    <row r="4321" spans="1:11">
      <c r="A4321" s="49">
        <v>2015</v>
      </c>
      <c r="B4321" s="48" t="s">
        <v>58</v>
      </c>
      <c r="C4321">
        <v>5</v>
      </c>
      <c r="D4321" t="s">
        <v>48</v>
      </c>
      <c r="E4321" s="48" t="str">
        <f>VLOOKUP(D4321,'Species List'!$A$2:$J$97,3,0)</f>
        <v>Scarus taeniopterus</v>
      </c>
      <c r="F4321">
        <v>20</v>
      </c>
      <c r="G4321" t="s">
        <v>21</v>
      </c>
      <c r="H4321" s="50">
        <f>VLOOKUP(D4321,'Species List'!$A$2:$J$97,6,0)</f>
        <v>-3.2256999999999998</v>
      </c>
      <c r="I4321" s="50">
        <f>VLOOKUP(D4321,'Species List'!$A$2:$J$97,7,0)</f>
        <v>2.3852000000000002</v>
      </c>
      <c r="J4321">
        <f t="shared" si="67"/>
        <v>183.11197449783583</v>
      </c>
      <c r="K4321" s="50" t="str">
        <f>VLOOKUP(D4321,'Species List'!$A$2:$J$97,4,0)</f>
        <v>Scaridae</v>
      </c>
    </row>
    <row r="4322" spans="1:11">
      <c r="A4322" s="49">
        <v>2015</v>
      </c>
      <c r="B4322" s="48" t="s">
        <v>58</v>
      </c>
      <c r="C4322">
        <v>5</v>
      </c>
      <c r="D4322" t="s">
        <v>48</v>
      </c>
      <c r="E4322" s="48" t="str">
        <f>VLOOKUP(D4322,'Species List'!$A$2:$J$97,3,0)</f>
        <v>Scarus taeniopterus</v>
      </c>
      <c r="F4322">
        <v>22</v>
      </c>
      <c r="G4322" t="s">
        <v>21</v>
      </c>
      <c r="H4322" s="50">
        <f>VLOOKUP(D4322,'Species List'!$A$2:$J$97,6,0)</f>
        <v>-3.2256999999999998</v>
      </c>
      <c r="I4322" s="50">
        <f>VLOOKUP(D4322,'Species List'!$A$2:$J$97,7,0)</f>
        <v>2.3852000000000002</v>
      </c>
      <c r="J4322">
        <f t="shared" si="67"/>
        <v>229.85109565998633</v>
      </c>
      <c r="K4322" s="50" t="str">
        <f>VLOOKUP(D4322,'Species List'!$A$2:$J$97,4,0)</f>
        <v>Scaridae</v>
      </c>
    </row>
    <row r="4323" spans="1:11">
      <c r="A4323" s="49">
        <v>2015</v>
      </c>
      <c r="B4323" s="48" t="s">
        <v>58</v>
      </c>
      <c r="C4323">
        <v>5</v>
      </c>
      <c r="D4323" t="s">
        <v>48</v>
      </c>
      <c r="E4323" s="48" t="str">
        <f>VLOOKUP(D4323,'Species List'!$A$2:$J$97,3,0)</f>
        <v>Scarus taeniopterus</v>
      </c>
      <c r="F4323">
        <v>23</v>
      </c>
      <c r="G4323" t="s">
        <v>43</v>
      </c>
      <c r="H4323" s="50">
        <f>VLOOKUP(D4323,'Species List'!$A$2:$J$97,6,0)</f>
        <v>-3.2256999999999998</v>
      </c>
      <c r="I4323" s="50">
        <f>VLOOKUP(D4323,'Species List'!$A$2:$J$97,7,0)</f>
        <v>2.3852000000000002</v>
      </c>
      <c r="J4323">
        <f t="shared" si="67"/>
        <v>255.56020890468707</v>
      </c>
      <c r="K4323" s="50" t="str">
        <f>VLOOKUP(D4323,'Species List'!$A$2:$J$97,4,0)</f>
        <v>Scaridae</v>
      </c>
    </row>
    <row r="4324" spans="1:11">
      <c r="A4324" s="49">
        <v>2015</v>
      </c>
      <c r="B4324" s="48" t="s">
        <v>58</v>
      </c>
      <c r="C4324">
        <v>5</v>
      </c>
      <c r="D4324" t="s">
        <v>48</v>
      </c>
      <c r="E4324" s="48" t="str">
        <f>VLOOKUP(D4324,'Species List'!$A$2:$J$97,3,0)</f>
        <v>Scarus taeniopterus</v>
      </c>
      <c r="F4324">
        <v>24</v>
      </c>
      <c r="G4324" t="s">
        <v>43</v>
      </c>
      <c r="H4324" s="50">
        <f>VLOOKUP(D4324,'Species List'!$A$2:$J$97,6,0)</f>
        <v>-3.2256999999999998</v>
      </c>
      <c r="I4324" s="50">
        <f>VLOOKUP(D4324,'Species List'!$A$2:$J$97,7,0)</f>
        <v>2.3852000000000002</v>
      </c>
      <c r="J4324">
        <f t="shared" si="67"/>
        <v>282.86541679033706</v>
      </c>
      <c r="K4324" s="50" t="str">
        <f>VLOOKUP(D4324,'Species List'!$A$2:$J$97,4,0)</f>
        <v>Scaridae</v>
      </c>
    </row>
    <row r="4325" spans="1:11">
      <c r="A4325" s="49">
        <v>2015</v>
      </c>
      <c r="B4325" s="48" t="s">
        <v>58</v>
      </c>
      <c r="C4325">
        <v>5</v>
      </c>
      <c r="D4325" s="48" t="s">
        <v>42</v>
      </c>
      <c r="E4325" s="48" t="str">
        <f>VLOOKUP(D4325,'Species List'!$A$2:$J$97,3,0)</f>
        <v>Scarus vetula</v>
      </c>
      <c r="F4325">
        <v>25</v>
      </c>
      <c r="G4325" t="s">
        <v>21</v>
      </c>
      <c r="H4325" s="50">
        <f>VLOOKUP(D4325,'Species List'!$A$2:$J$97,6,0)</f>
        <v>-5.0162000000000004</v>
      </c>
      <c r="I4325" s="50">
        <f>VLOOKUP(D4325,'Species List'!$A$2:$J$97,7,0)</f>
        <v>3.1109</v>
      </c>
      <c r="J4325">
        <f t="shared" si="67"/>
        <v>277.684458006971</v>
      </c>
      <c r="K4325" s="50" t="str">
        <f>VLOOKUP(D4325,'Species List'!$A$2:$J$97,4,0)</f>
        <v>Scaridae</v>
      </c>
    </row>
    <row r="4326" spans="1:11">
      <c r="A4326" s="49">
        <v>2015</v>
      </c>
      <c r="B4326" s="48" t="s">
        <v>58</v>
      </c>
      <c r="C4326">
        <v>5</v>
      </c>
      <c r="D4326" s="48" t="s">
        <v>42</v>
      </c>
      <c r="E4326" s="48" t="str">
        <f>VLOOKUP(D4326,'Species List'!$A$2:$J$97,3,0)</f>
        <v>Scarus vetula</v>
      </c>
      <c r="F4326">
        <v>35</v>
      </c>
      <c r="G4326" t="s">
        <v>43</v>
      </c>
      <c r="H4326" s="50">
        <f>VLOOKUP(D4326,'Species List'!$A$2:$J$97,6,0)</f>
        <v>-5.0162000000000004</v>
      </c>
      <c r="I4326" s="50">
        <f>VLOOKUP(D4326,'Species List'!$A$2:$J$97,7,0)</f>
        <v>3.1109</v>
      </c>
      <c r="J4326">
        <f t="shared" si="67"/>
        <v>790.93588337793562</v>
      </c>
      <c r="K4326" s="50" t="str">
        <f>VLOOKUP(D4326,'Species List'!$A$2:$J$97,4,0)</f>
        <v>Scaridae</v>
      </c>
    </row>
    <row r="4327" spans="1:11">
      <c r="A4327" s="49">
        <v>2015</v>
      </c>
      <c r="B4327" s="48" t="s">
        <v>58</v>
      </c>
      <c r="C4327">
        <v>5</v>
      </c>
      <c r="D4327" t="s">
        <v>45</v>
      </c>
      <c r="E4327" s="48" t="str">
        <f>VLOOKUP(D4327,'Species List'!$A$2:$J$97,3,0)</f>
        <v>Sparisoma viride</v>
      </c>
      <c r="F4327">
        <v>17</v>
      </c>
      <c r="G4327" t="s">
        <v>21</v>
      </c>
      <c r="H4327" s="50">
        <f>VLOOKUP(D4327,'Species List'!$A$2:$J$97,6,0)</f>
        <v>-4.4317000000000002</v>
      </c>
      <c r="I4327" s="50">
        <f>VLOOKUP(D4327,'Species List'!$A$2:$J$97,7,0)</f>
        <v>2.9051</v>
      </c>
      <c r="J4327">
        <f t="shared" si="67"/>
        <v>111.68045161684626</v>
      </c>
      <c r="K4327" s="50" t="str">
        <f>VLOOKUP(D4327,'Species List'!$A$2:$J$97,4,0)</f>
        <v>Scaridae</v>
      </c>
    </row>
    <row r="4328" spans="1:11">
      <c r="A4328" s="49">
        <v>2015</v>
      </c>
      <c r="B4328" s="48" t="s">
        <v>58</v>
      </c>
      <c r="C4328">
        <v>5</v>
      </c>
      <c r="D4328" t="s">
        <v>45</v>
      </c>
      <c r="E4328" s="48" t="str">
        <f>VLOOKUP(D4328,'Species List'!$A$2:$J$97,3,0)</f>
        <v>Sparisoma viride</v>
      </c>
      <c r="F4328">
        <v>29</v>
      </c>
      <c r="G4328" t="s">
        <v>21</v>
      </c>
      <c r="H4328" s="50">
        <f>VLOOKUP(D4328,'Species List'!$A$2:$J$97,6,0)</f>
        <v>-4.4317000000000002</v>
      </c>
      <c r="I4328" s="50">
        <f>VLOOKUP(D4328,'Species List'!$A$2:$J$97,7,0)</f>
        <v>2.9051</v>
      </c>
      <c r="J4328">
        <f t="shared" si="67"/>
        <v>527.00219453145235</v>
      </c>
      <c r="K4328" s="50" t="str">
        <f>VLOOKUP(D4328,'Species List'!$A$2:$J$97,4,0)</f>
        <v>Scaridae</v>
      </c>
    </row>
    <row r="4329" spans="1:11">
      <c r="A4329" s="49">
        <v>2015</v>
      </c>
      <c r="B4329" s="48" t="s">
        <v>58</v>
      </c>
      <c r="C4329">
        <v>6</v>
      </c>
      <c r="D4329" s="48" t="s">
        <v>26</v>
      </c>
      <c r="E4329" s="48" t="str">
        <f>VLOOKUP(D4329,'Species List'!$A$2:$J$97,3,0)</f>
        <v>Acanthurus bahianus</v>
      </c>
      <c r="F4329">
        <v>19</v>
      </c>
      <c r="H4329" s="50">
        <f>VLOOKUP(D4329,'Species List'!$A$2:$J$97,6,0)</f>
        <v>-4.6005000000000003</v>
      </c>
      <c r="I4329" s="50">
        <f>VLOOKUP(D4329,'Species List'!$A$2:$J$97,7,0)</f>
        <v>2.9752000000000001</v>
      </c>
      <c r="J4329">
        <f t="shared" si="67"/>
        <v>151.09417216938573</v>
      </c>
      <c r="K4329" s="50" t="str">
        <f>VLOOKUP(D4329,'Species List'!$A$2:$J$97,4,0)</f>
        <v>Acanthuridae</v>
      </c>
    </row>
    <row r="4330" spans="1:11">
      <c r="A4330" s="49">
        <v>2015</v>
      </c>
      <c r="B4330" s="48" t="s">
        <v>58</v>
      </c>
      <c r="C4330">
        <v>6</v>
      </c>
      <c r="D4330" s="48" t="s">
        <v>26</v>
      </c>
      <c r="E4330" s="48" t="str">
        <f>VLOOKUP(D4330,'Species List'!$A$2:$J$97,3,0)</f>
        <v>Acanthurus bahianus</v>
      </c>
      <c r="F4330">
        <v>19</v>
      </c>
      <c r="H4330" s="50">
        <f>VLOOKUP(D4330,'Species List'!$A$2:$J$97,6,0)</f>
        <v>-4.6005000000000003</v>
      </c>
      <c r="I4330" s="50">
        <f>VLOOKUP(D4330,'Species List'!$A$2:$J$97,7,0)</f>
        <v>2.9752000000000001</v>
      </c>
      <c r="J4330">
        <f t="shared" si="67"/>
        <v>151.09417216938573</v>
      </c>
      <c r="K4330" s="50" t="str">
        <f>VLOOKUP(D4330,'Species List'!$A$2:$J$97,4,0)</f>
        <v>Acanthuridae</v>
      </c>
    </row>
    <row r="4331" spans="1:11">
      <c r="A4331" s="49">
        <v>2015</v>
      </c>
      <c r="B4331" s="48" t="s">
        <v>58</v>
      </c>
      <c r="C4331">
        <v>6</v>
      </c>
      <c r="D4331" s="48" t="s">
        <v>46</v>
      </c>
      <c r="E4331" s="48" t="str">
        <f>VLOOKUP(D4331,'Species List'!$A$2:$J$97,3,0)</f>
        <v>Acanthurus chirurgus</v>
      </c>
      <c r="F4331">
        <v>17</v>
      </c>
      <c r="H4331" s="50">
        <f>VLOOKUP(D4331,'Species List'!$A$2:$J$97,6,0)</f>
        <v>-2.4262000000000001</v>
      </c>
      <c r="I4331" s="50">
        <f>VLOOKUP(D4331,'Species List'!$A$2:$J$97,7,0)</f>
        <v>2.0768</v>
      </c>
      <c r="J4331">
        <f t="shared" si="67"/>
        <v>160.69276363308131</v>
      </c>
      <c r="K4331" s="50" t="str">
        <f>VLOOKUP(D4331,'Species List'!$A$2:$J$97,4,0)</f>
        <v>Acanthuridae</v>
      </c>
    </row>
    <row r="4332" spans="1:11">
      <c r="A4332" s="49">
        <v>2015</v>
      </c>
      <c r="B4332" s="48" t="s">
        <v>58</v>
      </c>
      <c r="C4332">
        <v>6</v>
      </c>
      <c r="D4332" t="s">
        <v>54</v>
      </c>
      <c r="E4332" s="48" t="str">
        <f>VLOOKUP(D4332,'Species List'!$A$2:$J$97,3,0)</f>
        <v>Acanthurus coeruleus</v>
      </c>
      <c r="F4332">
        <v>15</v>
      </c>
      <c r="H4332" s="50">
        <f>VLOOKUP(D4332,'Species List'!$A$2:$J$97,6,0)</f>
        <v>-2.8241999999999998</v>
      </c>
      <c r="I4332" s="50">
        <f>VLOOKUP(D4332,'Species List'!$A$2:$J$97,7,0)</f>
        <v>2.2637999999999998</v>
      </c>
      <c r="J4332">
        <f t="shared" si="67"/>
        <v>126.48394196747614</v>
      </c>
      <c r="K4332" s="50" t="str">
        <f>VLOOKUP(D4332,'Species List'!$A$2:$J$97,4,0)</f>
        <v>Acanthuridae</v>
      </c>
    </row>
    <row r="4333" spans="1:11">
      <c r="A4333" s="49">
        <v>2015</v>
      </c>
      <c r="B4333" s="48" t="s">
        <v>58</v>
      </c>
      <c r="C4333">
        <v>6</v>
      </c>
      <c r="D4333" t="s">
        <v>48</v>
      </c>
      <c r="E4333" s="48" t="str">
        <f>VLOOKUP(D4333,'Species List'!$A$2:$J$97,3,0)</f>
        <v>Scarus taeniopterus</v>
      </c>
      <c r="F4333">
        <v>13</v>
      </c>
      <c r="G4333" t="s">
        <v>21</v>
      </c>
      <c r="H4333" s="50">
        <f>VLOOKUP(D4333,'Species List'!$A$2:$J$97,6,0)</f>
        <v>-3.2256999999999998</v>
      </c>
      <c r="I4333" s="50">
        <f>VLOOKUP(D4333,'Species List'!$A$2:$J$97,7,0)</f>
        <v>2.3852000000000002</v>
      </c>
      <c r="J4333">
        <f t="shared" si="67"/>
        <v>65.535660968650873</v>
      </c>
      <c r="K4333" s="50" t="str">
        <f>VLOOKUP(D4333,'Species List'!$A$2:$J$97,4,0)</f>
        <v>Scaridae</v>
      </c>
    </row>
    <row r="4334" spans="1:11">
      <c r="A4334" s="49">
        <v>2015</v>
      </c>
      <c r="B4334" s="48" t="s">
        <v>58</v>
      </c>
      <c r="C4334">
        <v>6</v>
      </c>
      <c r="D4334" t="s">
        <v>48</v>
      </c>
      <c r="E4334" s="48" t="str">
        <f>VLOOKUP(D4334,'Species List'!$A$2:$J$97,3,0)</f>
        <v>Scarus taeniopterus</v>
      </c>
      <c r="F4334">
        <v>14</v>
      </c>
      <c r="G4334" t="s">
        <v>21</v>
      </c>
      <c r="H4334" s="50">
        <f>VLOOKUP(D4334,'Species List'!$A$2:$J$97,6,0)</f>
        <v>-3.2256999999999998</v>
      </c>
      <c r="I4334" s="50">
        <f>VLOOKUP(D4334,'Species List'!$A$2:$J$97,7,0)</f>
        <v>2.3852000000000002</v>
      </c>
      <c r="J4334">
        <f t="shared" si="67"/>
        <v>78.206813423753971</v>
      </c>
      <c r="K4334" s="50" t="str">
        <f>VLOOKUP(D4334,'Species List'!$A$2:$J$97,4,0)</f>
        <v>Scaridae</v>
      </c>
    </row>
    <row r="4335" spans="1:11">
      <c r="A4335" s="49">
        <v>2015</v>
      </c>
      <c r="B4335" s="48" t="s">
        <v>58</v>
      </c>
      <c r="C4335">
        <v>6</v>
      </c>
      <c r="D4335" t="s">
        <v>48</v>
      </c>
      <c r="E4335" s="48" t="str">
        <f>VLOOKUP(D4335,'Species List'!$A$2:$J$97,3,0)</f>
        <v>Scarus taeniopterus</v>
      </c>
      <c r="F4335">
        <v>15</v>
      </c>
      <c r="G4335" t="s">
        <v>21</v>
      </c>
      <c r="H4335" s="50">
        <f>VLOOKUP(D4335,'Species List'!$A$2:$J$97,6,0)</f>
        <v>-3.2256999999999998</v>
      </c>
      <c r="I4335" s="50">
        <f>VLOOKUP(D4335,'Species List'!$A$2:$J$97,7,0)</f>
        <v>2.3852000000000002</v>
      </c>
      <c r="J4335">
        <f t="shared" si="67"/>
        <v>92.19616810425471</v>
      </c>
      <c r="K4335" s="50" t="str">
        <f>VLOOKUP(D4335,'Species List'!$A$2:$J$97,4,0)</f>
        <v>Scaridae</v>
      </c>
    </row>
    <row r="4336" spans="1:11">
      <c r="A4336" s="49">
        <v>2015</v>
      </c>
      <c r="B4336" s="48" t="s">
        <v>58</v>
      </c>
      <c r="C4336">
        <v>6</v>
      </c>
      <c r="D4336" t="s">
        <v>48</v>
      </c>
      <c r="E4336" s="48" t="str">
        <f>VLOOKUP(D4336,'Species List'!$A$2:$J$97,3,0)</f>
        <v>Scarus taeniopterus</v>
      </c>
      <c r="F4336">
        <v>17</v>
      </c>
      <c r="G4336" t="s">
        <v>21</v>
      </c>
      <c r="H4336" s="50">
        <f>VLOOKUP(D4336,'Species List'!$A$2:$J$97,6,0)</f>
        <v>-3.2256999999999998</v>
      </c>
      <c r="I4336" s="50">
        <f>VLOOKUP(D4336,'Species List'!$A$2:$J$97,7,0)</f>
        <v>2.3852000000000002</v>
      </c>
      <c r="J4336">
        <f t="shared" si="67"/>
        <v>124.27013418228138</v>
      </c>
      <c r="K4336" s="50" t="str">
        <f>VLOOKUP(D4336,'Species List'!$A$2:$J$97,4,0)</f>
        <v>Scaridae</v>
      </c>
    </row>
    <row r="4337" spans="1:11">
      <c r="A4337" s="49">
        <v>2015</v>
      </c>
      <c r="B4337" s="48" t="s">
        <v>58</v>
      </c>
      <c r="C4337">
        <v>6</v>
      </c>
      <c r="D4337" t="s">
        <v>48</v>
      </c>
      <c r="E4337" s="48" t="str">
        <f>VLOOKUP(D4337,'Species List'!$A$2:$J$97,3,0)</f>
        <v>Scarus taeniopterus</v>
      </c>
      <c r="F4337">
        <v>18</v>
      </c>
      <c r="G4337" t="s">
        <v>21</v>
      </c>
      <c r="H4337" s="50">
        <f>VLOOKUP(D4337,'Species List'!$A$2:$J$97,6,0)</f>
        <v>-3.2256999999999998</v>
      </c>
      <c r="I4337" s="50">
        <f>VLOOKUP(D4337,'Species List'!$A$2:$J$97,7,0)</f>
        <v>2.3852000000000002</v>
      </c>
      <c r="J4337">
        <f t="shared" si="67"/>
        <v>142.42163893869329</v>
      </c>
      <c r="K4337" s="50" t="str">
        <f>VLOOKUP(D4337,'Species List'!$A$2:$J$97,4,0)</f>
        <v>Scaridae</v>
      </c>
    </row>
    <row r="4338" spans="1:11">
      <c r="A4338" s="49">
        <v>2015</v>
      </c>
      <c r="B4338" s="48" t="s">
        <v>58</v>
      </c>
      <c r="C4338">
        <v>6</v>
      </c>
      <c r="D4338" t="s">
        <v>48</v>
      </c>
      <c r="E4338" s="48" t="str">
        <f>VLOOKUP(D4338,'Species List'!$A$2:$J$97,3,0)</f>
        <v>Scarus taeniopterus</v>
      </c>
      <c r="F4338">
        <v>18</v>
      </c>
      <c r="G4338" t="s">
        <v>21</v>
      </c>
      <c r="H4338" s="50">
        <f>VLOOKUP(D4338,'Species List'!$A$2:$J$97,6,0)</f>
        <v>-3.2256999999999998</v>
      </c>
      <c r="I4338" s="50">
        <f>VLOOKUP(D4338,'Species List'!$A$2:$J$97,7,0)</f>
        <v>2.3852000000000002</v>
      </c>
      <c r="J4338">
        <f t="shared" si="67"/>
        <v>142.42163893869329</v>
      </c>
      <c r="K4338" s="50" t="str">
        <f>VLOOKUP(D4338,'Species List'!$A$2:$J$97,4,0)</f>
        <v>Scaridae</v>
      </c>
    </row>
    <row r="4339" spans="1:11">
      <c r="A4339" s="49">
        <v>2015</v>
      </c>
      <c r="B4339" s="48" t="s">
        <v>58</v>
      </c>
      <c r="C4339">
        <v>6</v>
      </c>
      <c r="D4339" t="s">
        <v>48</v>
      </c>
      <c r="E4339" s="48" t="str">
        <f>VLOOKUP(D4339,'Species List'!$A$2:$J$97,3,0)</f>
        <v>Scarus taeniopterus</v>
      </c>
      <c r="F4339">
        <v>19</v>
      </c>
      <c r="G4339" t="s">
        <v>21</v>
      </c>
      <c r="H4339" s="50">
        <f>VLOOKUP(D4339,'Species List'!$A$2:$J$97,6,0)</f>
        <v>-3.2256999999999998</v>
      </c>
      <c r="I4339" s="50">
        <f>VLOOKUP(D4339,'Species List'!$A$2:$J$97,7,0)</f>
        <v>2.3852000000000002</v>
      </c>
      <c r="J4339">
        <f t="shared" si="67"/>
        <v>162.02539503890316</v>
      </c>
      <c r="K4339" s="50" t="str">
        <f>VLOOKUP(D4339,'Species List'!$A$2:$J$97,4,0)</f>
        <v>Scaridae</v>
      </c>
    </row>
    <row r="4340" spans="1:11">
      <c r="A4340" s="49">
        <v>2015</v>
      </c>
      <c r="B4340" s="48" t="s">
        <v>58</v>
      </c>
      <c r="C4340">
        <v>6</v>
      </c>
      <c r="D4340" t="s">
        <v>48</v>
      </c>
      <c r="E4340" s="48" t="str">
        <f>VLOOKUP(D4340,'Species List'!$A$2:$J$97,3,0)</f>
        <v>Scarus taeniopterus</v>
      </c>
      <c r="F4340">
        <v>20</v>
      </c>
      <c r="G4340" t="s">
        <v>21</v>
      </c>
      <c r="H4340" s="50">
        <f>VLOOKUP(D4340,'Species List'!$A$2:$J$97,6,0)</f>
        <v>-3.2256999999999998</v>
      </c>
      <c r="I4340" s="50">
        <f>VLOOKUP(D4340,'Species List'!$A$2:$J$97,7,0)</f>
        <v>2.3852000000000002</v>
      </c>
      <c r="J4340">
        <f t="shared" si="67"/>
        <v>183.11197449783583</v>
      </c>
      <c r="K4340" s="50" t="str">
        <f>VLOOKUP(D4340,'Species List'!$A$2:$J$97,4,0)</f>
        <v>Scaridae</v>
      </c>
    </row>
    <row r="4341" spans="1:11">
      <c r="A4341" s="49">
        <v>2015</v>
      </c>
      <c r="B4341" s="48" t="s">
        <v>58</v>
      </c>
      <c r="C4341">
        <v>6</v>
      </c>
      <c r="D4341" t="s">
        <v>48</v>
      </c>
      <c r="E4341" s="48" t="str">
        <f>VLOOKUP(D4341,'Species List'!$A$2:$J$97,3,0)</f>
        <v>Scarus taeniopterus</v>
      </c>
      <c r="F4341">
        <v>20</v>
      </c>
      <c r="G4341" t="s">
        <v>21</v>
      </c>
      <c r="H4341" s="50">
        <f>VLOOKUP(D4341,'Species List'!$A$2:$J$97,6,0)</f>
        <v>-3.2256999999999998</v>
      </c>
      <c r="I4341" s="50">
        <f>VLOOKUP(D4341,'Species List'!$A$2:$J$97,7,0)</f>
        <v>2.3852000000000002</v>
      </c>
      <c r="J4341">
        <f t="shared" si="67"/>
        <v>183.11197449783583</v>
      </c>
      <c r="K4341" s="50" t="str">
        <f>VLOOKUP(D4341,'Species List'!$A$2:$J$97,4,0)</f>
        <v>Scaridae</v>
      </c>
    </row>
    <row r="4342" spans="1:11">
      <c r="A4342" s="49">
        <v>2015</v>
      </c>
      <c r="B4342" s="48" t="s">
        <v>58</v>
      </c>
      <c r="C4342">
        <v>6</v>
      </c>
      <c r="D4342" t="s">
        <v>48</v>
      </c>
      <c r="E4342" s="48" t="str">
        <f>VLOOKUP(D4342,'Species List'!$A$2:$J$97,3,0)</f>
        <v>Scarus taeniopterus</v>
      </c>
      <c r="F4342">
        <v>7</v>
      </c>
      <c r="G4342" t="s">
        <v>53</v>
      </c>
      <c r="H4342" s="50">
        <f>VLOOKUP(D4342,'Species List'!$A$2:$J$97,6,0)</f>
        <v>-3.2256999999999998</v>
      </c>
      <c r="I4342" s="50">
        <f>VLOOKUP(D4342,'Species List'!$A$2:$J$97,7,0)</f>
        <v>2.3852000000000002</v>
      </c>
      <c r="J4342">
        <f t="shared" si="67"/>
        <v>14.970208360402568</v>
      </c>
      <c r="K4342" s="50" t="str">
        <f>VLOOKUP(D4342,'Species List'!$A$2:$J$97,4,0)</f>
        <v>Scaridae</v>
      </c>
    </row>
    <row r="4343" spans="1:11">
      <c r="A4343" s="49">
        <v>2015</v>
      </c>
      <c r="B4343" s="48" t="s">
        <v>58</v>
      </c>
      <c r="C4343">
        <v>6</v>
      </c>
      <c r="D4343" t="s">
        <v>48</v>
      </c>
      <c r="E4343" s="48" t="str">
        <f>VLOOKUP(D4343,'Species List'!$A$2:$J$97,3,0)</f>
        <v>Scarus taeniopterus</v>
      </c>
      <c r="F4343">
        <v>23</v>
      </c>
      <c r="G4343" t="s">
        <v>43</v>
      </c>
      <c r="H4343" s="50">
        <f>VLOOKUP(D4343,'Species List'!$A$2:$J$97,6,0)</f>
        <v>-3.2256999999999998</v>
      </c>
      <c r="I4343" s="50">
        <f>VLOOKUP(D4343,'Species List'!$A$2:$J$97,7,0)</f>
        <v>2.3852000000000002</v>
      </c>
      <c r="J4343">
        <f t="shared" si="67"/>
        <v>255.56020890468707</v>
      </c>
      <c r="K4343" s="50" t="str">
        <f>VLOOKUP(D4343,'Species List'!$A$2:$J$97,4,0)</f>
        <v>Scaridae</v>
      </c>
    </row>
    <row r="4344" spans="1:11">
      <c r="A4344" s="49">
        <v>2015</v>
      </c>
      <c r="B4344" s="48" t="s">
        <v>58</v>
      </c>
      <c r="C4344">
        <v>6</v>
      </c>
      <c r="D4344" t="s">
        <v>48</v>
      </c>
      <c r="E4344" s="48" t="str">
        <f>VLOOKUP(D4344,'Species List'!$A$2:$J$97,3,0)</f>
        <v>Scarus taeniopterus</v>
      </c>
      <c r="F4344">
        <v>24</v>
      </c>
      <c r="G4344" t="s">
        <v>43</v>
      </c>
      <c r="H4344" s="50">
        <f>VLOOKUP(D4344,'Species List'!$A$2:$J$97,6,0)</f>
        <v>-3.2256999999999998</v>
      </c>
      <c r="I4344" s="50">
        <f>VLOOKUP(D4344,'Species List'!$A$2:$J$97,7,0)</f>
        <v>2.3852000000000002</v>
      </c>
      <c r="J4344">
        <f t="shared" si="67"/>
        <v>282.86541679033706</v>
      </c>
      <c r="K4344" s="50" t="str">
        <f>VLOOKUP(D4344,'Species List'!$A$2:$J$97,4,0)</f>
        <v>Scaridae</v>
      </c>
    </row>
    <row r="4345" spans="1:11">
      <c r="A4345" s="49">
        <v>2015</v>
      </c>
      <c r="B4345" s="48" t="s">
        <v>58</v>
      </c>
      <c r="C4345">
        <v>6</v>
      </c>
      <c r="D4345" s="48" t="s">
        <v>42</v>
      </c>
      <c r="E4345" s="48" t="str">
        <f>VLOOKUP(D4345,'Species List'!$A$2:$J$97,3,0)</f>
        <v>Scarus vetula</v>
      </c>
      <c r="F4345">
        <v>33</v>
      </c>
      <c r="G4345" t="s">
        <v>43</v>
      </c>
      <c r="H4345" s="50">
        <f>VLOOKUP(D4345,'Species List'!$A$2:$J$97,6,0)</f>
        <v>-5.0162000000000004</v>
      </c>
      <c r="I4345" s="50">
        <f>VLOOKUP(D4345,'Species List'!$A$2:$J$97,7,0)</f>
        <v>3.1109</v>
      </c>
      <c r="J4345">
        <f t="shared" si="67"/>
        <v>658.63531859738646</v>
      </c>
      <c r="K4345" s="50" t="str">
        <f>VLOOKUP(D4345,'Species List'!$A$2:$J$97,4,0)</f>
        <v>Scaridae</v>
      </c>
    </row>
    <row r="4346" spans="1:11">
      <c r="A4346" s="49">
        <v>2015</v>
      </c>
      <c r="B4346" s="48" t="s">
        <v>58</v>
      </c>
      <c r="C4346">
        <v>7</v>
      </c>
      <c r="D4346" s="48" t="s">
        <v>26</v>
      </c>
      <c r="E4346" s="48" t="str">
        <f>VLOOKUP(D4346,'Species List'!$A$2:$J$97,3,0)</f>
        <v>Acanthurus bahianus</v>
      </c>
      <c r="F4346">
        <v>15</v>
      </c>
      <c r="H4346" s="50">
        <f>VLOOKUP(D4346,'Species List'!$A$2:$J$97,6,0)</f>
        <v>-4.6005000000000003</v>
      </c>
      <c r="I4346" s="50">
        <f>VLOOKUP(D4346,'Species List'!$A$2:$J$97,7,0)</f>
        <v>2.9752000000000001</v>
      </c>
      <c r="J4346">
        <f t="shared" si="67"/>
        <v>74.783659607909669</v>
      </c>
      <c r="K4346" s="50" t="str">
        <f>VLOOKUP(D4346,'Species List'!$A$2:$J$97,4,0)</f>
        <v>Acanthuridae</v>
      </c>
    </row>
    <row r="4347" spans="1:11">
      <c r="A4347" s="49">
        <v>2015</v>
      </c>
      <c r="B4347" s="48" t="s">
        <v>58</v>
      </c>
      <c r="C4347">
        <v>7</v>
      </c>
      <c r="D4347" s="48" t="s">
        <v>46</v>
      </c>
      <c r="E4347" s="48" t="str">
        <f>VLOOKUP(D4347,'Species List'!$A$2:$J$97,3,0)</f>
        <v>Acanthurus chirurgus</v>
      </c>
      <c r="F4347">
        <v>19</v>
      </c>
      <c r="H4347" s="50">
        <f>VLOOKUP(D4347,'Species List'!$A$2:$J$97,6,0)</f>
        <v>-2.4262000000000001</v>
      </c>
      <c r="I4347" s="50">
        <f>VLOOKUP(D4347,'Species List'!$A$2:$J$97,7,0)</f>
        <v>2.0768</v>
      </c>
      <c r="J4347">
        <f t="shared" si="67"/>
        <v>202.44892660536834</v>
      </c>
      <c r="K4347" s="50" t="str">
        <f>VLOOKUP(D4347,'Species List'!$A$2:$J$97,4,0)</f>
        <v>Acanthuridae</v>
      </c>
    </row>
    <row r="4348" spans="1:11">
      <c r="A4348" s="49">
        <v>2015</v>
      </c>
      <c r="B4348" s="48" t="s">
        <v>58</v>
      </c>
      <c r="C4348">
        <v>7</v>
      </c>
      <c r="D4348" t="s">
        <v>44</v>
      </c>
      <c r="E4348" s="48" t="str">
        <f>VLOOKUP(D4348,'Species List'!$A$2:$J$97,3,0)</f>
        <v>Scarus iseri</v>
      </c>
      <c r="F4348">
        <v>7</v>
      </c>
      <c r="G4348" t="s">
        <v>21</v>
      </c>
      <c r="H4348" s="50">
        <f>VLOOKUP(D4348,'Species List'!$A$2:$J$97,6,0)</f>
        <v>-4.8887</v>
      </c>
      <c r="I4348" s="50">
        <f>VLOOKUP(D4348,'Species List'!$A$2:$J$97,7,0)</f>
        <v>3.0548000000000002</v>
      </c>
      <c r="J4348">
        <f t="shared" si="67"/>
        <v>5.5937814271818533</v>
      </c>
      <c r="K4348" s="50" t="str">
        <f>VLOOKUP(D4348,'Species List'!$A$2:$J$97,4,0)</f>
        <v>Scaridae</v>
      </c>
    </row>
    <row r="4349" spans="1:11">
      <c r="A4349" s="49">
        <v>2015</v>
      </c>
      <c r="B4349" s="48" t="s">
        <v>58</v>
      </c>
      <c r="C4349">
        <v>7</v>
      </c>
      <c r="D4349" t="s">
        <v>44</v>
      </c>
      <c r="E4349" s="48" t="str">
        <f>VLOOKUP(D4349,'Species List'!$A$2:$J$97,3,0)</f>
        <v>Scarus iseri</v>
      </c>
      <c r="F4349">
        <v>10</v>
      </c>
      <c r="G4349" t="s">
        <v>21</v>
      </c>
      <c r="H4349" s="50">
        <f>VLOOKUP(D4349,'Species List'!$A$2:$J$97,6,0)</f>
        <v>-4.8887</v>
      </c>
      <c r="I4349" s="50">
        <f>VLOOKUP(D4349,'Species List'!$A$2:$J$97,7,0)</f>
        <v>3.0548000000000002</v>
      </c>
      <c r="J4349">
        <f t="shared" si="67"/>
        <v>16.630296795457848</v>
      </c>
      <c r="K4349" s="50" t="str">
        <f>VLOOKUP(D4349,'Species List'!$A$2:$J$97,4,0)</f>
        <v>Scaridae</v>
      </c>
    </row>
    <row r="4350" spans="1:11">
      <c r="A4350" s="49">
        <v>2015</v>
      </c>
      <c r="B4350" s="48" t="s">
        <v>58</v>
      </c>
      <c r="C4350">
        <v>7</v>
      </c>
      <c r="D4350" t="s">
        <v>48</v>
      </c>
      <c r="E4350" s="48" t="str">
        <f>VLOOKUP(D4350,'Species List'!$A$2:$J$97,3,0)</f>
        <v>Scarus taeniopterus</v>
      </c>
      <c r="F4350">
        <v>15</v>
      </c>
      <c r="G4350" t="s">
        <v>21</v>
      </c>
      <c r="H4350" s="50">
        <f>VLOOKUP(D4350,'Species List'!$A$2:$J$97,6,0)</f>
        <v>-3.2256999999999998</v>
      </c>
      <c r="I4350" s="50">
        <f>VLOOKUP(D4350,'Species List'!$A$2:$J$97,7,0)</f>
        <v>2.3852000000000002</v>
      </c>
      <c r="J4350">
        <f t="shared" si="67"/>
        <v>92.19616810425471</v>
      </c>
      <c r="K4350" s="50" t="str">
        <f>VLOOKUP(D4350,'Species List'!$A$2:$J$97,4,0)</f>
        <v>Scaridae</v>
      </c>
    </row>
    <row r="4351" spans="1:11">
      <c r="A4351" s="49">
        <v>2015</v>
      </c>
      <c r="B4351" s="48" t="s">
        <v>58</v>
      </c>
      <c r="C4351">
        <v>7</v>
      </c>
      <c r="D4351" t="s">
        <v>48</v>
      </c>
      <c r="E4351" s="48" t="str">
        <f>VLOOKUP(D4351,'Species List'!$A$2:$J$97,3,0)</f>
        <v>Scarus taeniopterus</v>
      </c>
      <c r="F4351">
        <v>17</v>
      </c>
      <c r="G4351" t="s">
        <v>21</v>
      </c>
      <c r="H4351" s="50">
        <f>VLOOKUP(D4351,'Species List'!$A$2:$J$97,6,0)</f>
        <v>-3.2256999999999998</v>
      </c>
      <c r="I4351" s="50">
        <f>VLOOKUP(D4351,'Species List'!$A$2:$J$97,7,0)</f>
        <v>2.3852000000000002</v>
      </c>
      <c r="J4351">
        <f t="shared" si="67"/>
        <v>124.27013418228138</v>
      </c>
      <c r="K4351" s="50" t="str">
        <f>VLOOKUP(D4351,'Species List'!$A$2:$J$97,4,0)</f>
        <v>Scaridae</v>
      </c>
    </row>
    <row r="4352" spans="1:11">
      <c r="A4352" s="49">
        <v>2015</v>
      </c>
      <c r="B4352" s="48" t="s">
        <v>58</v>
      </c>
      <c r="C4352">
        <v>7</v>
      </c>
      <c r="D4352" t="s">
        <v>48</v>
      </c>
      <c r="E4352" s="48" t="str">
        <f>VLOOKUP(D4352,'Species List'!$A$2:$J$97,3,0)</f>
        <v>Scarus taeniopterus</v>
      </c>
      <c r="F4352">
        <v>17</v>
      </c>
      <c r="G4352" t="s">
        <v>21</v>
      </c>
      <c r="H4352" s="50">
        <f>VLOOKUP(D4352,'Species List'!$A$2:$J$97,6,0)</f>
        <v>-3.2256999999999998</v>
      </c>
      <c r="I4352" s="50">
        <f>VLOOKUP(D4352,'Species List'!$A$2:$J$97,7,0)</f>
        <v>2.3852000000000002</v>
      </c>
      <c r="J4352">
        <f t="shared" si="67"/>
        <v>124.27013418228138</v>
      </c>
      <c r="K4352" s="50" t="str">
        <f>VLOOKUP(D4352,'Species List'!$A$2:$J$97,4,0)</f>
        <v>Scaridae</v>
      </c>
    </row>
    <row r="4353" spans="1:11">
      <c r="A4353" s="49">
        <v>2015</v>
      </c>
      <c r="B4353" s="48" t="s">
        <v>58</v>
      </c>
      <c r="C4353">
        <v>7</v>
      </c>
      <c r="D4353" t="s">
        <v>48</v>
      </c>
      <c r="E4353" s="48" t="str">
        <f>VLOOKUP(D4353,'Species List'!$A$2:$J$97,3,0)</f>
        <v>Scarus taeniopterus</v>
      </c>
      <c r="F4353">
        <v>19</v>
      </c>
      <c r="G4353" t="s">
        <v>21</v>
      </c>
      <c r="H4353" s="50">
        <f>VLOOKUP(D4353,'Species List'!$A$2:$J$97,6,0)</f>
        <v>-3.2256999999999998</v>
      </c>
      <c r="I4353" s="50">
        <f>VLOOKUP(D4353,'Species List'!$A$2:$J$97,7,0)</f>
        <v>2.3852000000000002</v>
      </c>
      <c r="J4353">
        <f t="shared" si="67"/>
        <v>162.02539503890316</v>
      </c>
      <c r="K4353" s="50" t="str">
        <f>VLOOKUP(D4353,'Species List'!$A$2:$J$97,4,0)</f>
        <v>Scaridae</v>
      </c>
    </row>
    <row r="4354" spans="1:11">
      <c r="A4354" s="49">
        <v>2015</v>
      </c>
      <c r="B4354" s="48" t="s">
        <v>58</v>
      </c>
      <c r="C4354">
        <v>7</v>
      </c>
      <c r="D4354" t="s">
        <v>48</v>
      </c>
      <c r="E4354" s="48" t="str">
        <f>VLOOKUP(D4354,'Species List'!$A$2:$J$97,3,0)</f>
        <v>Scarus taeniopterus</v>
      </c>
      <c r="F4354">
        <v>20</v>
      </c>
      <c r="G4354" t="s">
        <v>21</v>
      </c>
      <c r="H4354" s="50">
        <f>VLOOKUP(D4354,'Species List'!$A$2:$J$97,6,0)</f>
        <v>-3.2256999999999998</v>
      </c>
      <c r="I4354" s="50">
        <f>VLOOKUP(D4354,'Species List'!$A$2:$J$97,7,0)</f>
        <v>2.3852000000000002</v>
      </c>
      <c r="J4354">
        <f t="shared" ref="J4354:J4417" si="68">10^(H4354+(I4354*LOG(F4354*10)/LOG(10)))</f>
        <v>183.11197449783583</v>
      </c>
      <c r="K4354" s="50" t="str">
        <f>VLOOKUP(D4354,'Species List'!$A$2:$J$97,4,0)</f>
        <v>Scaridae</v>
      </c>
    </row>
    <row r="4355" spans="1:11">
      <c r="A4355" s="49">
        <v>2015</v>
      </c>
      <c r="B4355" s="48" t="s">
        <v>58</v>
      </c>
      <c r="C4355">
        <v>7</v>
      </c>
      <c r="D4355" t="s">
        <v>48</v>
      </c>
      <c r="E4355" s="48" t="str">
        <f>VLOOKUP(D4355,'Species List'!$A$2:$J$97,3,0)</f>
        <v>Scarus taeniopterus</v>
      </c>
      <c r="F4355">
        <v>20</v>
      </c>
      <c r="G4355" t="s">
        <v>21</v>
      </c>
      <c r="H4355" s="50">
        <f>VLOOKUP(D4355,'Species List'!$A$2:$J$97,6,0)</f>
        <v>-3.2256999999999998</v>
      </c>
      <c r="I4355" s="50">
        <f>VLOOKUP(D4355,'Species List'!$A$2:$J$97,7,0)</f>
        <v>2.3852000000000002</v>
      </c>
      <c r="J4355">
        <f t="shared" si="68"/>
        <v>183.11197449783583</v>
      </c>
      <c r="K4355" s="50" t="str">
        <f>VLOOKUP(D4355,'Species List'!$A$2:$J$97,4,0)</f>
        <v>Scaridae</v>
      </c>
    </row>
    <row r="4356" spans="1:11">
      <c r="A4356" s="49">
        <v>2015</v>
      </c>
      <c r="B4356" s="48" t="s">
        <v>58</v>
      </c>
      <c r="C4356">
        <v>7</v>
      </c>
      <c r="D4356" t="s">
        <v>48</v>
      </c>
      <c r="E4356" s="48" t="str">
        <f>VLOOKUP(D4356,'Species List'!$A$2:$J$97,3,0)</f>
        <v>Scarus taeniopterus</v>
      </c>
      <c r="F4356">
        <v>23</v>
      </c>
      <c r="G4356" t="s">
        <v>43</v>
      </c>
      <c r="H4356" s="50">
        <f>VLOOKUP(D4356,'Species List'!$A$2:$J$97,6,0)</f>
        <v>-3.2256999999999998</v>
      </c>
      <c r="I4356" s="50">
        <f>VLOOKUP(D4356,'Species List'!$A$2:$J$97,7,0)</f>
        <v>2.3852000000000002</v>
      </c>
      <c r="J4356">
        <f t="shared" si="68"/>
        <v>255.56020890468707</v>
      </c>
      <c r="K4356" s="50" t="str">
        <f>VLOOKUP(D4356,'Species List'!$A$2:$J$97,4,0)</f>
        <v>Scaridae</v>
      </c>
    </row>
    <row r="4357" spans="1:11">
      <c r="A4357" s="49">
        <v>2015</v>
      </c>
      <c r="B4357" s="48" t="s">
        <v>58</v>
      </c>
      <c r="C4357">
        <v>7</v>
      </c>
      <c r="D4357" t="s">
        <v>48</v>
      </c>
      <c r="E4357" s="48" t="str">
        <f>VLOOKUP(D4357,'Species List'!$A$2:$J$97,3,0)</f>
        <v>Scarus taeniopterus</v>
      </c>
      <c r="F4357">
        <v>23</v>
      </c>
      <c r="G4357" t="s">
        <v>43</v>
      </c>
      <c r="H4357" s="50">
        <f>VLOOKUP(D4357,'Species List'!$A$2:$J$97,6,0)</f>
        <v>-3.2256999999999998</v>
      </c>
      <c r="I4357" s="50">
        <f>VLOOKUP(D4357,'Species List'!$A$2:$J$97,7,0)</f>
        <v>2.3852000000000002</v>
      </c>
      <c r="J4357">
        <f t="shared" si="68"/>
        <v>255.56020890468707</v>
      </c>
      <c r="K4357" s="50" t="str">
        <f>VLOOKUP(D4357,'Species List'!$A$2:$J$97,4,0)</f>
        <v>Scaridae</v>
      </c>
    </row>
    <row r="4358" spans="1:11">
      <c r="A4358" s="49">
        <v>2015</v>
      </c>
      <c r="B4358" s="48" t="s">
        <v>58</v>
      </c>
      <c r="C4358">
        <v>7</v>
      </c>
      <c r="D4358" t="s">
        <v>48</v>
      </c>
      <c r="E4358" s="48" t="str">
        <f>VLOOKUP(D4358,'Species List'!$A$2:$J$97,3,0)</f>
        <v>Scarus taeniopterus</v>
      </c>
      <c r="F4358">
        <v>24</v>
      </c>
      <c r="G4358" t="s">
        <v>43</v>
      </c>
      <c r="H4358" s="50">
        <f>VLOOKUP(D4358,'Species List'!$A$2:$J$97,6,0)</f>
        <v>-3.2256999999999998</v>
      </c>
      <c r="I4358" s="50">
        <f>VLOOKUP(D4358,'Species List'!$A$2:$J$97,7,0)</f>
        <v>2.3852000000000002</v>
      </c>
      <c r="J4358">
        <f t="shared" si="68"/>
        <v>282.86541679033706</v>
      </c>
      <c r="K4358" s="50" t="str">
        <f>VLOOKUP(D4358,'Species List'!$A$2:$J$97,4,0)</f>
        <v>Scaridae</v>
      </c>
    </row>
    <row r="4359" spans="1:11">
      <c r="A4359" s="49">
        <v>2015</v>
      </c>
      <c r="B4359" s="48" t="s">
        <v>58</v>
      </c>
      <c r="C4359">
        <v>7</v>
      </c>
      <c r="D4359" s="48" t="s">
        <v>42</v>
      </c>
      <c r="E4359" s="48" t="str">
        <f>VLOOKUP(D4359,'Species List'!$A$2:$J$97,3,0)</f>
        <v>Scarus vetula</v>
      </c>
      <c r="F4359">
        <v>33</v>
      </c>
      <c r="G4359" t="s">
        <v>43</v>
      </c>
      <c r="H4359" s="50">
        <f>VLOOKUP(D4359,'Species List'!$A$2:$J$97,6,0)</f>
        <v>-5.0162000000000004</v>
      </c>
      <c r="I4359" s="50">
        <f>VLOOKUP(D4359,'Species List'!$A$2:$J$97,7,0)</f>
        <v>3.1109</v>
      </c>
      <c r="J4359">
        <f t="shared" si="68"/>
        <v>658.63531859738646</v>
      </c>
      <c r="K4359" s="50" t="str">
        <f>VLOOKUP(D4359,'Species List'!$A$2:$J$97,4,0)</f>
        <v>Scaridae</v>
      </c>
    </row>
    <row r="4360" spans="1:11">
      <c r="A4360" s="49">
        <v>2015</v>
      </c>
      <c r="B4360" s="48" t="s">
        <v>58</v>
      </c>
      <c r="C4360">
        <v>7</v>
      </c>
      <c r="D4360" s="48" t="s">
        <v>47</v>
      </c>
      <c r="E4360" s="48" t="str">
        <f>VLOOKUP(D4360,'Species List'!$A$2:$J$97,3,0)</f>
        <v>Sparisoma aurofrenatum</v>
      </c>
      <c r="F4360">
        <v>20</v>
      </c>
      <c r="G4360" t="s">
        <v>21</v>
      </c>
      <c r="H4360" s="50">
        <f>VLOOKUP(D4360,'Species List'!$A$2:$J$97,6,0)</f>
        <v>-4.0781000000000001</v>
      </c>
      <c r="I4360" s="50">
        <f>VLOOKUP(D4360,'Species List'!$A$2:$J$97,7,0)</f>
        <v>2.7437999999999998</v>
      </c>
      <c r="J4360">
        <f t="shared" si="68"/>
        <v>171.97531044669645</v>
      </c>
      <c r="K4360" s="50" t="str">
        <f>VLOOKUP(D4360,'Species List'!$A$2:$J$97,4,0)</f>
        <v>Scaridae</v>
      </c>
    </row>
    <row r="4361" spans="1:11">
      <c r="A4361" s="49">
        <v>2015</v>
      </c>
      <c r="B4361" s="48" t="s">
        <v>58</v>
      </c>
      <c r="C4361">
        <v>7</v>
      </c>
      <c r="D4361" s="48" t="s">
        <v>36</v>
      </c>
      <c r="E4361" s="48" t="str">
        <f>VLOOKUP(D4361,'Species List'!$A$2:$J$97,3,0)</f>
        <v>Sparisoma chrysopterum</v>
      </c>
      <c r="F4361">
        <v>28</v>
      </c>
      <c r="G4361" t="s">
        <v>43</v>
      </c>
      <c r="H4361" s="50">
        <f>VLOOKUP(D4361,'Species List'!$A$2:$J$97,6,0)</f>
        <v>-3.0508999999999999</v>
      </c>
      <c r="I4361" s="50">
        <f>VLOOKUP(D4361,'Species List'!$A$2:$J$97,7,0)</f>
        <v>2.3191999999999999</v>
      </c>
      <c r="J4361">
        <f t="shared" si="68"/>
        <v>421.2587224035052</v>
      </c>
      <c r="K4361" s="50" t="str">
        <f>VLOOKUP(D4361,'Species List'!$A$2:$J$97,4,0)</f>
        <v>Scaridae</v>
      </c>
    </row>
    <row r="4362" spans="1:11">
      <c r="A4362" s="49">
        <v>2015</v>
      </c>
      <c r="B4362" s="48" t="s">
        <v>58</v>
      </c>
      <c r="C4362">
        <v>7</v>
      </c>
      <c r="D4362" t="s">
        <v>45</v>
      </c>
      <c r="E4362" s="48" t="str">
        <f>VLOOKUP(D4362,'Species List'!$A$2:$J$97,3,0)</f>
        <v>Sparisoma viride</v>
      </c>
      <c r="F4362">
        <v>28</v>
      </c>
      <c r="G4362" t="s">
        <v>21</v>
      </c>
      <c r="H4362" s="50">
        <f>VLOOKUP(D4362,'Species List'!$A$2:$J$97,6,0)</f>
        <v>-4.4317000000000002</v>
      </c>
      <c r="I4362" s="50">
        <f>VLOOKUP(D4362,'Species List'!$A$2:$J$97,7,0)</f>
        <v>2.9051</v>
      </c>
      <c r="J4362">
        <f t="shared" si="68"/>
        <v>475.92530495067058</v>
      </c>
      <c r="K4362" s="50" t="str">
        <f>VLOOKUP(D4362,'Species List'!$A$2:$J$97,4,0)</f>
        <v>Scaridae</v>
      </c>
    </row>
    <row r="4363" spans="1:11">
      <c r="A4363" s="49">
        <v>2015</v>
      </c>
      <c r="B4363" s="48" t="s">
        <v>58</v>
      </c>
      <c r="C4363">
        <v>8</v>
      </c>
      <c r="D4363" t="s">
        <v>54</v>
      </c>
      <c r="E4363" s="48" t="str">
        <f>VLOOKUP(D4363,'Species List'!$A$2:$J$97,3,0)</f>
        <v>Acanthurus coeruleus</v>
      </c>
      <c r="F4363">
        <v>13</v>
      </c>
      <c r="H4363" s="50">
        <f>VLOOKUP(D4363,'Species List'!$A$2:$J$97,6,0)</f>
        <v>-2.8241999999999998</v>
      </c>
      <c r="I4363" s="50">
        <f>VLOOKUP(D4363,'Species List'!$A$2:$J$97,7,0)</f>
        <v>2.2637999999999998</v>
      </c>
      <c r="J4363">
        <f t="shared" si="68"/>
        <v>91.483961183754317</v>
      </c>
      <c r="K4363" s="50" t="str">
        <f>VLOOKUP(D4363,'Species List'!$A$2:$J$97,4,0)</f>
        <v>Acanthuridae</v>
      </c>
    </row>
    <row r="4364" spans="1:11">
      <c r="A4364" s="49">
        <v>2015</v>
      </c>
      <c r="B4364" s="48" t="s">
        <v>58</v>
      </c>
      <c r="C4364">
        <v>8</v>
      </c>
      <c r="D4364" t="s">
        <v>54</v>
      </c>
      <c r="E4364" s="48" t="str">
        <f>VLOOKUP(D4364,'Species List'!$A$2:$J$97,3,0)</f>
        <v>Acanthurus coeruleus</v>
      </c>
      <c r="F4364">
        <v>14</v>
      </c>
      <c r="H4364" s="50">
        <f>VLOOKUP(D4364,'Species List'!$A$2:$J$97,6,0)</f>
        <v>-2.8241999999999998</v>
      </c>
      <c r="I4364" s="50">
        <f>VLOOKUP(D4364,'Species List'!$A$2:$J$97,7,0)</f>
        <v>2.2637999999999998</v>
      </c>
      <c r="J4364">
        <f t="shared" si="68"/>
        <v>108.19436620046002</v>
      </c>
      <c r="K4364" s="50" t="str">
        <f>VLOOKUP(D4364,'Species List'!$A$2:$J$97,4,0)</f>
        <v>Acanthuridae</v>
      </c>
    </row>
    <row r="4365" spans="1:11">
      <c r="A4365" s="49">
        <v>2015</v>
      </c>
      <c r="B4365" s="48" t="s">
        <v>58</v>
      </c>
      <c r="C4365">
        <v>8</v>
      </c>
      <c r="D4365" t="s">
        <v>54</v>
      </c>
      <c r="E4365" s="48" t="str">
        <f>VLOOKUP(D4365,'Species List'!$A$2:$J$97,3,0)</f>
        <v>Acanthurus coeruleus</v>
      </c>
      <c r="F4365">
        <v>15</v>
      </c>
      <c r="H4365" s="50">
        <f>VLOOKUP(D4365,'Species List'!$A$2:$J$97,6,0)</f>
        <v>-2.8241999999999998</v>
      </c>
      <c r="I4365" s="50">
        <f>VLOOKUP(D4365,'Species List'!$A$2:$J$97,7,0)</f>
        <v>2.2637999999999998</v>
      </c>
      <c r="J4365">
        <f t="shared" si="68"/>
        <v>126.48394196747614</v>
      </c>
      <c r="K4365" s="50" t="str">
        <f>VLOOKUP(D4365,'Species List'!$A$2:$J$97,4,0)</f>
        <v>Acanthuridae</v>
      </c>
    </row>
    <row r="4366" spans="1:11">
      <c r="A4366" s="49">
        <v>2015</v>
      </c>
      <c r="B4366" s="48" t="s">
        <v>58</v>
      </c>
      <c r="C4366">
        <v>8</v>
      </c>
      <c r="D4366" t="s">
        <v>48</v>
      </c>
      <c r="E4366" s="48" t="str">
        <f>VLOOKUP(D4366,'Species List'!$A$2:$J$97,3,0)</f>
        <v>Scarus taeniopterus</v>
      </c>
      <c r="F4366">
        <v>13</v>
      </c>
      <c r="G4366" t="s">
        <v>21</v>
      </c>
      <c r="H4366" s="50">
        <f>VLOOKUP(D4366,'Species List'!$A$2:$J$97,6,0)</f>
        <v>-3.2256999999999998</v>
      </c>
      <c r="I4366" s="50">
        <f>VLOOKUP(D4366,'Species List'!$A$2:$J$97,7,0)</f>
        <v>2.3852000000000002</v>
      </c>
      <c r="J4366">
        <f t="shared" si="68"/>
        <v>65.535660968650873</v>
      </c>
      <c r="K4366" s="50" t="str">
        <f>VLOOKUP(D4366,'Species List'!$A$2:$J$97,4,0)</f>
        <v>Scaridae</v>
      </c>
    </row>
    <row r="4367" spans="1:11">
      <c r="A4367" s="49">
        <v>2015</v>
      </c>
      <c r="B4367" s="48" t="s">
        <v>58</v>
      </c>
      <c r="C4367">
        <v>8</v>
      </c>
      <c r="D4367" t="s">
        <v>48</v>
      </c>
      <c r="E4367" s="48" t="str">
        <f>VLOOKUP(D4367,'Species List'!$A$2:$J$97,3,0)</f>
        <v>Scarus taeniopterus</v>
      </c>
      <c r="F4367">
        <v>13</v>
      </c>
      <c r="G4367" t="s">
        <v>21</v>
      </c>
      <c r="H4367" s="50">
        <f>VLOOKUP(D4367,'Species List'!$A$2:$J$97,6,0)</f>
        <v>-3.2256999999999998</v>
      </c>
      <c r="I4367" s="50">
        <f>VLOOKUP(D4367,'Species List'!$A$2:$J$97,7,0)</f>
        <v>2.3852000000000002</v>
      </c>
      <c r="J4367">
        <f t="shared" si="68"/>
        <v>65.535660968650873</v>
      </c>
      <c r="K4367" s="50" t="str">
        <f>VLOOKUP(D4367,'Species List'!$A$2:$J$97,4,0)</f>
        <v>Scaridae</v>
      </c>
    </row>
    <row r="4368" spans="1:11">
      <c r="A4368" s="49">
        <v>2015</v>
      </c>
      <c r="B4368" s="48" t="s">
        <v>58</v>
      </c>
      <c r="C4368">
        <v>8</v>
      </c>
      <c r="D4368" t="s">
        <v>48</v>
      </c>
      <c r="E4368" s="48" t="str">
        <f>VLOOKUP(D4368,'Species List'!$A$2:$J$97,3,0)</f>
        <v>Scarus taeniopterus</v>
      </c>
      <c r="F4368">
        <v>15</v>
      </c>
      <c r="G4368" t="s">
        <v>21</v>
      </c>
      <c r="H4368" s="50">
        <f>VLOOKUP(D4368,'Species List'!$A$2:$J$97,6,0)</f>
        <v>-3.2256999999999998</v>
      </c>
      <c r="I4368" s="50">
        <f>VLOOKUP(D4368,'Species List'!$A$2:$J$97,7,0)</f>
        <v>2.3852000000000002</v>
      </c>
      <c r="J4368">
        <f t="shared" si="68"/>
        <v>92.19616810425471</v>
      </c>
      <c r="K4368" s="50" t="str">
        <f>VLOOKUP(D4368,'Species List'!$A$2:$J$97,4,0)</f>
        <v>Scaridae</v>
      </c>
    </row>
    <row r="4369" spans="1:11">
      <c r="A4369" s="49">
        <v>2015</v>
      </c>
      <c r="B4369" s="48" t="s">
        <v>58</v>
      </c>
      <c r="C4369">
        <v>8</v>
      </c>
      <c r="D4369" t="s">
        <v>48</v>
      </c>
      <c r="E4369" s="48" t="str">
        <f>VLOOKUP(D4369,'Species List'!$A$2:$J$97,3,0)</f>
        <v>Scarus taeniopterus</v>
      </c>
      <c r="F4369">
        <v>15</v>
      </c>
      <c r="G4369" t="s">
        <v>21</v>
      </c>
      <c r="H4369" s="50">
        <f>VLOOKUP(D4369,'Species List'!$A$2:$J$97,6,0)</f>
        <v>-3.2256999999999998</v>
      </c>
      <c r="I4369" s="50">
        <f>VLOOKUP(D4369,'Species List'!$A$2:$J$97,7,0)</f>
        <v>2.3852000000000002</v>
      </c>
      <c r="J4369">
        <f t="shared" si="68"/>
        <v>92.19616810425471</v>
      </c>
      <c r="K4369" s="50" t="str">
        <f>VLOOKUP(D4369,'Species List'!$A$2:$J$97,4,0)</f>
        <v>Scaridae</v>
      </c>
    </row>
    <row r="4370" spans="1:11">
      <c r="A4370" s="49">
        <v>2015</v>
      </c>
      <c r="B4370" s="48" t="s">
        <v>58</v>
      </c>
      <c r="C4370">
        <v>8</v>
      </c>
      <c r="D4370" t="s">
        <v>48</v>
      </c>
      <c r="E4370" s="48" t="str">
        <f>VLOOKUP(D4370,'Species List'!$A$2:$J$97,3,0)</f>
        <v>Scarus taeniopterus</v>
      </c>
      <c r="F4370">
        <v>23</v>
      </c>
      <c r="G4370" t="s">
        <v>43</v>
      </c>
      <c r="H4370" s="50">
        <f>VLOOKUP(D4370,'Species List'!$A$2:$J$97,6,0)</f>
        <v>-3.2256999999999998</v>
      </c>
      <c r="I4370" s="50">
        <f>VLOOKUP(D4370,'Species List'!$A$2:$J$97,7,0)</f>
        <v>2.3852000000000002</v>
      </c>
      <c r="J4370">
        <f t="shared" si="68"/>
        <v>255.56020890468707</v>
      </c>
      <c r="K4370" s="50" t="str">
        <f>VLOOKUP(D4370,'Species List'!$A$2:$J$97,4,0)</f>
        <v>Scaridae</v>
      </c>
    </row>
    <row r="4371" spans="1:11">
      <c r="A4371" s="49">
        <v>2015</v>
      </c>
      <c r="B4371" s="48" t="s">
        <v>58</v>
      </c>
      <c r="C4371">
        <v>8</v>
      </c>
      <c r="D4371" t="s">
        <v>48</v>
      </c>
      <c r="E4371" s="48" t="str">
        <f>VLOOKUP(D4371,'Species List'!$A$2:$J$97,3,0)</f>
        <v>Scarus taeniopterus</v>
      </c>
      <c r="F4371">
        <v>24</v>
      </c>
      <c r="G4371" t="s">
        <v>43</v>
      </c>
      <c r="H4371" s="50">
        <f>VLOOKUP(D4371,'Species List'!$A$2:$J$97,6,0)</f>
        <v>-3.2256999999999998</v>
      </c>
      <c r="I4371" s="50">
        <f>VLOOKUP(D4371,'Species List'!$A$2:$J$97,7,0)</f>
        <v>2.3852000000000002</v>
      </c>
      <c r="J4371">
        <f t="shared" si="68"/>
        <v>282.86541679033706</v>
      </c>
      <c r="K4371" s="50" t="str">
        <f>VLOOKUP(D4371,'Species List'!$A$2:$J$97,4,0)</f>
        <v>Scaridae</v>
      </c>
    </row>
    <row r="4372" spans="1:11">
      <c r="A4372" s="49">
        <v>2015</v>
      </c>
      <c r="B4372" s="48" t="s">
        <v>58</v>
      </c>
      <c r="C4372">
        <v>8</v>
      </c>
      <c r="D4372" s="48" t="s">
        <v>42</v>
      </c>
      <c r="E4372" s="48" t="str">
        <f>VLOOKUP(D4372,'Species List'!$A$2:$J$97,3,0)</f>
        <v>Scarus vetula</v>
      </c>
      <c r="F4372">
        <v>31</v>
      </c>
      <c r="G4372" t="s">
        <v>21</v>
      </c>
      <c r="H4372" s="50">
        <f>VLOOKUP(D4372,'Species List'!$A$2:$J$97,6,0)</f>
        <v>-5.0162000000000004</v>
      </c>
      <c r="I4372" s="50">
        <f>VLOOKUP(D4372,'Species List'!$A$2:$J$97,7,0)</f>
        <v>3.1109</v>
      </c>
      <c r="J4372">
        <f t="shared" si="68"/>
        <v>542.22194853037195</v>
      </c>
      <c r="K4372" s="50" t="str">
        <f>VLOOKUP(D4372,'Species List'!$A$2:$J$97,4,0)</f>
        <v>Scaridae</v>
      </c>
    </row>
    <row r="4373" spans="1:11">
      <c r="A4373" s="49">
        <v>2015</v>
      </c>
      <c r="B4373" s="48" t="s">
        <v>58</v>
      </c>
      <c r="C4373">
        <v>8</v>
      </c>
      <c r="D4373" s="48" t="s">
        <v>42</v>
      </c>
      <c r="E4373" s="48" t="str">
        <f>VLOOKUP(D4373,'Species List'!$A$2:$J$97,3,0)</f>
        <v>Scarus vetula</v>
      </c>
      <c r="F4373">
        <v>32</v>
      </c>
      <c r="G4373" t="s">
        <v>43</v>
      </c>
      <c r="H4373" s="50">
        <f>VLOOKUP(D4373,'Species List'!$A$2:$J$97,6,0)</f>
        <v>-5.0162000000000004</v>
      </c>
      <c r="I4373" s="50">
        <f>VLOOKUP(D4373,'Species List'!$A$2:$J$97,7,0)</f>
        <v>3.1109</v>
      </c>
      <c r="J4373">
        <f t="shared" si="68"/>
        <v>598.50952660385963</v>
      </c>
      <c r="K4373" s="50" t="str">
        <f>VLOOKUP(D4373,'Species List'!$A$2:$J$97,4,0)</f>
        <v>Scaridae</v>
      </c>
    </row>
    <row r="4374" spans="1:11">
      <c r="A4374" s="49">
        <v>2015</v>
      </c>
      <c r="B4374" s="48" t="s">
        <v>58</v>
      </c>
      <c r="C4374">
        <v>8</v>
      </c>
      <c r="D4374" s="48" t="s">
        <v>42</v>
      </c>
      <c r="E4374" s="48" t="str">
        <f>VLOOKUP(D4374,'Species List'!$A$2:$J$97,3,0)</f>
        <v>Scarus vetula</v>
      </c>
      <c r="F4374">
        <v>37</v>
      </c>
      <c r="G4374" t="s">
        <v>43</v>
      </c>
      <c r="H4374" s="50">
        <f>VLOOKUP(D4374,'Species List'!$A$2:$J$97,6,0)</f>
        <v>-5.0162000000000004</v>
      </c>
      <c r="I4374" s="50">
        <f>VLOOKUP(D4374,'Species List'!$A$2:$J$97,7,0)</f>
        <v>3.1109</v>
      </c>
      <c r="J4374">
        <f t="shared" si="68"/>
        <v>940.19674519620162</v>
      </c>
      <c r="K4374" s="50" t="str">
        <f>VLOOKUP(D4374,'Species List'!$A$2:$J$97,4,0)</f>
        <v>Scaridae</v>
      </c>
    </row>
    <row r="4375" spans="1:11">
      <c r="A4375" s="49">
        <v>2015</v>
      </c>
      <c r="B4375" s="48" t="s">
        <v>58</v>
      </c>
      <c r="C4375">
        <v>8</v>
      </c>
      <c r="D4375" s="48" t="s">
        <v>47</v>
      </c>
      <c r="E4375" s="48" t="str">
        <f>VLOOKUP(D4375,'Species List'!$A$2:$J$97,3,0)</f>
        <v>Sparisoma aurofrenatum</v>
      </c>
      <c r="F4375">
        <v>20</v>
      </c>
      <c r="G4375" t="s">
        <v>21</v>
      </c>
      <c r="H4375" s="50">
        <f>VLOOKUP(D4375,'Species List'!$A$2:$J$97,6,0)</f>
        <v>-4.0781000000000001</v>
      </c>
      <c r="I4375" s="50">
        <f>VLOOKUP(D4375,'Species List'!$A$2:$J$97,7,0)</f>
        <v>2.7437999999999998</v>
      </c>
      <c r="J4375">
        <f t="shared" si="68"/>
        <v>171.97531044669645</v>
      </c>
      <c r="K4375" s="50" t="str">
        <f>VLOOKUP(D4375,'Species List'!$A$2:$J$97,4,0)</f>
        <v>Scaridae</v>
      </c>
    </row>
    <row r="4376" spans="1:11">
      <c r="A4376" s="49">
        <v>2015</v>
      </c>
      <c r="B4376" s="48" t="s">
        <v>58</v>
      </c>
      <c r="C4376">
        <v>8</v>
      </c>
      <c r="D4376" s="48" t="s">
        <v>47</v>
      </c>
      <c r="E4376" s="48" t="str">
        <f>VLOOKUP(D4376,'Species List'!$A$2:$J$97,3,0)</f>
        <v>Sparisoma aurofrenatum</v>
      </c>
      <c r="F4376">
        <v>20</v>
      </c>
      <c r="G4376" t="s">
        <v>43</v>
      </c>
      <c r="H4376" s="50">
        <f>VLOOKUP(D4376,'Species List'!$A$2:$J$97,6,0)</f>
        <v>-4.0781000000000001</v>
      </c>
      <c r="I4376" s="50">
        <f>VLOOKUP(D4376,'Species List'!$A$2:$J$97,7,0)</f>
        <v>2.7437999999999998</v>
      </c>
      <c r="J4376">
        <f t="shared" si="68"/>
        <v>171.97531044669645</v>
      </c>
      <c r="K4376" s="50" t="str">
        <f>VLOOKUP(D4376,'Species List'!$A$2:$J$97,4,0)</f>
        <v>Scaridae</v>
      </c>
    </row>
    <row r="4377" spans="1:11">
      <c r="A4377" s="49">
        <v>2015</v>
      </c>
      <c r="B4377" s="48" t="s">
        <v>58</v>
      </c>
      <c r="C4377">
        <v>8</v>
      </c>
      <c r="D4377" t="s">
        <v>45</v>
      </c>
      <c r="E4377" s="48" t="str">
        <f>VLOOKUP(D4377,'Species List'!$A$2:$J$97,3,0)</f>
        <v>Sparisoma viride</v>
      </c>
      <c r="F4377">
        <v>30</v>
      </c>
      <c r="G4377" t="s">
        <v>21</v>
      </c>
      <c r="H4377" s="50">
        <f>VLOOKUP(D4377,'Species List'!$A$2:$J$97,6,0)</f>
        <v>-4.4317000000000002</v>
      </c>
      <c r="I4377" s="50">
        <f>VLOOKUP(D4377,'Species List'!$A$2:$J$97,7,0)</f>
        <v>2.9051</v>
      </c>
      <c r="J4377">
        <f t="shared" si="68"/>
        <v>581.54718397712224</v>
      </c>
      <c r="K4377" s="50" t="str">
        <f>VLOOKUP(D4377,'Species List'!$A$2:$J$97,4,0)</f>
        <v>Scaridae</v>
      </c>
    </row>
    <row r="4378" spans="1:11">
      <c r="A4378" s="49">
        <v>2015</v>
      </c>
      <c r="B4378" s="48" t="s">
        <v>58</v>
      </c>
      <c r="C4378">
        <v>8</v>
      </c>
      <c r="D4378" t="s">
        <v>45</v>
      </c>
      <c r="E4378" s="48" t="str">
        <f>VLOOKUP(D4378,'Species List'!$A$2:$J$97,3,0)</f>
        <v>Sparisoma viride</v>
      </c>
      <c r="F4378">
        <v>35</v>
      </c>
      <c r="G4378" t="s">
        <v>43</v>
      </c>
      <c r="H4378" s="50">
        <f>VLOOKUP(D4378,'Species List'!$A$2:$J$97,6,0)</f>
        <v>-4.4317000000000002</v>
      </c>
      <c r="I4378" s="50">
        <f>VLOOKUP(D4378,'Species List'!$A$2:$J$97,7,0)</f>
        <v>2.9051</v>
      </c>
      <c r="J4378">
        <f t="shared" si="68"/>
        <v>910.06429464234679</v>
      </c>
      <c r="K4378" s="50" t="str">
        <f>VLOOKUP(D4378,'Species List'!$A$2:$J$97,4,0)</f>
        <v>Scaridae</v>
      </c>
    </row>
    <row r="4379" spans="1:11">
      <c r="A4379" s="49">
        <v>2015</v>
      </c>
      <c r="B4379" s="48" t="s">
        <v>58</v>
      </c>
      <c r="C4379">
        <v>9</v>
      </c>
      <c r="D4379" s="48" t="s">
        <v>26</v>
      </c>
      <c r="E4379" s="48" t="str">
        <f>VLOOKUP(D4379,'Species List'!$A$2:$J$97,3,0)</f>
        <v>Acanthurus bahianus</v>
      </c>
      <c r="F4379">
        <v>15</v>
      </c>
      <c r="H4379" s="50">
        <f>VLOOKUP(D4379,'Species List'!$A$2:$J$97,6,0)</f>
        <v>-4.6005000000000003</v>
      </c>
      <c r="I4379" s="50">
        <f>VLOOKUP(D4379,'Species List'!$A$2:$J$97,7,0)</f>
        <v>2.9752000000000001</v>
      </c>
      <c r="J4379">
        <f t="shared" si="68"/>
        <v>74.783659607909669</v>
      </c>
      <c r="K4379" s="50" t="str">
        <f>VLOOKUP(D4379,'Species List'!$A$2:$J$97,4,0)</f>
        <v>Acanthuridae</v>
      </c>
    </row>
    <row r="4380" spans="1:11">
      <c r="A4380" s="49">
        <v>2015</v>
      </c>
      <c r="B4380" s="48" t="s">
        <v>58</v>
      </c>
      <c r="C4380">
        <v>9</v>
      </c>
      <c r="D4380" s="48" t="s">
        <v>46</v>
      </c>
      <c r="E4380" s="48" t="str">
        <f>VLOOKUP(D4380,'Species List'!$A$2:$J$97,3,0)</f>
        <v>Acanthurus chirurgus</v>
      </c>
      <c r="F4380">
        <v>14</v>
      </c>
      <c r="H4380" s="50">
        <f>VLOOKUP(D4380,'Species List'!$A$2:$J$97,6,0)</f>
        <v>-2.4262000000000001</v>
      </c>
      <c r="I4380" s="50">
        <f>VLOOKUP(D4380,'Species List'!$A$2:$J$97,7,0)</f>
        <v>2.0768</v>
      </c>
      <c r="J4380">
        <f t="shared" si="68"/>
        <v>107.36894962663263</v>
      </c>
      <c r="K4380" s="50" t="str">
        <f>VLOOKUP(D4380,'Species List'!$A$2:$J$97,4,0)</f>
        <v>Acanthuridae</v>
      </c>
    </row>
    <row r="4381" spans="1:11">
      <c r="A4381" s="49">
        <v>2015</v>
      </c>
      <c r="B4381" s="48" t="s">
        <v>58</v>
      </c>
      <c r="C4381">
        <v>9</v>
      </c>
      <c r="D4381" t="s">
        <v>48</v>
      </c>
      <c r="E4381" s="48" t="str">
        <f>VLOOKUP(D4381,'Species List'!$A$2:$J$97,3,0)</f>
        <v>Scarus taeniopterus</v>
      </c>
      <c r="F4381">
        <v>16</v>
      </c>
      <c r="G4381" t="s">
        <v>21</v>
      </c>
      <c r="H4381" s="50">
        <f>VLOOKUP(D4381,'Species List'!$A$2:$J$97,6,0)</f>
        <v>-3.2256999999999998</v>
      </c>
      <c r="I4381" s="50">
        <f>VLOOKUP(D4381,'Species List'!$A$2:$J$97,7,0)</f>
        <v>2.3852000000000002</v>
      </c>
      <c r="J4381">
        <f t="shared" si="68"/>
        <v>107.53924488293569</v>
      </c>
      <c r="K4381" s="50" t="str">
        <f>VLOOKUP(D4381,'Species List'!$A$2:$J$97,4,0)</f>
        <v>Scaridae</v>
      </c>
    </row>
    <row r="4382" spans="1:11">
      <c r="A4382" s="49">
        <v>2015</v>
      </c>
      <c r="B4382" s="48" t="s">
        <v>58</v>
      </c>
      <c r="C4382">
        <v>9</v>
      </c>
      <c r="D4382" t="s">
        <v>48</v>
      </c>
      <c r="E4382" s="48" t="str">
        <f>VLOOKUP(D4382,'Species List'!$A$2:$J$97,3,0)</f>
        <v>Scarus taeniopterus</v>
      </c>
      <c r="F4382">
        <v>25</v>
      </c>
      <c r="G4382" t="s">
        <v>21</v>
      </c>
      <c r="H4382" s="50">
        <f>VLOOKUP(D4382,'Species List'!$A$2:$J$97,6,0)</f>
        <v>-3.2256999999999998</v>
      </c>
      <c r="I4382" s="50">
        <f>VLOOKUP(D4382,'Species List'!$A$2:$J$97,7,0)</f>
        <v>2.3852000000000002</v>
      </c>
      <c r="J4382">
        <f t="shared" si="68"/>
        <v>311.79310623759653</v>
      </c>
      <c r="K4382" s="50" t="str">
        <f>VLOOKUP(D4382,'Species List'!$A$2:$J$97,4,0)</f>
        <v>Scaridae</v>
      </c>
    </row>
    <row r="4383" spans="1:11">
      <c r="A4383" s="49">
        <v>2015</v>
      </c>
      <c r="B4383" s="48" t="s">
        <v>58</v>
      </c>
      <c r="C4383">
        <v>9</v>
      </c>
      <c r="D4383" t="s">
        <v>48</v>
      </c>
      <c r="E4383" s="48" t="str">
        <f>VLOOKUP(D4383,'Species List'!$A$2:$J$97,3,0)</f>
        <v>Scarus taeniopterus</v>
      </c>
      <c r="F4383">
        <v>23</v>
      </c>
      <c r="G4383" t="s">
        <v>43</v>
      </c>
      <c r="H4383" s="50">
        <f>VLOOKUP(D4383,'Species List'!$A$2:$J$97,6,0)</f>
        <v>-3.2256999999999998</v>
      </c>
      <c r="I4383" s="50">
        <f>VLOOKUP(D4383,'Species List'!$A$2:$J$97,7,0)</f>
        <v>2.3852000000000002</v>
      </c>
      <c r="J4383">
        <f t="shared" si="68"/>
        <v>255.56020890468707</v>
      </c>
      <c r="K4383" s="50" t="str">
        <f>VLOOKUP(D4383,'Species List'!$A$2:$J$97,4,0)</f>
        <v>Scaridae</v>
      </c>
    </row>
    <row r="4384" spans="1:11">
      <c r="A4384" s="49">
        <v>2015</v>
      </c>
      <c r="B4384" s="48" t="s">
        <v>58</v>
      </c>
      <c r="C4384">
        <v>9</v>
      </c>
      <c r="D4384" t="s">
        <v>48</v>
      </c>
      <c r="E4384" s="48" t="str">
        <f>VLOOKUP(D4384,'Species List'!$A$2:$J$97,3,0)</f>
        <v>Scarus taeniopterus</v>
      </c>
      <c r="F4384">
        <v>7</v>
      </c>
      <c r="H4384" s="50">
        <f>VLOOKUP(D4384,'Species List'!$A$2:$J$97,6,0)</f>
        <v>-3.2256999999999998</v>
      </c>
      <c r="I4384" s="50">
        <f>VLOOKUP(D4384,'Species List'!$A$2:$J$97,7,0)</f>
        <v>2.3852000000000002</v>
      </c>
      <c r="J4384">
        <f t="shared" si="68"/>
        <v>14.970208360402568</v>
      </c>
      <c r="K4384" s="50" t="str">
        <f>VLOOKUP(D4384,'Species List'!$A$2:$J$97,4,0)</f>
        <v>Scaridae</v>
      </c>
    </row>
    <row r="4385" spans="1:11">
      <c r="A4385" s="49">
        <v>2015</v>
      </c>
      <c r="B4385" s="48" t="s">
        <v>58</v>
      </c>
      <c r="C4385">
        <v>9</v>
      </c>
      <c r="D4385" t="s">
        <v>48</v>
      </c>
      <c r="E4385" s="48" t="str">
        <f>VLOOKUP(D4385,'Species List'!$A$2:$J$97,3,0)</f>
        <v>Scarus taeniopterus</v>
      </c>
      <c r="F4385">
        <v>10</v>
      </c>
      <c r="H4385" s="50">
        <f>VLOOKUP(D4385,'Species List'!$A$2:$J$97,6,0)</f>
        <v>-3.2256999999999998</v>
      </c>
      <c r="I4385" s="50">
        <f>VLOOKUP(D4385,'Species List'!$A$2:$J$97,7,0)</f>
        <v>2.3852000000000002</v>
      </c>
      <c r="J4385">
        <f t="shared" si="68"/>
        <v>35.050966680669347</v>
      </c>
      <c r="K4385" s="50" t="str">
        <f>VLOOKUP(D4385,'Species List'!$A$2:$J$97,4,0)</f>
        <v>Scaridae</v>
      </c>
    </row>
    <row r="4386" spans="1:11">
      <c r="A4386" s="49">
        <v>2015</v>
      </c>
      <c r="B4386" s="48" t="s">
        <v>58</v>
      </c>
      <c r="C4386">
        <v>9</v>
      </c>
      <c r="D4386" s="48" t="s">
        <v>42</v>
      </c>
      <c r="E4386" s="48" t="str">
        <f>VLOOKUP(D4386,'Species List'!$A$2:$J$97,3,0)</f>
        <v>Scarus vetula</v>
      </c>
      <c r="F4386">
        <v>31</v>
      </c>
      <c r="G4386" t="s">
        <v>21</v>
      </c>
      <c r="H4386" s="50">
        <f>VLOOKUP(D4386,'Species List'!$A$2:$J$97,6,0)</f>
        <v>-5.0162000000000004</v>
      </c>
      <c r="I4386" s="50">
        <f>VLOOKUP(D4386,'Species List'!$A$2:$J$97,7,0)</f>
        <v>3.1109</v>
      </c>
      <c r="J4386">
        <f t="shared" si="68"/>
        <v>542.22194853037195</v>
      </c>
      <c r="K4386" s="50" t="str">
        <f>VLOOKUP(D4386,'Species List'!$A$2:$J$97,4,0)</f>
        <v>Scaridae</v>
      </c>
    </row>
    <row r="4387" spans="1:11">
      <c r="A4387" s="49">
        <v>2015</v>
      </c>
      <c r="B4387" s="48" t="s">
        <v>58</v>
      </c>
      <c r="C4387">
        <v>9</v>
      </c>
      <c r="D4387" s="48" t="s">
        <v>42</v>
      </c>
      <c r="E4387" s="48" t="str">
        <f>VLOOKUP(D4387,'Species List'!$A$2:$J$97,3,0)</f>
        <v>Scarus vetula</v>
      </c>
      <c r="F4387">
        <v>30</v>
      </c>
      <c r="G4387" t="s">
        <v>43</v>
      </c>
      <c r="H4387" s="50">
        <f>VLOOKUP(D4387,'Species List'!$A$2:$J$97,6,0)</f>
        <v>-5.0162000000000004</v>
      </c>
      <c r="I4387" s="50">
        <f>VLOOKUP(D4387,'Species List'!$A$2:$J$97,7,0)</f>
        <v>3.1109</v>
      </c>
      <c r="J4387">
        <f t="shared" si="68"/>
        <v>489.6395738782121</v>
      </c>
      <c r="K4387" s="50" t="str">
        <f>VLOOKUP(D4387,'Species List'!$A$2:$J$97,4,0)</f>
        <v>Scaridae</v>
      </c>
    </row>
    <row r="4388" spans="1:11">
      <c r="A4388" s="49">
        <v>2015</v>
      </c>
      <c r="B4388" s="48" t="s">
        <v>58</v>
      </c>
      <c r="C4388">
        <v>9</v>
      </c>
      <c r="D4388" s="48" t="s">
        <v>47</v>
      </c>
      <c r="E4388" s="48" t="str">
        <f>VLOOKUP(D4388,'Species List'!$A$2:$J$97,3,0)</f>
        <v>Sparisoma aurofrenatum</v>
      </c>
      <c r="F4388">
        <v>17</v>
      </c>
      <c r="G4388" t="s">
        <v>21</v>
      </c>
      <c r="H4388" s="50">
        <f>VLOOKUP(D4388,'Species List'!$A$2:$J$97,6,0)</f>
        <v>-4.0781000000000001</v>
      </c>
      <c r="I4388" s="50">
        <f>VLOOKUP(D4388,'Species List'!$A$2:$J$97,7,0)</f>
        <v>2.7437999999999998</v>
      </c>
      <c r="J4388">
        <f t="shared" si="68"/>
        <v>110.10467275536061</v>
      </c>
      <c r="K4388" s="50" t="str">
        <f>VLOOKUP(D4388,'Species List'!$A$2:$J$97,4,0)</f>
        <v>Scaridae</v>
      </c>
    </row>
    <row r="4389" spans="1:11">
      <c r="A4389" s="49">
        <v>2015</v>
      </c>
      <c r="B4389" s="48" t="s">
        <v>58</v>
      </c>
      <c r="C4389">
        <v>9</v>
      </c>
      <c r="D4389" s="48" t="s">
        <v>47</v>
      </c>
      <c r="E4389" s="48" t="str">
        <f>VLOOKUP(D4389,'Species List'!$A$2:$J$97,3,0)</f>
        <v>Sparisoma aurofrenatum</v>
      </c>
      <c r="F4389">
        <v>17</v>
      </c>
      <c r="G4389" t="s">
        <v>43</v>
      </c>
      <c r="H4389" s="50">
        <f>VLOOKUP(D4389,'Species List'!$A$2:$J$97,6,0)</f>
        <v>-4.0781000000000001</v>
      </c>
      <c r="I4389" s="50">
        <f>VLOOKUP(D4389,'Species List'!$A$2:$J$97,7,0)</f>
        <v>2.7437999999999998</v>
      </c>
      <c r="J4389">
        <f t="shared" si="68"/>
        <v>110.10467275536061</v>
      </c>
      <c r="K4389" s="50" t="str">
        <f>VLOOKUP(D4389,'Species List'!$A$2:$J$97,4,0)</f>
        <v>Scaridae</v>
      </c>
    </row>
    <row r="4390" spans="1:11">
      <c r="A4390" s="49">
        <v>2015</v>
      </c>
      <c r="B4390" s="48" t="s">
        <v>58</v>
      </c>
      <c r="C4390">
        <v>9</v>
      </c>
      <c r="D4390" s="48" t="s">
        <v>47</v>
      </c>
      <c r="E4390" s="48" t="str">
        <f>VLOOKUP(D4390,'Species List'!$A$2:$J$97,3,0)</f>
        <v>Sparisoma aurofrenatum</v>
      </c>
      <c r="F4390">
        <v>23</v>
      </c>
      <c r="G4390" t="s">
        <v>43</v>
      </c>
      <c r="H4390" s="50">
        <f>VLOOKUP(D4390,'Species List'!$A$2:$J$97,6,0)</f>
        <v>-4.0781000000000001</v>
      </c>
      <c r="I4390" s="50">
        <f>VLOOKUP(D4390,'Species List'!$A$2:$J$97,7,0)</f>
        <v>2.7437999999999998</v>
      </c>
      <c r="J4390">
        <f t="shared" si="68"/>
        <v>252.35321175413256</v>
      </c>
      <c r="K4390" s="50" t="str">
        <f>VLOOKUP(D4390,'Species List'!$A$2:$J$97,4,0)</f>
        <v>Scaridae</v>
      </c>
    </row>
    <row r="4391" spans="1:11">
      <c r="A4391" s="49">
        <v>2015</v>
      </c>
      <c r="B4391" s="48" t="s">
        <v>58</v>
      </c>
      <c r="C4391">
        <v>9</v>
      </c>
      <c r="D4391" t="s">
        <v>45</v>
      </c>
      <c r="E4391" s="48" t="str">
        <f>VLOOKUP(D4391,'Species List'!$A$2:$J$97,3,0)</f>
        <v>Sparisoma viride</v>
      </c>
      <c r="F4391">
        <v>32</v>
      </c>
      <c r="G4391" t="s">
        <v>43</v>
      </c>
      <c r="H4391" s="50">
        <f>VLOOKUP(D4391,'Species List'!$A$2:$J$97,6,0)</f>
        <v>-4.4317000000000002</v>
      </c>
      <c r="I4391" s="50">
        <f>VLOOKUP(D4391,'Species List'!$A$2:$J$97,7,0)</f>
        <v>2.9051</v>
      </c>
      <c r="J4391">
        <f t="shared" si="68"/>
        <v>701.47339170910243</v>
      </c>
      <c r="K4391" s="50" t="str">
        <f>VLOOKUP(D4391,'Species List'!$A$2:$J$97,4,0)</f>
        <v>Scaridae</v>
      </c>
    </row>
    <row r="4392" spans="1:11">
      <c r="A4392" s="49">
        <v>2015</v>
      </c>
      <c r="B4392" s="48" t="s">
        <v>58</v>
      </c>
      <c r="C4392">
        <v>9</v>
      </c>
      <c r="D4392" t="s">
        <v>45</v>
      </c>
      <c r="E4392" s="48" t="str">
        <f>VLOOKUP(D4392,'Species List'!$A$2:$J$97,3,0)</f>
        <v>Sparisoma viride</v>
      </c>
      <c r="F4392">
        <v>32</v>
      </c>
      <c r="G4392" t="s">
        <v>43</v>
      </c>
      <c r="H4392" s="50">
        <f>VLOOKUP(D4392,'Species List'!$A$2:$J$97,6,0)</f>
        <v>-4.4317000000000002</v>
      </c>
      <c r="I4392" s="50">
        <f>VLOOKUP(D4392,'Species List'!$A$2:$J$97,7,0)</f>
        <v>2.9051</v>
      </c>
      <c r="J4392">
        <f t="shared" si="68"/>
        <v>701.47339170910243</v>
      </c>
      <c r="K4392" s="50" t="str">
        <f>VLOOKUP(D4392,'Species List'!$A$2:$J$97,4,0)</f>
        <v>Scaridae</v>
      </c>
    </row>
    <row r="4393" spans="1:11">
      <c r="A4393" s="49">
        <v>2015</v>
      </c>
      <c r="B4393" s="48" t="s">
        <v>58</v>
      </c>
      <c r="C4393">
        <v>9</v>
      </c>
      <c r="D4393" t="s">
        <v>45</v>
      </c>
      <c r="E4393" s="48" t="str">
        <f>VLOOKUP(D4393,'Species List'!$A$2:$J$97,3,0)</f>
        <v>Sparisoma viride</v>
      </c>
      <c r="F4393">
        <v>32</v>
      </c>
      <c r="G4393" t="s">
        <v>43</v>
      </c>
      <c r="H4393" s="50">
        <f>VLOOKUP(D4393,'Species List'!$A$2:$J$97,6,0)</f>
        <v>-4.4317000000000002</v>
      </c>
      <c r="I4393" s="50">
        <f>VLOOKUP(D4393,'Species List'!$A$2:$J$97,7,0)</f>
        <v>2.9051</v>
      </c>
      <c r="J4393">
        <f t="shared" si="68"/>
        <v>701.47339170910243</v>
      </c>
      <c r="K4393" s="50" t="str">
        <f>VLOOKUP(D4393,'Species List'!$A$2:$J$97,4,0)</f>
        <v>Scaridae</v>
      </c>
    </row>
    <row r="4394" spans="1:11">
      <c r="A4394" s="49">
        <v>2015</v>
      </c>
      <c r="B4394" t="s">
        <v>62</v>
      </c>
      <c r="C4394">
        <v>1</v>
      </c>
      <c r="D4394" s="48" t="s">
        <v>26</v>
      </c>
      <c r="E4394" s="48" t="str">
        <f>VLOOKUP(D4394,'Species List'!$A$2:$J$97,3,0)</f>
        <v>Acanthurus bahianus</v>
      </c>
      <c r="F4394">
        <v>15</v>
      </c>
      <c r="H4394" s="50">
        <f>VLOOKUP(D4394,'Species List'!$A$2:$J$97,6,0)</f>
        <v>-4.6005000000000003</v>
      </c>
      <c r="I4394" s="50">
        <f>VLOOKUP(D4394,'Species List'!$A$2:$J$97,7,0)</f>
        <v>2.9752000000000001</v>
      </c>
      <c r="J4394">
        <f t="shared" si="68"/>
        <v>74.783659607909669</v>
      </c>
      <c r="K4394" s="50" t="str">
        <f>VLOOKUP(D4394,'Species List'!$A$2:$J$97,4,0)</f>
        <v>Acanthuridae</v>
      </c>
    </row>
    <row r="4395" spans="1:11">
      <c r="A4395" s="49">
        <v>2015</v>
      </c>
      <c r="B4395" t="s">
        <v>62</v>
      </c>
      <c r="C4395">
        <v>1</v>
      </c>
      <c r="D4395" s="48" t="s">
        <v>26</v>
      </c>
      <c r="E4395" s="48" t="str">
        <f>VLOOKUP(D4395,'Species List'!$A$2:$J$97,3,0)</f>
        <v>Acanthurus bahianus</v>
      </c>
      <c r="F4395">
        <v>19</v>
      </c>
      <c r="H4395" s="50">
        <f>VLOOKUP(D4395,'Species List'!$A$2:$J$97,6,0)</f>
        <v>-4.6005000000000003</v>
      </c>
      <c r="I4395" s="50">
        <f>VLOOKUP(D4395,'Species List'!$A$2:$J$97,7,0)</f>
        <v>2.9752000000000001</v>
      </c>
      <c r="J4395">
        <f t="shared" si="68"/>
        <v>151.09417216938573</v>
      </c>
      <c r="K4395" s="50" t="str">
        <f>VLOOKUP(D4395,'Species List'!$A$2:$J$97,4,0)</f>
        <v>Acanthuridae</v>
      </c>
    </row>
    <row r="4396" spans="1:11">
      <c r="A4396" s="49">
        <v>2015</v>
      </c>
      <c r="B4396" t="s">
        <v>62</v>
      </c>
      <c r="C4396">
        <v>1</v>
      </c>
      <c r="D4396" t="s">
        <v>54</v>
      </c>
      <c r="E4396" s="48" t="str">
        <f>VLOOKUP(D4396,'Species List'!$A$2:$J$97,3,0)</f>
        <v>Acanthurus coeruleus</v>
      </c>
      <c r="F4396">
        <v>15</v>
      </c>
      <c r="H4396" s="50">
        <f>VLOOKUP(D4396,'Species List'!$A$2:$J$97,6,0)</f>
        <v>-2.8241999999999998</v>
      </c>
      <c r="I4396" s="50">
        <f>VLOOKUP(D4396,'Species List'!$A$2:$J$97,7,0)</f>
        <v>2.2637999999999998</v>
      </c>
      <c r="J4396">
        <f t="shared" si="68"/>
        <v>126.48394196747614</v>
      </c>
      <c r="K4396" s="50" t="str">
        <f>VLOOKUP(D4396,'Species List'!$A$2:$J$97,4,0)</f>
        <v>Acanthuridae</v>
      </c>
    </row>
    <row r="4397" spans="1:11">
      <c r="A4397" s="49">
        <v>2015</v>
      </c>
      <c r="B4397" t="s">
        <v>62</v>
      </c>
      <c r="C4397">
        <v>1</v>
      </c>
      <c r="D4397" t="s">
        <v>44</v>
      </c>
      <c r="E4397" s="48" t="str">
        <f>VLOOKUP(D4397,'Species List'!$A$2:$J$97,3,0)</f>
        <v>Scarus iseri</v>
      </c>
      <c r="F4397">
        <v>23</v>
      </c>
      <c r="G4397" t="s">
        <v>43</v>
      </c>
      <c r="H4397" s="50">
        <f>VLOOKUP(D4397,'Species List'!$A$2:$J$97,6,0)</f>
        <v>-4.8887</v>
      </c>
      <c r="I4397" s="50">
        <f>VLOOKUP(D4397,'Species List'!$A$2:$J$97,7,0)</f>
        <v>3.0548000000000002</v>
      </c>
      <c r="J4397">
        <f t="shared" si="68"/>
        <v>211.79036238974825</v>
      </c>
      <c r="K4397" s="50" t="str">
        <f>VLOOKUP(D4397,'Species List'!$A$2:$J$97,4,0)</f>
        <v>Scaridae</v>
      </c>
    </row>
    <row r="4398" spans="1:11">
      <c r="A4398" s="49">
        <v>2015</v>
      </c>
      <c r="B4398" t="s">
        <v>62</v>
      </c>
      <c r="C4398">
        <v>1</v>
      </c>
      <c r="D4398" t="s">
        <v>48</v>
      </c>
      <c r="E4398" s="48" t="str">
        <f>VLOOKUP(D4398,'Species List'!$A$2:$J$97,3,0)</f>
        <v>Scarus taeniopterus</v>
      </c>
      <c r="F4398">
        <v>15</v>
      </c>
      <c r="G4398" t="s">
        <v>21</v>
      </c>
      <c r="H4398" s="50">
        <f>VLOOKUP(D4398,'Species List'!$A$2:$J$97,6,0)</f>
        <v>-3.2256999999999998</v>
      </c>
      <c r="I4398" s="50">
        <f>VLOOKUP(D4398,'Species List'!$A$2:$J$97,7,0)</f>
        <v>2.3852000000000002</v>
      </c>
      <c r="J4398">
        <f t="shared" si="68"/>
        <v>92.19616810425471</v>
      </c>
      <c r="K4398" s="50" t="str">
        <f>VLOOKUP(D4398,'Species List'!$A$2:$J$97,4,0)</f>
        <v>Scaridae</v>
      </c>
    </row>
    <row r="4399" spans="1:11">
      <c r="A4399" s="49">
        <v>2015</v>
      </c>
      <c r="B4399" t="s">
        <v>62</v>
      </c>
      <c r="C4399">
        <v>1</v>
      </c>
      <c r="D4399" t="s">
        <v>48</v>
      </c>
      <c r="E4399" s="48" t="str">
        <f>VLOOKUP(D4399,'Species List'!$A$2:$J$97,3,0)</f>
        <v>Scarus taeniopterus</v>
      </c>
      <c r="F4399">
        <v>23</v>
      </c>
      <c r="G4399" t="s">
        <v>43</v>
      </c>
      <c r="H4399" s="50">
        <f>VLOOKUP(D4399,'Species List'!$A$2:$J$97,6,0)</f>
        <v>-3.2256999999999998</v>
      </c>
      <c r="I4399" s="50">
        <f>VLOOKUP(D4399,'Species List'!$A$2:$J$97,7,0)</f>
        <v>2.3852000000000002</v>
      </c>
      <c r="J4399">
        <f t="shared" si="68"/>
        <v>255.56020890468707</v>
      </c>
      <c r="K4399" s="50" t="str">
        <f>VLOOKUP(D4399,'Species List'!$A$2:$J$97,4,0)</f>
        <v>Scaridae</v>
      </c>
    </row>
    <row r="4400" spans="1:11">
      <c r="A4400" s="49">
        <v>2015</v>
      </c>
      <c r="B4400" t="s">
        <v>62</v>
      </c>
      <c r="C4400">
        <v>1</v>
      </c>
      <c r="D4400" t="s">
        <v>48</v>
      </c>
      <c r="E4400" s="48" t="str">
        <f>VLOOKUP(D4400,'Species List'!$A$2:$J$97,3,0)</f>
        <v>Scarus taeniopterus</v>
      </c>
      <c r="F4400">
        <v>23</v>
      </c>
      <c r="G4400" t="s">
        <v>43</v>
      </c>
      <c r="H4400" s="50">
        <f>VLOOKUP(D4400,'Species List'!$A$2:$J$97,6,0)</f>
        <v>-3.2256999999999998</v>
      </c>
      <c r="I4400" s="50">
        <f>VLOOKUP(D4400,'Species List'!$A$2:$J$97,7,0)</f>
        <v>2.3852000000000002</v>
      </c>
      <c r="J4400">
        <f t="shared" si="68"/>
        <v>255.56020890468707</v>
      </c>
      <c r="K4400" s="50" t="str">
        <f>VLOOKUP(D4400,'Species List'!$A$2:$J$97,4,0)</f>
        <v>Scaridae</v>
      </c>
    </row>
    <row r="4401" spans="1:11">
      <c r="A4401" s="49">
        <v>2015</v>
      </c>
      <c r="B4401" t="s">
        <v>62</v>
      </c>
      <c r="C4401">
        <v>1</v>
      </c>
      <c r="D4401" t="s">
        <v>48</v>
      </c>
      <c r="E4401" s="48" t="str">
        <f>VLOOKUP(D4401,'Species List'!$A$2:$J$97,3,0)</f>
        <v>Scarus taeniopterus</v>
      </c>
      <c r="F4401">
        <v>23</v>
      </c>
      <c r="G4401" t="s">
        <v>43</v>
      </c>
      <c r="H4401" s="50">
        <f>VLOOKUP(D4401,'Species List'!$A$2:$J$97,6,0)</f>
        <v>-3.2256999999999998</v>
      </c>
      <c r="I4401" s="50">
        <f>VLOOKUP(D4401,'Species List'!$A$2:$J$97,7,0)</f>
        <v>2.3852000000000002</v>
      </c>
      <c r="J4401">
        <f t="shared" si="68"/>
        <v>255.56020890468707</v>
      </c>
      <c r="K4401" s="50" t="str">
        <f>VLOOKUP(D4401,'Species List'!$A$2:$J$97,4,0)</f>
        <v>Scaridae</v>
      </c>
    </row>
    <row r="4402" spans="1:11">
      <c r="A4402" s="49">
        <v>2015</v>
      </c>
      <c r="B4402" t="s">
        <v>62</v>
      </c>
      <c r="C4402">
        <v>1</v>
      </c>
      <c r="D4402" s="48" t="s">
        <v>42</v>
      </c>
      <c r="E4402" s="48" t="str">
        <f>VLOOKUP(D4402,'Species List'!$A$2:$J$97,3,0)</f>
        <v>Scarus vetula</v>
      </c>
      <c r="F4402">
        <v>27</v>
      </c>
      <c r="G4402" t="s">
        <v>21</v>
      </c>
      <c r="H4402" s="50">
        <f>VLOOKUP(D4402,'Species List'!$A$2:$J$97,6,0)</f>
        <v>-5.0162000000000004</v>
      </c>
      <c r="I4402" s="50">
        <f>VLOOKUP(D4402,'Species List'!$A$2:$J$97,7,0)</f>
        <v>3.1109</v>
      </c>
      <c r="J4402">
        <f t="shared" si="68"/>
        <v>352.80077779738235</v>
      </c>
      <c r="K4402" s="50" t="str">
        <f>VLOOKUP(D4402,'Species List'!$A$2:$J$97,4,0)</f>
        <v>Scaridae</v>
      </c>
    </row>
    <row r="4403" spans="1:11">
      <c r="A4403" s="49">
        <v>2015</v>
      </c>
      <c r="B4403" t="s">
        <v>62</v>
      </c>
      <c r="C4403">
        <v>1</v>
      </c>
      <c r="D4403" s="48" t="s">
        <v>42</v>
      </c>
      <c r="E4403" s="48" t="str">
        <f>VLOOKUP(D4403,'Species List'!$A$2:$J$97,3,0)</f>
        <v>Scarus vetula</v>
      </c>
      <c r="F4403">
        <v>32</v>
      </c>
      <c r="G4403" t="s">
        <v>43</v>
      </c>
      <c r="H4403" s="50">
        <f>VLOOKUP(D4403,'Species List'!$A$2:$J$97,6,0)</f>
        <v>-5.0162000000000004</v>
      </c>
      <c r="I4403" s="50">
        <f>VLOOKUP(D4403,'Species List'!$A$2:$J$97,7,0)</f>
        <v>3.1109</v>
      </c>
      <c r="J4403">
        <f t="shared" si="68"/>
        <v>598.50952660385963</v>
      </c>
      <c r="K4403" s="50" t="str">
        <f>VLOOKUP(D4403,'Species List'!$A$2:$J$97,4,0)</f>
        <v>Scaridae</v>
      </c>
    </row>
    <row r="4404" spans="1:11">
      <c r="A4404" s="49">
        <v>2015</v>
      </c>
      <c r="B4404" t="s">
        <v>62</v>
      </c>
      <c r="C4404">
        <v>1</v>
      </c>
      <c r="D4404" s="48" t="s">
        <v>47</v>
      </c>
      <c r="E4404" s="48" t="str">
        <f>VLOOKUP(D4404,'Species List'!$A$2:$J$97,3,0)</f>
        <v>Sparisoma aurofrenatum</v>
      </c>
      <c r="F4404">
        <v>23</v>
      </c>
      <c r="G4404" t="s">
        <v>43</v>
      </c>
      <c r="H4404" s="50">
        <f>VLOOKUP(D4404,'Species List'!$A$2:$J$97,6,0)</f>
        <v>-4.0781000000000001</v>
      </c>
      <c r="I4404" s="50">
        <f>VLOOKUP(D4404,'Species List'!$A$2:$J$97,7,0)</f>
        <v>2.7437999999999998</v>
      </c>
      <c r="J4404">
        <f t="shared" si="68"/>
        <v>252.35321175413256</v>
      </c>
      <c r="K4404" s="50" t="str">
        <f>VLOOKUP(D4404,'Species List'!$A$2:$J$97,4,0)</f>
        <v>Scaridae</v>
      </c>
    </row>
    <row r="4405" spans="1:11">
      <c r="A4405" s="49">
        <v>2015</v>
      </c>
      <c r="B4405" t="s">
        <v>62</v>
      </c>
      <c r="C4405">
        <v>1</v>
      </c>
      <c r="D4405" t="s">
        <v>45</v>
      </c>
      <c r="E4405" s="48" t="str">
        <f>VLOOKUP(D4405,'Species List'!$A$2:$J$97,3,0)</f>
        <v>Sparisoma viride</v>
      </c>
      <c r="F4405">
        <v>27</v>
      </c>
      <c r="G4405" t="s">
        <v>21</v>
      </c>
      <c r="H4405" s="50">
        <f>VLOOKUP(D4405,'Species List'!$A$2:$J$97,6,0)</f>
        <v>-4.4317000000000002</v>
      </c>
      <c r="I4405" s="50">
        <f>VLOOKUP(D4405,'Species List'!$A$2:$J$97,7,0)</f>
        <v>2.9051</v>
      </c>
      <c r="J4405">
        <f t="shared" si="68"/>
        <v>428.20809318874581</v>
      </c>
      <c r="K4405" s="50" t="str">
        <f>VLOOKUP(D4405,'Species List'!$A$2:$J$97,4,0)</f>
        <v>Scaridae</v>
      </c>
    </row>
    <row r="4406" spans="1:11">
      <c r="A4406" s="49">
        <v>2015</v>
      </c>
      <c r="B4406" t="s">
        <v>62</v>
      </c>
      <c r="C4406">
        <v>1</v>
      </c>
      <c r="D4406" t="s">
        <v>45</v>
      </c>
      <c r="E4406" s="48" t="str">
        <f>VLOOKUP(D4406,'Species List'!$A$2:$J$97,3,0)</f>
        <v>Sparisoma viride</v>
      </c>
      <c r="F4406">
        <v>28</v>
      </c>
      <c r="G4406" t="s">
        <v>21</v>
      </c>
      <c r="H4406" s="50">
        <f>VLOOKUP(D4406,'Species List'!$A$2:$J$97,6,0)</f>
        <v>-4.4317000000000002</v>
      </c>
      <c r="I4406" s="50">
        <f>VLOOKUP(D4406,'Species List'!$A$2:$J$97,7,0)</f>
        <v>2.9051</v>
      </c>
      <c r="J4406">
        <f t="shared" si="68"/>
        <v>475.92530495067058</v>
      </c>
      <c r="K4406" s="50" t="str">
        <f>VLOOKUP(D4406,'Species List'!$A$2:$J$97,4,0)</f>
        <v>Scaridae</v>
      </c>
    </row>
    <row r="4407" spans="1:11">
      <c r="A4407" s="49">
        <v>2015</v>
      </c>
      <c r="B4407" t="s">
        <v>62</v>
      </c>
      <c r="C4407">
        <v>1</v>
      </c>
      <c r="D4407" t="s">
        <v>45</v>
      </c>
      <c r="E4407" s="48" t="str">
        <f>VLOOKUP(D4407,'Species List'!$A$2:$J$97,3,0)</f>
        <v>Sparisoma viride</v>
      </c>
      <c r="F4407">
        <v>31</v>
      </c>
      <c r="G4407" t="s">
        <v>21</v>
      </c>
      <c r="H4407" s="50">
        <f>VLOOKUP(D4407,'Species List'!$A$2:$J$97,6,0)</f>
        <v>-4.4317000000000002</v>
      </c>
      <c r="I4407" s="50">
        <f>VLOOKUP(D4407,'Species List'!$A$2:$J$97,7,0)</f>
        <v>2.9051</v>
      </c>
      <c r="J4407">
        <f t="shared" si="68"/>
        <v>639.66834096149489</v>
      </c>
      <c r="K4407" s="50" t="str">
        <f>VLOOKUP(D4407,'Species List'!$A$2:$J$97,4,0)</f>
        <v>Scaridae</v>
      </c>
    </row>
    <row r="4408" spans="1:11">
      <c r="A4408" s="49">
        <v>2015</v>
      </c>
      <c r="B4408" t="s">
        <v>62</v>
      </c>
      <c r="C4408">
        <v>1</v>
      </c>
      <c r="D4408" t="s">
        <v>45</v>
      </c>
      <c r="E4408" s="48" t="str">
        <f>VLOOKUP(D4408,'Species List'!$A$2:$J$97,3,0)</f>
        <v>Sparisoma viride</v>
      </c>
      <c r="F4408">
        <v>32</v>
      </c>
      <c r="G4408" t="s">
        <v>43</v>
      </c>
      <c r="H4408" s="50">
        <f>VLOOKUP(D4408,'Species List'!$A$2:$J$97,6,0)</f>
        <v>-4.4317000000000002</v>
      </c>
      <c r="I4408" s="50">
        <f>VLOOKUP(D4408,'Species List'!$A$2:$J$97,7,0)</f>
        <v>2.9051</v>
      </c>
      <c r="J4408">
        <f t="shared" si="68"/>
        <v>701.47339170910243</v>
      </c>
      <c r="K4408" s="50" t="str">
        <f>VLOOKUP(D4408,'Species List'!$A$2:$J$97,4,0)</f>
        <v>Scaridae</v>
      </c>
    </row>
    <row r="4409" spans="1:11">
      <c r="A4409" s="49">
        <v>2015</v>
      </c>
      <c r="B4409" t="s">
        <v>62</v>
      </c>
      <c r="C4409">
        <v>2</v>
      </c>
      <c r="D4409" s="48" t="s">
        <v>46</v>
      </c>
      <c r="E4409" s="48" t="str">
        <f>VLOOKUP(D4409,'Species List'!$A$2:$J$97,3,0)</f>
        <v>Acanthurus chirurgus</v>
      </c>
      <c r="F4409">
        <v>19</v>
      </c>
      <c r="H4409" s="50">
        <f>VLOOKUP(D4409,'Species List'!$A$2:$J$97,6,0)</f>
        <v>-2.4262000000000001</v>
      </c>
      <c r="I4409" s="50">
        <f>VLOOKUP(D4409,'Species List'!$A$2:$J$97,7,0)</f>
        <v>2.0768</v>
      </c>
      <c r="J4409">
        <f t="shared" si="68"/>
        <v>202.44892660536834</v>
      </c>
      <c r="K4409" s="50" t="str">
        <f>VLOOKUP(D4409,'Species List'!$A$2:$J$97,4,0)</f>
        <v>Acanthuridae</v>
      </c>
    </row>
    <row r="4410" spans="1:11">
      <c r="A4410" s="49">
        <v>2015</v>
      </c>
      <c r="B4410" t="s">
        <v>62</v>
      </c>
      <c r="C4410">
        <v>2</v>
      </c>
      <c r="D4410" t="s">
        <v>54</v>
      </c>
      <c r="E4410" s="48" t="str">
        <f>VLOOKUP(D4410,'Species List'!$A$2:$J$97,3,0)</f>
        <v>Acanthurus coeruleus</v>
      </c>
      <c r="F4410">
        <v>17</v>
      </c>
      <c r="H4410" s="50">
        <f>VLOOKUP(D4410,'Species List'!$A$2:$J$97,6,0)</f>
        <v>-2.8241999999999998</v>
      </c>
      <c r="I4410" s="50">
        <f>VLOOKUP(D4410,'Species List'!$A$2:$J$97,7,0)</f>
        <v>2.2637999999999998</v>
      </c>
      <c r="J4410">
        <f t="shared" si="68"/>
        <v>167.91529942216221</v>
      </c>
      <c r="K4410" s="50" t="str">
        <f>VLOOKUP(D4410,'Species List'!$A$2:$J$97,4,0)</f>
        <v>Acanthuridae</v>
      </c>
    </row>
    <row r="4411" spans="1:11">
      <c r="A4411" s="49">
        <v>2015</v>
      </c>
      <c r="B4411" t="s">
        <v>62</v>
      </c>
      <c r="C4411">
        <v>2</v>
      </c>
      <c r="D4411" t="s">
        <v>48</v>
      </c>
      <c r="E4411" s="48" t="str">
        <f>VLOOKUP(D4411,'Species List'!$A$2:$J$97,3,0)</f>
        <v>Scarus taeniopterus</v>
      </c>
      <c r="F4411">
        <v>12</v>
      </c>
      <c r="G4411" t="s">
        <v>21</v>
      </c>
      <c r="H4411" s="50">
        <f>VLOOKUP(D4411,'Species List'!$A$2:$J$97,6,0)</f>
        <v>-3.2256999999999998</v>
      </c>
      <c r="I4411" s="50">
        <f>VLOOKUP(D4411,'Species List'!$A$2:$J$97,7,0)</f>
        <v>2.3852000000000002</v>
      </c>
      <c r="J4411">
        <f t="shared" si="68"/>
        <v>54.145592205106873</v>
      </c>
      <c r="K4411" s="50" t="str">
        <f>VLOOKUP(D4411,'Species List'!$A$2:$J$97,4,0)</f>
        <v>Scaridae</v>
      </c>
    </row>
    <row r="4412" spans="1:11">
      <c r="A4412" s="49">
        <v>2015</v>
      </c>
      <c r="B4412" t="s">
        <v>62</v>
      </c>
      <c r="C4412">
        <v>2</v>
      </c>
      <c r="D4412" t="s">
        <v>48</v>
      </c>
      <c r="E4412" s="48" t="str">
        <f>VLOOKUP(D4412,'Species List'!$A$2:$J$97,3,0)</f>
        <v>Scarus taeniopterus</v>
      </c>
      <c r="F4412">
        <v>13</v>
      </c>
      <c r="G4412" t="s">
        <v>21</v>
      </c>
      <c r="H4412" s="50">
        <f>VLOOKUP(D4412,'Species List'!$A$2:$J$97,6,0)</f>
        <v>-3.2256999999999998</v>
      </c>
      <c r="I4412" s="50">
        <f>VLOOKUP(D4412,'Species List'!$A$2:$J$97,7,0)</f>
        <v>2.3852000000000002</v>
      </c>
      <c r="J4412">
        <f t="shared" si="68"/>
        <v>65.535660968650873</v>
      </c>
      <c r="K4412" s="50" t="str">
        <f>VLOOKUP(D4412,'Species List'!$A$2:$J$97,4,0)</f>
        <v>Scaridae</v>
      </c>
    </row>
    <row r="4413" spans="1:11">
      <c r="A4413" s="49">
        <v>2015</v>
      </c>
      <c r="B4413" t="s">
        <v>62</v>
      </c>
      <c r="C4413">
        <v>2</v>
      </c>
      <c r="D4413" t="s">
        <v>48</v>
      </c>
      <c r="E4413" s="48" t="str">
        <f>VLOOKUP(D4413,'Species List'!$A$2:$J$97,3,0)</f>
        <v>Scarus taeniopterus</v>
      </c>
      <c r="F4413">
        <v>17</v>
      </c>
      <c r="G4413" t="s">
        <v>21</v>
      </c>
      <c r="H4413" s="50">
        <f>VLOOKUP(D4413,'Species List'!$A$2:$J$97,6,0)</f>
        <v>-3.2256999999999998</v>
      </c>
      <c r="I4413" s="50">
        <f>VLOOKUP(D4413,'Species List'!$A$2:$J$97,7,0)</f>
        <v>2.3852000000000002</v>
      </c>
      <c r="J4413">
        <f t="shared" si="68"/>
        <v>124.27013418228138</v>
      </c>
      <c r="K4413" s="50" t="str">
        <f>VLOOKUP(D4413,'Species List'!$A$2:$J$97,4,0)</f>
        <v>Scaridae</v>
      </c>
    </row>
    <row r="4414" spans="1:11">
      <c r="A4414" s="49">
        <v>2015</v>
      </c>
      <c r="B4414" t="s">
        <v>62</v>
      </c>
      <c r="C4414">
        <v>2</v>
      </c>
      <c r="D4414" s="48" t="s">
        <v>42</v>
      </c>
      <c r="E4414" s="48" t="str">
        <f>VLOOKUP(D4414,'Species List'!$A$2:$J$97,3,0)</f>
        <v>Scarus vetula</v>
      </c>
      <c r="F4414">
        <v>28</v>
      </c>
      <c r="G4414" t="s">
        <v>21</v>
      </c>
      <c r="H4414" s="50">
        <f>VLOOKUP(D4414,'Species List'!$A$2:$J$97,6,0)</f>
        <v>-5.0162000000000004</v>
      </c>
      <c r="I4414" s="50">
        <f>VLOOKUP(D4414,'Species List'!$A$2:$J$97,7,0)</f>
        <v>3.1109</v>
      </c>
      <c r="J4414">
        <f t="shared" si="68"/>
        <v>395.06078258407069</v>
      </c>
      <c r="K4414" s="50" t="str">
        <f>VLOOKUP(D4414,'Species List'!$A$2:$J$97,4,0)</f>
        <v>Scaridae</v>
      </c>
    </row>
    <row r="4415" spans="1:11">
      <c r="A4415" s="49">
        <v>2015</v>
      </c>
      <c r="B4415" t="s">
        <v>62</v>
      </c>
      <c r="C4415">
        <v>2</v>
      </c>
      <c r="D4415" s="48" t="s">
        <v>42</v>
      </c>
      <c r="E4415" s="48" t="str">
        <f>VLOOKUP(D4415,'Species List'!$A$2:$J$97,3,0)</f>
        <v>Scarus vetula</v>
      </c>
      <c r="F4415">
        <v>32</v>
      </c>
      <c r="G4415" t="s">
        <v>43</v>
      </c>
      <c r="H4415" s="50">
        <f>VLOOKUP(D4415,'Species List'!$A$2:$J$97,6,0)</f>
        <v>-5.0162000000000004</v>
      </c>
      <c r="I4415" s="50">
        <f>VLOOKUP(D4415,'Species List'!$A$2:$J$97,7,0)</f>
        <v>3.1109</v>
      </c>
      <c r="J4415">
        <f t="shared" si="68"/>
        <v>598.50952660385963</v>
      </c>
      <c r="K4415" s="50" t="str">
        <f>VLOOKUP(D4415,'Species List'!$A$2:$J$97,4,0)</f>
        <v>Scaridae</v>
      </c>
    </row>
    <row r="4416" spans="1:11">
      <c r="A4416" s="49">
        <v>2015</v>
      </c>
      <c r="B4416" t="s">
        <v>62</v>
      </c>
      <c r="C4416">
        <v>2</v>
      </c>
      <c r="D4416" s="48" t="s">
        <v>42</v>
      </c>
      <c r="E4416" s="48" t="str">
        <f>VLOOKUP(D4416,'Species List'!$A$2:$J$97,3,0)</f>
        <v>Scarus vetula</v>
      </c>
      <c r="F4416">
        <v>35</v>
      </c>
      <c r="G4416" t="s">
        <v>43</v>
      </c>
      <c r="H4416" s="50">
        <f>VLOOKUP(D4416,'Species List'!$A$2:$J$97,6,0)</f>
        <v>-5.0162000000000004</v>
      </c>
      <c r="I4416" s="50">
        <f>VLOOKUP(D4416,'Species List'!$A$2:$J$97,7,0)</f>
        <v>3.1109</v>
      </c>
      <c r="J4416">
        <f t="shared" si="68"/>
        <v>790.93588337793562</v>
      </c>
      <c r="K4416" s="50" t="str">
        <f>VLOOKUP(D4416,'Species List'!$A$2:$J$97,4,0)</f>
        <v>Scaridae</v>
      </c>
    </row>
    <row r="4417" spans="1:11">
      <c r="A4417" s="49">
        <v>2015</v>
      </c>
      <c r="B4417" t="s">
        <v>62</v>
      </c>
      <c r="C4417">
        <v>3</v>
      </c>
      <c r="D4417" t="s">
        <v>44</v>
      </c>
      <c r="E4417" s="48" t="str">
        <f>VLOOKUP(D4417,'Species List'!$A$2:$J$97,3,0)</f>
        <v>Scarus iseri</v>
      </c>
      <c r="F4417">
        <v>22</v>
      </c>
      <c r="G4417" t="s">
        <v>43</v>
      </c>
      <c r="H4417" s="50">
        <f>VLOOKUP(D4417,'Species List'!$A$2:$J$97,6,0)</f>
        <v>-4.8887</v>
      </c>
      <c r="I4417" s="50">
        <f>VLOOKUP(D4417,'Species List'!$A$2:$J$97,7,0)</f>
        <v>3.0548000000000002</v>
      </c>
      <c r="J4417">
        <f t="shared" si="68"/>
        <v>184.89825197921766</v>
      </c>
      <c r="K4417" s="50" t="str">
        <f>VLOOKUP(D4417,'Species List'!$A$2:$J$97,4,0)</f>
        <v>Scaridae</v>
      </c>
    </row>
    <row r="4418" spans="1:11">
      <c r="A4418" s="49">
        <v>2015</v>
      </c>
      <c r="B4418" t="s">
        <v>62</v>
      </c>
      <c r="C4418">
        <v>3</v>
      </c>
      <c r="D4418" t="s">
        <v>48</v>
      </c>
      <c r="E4418" s="48" t="str">
        <f>VLOOKUP(D4418,'Species List'!$A$2:$J$97,3,0)</f>
        <v>Scarus taeniopterus</v>
      </c>
      <c r="F4418">
        <v>10</v>
      </c>
      <c r="G4418" t="s">
        <v>21</v>
      </c>
      <c r="H4418" s="50">
        <f>VLOOKUP(D4418,'Species List'!$A$2:$J$97,6,0)</f>
        <v>-3.2256999999999998</v>
      </c>
      <c r="I4418" s="50">
        <f>VLOOKUP(D4418,'Species List'!$A$2:$J$97,7,0)</f>
        <v>2.3852000000000002</v>
      </c>
      <c r="J4418">
        <f t="shared" ref="J4418:J4481" si="69">10^(H4418+(I4418*LOG(F4418*10)/LOG(10)))</f>
        <v>35.050966680669347</v>
      </c>
      <c r="K4418" s="50" t="str">
        <f>VLOOKUP(D4418,'Species List'!$A$2:$J$97,4,0)</f>
        <v>Scaridae</v>
      </c>
    </row>
    <row r="4419" spans="1:11">
      <c r="A4419" s="49">
        <v>2015</v>
      </c>
      <c r="B4419" t="s">
        <v>62</v>
      </c>
      <c r="C4419">
        <v>3</v>
      </c>
      <c r="D4419" t="s">
        <v>48</v>
      </c>
      <c r="E4419" s="48" t="str">
        <f>VLOOKUP(D4419,'Species List'!$A$2:$J$97,3,0)</f>
        <v>Scarus taeniopterus</v>
      </c>
      <c r="F4419">
        <v>12</v>
      </c>
      <c r="G4419" t="s">
        <v>21</v>
      </c>
      <c r="H4419" s="50">
        <f>VLOOKUP(D4419,'Species List'!$A$2:$J$97,6,0)</f>
        <v>-3.2256999999999998</v>
      </c>
      <c r="I4419" s="50">
        <f>VLOOKUP(D4419,'Species List'!$A$2:$J$97,7,0)</f>
        <v>2.3852000000000002</v>
      </c>
      <c r="J4419">
        <f t="shared" si="69"/>
        <v>54.145592205106873</v>
      </c>
      <c r="K4419" s="50" t="str">
        <f>VLOOKUP(D4419,'Species List'!$A$2:$J$97,4,0)</f>
        <v>Scaridae</v>
      </c>
    </row>
    <row r="4420" spans="1:11">
      <c r="A4420" s="49">
        <v>2015</v>
      </c>
      <c r="B4420" t="s">
        <v>62</v>
      </c>
      <c r="C4420">
        <v>3</v>
      </c>
      <c r="D4420" t="s">
        <v>48</v>
      </c>
      <c r="E4420" s="48" t="str">
        <f>VLOOKUP(D4420,'Species List'!$A$2:$J$97,3,0)</f>
        <v>Scarus taeniopterus</v>
      </c>
      <c r="F4420">
        <v>14</v>
      </c>
      <c r="G4420" t="s">
        <v>21</v>
      </c>
      <c r="H4420" s="50">
        <f>VLOOKUP(D4420,'Species List'!$A$2:$J$97,6,0)</f>
        <v>-3.2256999999999998</v>
      </c>
      <c r="I4420" s="50">
        <f>VLOOKUP(D4420,'Species List'!$A$2:$J$97,7,0)</f>
        <v>2.3852000000000002</v>
      </c>
      <c r="J4420">
        <f t="shared" si="69"/>
        <v>78.206813423753971</v>
      </c>
      <c r="K4420" s="50" t="str">
        <f>VLOOKUP(D4420,'Species List'!$A$2:$J$97,4,0)</f>
        <v>Scaridae</v>
      </c>
    </row>
    <row r="4421" spans="1:11">
      <c r="A4421" s="49">
        <v>2015</v>
      </c>
      <c r="B4421" t="s">
        <v>62</v>
      </c>
      <c r="C4421">
        <v>3</v>
      </c>
      <c r="D4421" t="s">
        <v>48</v>
      </c>
      <c r="E4421" s="48" t="str">
        <f>VLOOKUP(D4421,'Species List'!$A$2:$J$97,3,0)</f>
        <v>Scarus taeniopterus</v>
      </c>
      <c r="F4421">
        <v>17</v>
      </c>
      <c r="G4421" t="s">
        <v>21</v>
      </c>
      <c r="H4421" s="50">
        <f>VLOOKUP(D4421,'Species List'!$A$2:$J$97,6,0)</f>
        <v>-3.2256999999999998</v>
      </c>
      <c r="I4421" s="50">
        <f>VLOOKUP(D4421,'Species List'!$A$2:$J$97,7,0)</f>
        <v>2.3852000000000002</v>
      </c>
      <c r="J4421">
        <f t="shared" si="69"/>
        <v>124.27013418228138</v>
      </c>
      <c r="K4421" s="50" t="str">
        <f>VLOOKUP(D4421,'Species List'!$A$2:$J$97,4,0)</f>
        <v>Scaridae</v>
      </c>
    </row>
    <row r="4422" spans="1:11">
      <c r="A4422" s="49">
        <v>2015</v>
      </c>
      <c r="B4422" t="s">
        <v>62</v>
      </c>
      <c r="C4422">
        <v>3</v>
      </c>
      <c r="D4422" t="s">
        <v>48</v>
      </c>
      <c r="E4422" s="48" t="str">
        <f>VLOOKUP(D4422,'Species List'!$A$2:$J$97,3,0)</f>
        <v>Scarus taeniopterus</v>
      </c>
      <c r="F4422">
        <v>23</v>
      </c>
      <c r="G4422" t="s">
        <v>43</v>
      </c>
      <c r="H4422" s="50">
        <f>VLOOKUP(D4422,'Species List'!$A$2:$J$97,6,0)</f>
        <v>-3.2256999999999998</v>
      </c>
      <c r="I4422" s="50">
        <f>VLOOKUP(D4422,'Species List'!$A$2:$J$97,7,0)</f>
        <v>2.3852000000000002</v>
      </c>
      <c r="J4422">
        <f t="shared" si="69"/>
        <v>255.56020890468707</v>
      </c>
      <c r="K4422" s="50" t="str">
        <f>VLOOKUP(D4422,'Species List'!$A$2:$J$97,4,0)</f>
        <v>Scaridae</v>
      </c>
    </row>
    <row r="4423" spans="1:11">
      <c r="A4423" s="49">
        <v>2015</v>
      </c>
      <c r="B4423" t="s">
        <v>62</v>
      </c>
      <c r="C4423">
        <v>3</v>
      </c>
      <c r="D4423" s="48" t="s">
        <v>42</v>
      </c>
      <c r="E4423" s="48" t="str">
        <f>VLOOKUP(D4423,'Species List'!$A$2:$J$97,3,0)</f>
        <v>Scarus vetula</v>
      </c>
      <c r="F4423">
        <v>32</v>
      </c>
      <c r="G4423" t="s">
        <v>21</v>
      </c>
      <c r="H4423" s="50">
        <f>VLOOKUP(D4423,'Species List'!$A$2:$J$97,6,0)</f>
        <v>-5.0162000000000004</v>
      </c>
      <c r="I4423" s="50">
        <f>VLOOKUP(D4423,'Species List'!$A$2:$J$97,7,0)</f>
        <v>3.1109</v>
      </c>
      <c r="J4423">
        <f t="shared" si="69"/>
        <v>598.50952660385963</v>
      </c>
      <c r="K4423" s="50" t="str">
        <f>VLOOKUP(D4423,'Species List'!$A$2:$J$97,4,0)</f>
        <v>Scaridae</v>
      </c>
    </row>
    <row r="4424" spans="1:11">
      <c r="A4424" s="49">
        <v>2015</v>
      </c>
      <c r="B4424" t="s">
        <v>62</v>
      </c>
      <c r="C4424">
        <v>3</v>
      </c>
      <c r="D4424" s="48" t="s">
        <v>42</v>
      </c>
      <c r="E4424" s="48" t="str">
        <f>VLOOKUP(D4424,'Species List'!$A$2:$J$97,3,0)</f>
        <v>Scarus vetula</v>
      </c>
      <c r="F4424">
        <v>34</v>
      </c>
      <c r="G4424" t="s">
        <v>43</v>
      </c>
      <c r="H4424" s="50">
        <f>VLOOKUP(D4424,'Species List'!$A$2:$J$97,6,0)</f>
        <v>-5.0162000000000004</v>
      </c>
      <c r="I4424" s="50">
        <f>VLOOKUP(D4424,'Species List'!$A$2:$J$97,7,0)</f>
        <v>3.1109</v>
      </c>
      <c r="J4424">
        <f t="shared" si="69"/>
        <v>722.73279691201913</v>
      </c>
      <c r="K4424" s="50" t="str">
        <f>VLOOKUP(D4424,'Species List'!$A$2:$J$97,4,0)</f>
        <v>Scaridae</v>
      </c>
    </row>
    <row r="4425" spans="1:11">
      <c r="A4425" s="49">
        <v>2015</v>
      </c>
      <c r="B4425" t="s">
        <v>62</v>
      </c>
      <c r="C4425">
        <v>3</v>
      </c>
      <c r="D4425" t="s">
        <v>45</v>
      </c>
      <c r="E4425" s="48" t="str">
        <f>VLOOKUP(D4425,'Species List'!$A$2:$J$97,3,0)</f>
        <v>Sparisoma viride</v>
      </c>
      <c r="F4425">
        <v>18</v>
      </c>
      <c r="G4425" t="s">
        <v>21</v>
      </c>
      <c r="H4425" s="50">
        <f>VLOOKUP(D4425,'Species List'!$A$2:$J$97,6,0)</f>
        <v>-4.4317000000000002</v>
      </c>
      <c r="I4425" s="50">
        <f>VLOOKUP(D4425,'Species List'!$A$2:$J$97,7,0)</f>
        <v>2.9051</v>
      </c>
      <c r="J4425">
        <f t="shared" si="69"/>
        <v>131.85364940800787</v>
      </c>
      <c r="K4425" s="50" t="str">
        <f>VLOOKUP(D4425,'Species List'!$A$2:$J$97,4,0)</f>
        <v>Scaridae</v>
      </c>
    </row>
    <row r="4426" spans="1:11">
      <c r="A4426" s="49">
        <v>2015</v>
      </c>
      <c r="B4426" t="s">
        <v>62</v>
      </c>
      <c r="C4426">
        <v>3</v>
      </c>
      <c r="D4426" t="s">
        <v>45</v>
      </c>
      <c r="E4426" s="48" t="str">
        <f>VLOOKUP(D4426,'Species List'!$A$2:$J$97,3,0)</f>
        <v>Sparisoma viride</v>
      </c>
      <c r="F4426">
        <v>25</v>
      </c>
      <c r="G4426" t="s">
        <v>21</v>
      </c>
      <c r="H4426" s="50">
        <f>VLOOKUP(D4426,'Species List'!$A$2:$J$97,6,0)</f>
        <v>-4.4317000000000002</v>
      </c>
      <c r="I4426" s="50">
        <f>VLOOKUP(D4426,'Species List'!$A$2:$J$97,7,0)</f>
        <v>2.9051</v>
      </c>
      <c r="J4426">
        <f t="shared" si="69"/>
        <v>342.41715863912742</v>
      </c>
      <c r="K4426" s="50" t="str">
        <f>VLOOKUP(D4426,'Species List'!$A$2:$J$97,4,0)</f>
        <v>Scaridae</v>
      </c>
    </row>
    <row r="4427" spans="1:11">
      <c r="A4427" s="49">
        <v>2015</v>
      </c>
      <c r="B4427" t="s">
        <v>62</v>
      </c>
      <c r="C4427">
        <v>3</v>
      </c>
      <c r="D4427" t="s">
        <v>45</v>
      </c>
      <c r="E4427" s="48" t="str">
        <f>VLOOKUP(D4427,'Species List'!$A$2:$J$97,3,0)</f>
        <v>Sparisoma viride</v>
      </c>
      <c r="F4427">
        <v>28</v>
      </c>
      <c r="G4427" t="s">
        <v>21</v>
      </c>
      <c r="H4427" s="50">
        <f>VLOOKUP(D4427,'Species List'!$A$2:$J$97,6,0)</f>
        <v>-4.4317000000000002</v>
      </c>
      <c r="I4427" s="50">
        <f>VLOOKUP(D4427,'Species List'!$A$2:$J$97,7,0)</f>
        <v>2.9051</v>
      </c>
      <c r="J4427">
        <f t="shared" si="69"/>
        <v>475.92530495067058</v>
      </c>
      <c r="K4427" s="50" t="str">
        <f>VLOOKUP(D4427,'Species List'!$A$2:$J$97,4,0)</f>
        <v>Scaridae</v>
      </c>
    </row>
    <row r="4428" spans="1:11">
      <c r="A4428" s="49">
        <v>2015</v>
      </c>
      <c r="B4428" t="s">
        <v>62</v>
      </c>
      <c r="C4428">
        <v>3</v>
      </c>
      <c r="D4428" t="s">
        <v>45</v>
      </c>
      <c r="E4428" s="48" t="str">
        <f>VLOOKUP(D4428,'Species List'!$A$2:$J$97,3,0)</f>
        <v>Sparisoma viride</v>
      </c>
      <c r="F4428">
        <v>28</v>
      </c>
      <c r="G4428" t="s">
        <v>21</v>
      </c>
      <c r="H4428" s="50">
        <f>VLOOKUP(D4428,'Species List'!$A$2:$J$97,6,0)</f>
        <v>-4.4317000000000002</v>
      </c>
      <c r="I4428" s="50">
        <f>VLOOKUP(D4428,'Species List'!$A$2:$J$97,7,0)</f>
        <v>2.9051</v>
      </c>
      <c r="J4428">
        <f t="shared" si="69"/>
        <v>475.92530495067058</v>
      </c>
      <c r="K4428" s="50" t="str">
        <f>VLOOKUP(D4428,'Species List'!$A$2:$J$97,4,0)</f>
        <v>Scaridae</v>
      </c>
    </row>
    <row r="4429" spans="1:11">
      <c r="A4429" s="49">
        <v>2015</v>
      </c>
      <c r="B4429" t="s">
        <v>62</v>
      </c>
      <c r="C4429">
        <v>3</v>
      </c>
      <c r="D4429" t="s">
        <v>45</v>
      </c>
      <c r="E4429" s="48" t="str">
        <f>VLOOKUP(D4429,'Species List'!$A$2:$J$97,3,0)</f>
        <v>Sparisoma viride</v>
      </c>
      <c r="F4429">
        <v>30</v>
      </c>
      <c r="G4429" t="s">
        <v>21</v>
      </c>
      <c r="H4429" s="50">
        <f>VLOOKUP(D4429,'Species List'!$A$2:$J$97,6,0)</f>
        <v>-4.4317000000000002</v>
      </c>
      <c r="I4429" s="50">
        <f>VLOOKUP(D4429,'Species List'!$A$2:$J$97,7,0)</f>
        <v>2.9051</v>
      </c>
      <c r="J4429">
        <f t="shared" si="69"/>
        <v>581.54718397712224</v>
      </c>
      <c r="K4429" s="50" t="str">
        <f>VLOOKUP(D4429,'Species List'!$A$2:$J$97,4,0)</f>
        <v>Scaridae</v>
      </c>
    </row>
    <row r="4430" spans="1:11">
      <c r="A4430" s="49">
        <v>2015</v>
      </c>
      <c r="B4430" t="s">
        <v>62</v>
      </c>
      <c r="C4430">
        <v>3</v>
      </c>
      <c r="D4430" t="s">
        <v>45</v>
      </c>
      <c r="E4430" s="48" t="str">
        <f>VLOOKUP(D4430,'Species List'!$A$2:$J$97,3,0)</f>
        <v>Sparisoma viride</v>
      </c>
      <c r="F4430">
        <v>32</v>
      </c>
      <c r="G4430" t="s">
        <v>21</v>
      </c>
      <c r="H4430" s="50">
        <f>VLOOKUP(D4430,'Species List'!$A$2:$J$97,6,0)</f>
        <v>-4.4317000000000002</v>
      </c>
      <c r="I4430" s="50">
        <f>VLOOKUP(D4430,'Species List'!$A$2:$J$97,7,0)</f>
        <v>2.9051</v>
      </c>
      <c r="J4430">
        <f t="shared" si="69"/>
        <v>701.47339170910243</v>
      </c>
      <c r="K4430" s="50" t="str">
        <f>VLOOKUP(D4430,'Species List'!$A$2:$J$97,4,0)</f>
        <v>Scaridae</v>
      </c>
    </row>
    <row r="4431" spans="1:11">
      <c r="A4431" s="49">
        <v>2015</v>
      </c>
      <c r="B4431" t="s">
        <v>62</v>
      </c>
      <c r="C4431">
        <v>3</v>
      </c>
      <c r="D4431" t="s">
        <v>45</v>
      </c>
      <c r="E4431" s="48" t="str">
        <f>VLOOKUP(D4431,'Species List'!$A$2:$J$97,3,0)</f>
        <v>Sparisoma viride</v>
      </c>
      <c r="F4431">
        <v>32</v>
      </c>
      <c r="G4431" t="s">
        <v>43</v>
      </c>
      <c r="H4431" s="50">
        <f>VLOOKUP(D4431,'Species List'!$A$2:$J$97,6,0)</f>
        <v>-4.4317000000000002</v>
      </c>
      <c r="I4431" s="50">
        <f>VLOOKUP(D4431,'Species List'!$A$2:$J$97,7,0)</f>
        <v>2.9051</v>
      </c>
      <c r="J4431">
        <f t="shared" si="69"/>
        <v>701.47339170910243</v>
      </c>
      <c r="K4431" s="50" t="str">
        <f>VLOOKUP(D4431,'Species List'!$A$2:$J$97,4,0)</f>
        <v>Scaridae</v>
      </c>
    </row>
    <row r="4432" spans="1:11">
      <c r="A4432" s="49">
        <v>2015</v>
      </c>
      <c r="B4432" t="s">
        <v>62</v>
      </c>
      <c r="C4432">
        <v>4</v>
      </c>
      <c r="D4432" t="s">
        <v>54</v>
      </c>
      <c r="E4432" s="48" t="str">
        <f>VLOOKUP(D4432,'Species List'!$A$2:$J$97,3,0)</f>
        <v>Acanthurus coeruleus</v>
      </c>
      <c r="F4432">
        <v>17</v>
      </c>
      <c r="H4432" s="50">
        <f>VLOOKUP(D4432,'Species List'!$A$2:$J$97,6,0)</f>
        <v>-2.8241999999999998</v>
      </c>
      <c r="I4432" s="50">
        <f>VLOOKUP(D4432,'Species List'!$A$2:$J$97,7,0)</f>
        <v>2.2637999999999998</v>
      </c>
      <c r="J4432">
        <f t="shared" si="69"/>
        <v>167.91529942216221</v>
      </c>
      <c r="K4432" s="50" t="str">
        <f>VLOOKUP(D4432,'Species List'!$A$2:$J$97,4,0)</f>
        <v>Acanthuridae</v>
      </c>
    </row>
    <row r="4433" spans="1:11">
      <c r="A4433" s="49">
        <v>2015</v>
      </c>
      <c r="B4433" t="s">
        <v>62</v>
      </c>
      <c r="C4433">
        <v>4</v>
      </c>
      <c r="D4433" t="s">
        <v>48</v>
      </c>
      <c r="E4433" s="48" t="str">
        <f>VLOOKUP(D4433,'Species List'!$A$2:$J$97,3,0)</f>
        <v>Scarus taeniopterus</v>
      </c>
      <c r="F4433">
        <v>10</v>
      </c>
      <c r="G4433" t="s">
        <v>21</v>
      </c>
      <c r="H4433" s="50">
        <f>VLOOKUP(D4433,'Species List'!$A$2:$J$97,6,0)</f>
        <v>-3.2256999999999998</v>
      </c>
      <c r="I4433" s="50">
        <f>VLOOKUP(D4433,'Species List'!$A$2:$J$97,7,0)</f>
        <v>2.3852000000000002</v>
      </c>
      <c r="J4433">
        <f t="shared" si="69"/>
        <v>35.050966680669347</v>
      </c>
      <c r="K4433" s="50" t="str">
        <f>VLOOKUP(D4433,'Species List'!$A$2:$J$97,4,0)</f>
        <v>Scaridae</v>
      </c>
    </row>
    <row r="4434" spans="1:11">
      <c r="A4434" s="49">
        <v>2015</v>
      </c>
      <c r="B4434" t="s">
        <v>62</v>
      </c>
      <c r="C4434">
        <v>4</v>
      </c>
      <c r="D4434" t="s">
        <v>48</v>
      </c>
      <c r="E4434" s="48" t="str">
        <f>VLOOKUP(D4434,'Species List'!$A$2:$J$97,3,0)</f>
        <v>Scarus taeniopterus</v>
      </c>
      <c r="F4434">
        <v>15</v>
      </c>
      <c r="G4434" t="s">
        <v>21</v>
      </c>
      <c r="H4434" s="50">
        <f>VLOOKUP(D4434,'Species List'!$A$2:$J$97,6,0)</f>
        <v>-3.2256999999999998</v>
      </c>
      <c r="I4434" s="50">
        <f>VLOOKUP(D4434,'Species List'!$A$2:$J$97,7,0)</f>
        <v>2.3852000000000002</v>
      </c>
      <c r="J4434">
        <f t="shared" si="69"/>
        <v>92.19616810425471</v>
      </c>
      <c r="K4434" s="50" t="str">
        <f>VLOOKUP(D4434,'Species List'!$A$2:$J$97,4,0)</f>
        <v>Scaridae</v>
      </c>
    </row>
    <row r="4435" spans="1:11">
      <c r="A4435" s="49">
        <v>2015</v>
      </c>
      <c r="B4435" t="s">
        <v>62</v>
      </c>
      <c r="C4435">
        <v>4</v>
      </c>
      <c r="D4435" t="s">
        <v>48</v>
      </c>
      <c r="E4435" s="48" t="str">
        <f>VLOOKUP(D4435,'Species List'!$A$2:$J$97,3,0)</f>
        <v>Scarus taeniopterus</v>
      </c>
      <c r="F4435">
        <v>16</v>
      </c>
      <c r="G4435" t="s">
        <v>21</v>
      </c>
      <c r="H4435" s="50">
        <f>VLOOKUP(D4435,'Species List'!$A$2:$J$97,6,0)</f>
        <v>-3.2256999999999998</v>
      </c>
      <c r="I4435" s="50">
        <f>VLOOKUP(D4435,'Species List'!$A$2:$J$97,7,0)</f>
        <v>2.3852000000000002</v>
      </c>
      <c r="J4435">
        <f t="shared" si="69"/>
        <v>107.53924488293569</v>
      </c>
      <c r="K4435" s="50" t="str">
        <f>VLOOKUP(D4435,'Species List'!$A$2:$J$97,4,0)</f>
        <v>Scaridae</v>
      </c>
    </row>
    <row r="4436" spans="1:11">
      <c r="A4436" s="49">
        <v>2015</v>
      </c>
      <c r="B4436" t="s">
        <v>62</v>
      </c>
      <c r="C4436">
        <v>4</v>
      </c>
      <c r="D4436" t="s">
        <v>48</v>
      </c>
      <c r="E4436" s="48" t="str">
        <f>VLOOKUP(D4436,'Species List'!$A$2:$J$97,3,0)</f>
        <v>Scarus taeniopterus</v>
      </c>
      <c r="F4436">
        <v>16</v>
      </c>
      <c r="G4436" t="s">
        <v>21</v>
      </c>
      <c r="H4436" s="50">
        <f>VLOOKUP(D4436,'Species List'!$A$2:$J$97,6,0)</f>
        <v>-3.2256999999999998</v>
      </c>
      <c r="I4436" s="50">
        <f>VLOOKUP(D4436,'Species List'!$A$2:$J$97,7,0)</f>
        <v>2.3852000000000002</v>
      </c>
      <c r="J4436">
        <f t="shared" si="69"/>
        <v>107.53924488293569</v>
      </c>
      <c r="K4436" s="50" t="str">
        <f>VLOOKUP(D4436,'Species List'!$A$2:$J$97,4,0)</f>
        <v>Scaridae</v>
      </c>
    </row>
    <row r="4437" spans="1:11">
      <c r="A4437" s="49">
        <v>2015</v>
      </c>
      <c r="B4437" t="s">
        <v>62</v>
      </c>
      <c r="C4437">
        <v>4</v>
      </c>
      <c r="D4437" t="s">
        <v>48</v>
      </c>
      <c r="E4437" s="48" t="str">
        <f>VLOOKUP(D4437,'Species List'!$A$2:$J$97,3,0)</f>
        <v>Scarus taeniopterus</v>
      </c>
      <c r="F4437">
        <v>19</v>
      </c>
      <c r="G4437" t="s">
        <v>21</v>
      </c>
      <c r="H4437" s="50">
        <f>VLOOKUP(D4437,'Species List'!$A$2:$J$97,6,0)</f>
        <v>-3.2256999999999998</v>
      </c>
      <c r="I4437" s="50">
        <f>VLOOKUP(D4437,'Species List'!$A$2:$J$97,7,0)</f>
        <v>2.3852000000000002</v>
      </c>
      <c r="J4437">
        <f t="shared" si="69"/>
        <v>162.02539503890316</v>
      </c>
      <c r="K4437" s="50" t="str">
        <f>VLOOKUP(D4437,'Species List'!$A$2:$J$97,4,0)</f>
        <v>Scaridae</v>
      </c>
    </row>
    <row r="4438" spans="1:11">
      <c r="A4438" s="49">
        <v>2015</v>
      </c>
      <c r="B4438" t="s">
        <v>62</v>
      </c>
      <c r="C4438">
        <v>4</v>
      </c>
      <c r="D4438" t="s">
        <v>48</v>
      </c>
      <c r="E4438" s="48" t="str">
        <f>VLOOKUP(D4438,'Species List'!$A$2:$J$97,3,0)</f>
        <v>Scarus taeniopterus</v>
      </c>
      <c r="F4438">
        <v>23</v>
      </c>
      <c r="G4438" t="s">
        <v>43</v>
      </c>
      <c r="H4438" s="50">
        <f>VLOOKUP(D4438,'Species List'!$A$2:$J$97,6,0)</f>
        <v>-3.2256999999999998</v>
      </c>
      <c r="I4438" s="50">
        <f>VLOOKUP(D4438,'Species List'!$A$2:$J$97,7,0)</f>
        <v>2.3852000000000002</v>
      </c>
      <c r="J4438">
        <f t="shared" si="69"/>
        <v>255.56020890468707</v>
      </c>
      <c r="K4438" s="50" t="str">
        <f>VLOOKUP(D4438,'Species List'!$A$2:$J$97,4,0)</f>
        <v>Scaridae</v>
      </c>
    </row>
    <row r="4439" spans="1:11">
      <c r="A4439" s="49">
        <v>2015</v>
      </c>
      <c r="B4439" t="s">
        <v>62</v>
      </c>
      <c r="C4439">
        <v>4</v>
      </c>
      <c r="D4439" t="s">
        <v>48</v>
      </c>
      <c r="E4439" s="48" t="str">
        <f>VLOOKUP(D4439,'Species List'!$A$2:$J$97,3,0)</f>
        <v>Scarus taeniopterus</v>
      </c>
      <c r="F4439">
        <v>23</v>
      </c>
      <c r="G4439" t="s">
        <v>43</v>
      </c>
      <c r="H4439" s="50">
        <f>VLOOKUP(D4439,'Species List'!$A$2:$J$97,6,0)</f>
        <v>-3.2256999999999998</v>
      </c>
      <c r="I4439" s="50">
        <f>VLOOKUP(D4439,'Species List'!$A$2:$J$97,7,0)</f>
        <v>2.3852000000000002</v>
      </c>
      <c r="J4439">
        <f t="shared" si="69"/>
        <v>255.56020890468707</v>
      </c>
      <c r="K4439" s="50" t="str">
        <f>VLOOKUP(D4439,'Species List'!$A$2:$J$97,4,0)</f>
        <v>Scaridae</v>
      </c>
    </row>
    <row r="4440" spans="1:11">
      <c r="A4440" s="49">
        <v>2015</v>
      </c>
      <c r="B4440" t="s">
        <v>62</v>
      </c>
      <c r="C4440">
        <v>4</v>
      </c>
      <c r="D4440" s="48" t="s">
        <v>42</v>
      </c>
      <c r="E4440" s="48" t="str">
        <f>VLOOKUP(D4440,'Species List'!$A$2:$J$97,3,0)</f>
        <v>Scarus vetula</v>
      </c>
      <c r="F4440">
        <v>20</v>
      </c>
      <c r="G4440" t="s">
        <v>21</v>
      </c>
      <c r="H4440" s="50">
        <f>VLOOKUP(D4440,'Species List'!$A$2:$J$97,6,0)</f>
        <v>-5.0162000000000004</v>
      </c>
      <c r="I4440" s="50">
        <f>VLOOKUP(D4440,'Species List'!$A$2:$J$97,7,0)</f>
        <v>3.1109</v>
      </c>
      <c r="J4440">
        <f t="shared" si="69"/>
        <v>138.69928220116935</v>
      </c>
      <c r="K4440" s="50" t="str">
        <f>VLOOKUP(D4440,'Species List'!$A$2:$J$97,4,0)</f>
        <v>Scaridae</v>
      </c>
    </row>
    <row r="4441" spans="1:11">
      <c r="A4441" s="49">
        <v>2015</v>
      </c>
      <c r="B4441" t="s">
        <v>62</v>
      </c>
      <c r="C4441">
        <v>4</v>
      </c>
      <c r="D4441" s="48" t="s">
        <v>42</v>
      </c>
      <c r="E4441" s="48" t="str">
        <f>VLOOKUP(D4441,'Species List'!$A$2:$J$97,3,0)</f>
        <v>Scarus vetula</v>
      </c>
      <c r="F4441">
        <v>21</v>
      </c>
      <c r="G4441" t="s">
        <v>21</v>
      </c>
      <c r="H4441" s="50">
        <f>VLOOKUP(D4441,'Species List'!$A$2:$J$97,6,0)</f>
        <v>-5.0162000000000004</v>
      </c>
      <c r="I4441" s="50">
        <f>VLOOKUP(D4441,'Species List'!$A$2:$J$97,7,0)</f>
        <v>3.1109</v>
      </c>
      <c r="J4441">
        <f t="shared" si="69"/>
        <v>161.43288343397762</v>
      </c>
      <c r="K4441" s="50" t="str">
        <f>VLOOKUP(D4441,'Species List'!$A$2:$J$97,4,0)</f>
        <v>Scaridae</v>
      </c>
    </row>
    <row r="4442" spans="1:11">
      <c r="A4442" s="49">
        <v>2015</v>
      </c>
      <c r="B4442" t="s">
        <v>62</v>
      </c>
      <c r="C4442">
        <v>4</v>
      </c>
      <c r="D4442" t="s">
        <v>45</v>
      </c>
      <c r="E4442" s="48" t="str">
        <f>VLOOKUP(D4442,'Species List'!$A$2:$J$97,3,0)</f>
        <v>Sparisoma viride</v>
      </c>
      <c r="F4442">
        <v>30</v>
      </c>
      <c r="G4442" t="s">
        <v>21</v>
      </c>
      <c r="H4442" s="50">
        <f>VLOOKUP(D4442,'Species List'!$A$2:$J$97,6,0)</f>
        <v>-4.4317000000000002</v>
      </c>
      <c r="I4442" s="50">
        <f>VLOOKUP(D4442,'Species List'!$A$2:$J$97,7,0)</f>
        <v>2.9051</v>
      </c>
      <c r="J4442">
        <f t="shared" si="69"/>
        <v>581.54718397712224</v>
      </c>
      <c r="K4442" s="50" t="str">
        <f>VLOOKUP(D4442,'Species List'!$A$2:$J$97,4,0)</f>
        <v>Scaridae</v>
      </c>
    </row>
    <row r="4443" spans="1:11">
      <c r="A4443" s="49">
        <v>2015</v>
      </c>
      <c r="B4443" t="s">
        <v>62</v>
      </c>
      <c r="C4443">
        <v>4</v>
      </c>
      <c r="D4443" t="s">
        <v>45</v>
      </c>
      <c r="E4443" s="48" t="str">
        <f>VLOOKUP(D4443,'Species List'!$A$2:$J$97,3,0)</f>
        <v>Sparisoma viride</v>
      </c>
      <c r="F4443">
        <v>32</v>
      </c>
      <c r="G4443" t="s">
        <v>43</v>
      </c>
      <c r="H4443" s="50">
        <f>VLOOKUP(D4443,'Species List'!$A$2:$J$97,6,0)</f>
        <v>-4.4317000000000002</v>
      </c>
      <c r="I4443" s="50">
        <f>VLOOKUP(D4443,'Species List'!$A$2:$J$97,7,0)</f>
        <v>2.9051</v>
      </c>
      <c r="J4443">
        <f t="shared" si="69"/>
        <v>701.47339170910243</v>
      </c>
      <c r="K4443" s="50" t="str">
        <f>VLOOKUP(D4443,'Species List'!$A$2:$J$97,4,0)</f>
        <v>Scaridae</v>
      </c>
    </row>
    <row r="4444" spans="1:11">
      <c r="A4444" s="49">
        <v>2015</v>
      </c>
      <c r="B4444" t="s">
        <v>62</v>
      </c>
      <c r="C4444">
        <v>5</v>
      </c>
      <c r="D4444" t="s">
        <v>44</v>
      </c>
      <c r="E4444" s="48" t="str">
        <f>VLOOKUP(D4444,'Species List'!$A$2:$J$97,3,0)</f>
        <v>Scarus iseri</v>
      </c>
      <c r="F4444">
        <v>12</v>
      </c>
      <c r="G4444" t="s">
        <v>21</v>
      </c>
      <c r="H4444" s="50">
        <f>VLOOKUP(D4444,'Species List'!$A$2:$J$97,6,0)</f>
        <v>-4.8887</v>
      </c>
      <c r="I4444" s="50">
        <f>VLOOKUP(D4444,'Species List'!$A$2:$J$97,7,0)</f>
        <v>3.0548000000000002</v>
      </c>
      <c r="J4444">
        <f t="shared" si="69"/>
        <v>29.025711241570576</v>
      </c>
      <c r="K4444" s="50" t="str">
        <f>VLOOKUP(D4444,'Species List'!$A$2:$J$97,4,0)</f>
        <v>Scaridae</v>
      </c>
    </row>
    <row r="4445" spans="1:11">
      <c r="A4445" s="49">
        <v>2015</v>
      </c>
      <c r="B4445" t="s">
        <v>62</v>
      </c>
      <c r="C4445">
        <v>5</v>
      </c>
      <c r="D4445" t="s">
        <v>48</v>
      </c>
      <c r="E4445" s="48" t="str">
        <f>VLOOKUP(D4445,'Species List'!$A$2:$J$97,3,0)</f>
        <v>Scarus taeniopterus</v>
      </c>
      <c r="F4445">
        <v>12</v>
      </c>
      <c r="G4445" t="s">
        <v>21</v>
      </c>
      <c r="H4445" s="50">
        <f>VLOOKUP(D4445,'Species List'!$A$2:$J$97,6,0)</f>
        <v>-3.2256999999999998</v>
      </c>
      <c r="I4445" s="50">
        <f>VLOOKUP(D4445,'Species List'!$A$2:$J$97,7,0)</f>
        <v>2.3852000000000002</v>
      </c>
      <c r="J4445">
        <f t="shared" si="69"/>
        <v>54.145592205106873</v>
      </c>
      <c r="K4445" s="50" t="str">
        <f>VLOOKUP(D4445,'Species List'!$A$2:$J$97,4,0)</f>
        <v>Scaridae</v>
      </c>
    </row>
    <row r="4446" spans="1:11">
      <c r="A4446" s="49">
        <v>2015</v>
      </c>
      <c r="B4446" t="s">
        <v>62</v>
      </c>
      <c r="C4446">
        <v>5</v>
      </c>
      <c r="D4446" t="s">
        <v>48</v>
      </c>
      <c r="E4446" s="48" t="str">
        <f>VLOOKUP(D4446,'Species List'!$A$2:$J$97,3,0)</f>
        <v>Scarus taeniopterus</v>
      </c>
      <c r="F4446">
        <v>18</v>
      </c>
      <c r="G4446" t="s">
        <v>21</v>
      </c>
      <c r="H4446" s="50">
        <f>VLOOKUP(D4446,'Species List'!$A$2:$J$97,6,0)</f>
        <v>-3.2256999999999998</v>
      </c>
      <c r="I4446" s="50">
        <f>VLOOKUP(D4446,'Species List'!$A$2:$J$97,7,0)</f>
        <v>2.3852000000000002</v>
      </c>
      <c r="J4446">
        <f t="shared" si="69"/>
        <v>142.42163893869329</v>
      </c>
      <c r="K4446" s="50" t="str">
        <f>VLOOKUP(D4446,'Species List'!$A$2:$J$97,4,0)</f>
        <v>Scaridae</v>
      </c>
    </row>
    <row r="4447" spans="1:11">
      <c r="A4447" s="49">
        <v>2015</v>
      </c>
      <c r="B4447" t="s">
        <v>62</v>
      </c>
      <c r="C4447">
        <v>5</v>
      </c>
      <c r="D4447" t="s">
        <v>48</v>
      </c>
      <c r="E4447" s="48" t="str">
        <f>VLOOKUP(D4447,'Species List'!$A$2:$J$97,3,0)</f>
        <v>Scarus taeniopterus</v>
      </c>
      <c r="F4447">
        <v>19</v>
      </c>
      <c r="G4447" t="s">
        <v>21</v>
      </c>
      <c r="H4447" s="50">
        <f>VLOOKUP(D4447,'Species List'!$A$2:$J$97,6,0)</f>
        <v>-3.2256999999999998</v>
      </c>
      <c r="I4447" s="50">
        <f>VLOOKUP(D4447,'Species List'!$A$2:$J$97,7,0)</f>
        <v>2.3852000000000002</v>
      </c>
      <c r="J4447">
        <f t="shared" si="69"/>
        <v>162.02539503890316</v>
      </c>
      <c r="K4447" s="50" t="str">
        <f>VLOOKUP(D4447,'Species List'!$A$2:$J$97,4,0)</f>
        <v>Scaridae</v>
      </c>
    </row>
    <row r="4448" spans="1:11">
      <c r="A4448" s="49">
        <v>2015</v>
      </c>
      <c r="B4448" t="s">
        <v>62</v>
      </c>
      <c r="C4448">
        <v>5</v>
      </c>
      <c r="D4448" s="48" t="s">
        <v>42</v>
      </c>
      <c r="E4448" s="48" t="str">
        <f>VLOOKUP(D4448,'Species List'!$A$2:$J$97,3,0)</f>
        <v>Scarus vetula</v>
      </c>
      <c r="F4448">
        <v>32</v>
      </c>
      <c r="G4448" t="s">
        <v>43</v>
      </c>
      <c r="H4448" s="50">
        <f>VLOOKUP(D4448,'Species List'!$A$2:$J$97,6,0)</f>
        <v>-5.0162000000000004</v>
      </c>
      <c r="I4448" s="50">
        <f>VLOOKUP(D4448,'Species List'!$A$2:$J$97,7,0)</f>
        <v>3.1109</v>
      </c>
      <c r="J4448">
        <f t="shared" si="69"/>
        <v>598.50952660385963</v>
      </c>
      <c r="K4448" s="50" t="str">
        <f>VLOOKUP(D4448,'Species List'!$A$2:$J$97,4,0)</f>
        <v>Scaridae</v>
      </c>
    </row>
    <row r="4449" spans="1:11">
      <c r="A4449" s="49">
        <v>2015</v>
      </c>
      <c r="B4449" t="s">
        <v>62</v>
      </c>
      <c r="C4449">
        <v>5</v>
      </c>
      <c r="D4449" s="48" t="s">
        <v>42</v>
      </c>
      <c r="E4449" s="48" t="str">
        <f>VLOOKUP(D4449,'Species List'!$A$2:$J$97,3,0)</f>
        <v>Scarus vetula</v>
      </c>
      <c r="F4449">
        <v>34</v>
      </c>
      <c r="G4449" t="s">
        <v>43</v>
      </c>
      <c r="H4449" s="50">
        <f>VLOOKUP(D4449,'Species List'!$A$2:$J$97,6,0)</f>
        <v>-5.0162000000000004</v>
      </c>
      <c r="I4449" s="50">
        <f>VLOOKUP(D4449,'Species List'!$A$2:$J$97,7,0)</f>
        <v>3.1109</v>
      </c>
      <c r="J4449">
        <f t="shared" si="69"/>
        <v>722.73279691201913</v>
      </c>
      <c r="K4449" s="50" t="str">
        <f>VLOOKUP(D4449,'Species List'!$A$2:$J$97,4,0)</f>
        <v>Scaridae</v>
      </c>
    </row>
    <row r="4450" spans="1:11">
      <c r="A4450" s="49">
        <v>2015</v>
      </c>
      <c r="B4450" t="s">
        <v>62</v>
      </c>
      <c r="C4450">
        <v>5</v>
      </c>
      <c r="D4450" s="48" t="s">
        <v>47</v>
      </c>
      <c r="E4450" s="48" t="str">
        <f>VLOOKUP(D4450,'Species List'!$A$2:$J$97,3,0)</f>
        <v>Sparisoma aurofrenatum</v>
      </c>
      <c r="F4450">
        <v>23</v>
      </c>
      <c r="G4450" t="s">
        <v>43</v>
      </c>
      <c r="H4450" s="50">
        <f>VLOOKUP(D4450,'Species List'!$A$2:$J$97,6,0)</f>
        <v>-4.0781000000000001</v>
      </c>
      <c r="I4450" s="50">
        <f>VLOOKUP(D4450,'Species List'!$A$2:$J$97,7,0)</f>
        <v>2.7437999999999998</v>
      </c>
      <c r="J4450">
        <f t="shared" si="69"/>
        <v>252.35321175413256</v>
      </c>
      <c r="K4450" s="50" t="str">
        <f>VLOOKUP(D4450,'Species List'!$A$2:$J$97,4,0)</f>
        <v>Scaridae</v>
      </c>
    </row>
    <row r="4451" spans="1:11">
      <c r="A4451" s="49">
        <v>2015</v>
      </c>
      <c r="B4451" t="s">
        <v>62</v>
      </c>
      <c r="C4451">
        <v>5</v>
      </c>
      <c r="D4451" t="s">
        <v>45</v>
      </c>
      <c r="E4451" s="48" t="str">
        <f>VLOOKUP(D4451,'Species List'!$A$2:$J$97,3,0)</f>
        <v>Sparisoma viride</v>
      </c>
      <c r="F4451">
        <v>19</v>
      </c>
      <c r="G4451" t="s">
        <v>21</v>
      </c>
      <c r="H4451" s="50">
        <f>VLOOKUP(D4451,'Species List'!$A$2:$J$97,6,0)</f>
        <v>-4.4317000000000002</v>
      </c>
      <c r="I4451" s="50">
        <f>VLOOKUP(D4451,'Species List'!$A$2:$J$97,7,0)</f>
        <v>2.9051</v>
      </c>
      <c r="J4451">
        <f t="shared" si="69"/>
        <v>154.2790962414671</v>
      </c>
      <c r="K4451" s="50" t="str">
        <f>VLOOKUP(D4451,'Species List'!$A$2:$J$97,4,0)</f>
        <v>Scaridae</v>
      </c>
    </row>
    <row r="4452" spans="1:11">
      <c r="A4452" s="49">
        <v>2015</v>
      </c>
      <c r="B4452" t="s">
        <v>62</v>
      </c>
      <c r="C4452">
        <v>5</v>
      </c>
      <c r="D4452" t="s">
        <v>45</v>
      </c>
      <c r="E4452" s="48" t="str">
        <f>VLOOKUP(D4452,'Species List'!$A$2:$J$97,3,0)</f>
        <v>Sparisoma viride</v>
      </c>
      <c r="F4452">
        <v>25</v>
      </c>
      <c r="G4452" t="s">
        <v>21</v>
      </c>
      <c r="H4452" s="50">
        <f>VLOOKUP(D4452,'Species List'!$A$2:$J$97,6,0)</f>
        <v>-4.4317000000000002</v>
      </c>
      <c r="I4452" s="50">
        <f>VLOOKUP(D4452,'Species List'!$A$2:$J$97,7,0)</f>
        <v>2.9051</v>
      </c>
      <c r="J4452">
        <f t="shared" si="69"/>
        <v>342.41715863912742</v>
      </c>
      <c r="K4452" s="50" t="str">
        <f>VLOOKUP(D4452,'Species List'!$A$2:$J$97,4,0)</f>
        <v>Scaridae</v>
      </c>
    </row>
    <row r="4453" spans="1:11">
      <c r="A4453" s="49">
        <v>2015</v>
      </c>
      <c r="B4453" t="s">
        <v>62</v>
      </c>
      <c r="C4453">
        <v>5</v>
      </c>
      <c r="D4453" t="s">
        <v>45</v>
      </c>
      <c r="E4453" s="48" t="str">
        <f>VLOOKUP(D4453,'Species List'!$A$2:$J$97,3,0)</f>
        <v>Sparisoma viride</v>
      </c>
      <c r="F4453">
        <v>30</v>
      </c>
      <c r="G4453" t="s">
        <v>21</v>
      </c>
      <c r="H4453" s="50">
        <f>VLOOKUP(D4453,'Species List'!$A$2:$J$97,6,0)</f>
        <v>-4.4317000000000002</v>
      </c>
      <c r="I4453" s="50">
        <f>VLOOKUP(D4453,'Species List'!$A$2:$J$97,7,0)</f>
        <v>2.9051</v>
      </c>
      <c r="J4453">
        <f t="shared" si="69"/>
        <v>581.54718397712224</v>
      </c>
      <c r="K4453" s="50" t="str">
        <f>VLOOKUP(D4453,'Species List'!$A$2:$J$97,4,0)</f>
        <v>Scaridae</v>
      </c>
    </row>
    <row r="4454" spans="1:11">
      <c r="A4454" s="49">
        <v>2015</v>
      </c>
      <c r="B4454" t="s">
        <v>62</v>
      </c>
      <c r="C4454">
        <v>5</v>
      </c>
      <c r="D4454" t="s">
        <v>45</v>
      </c>
      <c r="E4454" s="48" t="str">
        <f>VLOOKUP(D4454,'Species List'!$A$2:$J$97,3,0)</f>
        <v>Sparisoma viride</v>
      </c>
      <c r="F4454">
        <v>32</v>
      </c>
      <c r="G4454" t="s">
        <v>43</v>
      </c>
      <c r="H4454" s="50">
        <f>VLOOKUP(D4454,'Species List'!$A$2:$J$97,6,0)</f>
        <v>-4.4317000000000002</v>
      </c>
      <c r="I4454" s="50">
        <f>VLOOKUP(D4454,'Species List'!$A$2:$J$97,7,0)</f>
        <v>2.9051</v>
      </c>
      <c r="J4454">
        <f t="shared" si="69"/>
        <v>701.47339170910243</v>
      </c>
      <c r="K4454" s="50" t="str">
        <f>VLOOKUP(D4454,'Species List'!$A$2:$J$97,4,0)</f>
        <v>Scaridae</v>
      </c>
    </row>
    <row r="4455" spans="1:11">
      <c r="A4455" s="49">
        <v>2015</v>
      </c>
      <c r="B4455" t="s">
        <v>62</v>
      </c>
      <c r="C4455">
        <v>6</v>
      </c>
      <c r="D4455" s="48" t="s">
        <v>26</v>
      </c>
      <c r="E4455" s="48" t="str">
        <f>VLOOKUP(D4455,'Species List'!$A$2:$J$97,3,0)</f>
        <v>Acanthurus bahianus</v>
      </c>
      <c r="F4455">
        <v>15</v>
      </c>
      <c r="H4455" s="50">
        <f>VLOOKUP(D4455,'Species List'!$A$2:$J$97,6,0)</f>
        <v>-4.6005000000000003</v>
      </c>
      <c r="I4455" s="50">
        <f>VLOOKUP(D4455,'Species List'!$A$2:$J$97,7,0)</f>
        <v>2.9752000000000001</v>
      </c>
      <c r="J4455">
        <f t="shared" si="69"/>
        <v>74.783659607909669</v>
      </c>
      <c r="K4455" s="50" t="str">
        <f>VLOOKUP(D4455,'Species List'!$A$2:$J$97,4,0)</f>
        <v>Acanthuridae</v>
      </c>
    </row>
    <row r="4456" spans="1:11">
      <c r="A4456" s="49">
        <v>2015</v>
      </c>
      <c r="B4456" t="s">
        <v>62</v>
      </c>
      <c r="C4456">
        <v>6</v>
      </c>
      <c r="D4456" s="48" t="s">
        <v>26</v>
      </c>
      <c r="E4456" s="48" t="str">
        <f>VLOOKUP(D4456,'Species List'!$A$2:$J$97,3,0)</f>
        <v>Acanthurus bahianus</v>
      </c>
      <c r="F4456">
        <v>18</v>
      </c>
      <c r="H4456" s="50">
        <f>VLOOKUP(D4456,'Species List'!$A$2:$J$97,6,0)</f>
        <v>-4.6005000000000003</v>
      </c>
      <c r="I4456" s="50">
        <f>VLOOKUP(D4456,'Species List'!$A$2:$J$97,7,0)</f>
        <v>2.9752000000000001</v>
      </c>
      <c r="J4456">
        <f t="shared" si="69"/>
        <v>128.64317706372901</v>
      </c>
      <c r="K4456" s="50" t="str">
        <f>VLOOKUP(D4456,'Species List'!$A$2:$J$97,4,0)</f>
        <v>Acanthuridae</v>
      </c>
    </row>
    <row r="4457" spans="1:11">
      <c r="A4457" s="49">
        <v>2015</v>
      </c>
      <c r="B4457" t="s">
        <v>62</v>
      </c>
      <c r="C4457">
        <v>6</v>
      </c>
      <c r="D4457" t="s">
        <v>54</v>
      </c>
      <c r="E4457" s="48" t="str">
        <f>VLOOKUP(D4457,'Species List'!$A$2:$J$97,3,0)</f>
        <v>Acanthurus coeruleus</v>
      </c>
      <c r="F4457">
        <v>14</v>
      </c>
      <c r="H4457" s="50">
        <f>VLOOKUP(D4457,'Species List'!$A$2:$J$97,6,0)</f>
        <v>-2.8241999999999998</v>
      </c>
      <c r="I4457" s="50">
        <f>VLOOKUP(D4457,'Species List'!$A$2:$J$97,7,0)</f>
        <v>2.2637999999999998</v>
      </c>
      <c r="J4457">
        <f t="shared" si="69"/>
        <v>108.19436620046002</v>
      </c>
      <c r="K4457" s="50" t="str">
        <f>VLOOKUP(D4457,'Species List'!$A$2:$J$97,4,0)</f>
        <v>Acanthuridae</v>
      </c>
    </row>
    <row r="4458" spans="1:11">
      <c r="A4458" s="49">
        <v>2015</v>
      </c>
      <c r="B4458" t="s">
        <v>62</v>
      </c>
      <c r="C4458">
        <v>6</v>
      </c>
      <c r="D4458" t="s">
        <v>48</v>
      </c>
      <c r="E4458" s="48" t="str">
        <f>VLOOKUP(D4458,'Species List'!$A$2:$J$97,3,0)</f>
        <v>Scarus taeniopterus</v>
      </c>
      <c r="F4458">
        <v>10</v>
      </c>
      <c r="G4458" t="s">
        <v>21</v>
      </c>
      <c r="H4458" s="50">
        <f>VLOOKUP(D4458,'Species List'!$A$2:$J$97,6,0)</f>
        <v>-3.2256999999999998</v>
      </c>
      <c r="I4458" s="50">
        <f>VLOOKUP(D4458,'Species List'!$A$2:$J$97,7,0)</f>
        <v>2.3852000000000002</v>
      </c>
      <c r="J4458">
        <f t="shared" si="69"/>
        <v>35.050966680669347</v>
      </c>
      <c r="K4458" s="50" t="str">
        <f>VLOOKUP(D4458,'Species List'!$A$2:$J$97,4,0)</f>
        <v>Scaridae</v>
      </c>
    </row>
    <row r="4459" spans="1:11">
      <c r="A4459" s="49">
        <v>2015</v>
      </c>
      <c r="B4459" t="s">
        <v>62</v>
      </c>
      <c r="C4459">
        <v>6</v>
      </c>
      <c r="D4459" t="s">
        <v>48</v>
      </c>
      <c r="E4459" s="48" t="str">
        <f>VLOOKUP(D4459,'Species List'!$A$2:$J$97,3,0)</f>
        <v>Scarus taeniopterus</v>
      </c>
      <c r="F4459">
        <v>12</v>
      </c>
      <c r="G4459" t="s">
        <v>21</v>
      </c>
      <c r="H4459" s="50">
        <f>VLOOKUP(D4459,'Species List'!$A$2:$J$97,6,0)</f>
        <v>-3.2256999999999998</v>
      </c>
      <c r="I4459" s="50">
        <f>VLOOKUP(D4459,'Species List'!$A$2:$J$97,7,0)</f>
        <v>2.3852000000000002</v>
      </c>
      <c r="J4459">
        <f t="shared" si="69"/>
        <v>54.145592205106873</v>
      </c>
      <c r="K4459" s="50" t="str">
        <f>VLOOKUP(D4459,'Species List'!$A$2:$J$97,4,0)</f>
        <v>Scaridae</v>
      </c>
    </row>
    <row r="4460" spans="1:11">
      <c r="A4460" s="49">
        <v>2015</v>
      </c>
      <c r="B4460" t="s">
        <v>62</v>
      </c>
      <c r="C4460">
        <v>6</v>
      </c>
      <c r="D4460" t="s">
        <v>48</v>
      </c>
      <c r="E4460" s="48" t="str">
        <f>VLOOKUP(D4460,'Species List'!$A$2:$J$97,3,0)</f>
        <v>Scarus taeniopterus</v>
      </c>
      <c r="F4460">
        <v>17</v>
      </c>
      <c r="G4460" t="s">
        <v>21</v>
      </c>
      <c r="H4460" s="50">
        <f>VLOOKUP(D4460,'Species List'!$A$2:$J$97,6,0)</f>
        <v>-3.2256999999999998</v>
      </c>
      <c r="I4460" s="50">
        <f>VLOOKUP(D4460,'Species List'!$A$2:$J$97,7,0)</f>
        <v>2.3852000000000002</v>
      </c>
      <c r="J4460">
        <f t="shared" si="69"/>
        <v>124.27013418228138</v>
      </c>
      <c r="K4460" s="50" t="str">
        <f>VLOOKUP(D4460,'Species List'!$A$2:$J$97,4,0)</f>
        <v>Scaridae</v>
      </c>
    </row>
    <row r="4461" spans="1:11">
      <c r="A4461" s="49">
        <v>2015</v>
      </c>
      <c r="B4461" t="s">
        <v>62</v>
      </c>
      <c r="C4461">
        <v>6</v>
      </c>
      <c r="D4461" t="s">
        <v>48</v>
      </c>
      <c r="E4461" s="48" t="str">
        <f>VLOOKUP(D4461,'Species List'!$A$2:$J$97,3,0)</f>
        <v>Scarus taeniopterus</v>
      </c>
      <c r="F4461">
        <v>20</v>
      </c>
      <c r="G4461" t="s">
        <v>21</v>
      </c>
      <c r="H4461" s="50">
        <f>VLOOKUP(D4461,'Species List'!$A$2:$J$97,6,0)</f>
        <v>-3.2256999999999998</v>
      </c>
      <c r="I4461" s="50">
        <f>VLOOKUP(D4461,'Species List'!$A$2:$J$97,7,0)</f>
        <v>2.3852000000000002</v>
      </c>
      <c r="J4461">
        <f t="shared" si="69"/>
        <v>183.11197449783583</v>
      </c>
      <c r="K4461" s="50" t="str">
        <f>VLOOKUP(D4461,'Species List'!$A$2:$J$97,4,0)</f>
        <v>Scaridae</v>
      </c>
    </row>
    <row r="4462" spans="1:11">
      <c r="A4462" s="49">
        <v>2015</v>
      </c>
      <c r="B4462" t="s">
        <v>62</v>
      </c>
      <c r="C4462">
        <v>6</v>
      </c>
      <c r="D4462" t="s">
        <v>48</v>
      </c>
      <c r="E4462" s="48" t="str">
        <f>VLOOKUP(D4462,'Species List'!$A$2:$J$97,3,0)</f>
        <v>Scarus taeniopterus</v>
      </c>
      <c r="F4462">
        <v>23</v>
      </c>
      <c r="G4462" t="s">
        <v>43</v>
      </c>
      <c r="H4462" s="50">
        <f>VLOOKUP(D4462,'Species List'!$A$2:$J$97,6,0)</f>
        <v>-3.2256999999999998</v>
      </c>
      <c r="I4462" s="50">
        <f>VLOOKUP(D4462,'Species List'!$A$2:$J$97,7,0)</f>
        <v>2.3852000000000002</v>
      </c>
      <c r="J4462">
        <f t="shared" si="69"/>
        <v>255.56020890468707</v>
      </c>
      <c r="K4462" s="50" t="str">
        <f>VLOOKUP(D4462,'Species List'!$A$2:$J$97,4,0)</f>
        <v>Scaridae</v>
      </c>
    </row>
    <row r="4463" spans="1:11">
      <c r="A4463" s="49">
        <v>2015</v>
      </c>
      <c r="B4463" t="s">
        <v>62</v>
      </c>
      <c r="C4463">
        <v>6</v>
      </c>
      <c r="D4463" t="s">
        <v>48</v>
      </c>
      <c r="E4463" s="48" t="str">
        <f>VLOOKUP(D4463,'Species List'!$A$2:$J$97,3,0)</f>
        <v>Scarus taeniopterus</v>
      </c>
      <c r="F4463">
        <v>23</v>
      </c>
      <c r="G4463" t="s">
        <v>43</v>
      </c>
      <c r="H4463" s="50">
        <f>VLOOKUP(D4463,'Species List'!$A$2:$J$97,6,0)</f>
        <v>-3.2256999999999998</v>
      </c>
      <c r="I4463" s="50">
        <f>VLOOKUP(D4463,'Species List'!$A$2:$J$97,7,0)</f>
        <v>2.3852000000000002</v>
      </c>
      <c r="J4463">
        <f t="shared" si="69"/>
        <v>255.56020890468707</v>
      </c>
      <c r="K4463" s="50" t="str">
        <f>VLOOKUP(D4463,'Species List'!$A$2:$J$97,4,0)</f>
        <v>Scaridae</v>
      </c>
    </row>
    <row r="4464" spans="1:11">
      <c r="A4464" s="49">
        <v>2015</v>
      </c>
      <c r="B4464" t="s">
        <v>62</v>
      </c>
      <c r="C4464">
        <v>6</v>
      </c>
      <c r="D4464" s="48" t="s">
        <v>47</v>
      </c>
      <c r="E4464" s="48" t="str">
        <f>VLOOKUP(D4464,'Species List'!$A$2:$J$97,3,0)</f>
        <v>Sparisoma aurofrenatum</v>
      </c>
      <c r="F4464">
        <v>18</v>
      </c>
      <c r="G4464" t="s">
        <v>21</v>
      </c>
      <c r="H4464" s="50">
        <f>VLOOKUP(D4464,'Species List'!$A$2:$J$97,6,0)</f>
        <v>-4.0781000000000001</v>
      </c>
      <c r="I4464" s="50">
        <f>VLOOKUP(D4464,'Species List'!$A$2:$J$97,7,0)</f>
        <v>2.7437999999999998</v>
      </c>
      <c r="J4464">
        <f t="shared" si="69"/>
        <v>128.80024807719036</v>
      </c>
      <c r="K4464" s="50" t="str">
        <f>VLOOKUP(D4464,'Species List'!$A$2:$J$97,4,0)</f>
        <v>Scaridae</v>
      </c>
    </row>
    <row r="4465" spans="1:11">
      <c r="A4465" s="49">
        <v>2015</v>
      </c>
      <c r="B4465" t="s">
        <v>62</v>
      </c>
      <c r="C4465">
        <v>6</v>
      </c>
      <c r="D4465" t="s">
        <v>45</v>
      </c>
      <c r="E4465" s="48" t="str">
        <f>VLOOKUP(D4465,'Species List'!$A$2:$J$97,3,0)</f>
        <v>Sparisoma viride</v>
      </c>
      <c r="F4465">
        <v>13</v>
      </c>
      <c r="G4465" t="s">
        <v>21</v>
      </c>
      <c r="H4465" s="50">
        <f>VLOOKUP(D4465,'Species List'!$A$2:$J$97,6,0)</f>
        <v>-4.4317000000000002</v>
      </c>
      <c r="I4465" s="50">
        <f>VLOOKUP(D4465,'Species List'!$A$2:$J$97,7,0)</f>
        <v>2.9051</v>
      </c>
      <c r="J4465">
        <f t="shared" si="69"/>
        <v>51.229112573228946</v>
      </c>
      <c r="K4465" s="50" t="str">
        <f>VLOOKUP(D4465,'Species List'!$A$2:$J$97,4,0)</f>
        <v>Scaridae</v>
      </c>
    </row>
    <row r="4466" spans="1:11">
      <c r="A4466" s="49">
        <v>2015</v>
      </c>
      <c r="B4466" t="s">
        <v>62</v>
      </c>
      <c r="C4466">
        <v>6</v>
      </c>
      <c r="D4466" t="s">
        <v>45</v>
      </c>
      <c r="E4466" s="48" t="str">
        <f>VLOOKUP(D4466,'Species List'!$A$2:$J$97,3,0)</f>
        <v>Sparisoma viride</v>
      </c>
      <c r="F4466">
        <v>23</v>
      </c>
      <c r="G4466" t="s">
        <v>21</v>
      </c>
      <c r="H4466" s="50">
        <f>VLOOKUP(D4466,'Species List'!$A$2:$J$97,6,0)</f>
        <v>-4.4317000000000002</v>
      </c>
      <c r="I4466" s="50">
        <f>VLOOKUP(D4466,'Species List'!$A$2:$J$97,7,0)</f>
        <v>2.9051</v>
      </c>
      <c r="J4466">
        <f t="shared" si="69"/>
        <v>268.75437106326598</v>
      </c>
      <c r="K4466" s="50" t="str">
        <f>VLOOKUP(D4466,'Species List'!$A$2:$J$97,4,0)</f>
        <v>Scaridae</v>
      </c>
    </row>
    <row r="4467" spans="1:11">
      <c r="A4467" s="49">
        <v>2015</v>
      </c>
      <c r="B4467" t="s">
        <v>62</v>
      </c>
      <c r="C4467">
        <v>6</v>
      </c>
      <c r="D4467" t="s">
        <v>45</v>
      </c>
      <c r="E4467" s="48" t="str">
        <f>VLOOKUP(D4467,'Species List'!$A$2:$J$97,3,0)</f>
        <v>Sparisoma viride</v>
      </c>
      <c r="F4467">
        <v>23</v>
      </c>
      <c r="G4467" t="s">
        <v>21</v>
      </c>
      <c r="H4467" s="50">
        <f>VLOOKUP(D4467,'Species List'!$A$2:$J$97,6,0)</f>
        <v>-4.4317000000000002</v>
      </c>
      <c r="I4467" s="50">
        <f>VLOOKUP(D4467,'Species List'!$A$2:$J$97,7,0)</f>
        <v>2.9051</v>
      </c>
      <c r="J4467">
        <f t="shared" si="69"/>
        <v>268.75437106326598</v>
      </c>
      <c r="K4467" s="50" t="str">
        <f>VLOOKUP(D4467,'Species List'!$A$2:$J$97,4,0)</f>
        <v>Scaridae</v>
      </c>
    </row>
    <row r="4468" spans="1:11">
      <c r="A4468" s="49">
        <v>2015</v>
      </c>
      <c r="B4468" t="s">
        <v>62</v>
      </c>
      <c r="C4468">
        <v>6</v>
      </c>
      <c r="D4468" t="s">
        <v>45</v>
      </c>
      <c r="E4468" s="48" t="str">
        <f>VLOOKUP(D4468,'Species List'!$A$2:$J$97,3,0)</f>
        <v>Sparisoma viride</v>
      </c>
      <c r="F4468">
        <v>23</v>
      </c>
      <c r="G4468" t="s">
        <v>21</v>
      </c>
      <c r="H4468" s="50">
        <f>VLOOKUP(D4468,'Species List'!$A$2:$J$97,6,0)</f>
        <v>-4.4317000000000002</v>
      </c>
      <c r="I4468" s="50">
        <f>VLOOKUP(D4468,'Species List'!$A$2:$J$97,7,0)</f>
        <v>2.9051</v>
      </c>
      <c r="J4468">
        <f t="shared" si="69"/>
        <v>268.75437106326598</v>
      </c>
      <c r="K4468" s="50" t="str">
        <f>VLOOKUP(D4468,'Species List'!$A$2:$J$97,4,0)</f>
        <v>Scaridae</v>
      </c>
    </row>
    <row r="4469" spans="1:11">
      <c r="A4469" s="49">
        <v>2015</v>
      </c>
      <c r="B4469" t="s">
        <v>62</v>
      </c>
      <c r="C4469">
        <v>7</v>
      </c>
      <c r="D4469" s="48" t="s">
        <v>49</v>
      </c>
      <c r="E4469" s="48" t="str">
        <f>VLOOKUP(D4469,'Species List'!$A$2:$J$97,3,0)</f>
        <v>Microspathodon chrysurus</v>
      </c>
      <c r="F4469">
        <v>12</v>
      </c>
      <c r="H4469" s="50">
        <f>VLOOKUP(D4469,'Species List'!$A$2:$J$97,6,0)</f>
        <v>-4.7032999999999996</v>
      </c>
      <c r="I4469" s="50">
        <f>VLOOKUP(D4469,'Species List'!$A$2:$J$97,7,0)</f>
        <v>3.0825</v>
      </c>
      <c r="J4469">
        <f t="shared" si="69"/>
        <v>50.789763544333439</v>
      </c>
      <c r="K4469" s="50" t="str">
        <f>VLOOKUP(D4469,'Species List'!$A$2:$J$97,4,0)</f>
        <v>Pomacentridae</v>
      </c>
    </row>
    <row r="4470" spans="1:11">
      <c r="A4470" s="49">
        <v>2015</v>
      </c>
      <c r="B4470" t="s">
        <v>62</v>
      </c>
      <c r="C4470">
        <v>7</v>
      </c>
      <c r="D4470" t="s">
        <v>44</v>
      </c>
      <c r="E4470" s="48" t="str">
        <f>VLOOKUP(D4470,'Species List'!$A$2:$J$97,3,0)</f>
        <v>Scarus iseri</v>
      </c>
      <c r="F4470">
        <v>23</v>
      </c>
      <c r="G4470" t="s">
        <v>43</v>
      </c>
      <c r="H4470" s="50">
        <f>VLOOKUP(D4470,'Species List'!$A$2:$J$97,6,0)</f>
        <v>-4.8887</v>
      </c>
      <c r="I4470" s="50">
        <f>VLOOKUP(D4470,'Species List'!$A$2:$J$97,7,0)</f>
        <v>3.0548000000000002</v>
      </c>
      <c r="J4470">
        <f t="shared" si="69"/>
        <v>211.79036238974825</v>
      </c>
      <c r="K4470" s="50" t="str">
        <f>VLOOKUP(D4470,'Species List'!$A$2:$J$97,4,0)</f>
        <v>Scaridae</v>
      </c>
    </row>
    <row r="4471" spans="1:11">
      <c r="A4471" s="49">
        <v>2015</v>
      </c>
      <c r="B4471" t="s">
        <v>62</v>
      </c>
      <c r="C4471">
        <v>7</v>
      </c>
      <c r="D4471" t="s">
        <v>44</v>
      </c>
      <c r="E4471" s="48" t="str">
        <f>VLOOKUP(D4471,'Species List'!$A$2:$J$97,3,0)</f>
        <v>Scarus iseri</v>
      </c>
      <c r="F4471">
        <v>23</v>
      </c>
      <c r="G4471" t="s">
        <v>43</v>
      </c>
      <c r="H4471" s="50">
        <f>VLOOKUP(D4471,'Species List'!$A$2:$J$97,6,0)</f>
        <v>-4.8887</v>
      </c>
      <c r="I4471" s="50">
        <f>VLOOKUP(D4471,'Species List'!$A$2:$J$97,7,0)</f>
        <v>3.0548000000000002</v>
      </c>
      <c r="J4471">
        <f t="shared" si="69"/>
        <v>211.79036238974825</v>
      </c>
      <c r="K4471" s="50" t="str">
        <f>VLOOKUP(D4471,'Species List'!$A$2:$J$97,4,0)</f>
        <v>Scaridae</v>
      </c>
    </row>
    <row r="4472" spans="1:11">
      <c r="A4472" s="49">
        <v>2015</v>
      </c>
      <c r="B4472" t="s">
        <v>62</v>
      </c>
      <c r="C4472">
        <v>7</v>
      </c>
      <c r="D4472" t="s">
        <v>48</v>
      </c>
      <c r="E4472" s="48" t="str">
        <f>VLOOKUP(D4472,'Species List'!$A$2:$J$97,3,0)</f>
        <v>Scarus taeniopterus</v>
      </c>
      <c r="F4472">
        <v>10</v>
      </c>
      <c r="G4472" t="s">
        <v>21</v>
      </c>
      <c r="H4472" s="50">
        <f>VLOOKUP(D4472,'Species List'!$A$2:$J$97,6,0)</f>
        <v>-3.2256999999999998</v>
      </c>
      <c r="I4472" s="50">
        <f>VLOOKUP(D4472,'Species List'!$A$2:$J$97,7,0)</f>
        <v>2.3852000000000002</v>
      </c>
      <c r="J4472">
        <f t="shared" si="69"/>
        <v>35.050966680669347</v>
      </c>
      <c r="K4472" s="50" t="str">
        <f>VLOOKUP(D4472,'Species List'!$A$2:$J$97,4,0)</f>
        <v>Scaridae</v>
      </c>
    </row>
    <row r="4473" spans="1:11">
      <c r="A4473" s="49">
        <v>2015</v>
      </c>
      <c r="B4473" t="s">
        <v>62</v>
      </c>
      <c r="C4473">
        <v>7</v>
      </c>
      <c r="D4473" t="s">
        <v>48</v>
      </c>
      <c r="E4473" s="48" t="str">
        <f>VLOOKUP(D4473,'Species List'!$A$2:$J$97,3,0)</f>
        <v>Scarus taeniopterus</v>
      </c>
      <c r="F4473">
        <v>12</v>
      </c>
      <c r="G4473" t="s">
        <v>21</v>
      </c>
      <c r="H4473" s="50">
        <f>VLOOKUP(D4473,'Species List'!$A$2:$J$97,6,0)</f>
        <v>-3.2256999999999998</v>
      </c>
      <c r="I4473" s="50">
        <f>VLOOKUP(D4473,'Species List'!$A$2:$J$97,7,0)</f>
        <v>2.3852000000000002</v>
      </c>
      <c r="J4473">
        <f t="shared" si="69"/>
        <v>54.145592205106873</v>
      </c>
      <c r="K4473" s="50" t="str">
        <f>VLOOKUP(D4473,'Species List'!$A$2:$J$97,4,0)</f>
        <v>Scaridae</v>
      </c>
    </row>
    <row r="4474" spans="1:11">
      <c r="A4474" s="49">
        <v>2015</v>
      </c>
      <c r="B4474" t="s">
        <v>62</v>
      </c>
      <c r="C4474">
        <v>7</v>
      </c>
      <c r="D4474" t="s">
        <v>48</v>
      </c>
      <c r="E4474" s="48" t="str">
        <f>VLOOKUP(D4474,'Species List'!$A$2:$J$97,3,0)</f>
        <v>Scarus taeniopterus</v>
      </c>
      <c r="F4474">
        <v>12</v>
      </c>
      <c r="G4474" t="s">
        <v>21</v>
      </c>
      <c r="H4474" s="50">
        <f>VLOOKUP(D4474,'Species List'!$A$2:$J$97,6,0)</f>
        <v>-3.2256999999999998</v>
      </c>
      <c r="I4474" s="50">
        <f>VLOOKUP(D4474,'Species List'!$A$2:$J$97,7,0)</f>
        <v>2.3852000000000002</v>
      </c>
      <c r="J4474">
        <f t="shared" si="69"/>
        <v>54.145592205106873</v>
      </c>
      <c r="K4474" s="50" t="str">
        <f>VLOOKUP(D4474,'Species List'!$A$2:$J$97,4,0)</f>
        <v>Scaridae</v>
      </c>
    </row>
    <row r="4475" spans="1:11">
      <c r="A4475" s="49">
        <v>2015</v>
      </c>
      <c r="B4475" t="s">
        <v>62</v>
      </c>
      <c r="C4475">
        <v>7</v>
      </c>
      <c r="D4475" t="s">
        <v>48</v>
      </c>
      <c r="E4475" s="48" t="str">
        <f>VLOOKUP(D4475,'Species List'!$A$2:$J$97,3,0)</f>
        <v>Scarus taeniopterus</v>
      </c>
      <c r="F4475">
        <v>18</v>
      </c>
      <c r="G4475" t="s">
        <v>21</v>
      </c>
      <c r="H4475" s="50">
        <f>VLOOKUP(D4475,'Species List'!$A$2:$J$97,6,0)</f>
        <v>-3.2256999999999998</v>
      </c>
      <c r="I4475" s="50">
        <f>VLOOKUP(D4475,'Species List'!$A$2:$J$97,7,0)</f>
        <v>2.3852000000000002</v>
      </c>
      <c r="J4475">
        <f t="shared" si="69"/>
        <v>142.42163893869329</v>
      </c>
      <c r="K4475" s="50" t="str">
        <f>VLOOKUP(D4475,'Species List'!$A$2:$J$97,4,0)</f>
        <v>Scaridae</v>
      </c>
    </row>
    <row r="4476" spans="1:11">
      <c r="A4476" s="49">
        <v>2015</v>
      </c>
      <c r="B4476" t="s">
        <v>62</v>
      </c>
      <c r="C4476">
        <v>7</v>
      </c>
      <c r="D4476" t="s">
        <v>48</v>
      </c>
      <c r="E4476" s="48" t="str">
        <f>VLOOKUP(D4476,'Species List'!$A$2:$J$97,3,0)</f>
        <v>Scarus taeniopterus</v>
      </c>
      <c r="F4476">
        <v>18</v>
      </c>
      <c r="G4476" t="s">
        <v>21</v>
      </c>
      <c r="H4476" s="50">
        <f>VLOOKUP(D4476,'Species List'!$A$2:$J$97,6,0)</f>
        <v>-3.2256999999999998</v>
      </c>
      <c r="I4476" s="50">
        <f>VLOOKUP(D4476,'Species List'!$A$2:$J$97,7,0)</f>
        <v>2.3852000000000002</v>
      </c>
      <c r="J4476">
        <f t="shared" si="69"/>
        <v>142.42163893869329</v>
      </c>
      <c r="K4476" s="50" t="str">
        <f>VLOOKUP(D4476,'Species List'!$A$2:$J$97,4,0)</f>
        <v>Scaridae</v>
      </c>
    </row>
    <row r="4477" spans="1:11">
      <c r="A4477" s="49">
        <v>2015</v>
      </c>
      <c r="B4477" t="s">
        <v>62</v>
      </c>
      <c r="C4477">
        <v>7</v>
      </c>
      <c r="D4477" t="s">
        <v>48</v>
      </c>
      <c r="E4477" s="48" t="str">
        <f>VLOOKUP(D4477,'Species List'!$A$2:$J$97,3,0)</f>
        <v>Scarus taeniopterus</v>
      </c>
      <c r="F4477">
        <v>20</v>
      </c>
      <c r="G4477" t="s">
        <v>21</v>
      </c>
      <c r="H4477" s="50">
        <f>VLOOKUP(D4477,'Species List'!$A$2:$J$97,6,0)</f>
        <v>-3.2256999999999998</v>
      </c>
      <c r="I4477" s="50">
        <f>VLOOKUP(D4477,'Species List'!$A$2:$J$97,7,0)</f>
        <v>2.3852000000000002</v>
      </c>
      <c r="J4477">
        <f t="shared" si="69"/>
        <v>183.11197449783583</v>
      </c>
      <c r="K4477" s="50" t="str">
        <f>VLOOKUP(D4477,'Species List'!$A$2:$J$97,4,0)</f>
        <v>Scaridae</v>
      </c>
    </row>
    <row r="4478" spans="1:11">
      <c r="A4478" s="49">
        <v>2015</v>
      </c>
      <c r="B4478" t="s">
        <v>62</v>
      </c>
      <c r="C4478">
        <v>7</v>
      </c>
      <c r="D4478" t="s">
        <v>48</v>
      </c>
      <c r="E4478" s="48" t="str">
        <f>VLOOKUP(D4478,'Species List'!$A$2:$J$97,3,0)</f>
        <v>Scarus taeniopterus</v>
      </c>
      <c r="F4478">
        <v>20</v>
      </c>
      <c r="G4478" t="s">
        <v>21</v>
      </c>
      <c r="H4478" s="50">
        <f>VLOOKUP(D4478,'Species List'!$A$2:$J$97,6,0)</f>
        <v>-3.2256999999999998</v>
      </c>
      <c r="I4478" s="50">
        <f>VLOOKUP(D4478,'Species List'!$A$2:$J$97,7,0)</f>
        <v>2.3852000000000002</v>
      </c>
      <c r="J4478">
        <f t="shared" si="69"/>
        <v>183.11197449783583</v>
      </c>
      <c r="K4478" s="50" t="str">
        <f>VLOOKUP(D4478,'Species List'!$A$2:$J$97,4,0)</f>
        <v>Scaridae</v>
      </c>
    </row>
    <row r="4479" spans="1:11">
      <c r="A4479" s="49">
        <v>2015</v>
      </c>
      <c r="B4479" t="s">
        <v>62</v>
      </c>
      <c r="C4479">
        <v>7</v>
      </c>
      <c r="D4479" t="s">
        <v>48</v>
      </c>
      <c r="E4479" s="48" t="str">
        <f>VLOOKUP(D4479,'Species List'!$A$2:$J$97,3,0)</f>
        <v>Scarus taeniopterus</v>
      </c>
      <c r="F4479">
        <v>20</v>
      </c>
      <c r="G4479" t="s">
        <v>21</v>
      </c>
      <c r="H4479" s="50">
        <f>VLOOKUP(D4479,'Species List'!$A$2:$J$97,6,0)</f>
        <v>-3.2256999999999998</v>
      </c>
      <c r="I4479" s="50">
        <f>VLOOKUP(D4479,'Species List'!$A$2:$J$97,7,0)</f>
        <v>2.3852000000000002</v>
      </c>
      <c r="J4479">
        <f t="shared" si="69"/>
        <v>183.11197449783583</v>
      </c>
      <c r="K4479" s="50" t="str">
        <f>VLOOKUP(D4479,'Species List'!$A$2:$J$97,4,0)</f>
        <v>Scaridae</v>
      </c>
    </row>
    <row r="4480" spans="1:11">
      <c r="A4480" s="49">
        <v>2015</v>
      </c>
      <c r="B4480" t="s">
        <v>62</v>
      </c>
      <c r="C4480">
        <v>7</v>
      </c>
      <c r="D4480" t="s">
        <v>48</v>
      </c>
      <c r="E4480" s="48" t="str">
        <f>VLOOKUP(D4480,'Species List'!$A$2:$J$97,3,0)</f>
        <v>Scarus taeniopterus</v>
      </c>
      <c r="F4480">
        <v>24</v>
      </c>
      <c r="G4480" t="s">
        <v>43</v>
      </c>
      <c r="H4480" s="50">
        <f>VLOOKUP(D4480,'Species List'!$A$2:$J$97,6,0)</f>
        <v>-3.2256999999999998</v>
      </c>
      <c r="I4480" s="50">
        <f>VLOOKUP(D4480,'Species List'!$A$2:$J$97,7,0)</f>
        <v>2.3852000000000002</v>
      </c>
      <c r="J4480">
        <f t="shared" si="69"/>
        <v>282.86541679033706</v>
      </c>
      <c r="K4480" s="50" t="str">
        <f>VLOOKUP(D4480,'Species List'!$A$2:$J$97,4,0)</f>
        <v>Scaridae</v>
      </c>
    </row>
    <row r="4481" spans="1:11">
      <c r="A4481" s="49">
        <v>2015</v>
      </c>
      <c r="B4481" t="s">
        <v>62</v>
      </c>
      <c r="C4481">
        <v>7</v>
      </c>
      <c r="D4481" s="48" t="s">
        <v>42</v>
      </c>
      <c r="E4481" s="48" t="str">
        <f>VLOOKUP(D4481,'Species List'!$A$2:$J$97,3,0)</f>
        <v>Scarus vetula</v>
      </c>
      <c r="F4481">
        <v>30</v>
      </c>
      <c r="G4481" t="s">
        <v>43</v>
      </c>
      <c r="H4481" s="50">
        <f>VLOOKUP(D4481,'Species List'!$A$2:$J$97,6,0)</f>
        <v>-5.0162000000000004</v>
      </c>
      <c r="I4481" s="50">
        <f>VLOOKUP(D4481,'Species List'!$A$2:$J$97,7,0)</f>
        <v>3.1109</v>
      </c>
      <c r="J4481">
        <f t="shared" si="69"/>
        <v>489.6395738782121</v>
      </c>
      <c r="K4481" s="50" t="str">
        <f>VLOOKUP(D4481,'Species List'!$A$2:$J$97,4,0)</f>
        <v>Scaridae</v>
      </c>
    </row>
    <row r="4482" spans="1:11">
      <c r="A4482" s="49">
        <v>2015</v>
      </c>
      <c r="B4482" t="s">
        <v>62</v>
      </c>
      <c r="C4482">
        <v>7</v>
      </c>
      <c r="D4482" s="48" t="s">
        <v>47</v>
      </c>
      <c r="E4482" s="48" t="str">
        <f>VLOOKUP(D4482,'Species List'!$A$2:$J$97,3,0)</f>
        <v>Sparisoma aurofrenatum</v>
      </c>
      <c r="F4482">
        <v>23</v>
      </c>
      <c r="G4482" t="s">
        <v>43</v>
      </c>
      <c r="H4482" s="50">
        <f>VLOOKUP(D4482,'Species List'!$A$2:$J$97,6,0)</f>
        <v>-4.0781000000000001</v>
      </c>
      <c r="I4482" s="50">
        <f>VLOOKUP(D4482,'Species List'!$A$2:$J$97,7,0)</f>
        <v>2.7437999999999998</v>
      </c>
      <c r="J4482">
        <f t="shared" ref="J4482:J4545" si="70">10^(H4482+(I4482*LOG(F4482*10)/LOG(10)))</f>
        <v>252.35321175413256</v>
      </c>
      <c r="K4482" s="50" t="str">
        <f>VLOOKUP(D4482,'Species List'!$A$2:$J$97,4,0)</f>
        <v>Scaridae</v>
      </c>
    </row>
    <row r="4483" spans="1:11">
      <c r="A4483" s="49">
        <v>2015</v>
      </c>
      <c r="B4483" t="s">
        <v>62</v>
      </c>
      <c r="C4483">
        <v>7</v>
      </c>
      <c r="D4483" t="s">
        <v>45</v>
      </c>
      <c r="E4483" s="48" t="str">
        <f>VLOOKUP(D4483,'Species List'!$A$2:$J$97,3,0)</f>
        <v>Sparisoma viride</v>
      </c>
      <c r="F4483">
        <v>12</v>
      </c>
      <c r="G4483" t="s">
        <v>21</v>
      </c>
      <c r="H4483" s="50">
        <f>VLOOKUP(D4483,'Species List'!$A$2:$J$97,6,0)</f>
        <v>-4.4317000000000002</v>
      </c>
      <c r="I4483" s="50">
        <f>VLOOKUP(D4483,'Species List'!$A$2:$J$97,7,0)</f>
        <v>2.9051</v>
      </c>
      <c r="J4483">
        <f t="shared" si="70"/>
        <v>40.600318253552281</v>
      </c>
      <c r="K4483" s="50" t="str">
        <f>VLOOKUP(D4483,'Species List'!$A$2:$J$97,4,0)</f>
        <v>Scaridae</v>
      </c>
    </row>
    <row r="4484" spans="1:11">
      <c r="A4484" s="49">
        <v>2015</v>
      </c>
      <c r="B4484" t="s">
        <v>62</v>
      </c>
      <c r="C4484">
        <v>8</v>
      </c>
      <c r="D4484" s="48" t="s">
        <v>26</v>
      </c>
      <c r="E4484" s="48" t="str">
        <f>VLOOKUP(D4484,'Species List'!$A$2:$J$97,3,0)</f>
        <v>Acanthurus bahianus</v>
      </c>
      <c r="F4484">
        <v>17</v>
      </c>
      <c r="H4484" s="50">
        <f>VLOOKUP(D4484,'Species List'!$A$2:$J$97,6,0)</f>
        <v>-4.6005000000000003</v>
      </c>
      <c r="I4484" s="50">
        <f>VLOOKUP(D4484,'Species List'!$A$2:$J$97,7,0)</f>
        <v>2.9752000000000001</v>
      </c>
      <c r="J4484">
        <f t="shared" si="70"/>
        <v>108.52545888885899</v>
      </c>
      <c r="K4484" s="50" t="str">
        <f>VLOOKUP(D4484,'Species List'!$A$2:$J$97,4,0)</f>
        <v>Acanthuridae</v>
      </c>
    </row>
    <row r="4485" spans="1:11">
      <c r="A4485" s="49">
        <v>2015</v>
      </c>
      <c r="B4485" t="s">
        <v>62</v>
      </c>
      <c r="C4485">
        <v>8</v>
      </c>
      <c r="D4485" s="48" t="s">
        <v>26</v>
      </c>
      <c r="E4485" s="48" t="str">
        <f>VLOOKUP(D4485,'Species List'!$A$2:$J$97,3,0)</f>
        <v>Acanthurus bahianus</v>
      </c>
      <c r="F4485">
        <v>19</v>
      </c>
      <c r="H4485" s="50">
        <f>VLOOKUP(D4485,'Species List'!$A$2:$J$97,6,0)</f>
        <v>-4.6005000000000003</v>
      </c>
      <c r="I4485" s="50">
        <f>VLOOKUP(D4485,'Species List'!$A$2:$J$97,7,0)</f>
        <v>2.9752000000000001</v>
      </c>
      <c r="J4485">
        <f t="shared" si="70"/>
        <v>151.09417216938573</v>
      </c>
      <c r="K4485" s="50" t="str">
        <f>VLOOKUP(D4485,'Species List'!$A$2:$J$97,4,0)</f>
        <v>Acanthuridae</v>
      </c>
    </row>
    <row r="4486" spans="1:11">
      <c r="A4486" s="49">
        <v>2015</v>
      </c>
      <c r="B4486" t="s">
        <v>62</v>
      </c>
      <c r="C4486">
        <v>8</v>
      </c>
      <c r="D4486" s="48" t="s">
        <v>49</v>
      </c>
      <c r="E4486" s="48" t="str">
        <f>VLOOKUP(D4486,'Species List'!$A$2:$J$97,3,0)</f>
        <v>Microspathodon chrysurus</v>
      </c>
      <c r="F4486">
        <v>13</v>
      </c>
      <c r="H4486" s="50">
        <f>VLOOKUP(D4486,'Species List'!$A$2:$J$97,6,0)</f>
        <v>-4.7032999999999996</v>
      </c>
      <c r="I4486" s="50">
        <f>VLOOKUP(D4486,'Species List'!$A$2:$J$97,7,0)</f>
        <v>3.0825</v>
      </c>
      <c r="J4486">
        <f t="shared" si="70"/>
        <v>65.002548424018272</v>
      </c>
      <c r="K4486" s="50" t="str">
        <f>VLOOKUP(D4486,'Species List'!$A$2:$J$97,4,0)</f>
        <v>Pomacentridae</v>
      </c>
    </row>
    <row r="4487" spans="1:11">
      <c r="A4487" s="49">
        <v>2015</v>
      </c>
      <c r="B4487" t="s">
        <v>62</v>
      </c>
      <c r="C4487">
        <v>8</v>
      </c>
      <c r="D4487" t="s">
        <v>48</v>
      </c>
      <c r="E4487" s="48" t="str">
        <f>VLOOKUP(D4487,'Species List'!$A$2:$J$97,3,0)</f>
        <v>Scarus taeniopterus</v>
      </c>
      <c r="F4487">
        <v>12</v>
      </c>
      <c r="G4487" t="s">
        <v>21</v>
      </c>
      <c r="H4487" s="50">
        <f>VLOOKUP(D4487,'Species List'!$A$2:$J$97,6,0)</f>
        <v>-3.2256999999999998</v>
      </c>
      <c r="I4487" s="50">
        <f>VLOOKUP(D4487,'Species List'!$A$2:$J$97,7,0)</f>
        <v>2.3852000000000002</v>
      </c>
      <c r="J4487">
        <f t="shared" si="70"/>
        <v>54.145592205106873</v>
      </c>
      <c r="K4487" s="50" t="str">
        <f>VLOOKUP(D4487,'Species List'!$A$2:$J$97,4,0)</f>
        <v>Scaridae</v>
      </c>
    </row>
    <row r="4488" spans="1:11">
      <c r="A4488" s="49">
        <v>2015</v>
      </c>
      <c r="B4488" t="s">
        <v>62</v>
      </c>
      <c r="C4488">
        <v>8</v>
      </c>
      <c r="D4488" t="s">
        <v>48</v>
      </c>
      <c r="E4488" s="48" t="str">
        <f>VLOOKUP(D4488,'Species List'!$A$2:$J$97,3,0)</f>
        <v>Scarus taeniopterus</v>
      </c>
      <c r="F4488">
        <v>17</v>
      </c>
      <c r="G4488" t="s">
        <v>21</v>
      </c>
      <c r="H4488" s="50">
        <f>VLOOKUP(D4488,'Species List'!$A$2:$J$97,6,0)</f>
        <v>-3.2256999999999998</v>
      </c>
      <c r="I4488" s="50">
        <f>VLOOKUP(D4488,'Species List'!$A$2:$J$97,7,0)</f>
        <v>2.3852000000000002</v>
      </c>
      <c r="J4488">
        <f t="shared" si="70"/>
        <v>124.27013418228138</v>
      </c>
      <c r="K4488" s="50" t="str">
        <f>VLOOKUP(D4488,'Species List'!$A$2:$J$97,4,0)</f>
        <v>Scaridae</v>
      </c>
    </row>
    <row r="4489" spans="1:11">
      <c r="A4489" s="49">
        <v>2015</v>
      </c>
      <c r="B4489" t="s">
        <v>62</v>
      </c>
      <c r="C4489">
        <v>8</v>
      </c>
      <c r="D4489" t="s">
        <v>48</v>
      </c>
      <c r="E4489" s="48" t="str">
        <f>VLOOKUP(D4489,'Species List'!$A$2:$J$97,3,0)</f>
        <v>Scarus taeniopterus</v>
      </c>
      <c r="F4489">
        <v>18</v>
      </c>
      <c r="G4489" t="s">
        <v>21</v>
      </c>
      <c r="H4489" s="50">
        <f>VLOOKUP(D4489,'Species List'!$A$2:$J$97,6,0)</f>
        <v>-3.2256999999999998</v>
      </c>
      <c r="I4489" s="50">
        <f>VLOOKUP(D4489,'Species List'!$A$2:$J$97,7,0)</f>
        <v>2.3852000000000002</v>
      </c>
      <c r="J4489">
        <f t="shared" si="70"/>
        <v>142.42163893869329</v>
      </c>
      <c r="K4489" s="50" t="str">
        <f>VLOOKUP(D4489,'Species List'!$A$2:$J$97,4,0)</f>
        <v>Scaridae</v>
      </c>
    </row>
    <row r="4490" spans="1:11">
      <c r="A4490" s="49">
        <v>2015</v>
      </c>
      <c r="B4490" t="s">
        <v>62</v>
      </c>
      <c r="C4490">
        <v>8</v>
      </c>
      <c r="D4490" t="s">
        <v>48</v>
      </c>
      <c r="E4490" s="48" t="str">
        <f>VLOOKUP(D4490,'Species List'!$A$2:$J$97,3,0)</f>
        <v>Scarus taeniopterus</v>
      </c>
      <c r="F4490">
        <v>23</v>
      </c>
      <c r="G4490" t="s">
        <v>43</v>
      </c>
      <c r="H4490" s="50">
        <f>VLOOKUP(D4490,'Species List'!$A$2:$J$97,6,0)</f>
        <v>-3.2256999999999998</v>
      </c>
      <c r="I4490" s="50">
        <f>VLOOKUP(D4490,'Species List'!$A$2:$J$97,7,0)</f>
        <v>2.3852000000000002</v>
      </c>
      <c r="J4490">
        <f t="shared" si="70"/>
        <v>255.56020890468707</v>
      </c>
      <c r="K4490" s="50" t="str">
        <f>VLOOKUP(D4490,'Species List'!$A$2:$J$97,4,0)</f>
        <v>Scaridae</v>
      </c>
    </row>
    <row r="4491" spans="1:11">
      <c r="A4491" s="49">
        <v>2015</v>
      </c>
      <c r="B4491" t="s">
        <v>62</v>
      </c>
      <c r="C4491">
        <v>8</v>
      </c>
      <c r="D4491" t="s">
        <v>48</v>
      </c>
      <c r="E4491" s="48" t="str">
        <f>VLOOKUP(D4491,'Species List'!$A$2:$J$97,3,0)</f>
        <v>Scarus taeniopterus</v>
      </c>
      <c r="F4491">
        <v>24</v>
      </c>
      <c r="G4491" t="s">
        <v>43</v>
      </c>
      <c r="H4491" s="50">
        <f>VLOOKUP(D4491,'Species List'!$A$2:$J$97,6,0)</f>
        <v>-3.2256999999999998</v>
      </c>
      <c r="I4491" s="50">
        <f>VLOOKUP(D4491,'Species List'!$A$2:$J$97,7,0)</f>
        <v>2.3852000000000002</v>
      </c>
      <c r="J4491">
        <f t="shared" si="70"/>
        <v>282.86541679033706</v>
      </c>
      <c r="K4491" s="50" t="str">
        <f>VLOOKUP(D4491,'Species List'!$A$2:$J$97,4,0)</f>
        <v>Scaridae</v>
      </c>
    </row>
    <row r="4492" spans="1:11">
      <c r="A4492" s="49">
        <v>2015</v>
      </c>
      <c r="B4492" t="s">
        <v>62</v>
      </c>
      <c r="C4492">
        <v>8</v>
      </c>
      <c r="D4492" s="48" t="s">
        <v>42</v>
      </c>
      <c r="E4492" s="48" t="str">
        <f>VLOOKUP(D4492,'Species List'!$A$2:$J$97,3,0)</f>
        <v>Scarus vetula</v>
      </c>
      <c r="F4492">
        <v>22</v>
      </c>
      <c r="G4492" t="s">
        <v>21</v>
      </c>
      <c r="H4492" s="50">
        <f>VLOOKUP(D4492,'Species List'!$A$2:$J$97,6,0)</f>
        <v>-5.0162000000000004</v>
      </c>
      <c r="I4492" s="50">
        <f>VLOOKUP(D4492,'Species List'!$A$2:$J$97,7,0)</f>
        <v>3.1109</v>
      </c>
      <c r="J4492">
        <f t="shared" si="70"/>
        <v>186.5703893135852</v>
      </c>
      <c r="K4492" s="50" t="str">
        <f>VLOOKUP(D4492,'Species List'!$A$2:$J$97,4,0)</f>
        <v>Scaridae</v>
      </c>
    </row>
    <row r="4493" spans="1:11">
      <c r="A4493" s="49">
        <v>2015</v>
      </c>
      <c r="B4493" t="s">
        <v>62</v>
      </c>
      <c r="C4493">
        <v>8</v>
      </c>
      <c r="D4493" s="48" t="s">
        <v>42</v>
      </c>
      <c r="E4493" s="48" t="str">
        <f>VLOOKUP(D4493,'Species List'!$A$2:$J$97,3,0)</f>
        <v>Scarus vetula</v>
      </c>
      <c r="F4493">
        <v>30</v>
      </c>
      <c r="G4493" t="s">
        <v>21</v>
      </c>
      <c r="H4493" s="50">
        <f>VLOOKUP(D4493,'Species List'!$A$2:$J$97,6,0)</f>
        <v>-5.0162000000000004</v>
      </c>
      <c r="I4493" s="50">
        <f>VLOOKUP(D4493,'Species List'!$A$2:$J$97,7,0)</f>
        <v>3.1109</v>
      </c>
      <c r="J4493">
        <f t="shared" si="70"/>
        <v>489.6395738782121</v>
      </c>
      <c r="K4493" s="50" t="str">
        <f>VLOOKUP(D4493,'Species List'!$A$2:$J$97,4,0)</f>
        <v>Scaridae</v>
      </c>
    </row>
    <row r="4494" spans="1:11">
      <c r="A4494" s="49">
        <v>2015</v>
      </c>
      <c r="B4494" t="s">
        <v>62</v>
      </c>
      <c r="C4494">
        <v>8</v>
      </c>
      <c r="D4494" s="48" t="s">
        <v>47</v>
      </c>
      <c r="E4494" s="48" t="str">
        <f>VLOOKUP(D4494,'Species List'!$A$2:$J$97,3,0)</f>
        <v>Sparisoma aurofrenatum</v>
      </c>
      <c r="F4494">
        <v>22</v>
      </c>
      <c r="G4494" t="s">
        <v>43</v>
      </c>
      <c r="H4494" s="50">
        <f>VLOOKUP(D4494,'Species List'!$A$2:$J$97,6,0)</f>
        <v>-4.0781000000000001</v>
      </c>
      <c r="I4494" s="50">
        <f>VLOOKUP(D4494,'Species List'!$A$2:$J$97,7,0)</f>
        <v>2.7437999999999998</v>
      </c>
      <c r="J4494">
        <f t="shared" si="70"/>
        <v>223.37746170948702</v>
      </c>
      <c r="K4494" s="50" t="str">
        <f>VLOOKUP(D4494,'Species List'!$A$2:$J$97,4,0)</f>
        <v>Scaridae</v>
      </c>
    </row>
    <row r="4495" spans="1:11">
      <c r="A4495" s="49">
        <v>2015</v>
      </c>
      <c r="B4495" t="s">
        <v>62</v>
      </c>
      <c r="C4495">
        <v>9</v>
      </c>
      <c r="D4495" s="48" t="s">
        <v>26</v>
      </c>
      <c r="E4495" s="48" t="str">
        <f>VLOOKUP(D4495,'Species List'!$A$2:$J$97,3,0)</f>
        <v>Acanthurus bahianus</v>
      </c>
      <c r="F4495">
        <v>19</v>
      </c>
      <c r="H4495" s="50">
        <f>VLOOKUP(D4495,'Species List'!$A$2:$J$97,6,0)</f>
        <v>-4.6005000000000003</v>
      </c>
      <c r="I4495" s="50">
        <f>VLOOKUP(D4495,'Species List'!$A$2:$J$97,7,0)</f>
        <v>2.9752000000000001</v>
      </c>
      <c r="J4495">
        <f t="shared" si="70"/>
        <v>151.09417216938573</v>
      </c>
      <c r="K4495" s="50" t="str">
        <f>VLOOKUP(D4495,'Species List'!$A$2:$J$97,4,0)</f>
        <v>Acanthuridae</v>
      </c>
    </row>
    <row r="4496" spans="1:11">
      <c r="A4496" s="49">
        <v>2015</v>
      </c>
      <c r="B4496" t="s">
        <v>62</v>
      </c>
      <c r="C4496">
        <v>9</v>
      </c>
      <c r="D4496" t="s">
        <v>48</v>
      </c>
      <c r="E4496" s="48" t="str">
        <f>VLOOKUP(D4496,'Species List'!$A$2:$J$97,3,0)</f>
        <v>Scarus taeniopterus</v>
      </c>
      <c r="F4496">
        <v>10</v>
      </c>
      <c r="G4496" t="s">
        <v>21</v>
      </c>
      <c r="H4496" s="50">
        <f>VLOOKUP(D4496,'Species List'!$A$2:$J$97,6,0)</f>
        <v>-3.2256999999999998</v>
      </c>
      <c r="I4496" s="50">
        <f>VLOOKUP(D4496,'Species List'!$A$2:$J$97,7,0)</f>
        <v>2.3852000000000002</v>
      </c>
      <c r="J4496">
        <f t="shared" si="70"/>
        <v>35.050966680669347</v>
      </c>
      <c r="K4496" s="50" t="str">
        <f>VLOOKUP(D4496,'Species List'!$A$2:$J$97,4,0)</f>
        <v>Scaridae</v>
      </c>
    </row>
    <row r="4497" spans="1:11">
      <c r="A4497" s="49">
        <v>2015</v>
      </c>
      <c r="B4497" t="s">
        <v>62</v>
      </c>
      <c r="C4497">
        <v>9</v>
      </c>
      <c r="D4497" t="s">
        <v>48</v>
      </c>
      <c r="E4497" s="48" t="str">
        <f>VLOOKUP(D4497,'Species List'!$A$2:$J$97,3,0)</f>
        <v>Scarus taeniopterus</v>
      </c>
      <c r="F4497">
        <v>15</v>
      </c>
      <c r="G4497" t="s">
        <v>21</v>
      </c>
      <c r="H4497" s="50">
        <f>VLOOKUP(D4497,'Species List'!$A$2:$J$97,6,0)</f>
        <v>-3.2256999999999998</v>
      </c>
      <c r="I4497" s="50">
        <f>VLOOKUP(D4497,'Species List'!$A$2:$J$97,7,0)</f>
        <v>2.3852000000000002</v>
      </c>
      <c r="J4497">
        <f t="shared" si="70"/>
        <v>92.19616810425471</v>
      </c>
      <c r="K4497" s="50" t="str">
        <f>VLOOKUP(D4497,'Species List'!$A$2:$J$97,4,0)</f>
        <v>Scaridae</v>
      </c>
    </row>
    <row r="4498" spans="1:11">
      <c r="A4498" s="49">
        <v>2015</v>
      </c>
      <c r="B4498" t="s">
        <v>62</v>
      </c>
      <c r="C4498">
        <v>9</v>
      </c>
      <c r="D4498" t="s">
        <v>48</v>
      </c>
      <c r="E4498" s="48" t="str">
        <f>VLOOKUP(D4498,'Species List'!$A$2:$J$97,3,0)</f>
        <v>Scarus taeniopterus</v>
      </c>
      <c r="F4498">
        <v>16</v>
      </c>
      <c r="G4498" t="s">
        <v>21</v>
      </c>
      <c r="H4498" s="50">
        <f>VLOOKUP(D4498,'Species List'!$A$2:$J$97,6,0)</f>
        <v>-3.2256999999999998</v>
      </c>
      <c r="I4498" s="50">
        <f>VLOOKUP(D4498,'Species List'!$A$2:$J$97,7,0)</f>
        <v>2.3852000000000002</v>
      </c>
      <c r="J4498">
        <f t="shared" si="70"/>
        <v>107.53924488293569</v>
      </c>
      <c r="K4498" s="50" t="str">
        <f>VLOOKUP(D4498,'Species List'!$A$2:$J$97,4,0)</f>
        <v>Scaridae</v>
      </c>
    </row>
    <row r="4499" spans="1:11">
      <c r="A4499" s="49">
        <v>2015</v>
      </c>
      <c r="B4499" t="s">
        <v>62</v>
      </c>
      <c r="C4499">
        <v>9</v>
      </c>
      <c r="D4499" t="s">
        <v>48</v>
      </c>
      <c r="E4499" s="48" t="str">
        <f>VLOOKUP(D4499,'Species List'!$A$2:$J$97,3,0)</f>
        <v>Scarus taeniopterus</v>
      </c>
      <c r="F4499">
        <v>17</v>
      </c>
      <c r="G4499" t="s">
        <v>21</v>
      </c>
      <c r="H4499" s="50">
        <f>VLOOKUP(D4499,'Species List'!$A$2:$J$97,6,0)</f>
        <v>-3.2256999999999998</v>
      </c>
      <c r="I4499" s="50">
        <f>VLOOKUP(D4499,'Species List'!$A$2:$J$97,7,0)</f>
        <v>2.3852000000000002</v>
      </c>
      <c r="J4499">
        <f t="shared" si="70"/>
        <v>124.27013418228138</v>
      </c>
      <c r="K4499" s="50" t="str">
        <f>VLOOKUP(D4499,'Species List'!$A$2:$J$97,4,0)</f>
        <v>Scaridae</v>
      </c>
    </row>
    <row r="4500" spans="1:11">
      <c r="A4500" s="49">
        <v>2015</v>
      </c>
      <c r="B4500" t="s">
        <v>62</v>
      </c>
      <c r="C4500">
        <v>9</v>
      </c>
      <c r="D4500" t="s">
        <v>48</v>
      </c>
      <c r="E4500" s="48" t="str">
        <f>VLOOKUP(D4500,'Species List'!$A$2:$J$97,3,0)</f>
        <v>Scarus taeniopterus</v>
      </c>
      <c r="F4500">
        <v>17</v>
      </c>
      <c r="G4500" t="s">
        <v>21</v>
      </c>
      <c r="H4500" s="50">
        <f>VLOOKUP(D4500,'Species List'!$A$2:$J$97,6,0)</f>
        <v>-3.2256999999999998</v>
      </c>
      <c r="I4500" s="50">
        <f>VLOOKUP(D4500,'Species List'!$A$2:$J$97,7,0)</f>
        <v>2.3852000000000002</v>
      </c>
      <c r="J4500">
        <f t="shared" si="70"/>
        <v>124.27013418228138</v>
      </c>
      <c r="K4500" s="50" t="str">
        <f>VLOOKUP(D4500,'Species List'!$A$2:$J$97,4,0)</f>
        <v>Scaridae</v>
      </c>
    </row>
    <row r="4501" spans="1:11">
      <c r="A4501" s="49">
        <v>2015</v>
      </c>
      <c r="B4501" t="s">
        <v>62</v>
      </c>
      <c r="C4501">
        <v>9</v>
      </c>
      <c r="D4501" s="48" t="s">
        <v>42</v>
      </c>
      <c r="E4501" s="48" t="str">
        <f>VLOOKUP(D4501,'Species List'!$A$2:$J$97,3,0)</f>
        <v>Scarus vetula</v>
      </c>
      <c r="F4501">
        <v>23</v>
      </c>
      <c r="G4501" t="s">
        <v>21</v>
      </c>
      <c r="H4501" s="50">
        <f>VLOOKUP(D4501,'Species List'!$A$2:$J$97,6,0)</f>
        <v>-5.0162000000000004</v>
      </c>
      <c r="I4501" s="50">
        <f>VLOOKUP(D4501,'Species List'!$A$2:$J$97,7,0)</f>
        <v>3.1109</v>
      </c>
      <c r="J4501">
        <f t="shared" si="70"/>
        <v>214.23929230422809</v>
      </c>
      <c r="K4501" s="50" t="str">
        <f>VLOOKUP(D4501,'Species List'!$A$2:$J$97,4,0)</f>
        <v>Scaridae</v>
      </c>
    </row>
    <row r="4502" spans="1:11">
      <c r="A4502" s="49">
        <v>2015</v>
      </c>
      <c r="B4502" t="s">
        <v>62</v>
      </c>
      <c r="C4502">
        <v>9</v>
      </c>
      <c r="D4502" s="48" t="s">
        <v>42</v>
      </c>
      <c r="E4502" s="48" t="str">
        <f>VLOOKUP(D4502,'Species List'!$A$2:$J$97,3,0)</f>
        <v>Scarus vetula</v>
      </c>
      <c r="F4502">
        <v>28</v>
      </c>
      <c r="G4502" t="s">
        <v>21</v>
      </c>
      <c r="H4502" s="50">
        <f>VLOOKUP(D4502,'Species List'!$A$2:$J$97,6,0)</f>
        <v>-5.0162000000000004</v>
      </c>
      <c r="I4502" s="50">
        <f>VLOOKUP(D4502,'Species List'!$A$2:$J$97,7,0)</f>
        <v>3.1109</v>
      </c>
      <c r="J4502">
        <f t="shared" si="70"/>
        <v>395.06078258407069</v>
      </c>
      <c r="K4502" s="50" t="str">
        <f>VLOOKUP(D4502,'Species List'!$A$2:$J$97,4,0)</f>
        <v>Scaridae</v>
      </c>
    </row>
    <row r="4503" spans="1:11">
      <c r="A4503" s="49">
        <v>2015</v>
      </c>
      <c r="B4503" t="s">
        <v>62</v>
      </c>
      <c r="C4503">
        <v>9</v>
      </c>
      <c r="D4503" s="48" t="s">
        <v>42</v>
      </c>
      <c r="E4503" s="48" t="str">
        <f>VLOOKUP(D4503,'Species List'!$A$2:$J$97,3,0)</f>
        <v>Scarus vetula</v>
      </c>
      <c r="F4503">
        <v>34</v>
      </c>
      <c r="G4503" t="s">
        <v>43</v>
      </c>
      <c r="H4503" s="50">
        <f>VLOOKUP(D4503,'Species List'!$A$2:$J$97,6,0)</f>
        <v>-5.0162000000000004</v>
      </c>
      <c r="I4503" s="50">
        <f>VLOOKUP(D4503,'Species List'!$A$2:$J$97,7,0)</f>
        <v>3.1109</v>
      </c>
      <c r="J4503">
        <f t="shared" si="70"/>
        <v>722.73279691201913</v>
      </c>
      <c r="K4503" s="50" t="str">
        <f>VLOOKUP(D4503,'Species List'!$A$2:$J$97,4,0)</f>
        <v>Scaridae</v>
      </c>
    </row>
    <row r="4504" spans="1:11">
      <c r="A4504" s="49">
        <v>2015</v>
      </c>
      <c r="B4504" t="s">
        <v>62</v>
      </c>
      <c r="C4504">
        <v>9</v>
      </c>
      <c r="D4504" s="48" t="s">
        <v>47</v>
      </c>
      <c r="E4504" s="48" t="str">
        <f>VLOOKUP(D4504,'Species List'!$A$2:$J$97,3,0)</f>
        <v>Sparisoma aurofrenatum</v>
      </c>
      <c r="F4504">
        <v>23</v>
      </c>
      <c r="G4504" t="s">
        <v>43</v>
      </c>
      <c r="H4504" s="50">
        <f>VLOOKUP(D4504,'Species List'!$A$2:$J$97,6,0)</f>
        <v>-4.0781000000000001</v>
      </c>
      <c r="I4504" s="50">
        <f>VLOOKUP(D4504,'Species List'!$A$2:$J$97,7,0)</f>
        <v>2.7437999999999998</v>
      </c>
      <c r="J4504">
        <f t="shared" si="70"/>
        <v>252.35321175413256</v>
      </c>
      <c r="K4504" s="50" t="str">
        <f>VLOOKUP(D4504,'Species List'!$A$2:$J$97,4,0)</f>
        <v>Scaridae</v>
      </c>
    </row>
    <row r="4505" spans="1:11">
      <c r="A4505" s="49">
        <v>2015</v>
      </c>
      <c r="B4505" t="s">
        <v>62</v>
      </c>
      <c r="C4505">
        <v>9</v>
      </c>
      <c r="D4505" t="s">
        <v>45</v>
      </c>
      <c r="E4505" s="48" t="str">
        <f>VLOOKUP(D4505,'Species List'!$A$2:$J$97,3,0)</f>
        <v>Sparisoma viride</v>
      </c>
      <c r="F4505">
        <v>10</v>
      </c>
      <c r="G4505" t="s">
        <v>21</v>
      </c>
      <c r="H4505" s="50">
        <f>VLOOKUP(D4505,'Species List'!$A$2:$J$97,6,0)</f>
        <v>-4.4317000000000002</v>
      </c>
      <c r="I4505" s="50">
        <f>VLOOKUP(D4505,'Species List'!$A$2:$J$97,7,0)</f>
        <v>2.9051</v>
      </c>
      <c r="J4505">
        <f t="shared" si="70"/>
        <v>23.905619353446316</v>
      </c>
      <c r="K4505" s="50" t="str">
        <f>VLOOKUP(D4505,'Species List'!$A$2:$J$97,4,0)</f>
        <v>Scaridae</v>
      </c>
    </row>
    <row r="4506" spans="1:11">
      <c r="A4506" s="49">
        <v>2015</v>
      </c>
      <c r="B4506" t="s">
        <v>62</v>
      </c>
      <c r="C4506">
        <v>9</v>
      </c>
      <c r="D4506" t="s">
        <v>45</v>
      </c>
      <c r="E4506" s="48" t="str">
        <f>VLOOKUP(D4506,'Species List'!$A$2:$J$97,3,0)</f>
        <v>Sparisoma viride</v>
      </c>
      <c r="F4506">
        <v>32</v>
      </c>
      <c r="G4506" t="s">
        <v>43</v>
      </c>
      <c r="H4506" s="50">
        <f>VLOOKUP(D4506,'Species List'!$A$2:$J$97,6,0)</f>
        <v>-4.4317000000000002</v>
      </c>
      <c r="I4506" s="50">
        <f>VLOOKUP(D4506,'Species List'!$A$2:$J$97,7,0)</f>
        <v>2.9051</v>
      </c>
      <c r="J4506">
        <f t="shared" si="70"/>
        <v>701.47339170910243</v>
      </c>
      <c r="K4506" s="50" t="str">
        <f>VLOOKUP(D4506,'Species List'!$A$2:$J$97,4,0)</f>
        <v>Scaridae</v>
      </c>
    </row>
    <row r="4507" spans="1:11">
      <c r="A4507" s="49">
        <v>2015</v>
      </c>
      <c r="B4507" t="s">
        <v>62</v>
      </c>
      <c r="C4507">
        <v>10</v>
      </c>
      <c r="D4507" s="48" t="s">
        <v>49</v>
      </c>
      <c r="E4507" s="48" t="str">
        <f>VLOOKUP(D4507,'Species List'!$A$2:$J$97,3,0)</f>
        <v>Microspathodon chrysurus</v>
      </c>
      <c r="F4507">
        <v>17</v>
      </c>
      <c r="G4507" t="s">
        <v>21</v>
      </c>
      <c r="H4507" s="50">
        <f>VLOOKUP(D4507,'Species List'!$A$2:$J$97,6,0)</f>
        <v>-4.7032999999999996</v>
      </c>
      <c r="I4507" s="50">
        <f>VLOOKUP(D4507,'Species List'!$A$2:$J$97,7,0)</f>
        <v>3.0825</v>
      </c>
      <c r="J4507">
        <f t="shared" si="70"/>
        <v>148.61368402188594</v>
      </c>
      <c r="K4507" s="50" t="str">
        <f>VLOOKUP(D4507,'Species List'!$A$2:$J$97,4,0)</f>
        <v>Pomacentridae</v>
      </c>
    </row>
    <row r="4508" spans="1:11">
      <c r="A4508" s="49">
        <v>2015</v>
      </c>
      <c r="B4508" t="s">
        <v>62</v>
      </c>
      <c r="C4508">
        <v>10</v>
      </c>
      <c r="D4508" s="48" t="s">
        <v>49</v>
      </c>
      <c r="E4508" s="48" t="str">
        <f>VLOOKUP(D4508,'Species List'!$A$2:$J$97,3,0)</f>
        <v>Microspathodon chrysurus</v>
      </c>
      <c r="F4508">
        <v>16</v>
      </c>
      <c r="H4508" s="50">
        <f>VLOOKUP(D4508,'Species List'!$A$2:$J$97,6,0)</f>
        <v>-4.7032999999999996</v>
      </c>
      <c r="I4508" s="50">
        <f>VLOOKUP(D4508,'Species List'!$A$2:$J$97,7,0)</f>
        <v>3.0825</v>
      </c>
      <c r="J4508">
        <f t="shared" si="70"/>
        <v>123.2820497402834</v>
      </c>
      <c r="K4508" s="50" t="str">
        <f>VLOOKUP(D4508,'Species List'!$A$2:$J$97,4,0)</f>
        <v>Pomacentridae</v>
      </c>
    </row>
    <row r="4509" spans="1:11">
      <c r="A4509" s="49">
        <v>2015</v>
      </c>
      <c r="B4509" t="s">
        <v>62</v>
      </c>
      <c r="C4509">
        <v>10</v>
      </c>
      <c r="D4509" t="s">
        <v>48</v>
      </c>
      <c r="E4509" s="48" t="str">
        <f>VLOOKUP(D4509,'Species List'!$A$2:$J$97,3,0)</f>
        <v>Scarus taeniopterus</v>
      </c>
      <c r="F4509">
        <v>10</v>
      </c>
      <c r="G4509" t="s">
        <v>21</v>
      </c>
      <c r="H4509" s="50">
        <f>VLOOKUP(D4509,'Species List'!$A$2:$J$97,6,0)</f>
        <v>-3.2256999999999998</v>
      </c>
      <c r="I4509" s="50">
        <f>VLOOKUP(D4509,'Species List'!$A$2:$J$97,7,0)</f>
        <v>2.3852000000000002</v>
      </c>
      <c r="J4509">
        <f t="shared" si="70"/>
        <v>35.050966680669347</v>
      </c>
      <c r="K4509" s="50" t="str">
        <f>VLOOKUP(D4509,'Species List'!$A$2:$J$97,4,0)</f>
        <v>Scaridae</v>
      </c>
    </row>
    <row r="4510" spans="1:11">
      <c r="A4510" s="49">
        <v>2015</v>
      </c>
      <c r="B4510" t="s">
        <v>62</v>
      </c>
      <c r="C4510">
        <v>10</v>
      </c>
      <c r="D4510" t="s">
        <v>48</v>
      </c>
      <c r="E4510" s="48" t="str">
        <f>VLOOKUP(D4510,'Species List'!$A$2:$J$97,3,0)</f>
        <v>Scarus taeniopterus</v>
      </c>
      <c r="F4510">
        <v>12</v>
      </c>
      <c r="G4510" t="s">
        <v>21</v>
      </c>
      <c r="H4510" s="50">
        <f>VLOOKUP(D4510,'Species List'!$A$2:$J$97,6,0)</f>
        <v>-3.2256999999999998</v>
      </c>
      <c r="I4510" s="50">
        <f>VLOOKUP(D4510,'Species List'!$A$2:$J$97,7,0)</f>
        <v>2.3852000000000002</v>
      </c>
      <c r="J4510">
        <f t="shared" si="70"/>
        <v>54.145592205106873</v>
      </c>
      <c r="K4510" s="50" t="str">
        <f>VLOOKUP(D4510,'Species List'!$A$2:$J$97,4,0)</f>
        <v>Scaridae</v>
      </c>
    </row>
    <row r="4511" spans="1:11">
      <c r="A4511" s="49">
        <v>2015</v>
      </c>
      <c r="B4511" t="s">
        <v>62</v>
      </c>
      <c r="C4511">
        <v>10</v>
      </c>
      <c r="D4511" t="s">
        <v>48</v>
      </c>
      <c r="E4511" s="48" t="str">
        <f>VLOOKUP(D4511,'Species List'!$A$2:$J$97,3,0)</f>
        <v>Scarus taeniopterus</v>
      </c>
      <c r="F4511">
        <v>12</v>
      </c>
      <c r="G4511" t="s">
        <v>21</v>
      </c>
      <c r="H4511" s="50">
        <f>VLOOKUP(D4511,'Species List'!$A$2:$J$97,6,0)</f>
        <v>-3.2256999999999998</v>
      </c>
      <c r="I4511" s="50">
        <f>VLOOKUP(D4511,'Species List'!$A$2:$J$97,7,0)</f>
        <v>2.3852000000000002</v>
      </c>
      <c r="J4511">
        <f t="shared" si="70"/>
        <v>54.145592205106873</v>
      </c>
      <c r="K4511" s="50" t="str">
        <f>VLOOKUP(D4511,'Species List'!$A$2:$J$97,4,0)</f>
        <v>Scaridae</v>
      </c>
    </row>
    <row r="4512" spans="1:11">
      <c r="A4512" s="49">
        <v>2015</v>
      </c>
      <c r="B4512" t="s">
        <v>62</v>
      </c>
      <c r="C4512">
        <v>10</v>
      </c>
      <c r="D4512" t="s">
        <v>48</v>
      </c>
      <c r="E4512" s="48" t="str">
        <f>VLOOKUP(D4512,'Species List'!$A$2:$J$97,3,0)</f>
        <v>Scarus taeniopterus</v>
      </c>
      <c r="F4512">
        <v>20</v>
      </c>
      <c r="G4512" t="s">
        <v>21</v>
      </c>
      <c r="H4512" s="50">
        <f>VLOOKUP(D4512,'Species List'!$A$2:$J$97,6,0)</f>
        <v>-3.2256999999999998</v>
      </c>
      <c r="I4512" s="50">
        <f>VLOOKUP(D4512,'Species List'!$A$2:$J$97,7,0)</f>
        <v>2.3852000000000002</v>
      </c>
      <c r="J4512">
        <f t="shared" si="70"/>
        <v>183.11197449783583</v>
      </c>
      <c r="K4512" s="50" t="str">
        <f>VLOOKUP(D4512,'Species List'!$A$2:$J$97,4,0)</f>
        <v>Scaridae</v>
      </c>
    </row>
    <row r="4513" spans="1:11">
      <c r="A4513" s="49">
        <v>2015</v>
      </c>
      <c r="B4513" t="s">
        <v>62</v>
      </c>
      <c r="C4513">
        <v>10</v>
      </c>
      <c r="D4513" t="s">
        <v>48</v>
      </c>
      <c r="E4513" s="48" t="str">
        <f>VLOOKUP(D4513,'Species List'!$A$2:$J$97,3,0)</f>
        <v>Scarus taeniopterus</v>
      </c>
      <c r="F4513">
        <v>20</v>
      </c>
      <c r="G4513" t="s">
        <v>21</v>
      </c>
      <c r="H4513" s="50">
        <f>VLOOKUP(D4513,'Species List'!$A$2:$J$97,6,0)</f>
        <v>-3.2256999999999998</v>
      </c>
      <c r="I4513" s="50">
        <f>VLOOKUP(D4513,'Species List'!$A$2:$J$97,7,0)</f>
        <v>2.3852000000000002</v>
      </c>
      <c r="J4513">
        <f t="shared" si="70"/>
        <v>183.11197449783583</v>
      </c>
      <c r="K4513" s="50" t="str">
        <f>VLOOKUP(D4513,'Species List'!$A$2:$J$97,4,0)</f>
        <v>Scaridae</v>
      </c>
    </row>
    <row r="4514" spans="1:11">
      <c r="A4514" s="49">
        <v>2015</v>
      </c>
      <c r="B4514" t="s">
        <v>62</v>
      </c>
      <c r="C4514">
        <v>10</v>
      </c>
      <c r="D4514" t="s">
        <v>48</v>
      </c>
      <c r="E4514" s="48" t="str">
        <f>VLOOKUP(D4514,'Species List'!$A$2:$J$97,3,0)</f>
        <v>Scarus taeniopterus</v>
      </c>
      <c r="F4514">
        <v>23</v>
      </c>
      <c r="G4514" t="s">
        <v>43</v>
      </c>
      <c r="H4514" s="50">
        <f>VLOOKUP(D4514,'Species List'!$A$2:$J$97,6,0)</f>
        <v>-3.2256999999999998</v>
      </c>
      <c r="I4514" s="50">
        <f>VLOOKUP(D4514,'Species List'!$A$2:$J$97,7,0)</f>
        <v>2.3852000000000002</v>
      </c>
      <c r="J4514">
        <f t="shared" si="70"/>
        <v>255.56020890468707</v>
      </c>
      <c r="K4514" s="50" t="str">
        <f>VLOOKUP(D4514,'Species List'!$A$2:$J$97,4,0)</f>
        <v>Scaridae</v>
      </c>
    </row>
    <row r="4515" spans="1:11">
      <c r="A4515" s="49">
        <v>2015</v>
      </c>
      <c r="B4515" t="s">
        <v>62</v>
      </c>
      <c r="C4515">
        <v>10</v>
      </c>
      <c r="D4515" s="48" t="s">
        <v>47</v>
      </c>
      <c r="E4515" s="48" t="str">
        <f>VLOOKUP(D4515,'Species List'!$A$2:$J$97,3,0)</f>
        <v>Sparisoma aurofrenatum</v>
      </c>
      <c r="F4515">
        <v>20</v>
      </c>
      <c r="G4515" t="s">
        <v>21</v>
      </c>
      <c r="H4515" s="50">
        <f>VLOOKUP(D4515,'Species List'!$A$2:$J$97,6,0)</f>
        <v>-4.0781000000000001</v>
      </c>
      <c r="I4515" s="50">
        <f>VLOOKUP(D4515,'Species List'!$A$2:$J$97,7,0)</f>
        <v>2.7437999999999998</v>
      </c>
      <c r="J4515">
        <f t="shared" si="70"/>
        <v>171.97531044669645</v>
      </c>
      <c r="K4515" s="50" t="str">
        <f>VLOOKUP(D4515,'Species List'!$A$2:$J$97,4,0)</f>
        <v>Scaridae</v>
      </c>
    </row>
    <row r="4516" spans="1:11">
      <c r="A4516" s="49">
        <v>2015</v>
      </c>
      <c r="B4516" t="s">
        <v>62</v>
      </c>
      <c r="C4516">
        <v>10</v>
      </c>
      <c r="D4516" s="48" t="s">
        <v>47</v>
      </c>
      <c r="E4516" s="48" t="str">
        <f>VLOOKUP(D4516,'Species List'!$A$2:$J$97,3,0)</f>
        <v>Sparisoma aurofrenatum</v>
      </c>
      <c r="F4516">
        <v>22</v>
      </c>
      <c r="G4516" t="s">
        <v>43</v>
      </c>
      <c r="H4516" s="50">
        <f>VLOOKUP(D4516,'Species List'!$A$2:$J$97,6,0)</f>
        <v>-4.0781000000000001</v>
      </c>
      <c r="I4516" s="50">
        <f>VLOOKUP(D4516,'Species List'!$A$2:$J$97,7,0)</f>
        <v>2.7437999999999998</v>
      </c>
      <c r="J4516">
        <f t="shared" si="70"/>
        <v>223.37746170948702</v>
      </c>
      <c r="K4516" s="50" t="str">
        <f>VLOOKUP(D4516,'Species List'!$A$2:$J$97,4,0)</f>
        <v>Scaridae</v>
      </c>
    </row>
    <row r="4517" spans="1:11">
      <c r="A4517">
        <v>2017</v>
      </c>
      <c r="B4517" t="s">
        <v>382</v>
      </c>
      <c r="C4517">
        <v>1</v>
      </c>
      <c r="D4517" t="s">
        <v>46</v>
      </c>
      <c r="E4517" s="48" t="str">
        <f>VLOOKUP(D4517,'Species List'!$A$2:$J$97,3,0)</f>
        <v>Acanthurus chirurgus</v>
      </c>
      <c r="F4517">
        <v>15</v>
      </c>
      <c r="H4517" s="50">
        <f>VLOOKUP(D4517,'Species List'!$A$2:$J$97,6,0)</f>
        <v>-2.4262000000000001</v>
      </c>
      <c r="I4517" s="50">
        <f>VLOOKUP(D4517,'Species List'!$A$2:$J$97,7,0)</f>
        <v>2.0768</v>
      </c>
      <c r="J4517">
        <f t="shared" si="70"/>
        <v>123.90999139179274</v>
      </c>
      <c r="K4517" s="50" t="str">
        <f>VLOOKUP(D4517,'Species List'!$A$2:$J$97,4,0)</f>
        <v>Acanthuridae</v>
      </c>
    </row>
    <row r="4518" spans="1:11">
      <c r="A4518">
        <v>2017</v>
      </c>
      <c r="B4518" t="s">
        <v>382</v>
      </c>
      <c r="C4518">
        <v>1</v>
      </c>
      <c r="D4518" t="s">
        <v>54</v>
      </c>
      <c r="E4518" s="48" t="str">
        <f>VLOOKUP(D4518,'Species List'!$A$2:$J$97,3,0)</f>
        <v>Acanthurus coeruleus</v>
      </c>
      <c r="F4518">
        <v>14</v>
      </c>
      <c r="H4518" s="50">
        <f>VLOOKUP(D4518,'Species List'!$A$2:$J$97,6,0)</f>
        <v>-2.8241999999999998</v>
      </c>
      <c r="I4518" s="50">
        <f>VLOOKUP(D4518,'Species List'!$A$2:$J$97,7,0)</f>
        <v>2.2637999999999998</v>
      </c>
      <c r="J4518">
        <f t="shared" si="70"/>
        <v>108.19436620046002</v>
      </c>
      <c r="K4518" s="50" t="str">
        <f>VLOOKUP(D4518,'Species List'!$A$2:$J$97,4,0)</f>
        <v>Acanthuridae</v>
      </c>
    </row>
    <row r="4519" spans="1:11">
      <c r="A4519">
        <v>2017</v>
      </c>
      <c r="B4519" t="s">
        <v>382</v>
      </c>
      <c r="C4519">
        <v>1</v>
      </c>
      <c r="D4519" t="s">
        <v>49</v>
      </c>
      <c r="E4519" s="48" t="str">
        <f>VLOOKUP(D4519,'Species List'!$A$2:$J$97,3,0)</f>
        <v>Microspathodon chrysurus</v>
      </c>
      <c r="F4519">
        <v>12</v>
      </c>
      <c r="H4519" s="50">
        <f>VLOOKUP(D4519,'Species List'!$A$2:$J$97,6,0)</f>
        <v>-4.7032999999999996</v>
      </c>
      <c r="I4519" s="50">
        <f>VLOOKUP(D4519,'Species List'!$A$2:$J$97,7,0)</f>
        <v>3.0825</v>
      </c>
      <c r="J4519">
        <f t="shared" si="70"/>
        <v>50.789763544333439</v>
      </c>
      <c r="K4519" s="50" t="str">
        <f>VLOOKUP(D4519,'Species List'!$A$2:$J$97,4,0)</f>
        <v>Pomacentridae</v>
      </c>
    </row>
    <row r="4520" spans="1:11">
      <c r="A4520">
        <v>2017</v>
      </c>
      <c r="B4520" t="s">
        <v>382</v>
      </c>
      <c r="C4520">
        <v>1</v>
      </c>
      <c r="D4520" t="s">
        <v>49</v>
      </c>
      <c r="E4520" s="48" t="str">
        <f>VLOOKUP(D4520,'Species List'!$A$2:$J$97,3,0)</f>
        <v>Microspathodon chrysurus</v>
      </c>
      <c r="F4520">
        <v>16</v>
      </c>
      <c r="H4520" s="50">
        <f>VLOOKUP(D4520,'Species List'!$A$2:$J$97,6,0)</f>
        <v>-4.7032999999999996</v>
      </c>
      <c r="I4520" s="50">
        <f>VLOOKUP(D4520,'Species List'!$A$2:$J$97,7,0)</f>
        <v>3.0825</v>
      </c>
      <c r="J4520">
        <f t="shared" si="70"/>
        <v>123.2820497402834</v>
      </c>
      <c r="K4520" s="50" t="str">
        <f>VLOOKUP(D4520,'Species List'!$A$2:$J$97,4,0)</f>
        <v>Pomacentridae</v>
      </c>
    </row>
    <row r="4521" spans="1:11">
      <c r="A4521">
        <v>2017</v>
      </c>
      <c r="B4521" t="s">
        <v>382</v>
      </c>
      <c r="C4521">
        <v>1</v>
      </c>
      <c r="D4521" t="s">
        <v>48</v>
      </c>
      <c r="E4521" s="48" t="str">
        <f>VLOOKUP(D4521,'Species List'!$A$2:$J$97,3,0)</f>
        <v>Scarus taeniopterus</v>
      </c>
      <c r="F4521">
        <v>16</v>
      </c>
      <c r="G4521" t="s">
        <v>21</v>
      </c>
      <c r="H4521" s="50">
        <f>VLOOKUP(D4521,'Species List'!$A$2:$J$97,6,0)</f>
        <v>-3.2256999999999998</v>
      </c>
      <c r="I4521" s="50">
        <f>VLOOKUP(D4521,'Species List'!$A$2:$J$97,7,0)</f>
        <v>2.3852000000000002</v>
      </c>
      <c r="J4521">
        <f t="shared" si="70"/>
        <v>107.53924488293569</v>
      </c>
      <c r="K4521" s="50" t="str">
        <f>VLOOKUP(D4521,'Species List'!$A$2:$J$97,4,0)</f>
        <v>Scaridae</v>
      </c>
    </row>
    <row r="4522" spans="1:11">
      <c r="A4522">
        <v>2017</v>
      </c>
      <c r="B4522" t="s">
        <v>382</v>
      </c>
      <c r="C4522">
        <v>1</v>
      </c>
      <c r="D4522" t="s">
        <v>48</v>
      </c>
      <c r="E4522" s="48" t="str">
        <f>VLOOKUP(D4522,'Species List'!$A$2:$J$97,3,0)</f>
        <v>Scarus taeniopterus</v>
      </c>
      <c r="F4522">
        <v>16</v>
      </c>
      <c r="G4522" t="s">
        <v>21</v>
      </c>
      <c r="H4522" s="50">
        <f>VLOOKUP(D4522,'Species List'!$A$2:$J$97,6,0)</f>
        <v>-3.2256999999999998</v>
      </c>
      <c r="I4522" s="50">
        <f>VLOOKUP(D4522,'Species List'!$A$2:$J$97,7,0)</f>
        <v>2.3852000000000002</v>
      </c>
      <c r="J4522">
        <f t="shared" si="70"/>
        <v>107.53924488293569</v>
      </c>
      <c r="K4522" s="50" t="str">
        <f>VLOOKUP(D4522,'Species List'!$A$2:$J$97,4,0)</f>
        <v>Scaridae</v>
      </c>
    </row>
    <row r="4523" spans="1:11">
      <c r="A4523">
        <v>2017</v>
      </c>
      <c r="B4523" t="s">
        <v>382</v>
      </c>
      <c r="C4523">
        <v>1</v>
      </c>
      <c r="D4523" t="s">
        <v>48</v>
      </c>
      <c r="E4523" s="48" t="str">
        <f>VLOOKUP(D4523,'Species List'!$A$2:$J$97,3,0)</f>
        <v>Scarus taeniopterus</v>
      </c>
      <c r="F4523">
        <v>16</v>
      </c>
      <c r="G4523" t="s">
        <v>21</v>
      </c>
      <c r="H4523" s="50">
        <f>VLOOKUP(D4523,'Species List'!$A$2:$J$97,6,0)</f>
        <v>-3.2256999999999998</v>
      </c>
      <c r="I4523" s="50">
        <f>VLOOKUP(D4523,'Species List'!$A$2:$J$97,7,0)</f>
        <v>2.3852000000000002</v>
      </c>
      <c r="J4523">
        <f t="shared" si="70"/>
        <v>107.53924488293569</v>
      </c>
      <c r="K4523" s="50" t="str">
        <f>VLOOKUP(D4523,'Species List'!$A$2:$J$97,4,0)</f>
        <v>Scaridae</v>
      </c>
    </row>
    <row r="4524" spans="1:11">
      <c r="A4524">
        <v>2017</v>
      </c>
      <c r="B4524" t="s">
        <v>382</v>
      </c>
      <c r="C4524">
        <v>1</v>
      </c>
      <c r="D4524" t="s">
        <v>48</v>
      </c>
      <c r="E4524" s="48" t="str">
        <f>VLOOKUP(D4524,'Species List'!$A$2:$J$97,3,0)</f>
        <v>Scarus taeniopterus</v>
      </c>
      <c r="F4524">
        <v>8</v>
      </c>
      <c r="G4524" t="s">
        <v>53</v>
      </c>
      <c r="H4524" s="50">
        <f>VLOOKUP(D4524,'Species List'!$A$2:$J$97,6,0)</f>
        <v>-3.2256999999999998</v>
      </c>
      <c r="I4524" s="50">
        <f>VLOOKUP(D4524,'Species List'!$A$2:$J$97,7,0)</f>
        <v>2.3852000000000002</v>
      </c>
      <c r="J4524">
        <f t="shared" si="70"/>
        <v>20.584969932158472</v>
      </c>
      <c r="K4524" s="50" t="str">
        <f>VLOOKUP(D4524,'Species List'!$A$2:$J$97,4,0)</f>
        <v>Scaridae</v>
      </c>
    </row>
    <row r="4525" spans="1:11">
      <c r="A4525">
        <v>2017</v>
      </c>
      <c r="B4525" t="s">
        <v>382</v>
      </c>
      <c r="C4525">
        <v>1</v>
      </c>
      <c r="D4525" t="s">
        <v>48</v>
      </c>
      <c r="E4525" s="48" t="str">
        <f>VLOOKUP(D4525,'Species List'!$A$2:$J$97,3,0)</f>
        <v>Scarus taeniopterus</v>
      </c>
      <c r="F4525">
        <v>8</v>
      </c>
      <c r="G4525" t="s">
        <v>53</v>
      </c>
      <c r="H4525" s="50">
        <f>VLOOKUP(D4525,'Species List'!$A$2:$J$97,6,0)</f>
        <v>-3.2256999999999998</v>
      </c>
      <c r="I4525" s="50">
        <f>VLOOKUP(D4525,'Species List'!$A$2:$J$97,7,0)</f>
        <v>2.3852000000000002</v>
      </c>
      <c r="J4525">
        <f t="shared" si="70"/>
        <v>20.584969932158472</v>
      </c>
      <c r="K4525" s="50" t="str">
        <f>VLOOKUP(D4525,'Species List'!$A$2:$J$97,4,0)</f>
        <v>Scaridae</v>
      </c>
    </row>
    <row r="4526" spans="1:11">
      <c r="A4526">
        <v>2017</v>
      </c>
      <c r="B4526" t="s">
        <v>382</v>
      </c>
      <c r="C4526">
        <v>1</v>
      </c>
      <c r="D4526" t="s">
        <v>48</v>
      </c>
      <c r="E4526" s="48" t="str">
        <f>VLOOKUP(D4526,'Species List'!$A$2:$J$97,3,0)</f>
        <v>Scarus taeniopterus</v>
      </c>
      <c r="F4526">
        <v>22</v>
      </c>
      <c r="G4526" t="s">
        <v>43</v>
      </c>
      <c r="H4526" s="50">
        <f>VLOOKUP(D4526,'Species List'!$A$2:$J$97,6,0)</f>
        <v>-3.2256999999999998</v>
      </c>
      <c r="I4526" s="50">
        <f>VLOOKUP(D4526,'Species List'!$A$2:$J$97,7,0)</f>
        <v>2.3852000000000002</v>
      </c>
      <c r="J4526">
        <f t="shared" si="70"/>
        <v>229.85109565998633</v>
      </c>
      <c r="K4526" s="50" t="str">
        <f>VLOOKUP(D4526,'Species List'!$A$2:$J$97,4,0)</f>
        <v>Scaridae</v>
      </c>
    </row>
    <row r="4527" spans="1:11">
      <c r="A4527">
        <v>2017</v>
      </c>
      <c r="B4527" t="s">
        <v>382</v>
      </c>
      <c r="C4527">
        <v>1</v>
      </c>
      <c r="D4527" t="s">
        <v>48</v>
      </c>
      <c r="E4527" s="48" t="str">
        <f>VLOOKUP(D4527,'Species List'!$A$2:$J$97,3,0)</f>
        <v>Scarus taeniopterus</v>
      </c>
      <c r="F4527">
        <v>22</v>
      </c>
      <c r="G4527" t="s">
        <v>43</v>
      </c>
      <c r="H4527" s="50">
        <f>VLOOKUP(D4527,'Species List'!$A$2:$J$97,6,0)</f>
        <v>-3.2256999999999998</v>
      </c>
      <c r="I4527" s="50">
        <f>VLOOKUP(D4527,'Species List'!$A$2:$J$97,7,0)</f>
        <v>2.3852000000000002</v>
      </c>
      <c r="J4527">
        <f t="shared" si="70"/>
        <v>229.85109565998633</v>
      </c>
      <c r="K4527" s="50" t="str">
        <f>VLOOKUP(D4527,'Species List'!$A$2:$J$97,4,0)</f>
        <v>Scaridae</v>
      </c>
    </row>
    <row r="4528" spans="1:11">
      <c r="A4528">
        <v>2017</v>
      </c>
      <c r="B4528" t="s">
        <v>382</v>
      </c>
      <c r="C4528">
        <v>1</v>
      </c>
      <c r="D4528" t="s">
        <v>48</v>
      </c>
      <c r="E4528" s="48" t="str">
        <f>VLOOKUP(D4528,'Species List'!$A$2:$J$97,3,0)</f>
        <v>Scarus taeniopterus</v>
      </c>
      <c r="F4528">
        <v>10</v>
      </c>
      <c r="H4528" s="50">
        <f>VLOOKUP(D4528,'Species List'!$A$2:$J$97,6,0)</f>
        <v>-3.2256999999999998</v>
      </c>
      <c r="I4528" s="50">
        <f>VLOOKUP(D4528,'Species List'!$A$2:$J$97,7,0)</f>
        <v>2.3852000000000002</v>
      </c>
      <c r="J4528">
        <f t="shared" si="70"/>
        <v>35.050966680669347</v>
      </c>
      <c r="K4528" s="50" t="str">
        <f>VLOOKUP(D4528,'Species List'!$A$2:$J$97,4,0)</f>
        <v>Scaridae</v>
      </c>
    </row>
    <row r="4529" spans="1:11">
      <c r="A4529">
        <v>2017</v>
      </c>
      <c r="B4529" t="s">
        <v>382</v>
      </c>
      <c r="C4529">
        <v>1</v>
      </c>
      <c r="D4529" t="s">
        <v>48</v>
      </c>
      <c r="E4529" s="48" t="str">
        <f>VLOOKUP(D4529,'Species List'!$A$2:$J$97,3,0)</f>
        <v>Scarus taeniopterus</v>
      </c>
      <c r="F4529">
        <v>23</v>
      </c>
      <c r="H4529" s="50">
        <f>VLOOKUP(D4529,'Species List'!$A$2:$J$97,6,0)</f>
        <v>-3.2256999999999998</v>
      </c>
      <c r="I4529" s="50">
        <f>VLOOKUP(D4529,'Species List'!$A$2:$J$97,7,0)</f>
        <v>2.3852000000000002</v>
      </c>
      <c r="J4529">
        <f t="shared" si="70"/>
        <v>255.56020890468707</v>
      </c>
      <c r="K4529" s="50" t="str">
        <f>VLOOKUP(D4529,'Species List'!$A$2:$J$97,4,0)</f>
        <v>Scaridae</v>
      </c>
    </row>
    <row r="4530" spans="1:11">
      <c r="A4530">
        <v>2017</v>
      </c>
      <c r="B4530" t="s">
        <v>382</v>
      </c>
      <c r="C4530">
        <v>1</v>
      </c>
      <c r="D4530" t="s">
        <v>42</v>
      </c>
      <c r="E4530" s="48" t="str">
        <f>VLOOKUP(D4530,'Species List'!$A$2:$J$97,3,0)</f>
        <v>Scarus vetula</v>
      </c>
      <c r="F4530">
        <v>19</v>
      </c>
      <c r="G4530" t="s">
        <v>21</v>
      </c>
      <c r="H4530" s="50">
        <f>VLOOKUP(D4530,'Species List'!$A$2:$J$97,6,0)</f>
        <v>-5.0162000000000004</v>
      </c>
      <c r="I4530" s="50">
        <f>VLOOKUP(D4530,'Species List'!$A$2:$J$97,7,0)</f>
        <v>3.1109</v>
      </c>
      <c r="J4530">
        <f t="shared" si="70"/>
        <v>118.24276512290622</v>
      </c>
      <c r="K4530" s="50" t="str">
        <f>VLOOKUP(D4530,'Species List'!$A$2:$J$97,4,0)</f>
        <v>Scaridae</v>
      </c>
    </row>
    <row r="4531" spans="1:11">
      <c r="A4531">
        <v>2017</v>
      </c>
      <c r="B4531" t="s">
        <v>382</v>
      </c>
      <c r="C4531">
        <v>1</v>
      </c>
      <c r="D4531" t="s">
        <v>42</v>
      </c>
      <c r="E4531" s="48" t="str">
        <f>VLOOKUP(D4531,'Species List'!$A$2:$J$97,3,0)</f>
        <v>Scarus vetula</v>
      </c>
      <c r="F4531">
        <v>21</v>
      </c>
      <c r="G4531" t="s">
        <v>21</v>
      </c>
      <c r="H4531" s="50">
        <f>VLOOKUP(D4531,'Species List'!$A$2:$J$97,6,0)</f>
        <v>-5.0162000000000004</v>
      </c>
      <c r="I4531" s="50">
        <f>VLOOKUP(D4531,'Species List'!$A$2:$J$97,7,0)</f>
        <v>3.1109</v>
      </c>
      <c r="J4531">
        <f t="shared" si="70"/>
        <v>161.43288343397762</v>
      </c>
      <c r="K4531" s="50" t="str">
        <f>VLOOKUP(D4531,'Species List'!$A$2:$J$97,4,0)</f>
        <v>Scaridae</v>
      </c>
    </row>
    <row r="4532" spans="1:11">
      <c r="A4532">
        <v>2017</v>
      </c>
      <c r="B4532" t="s">
        <v>382</v>
      </c>
      <c r="C4532">
        <v>1</v>
      </c>
      <c r="D4532" t="s">
        <v>42</v>
      </c>
      <c r="E4532" s="48" t="str">
        <f>VLOOKUP(D4532,'Species List'!$A$2:$J$97,3,0)</f>
        <v>Scarus vetula</v>
      </c>
      <c r="F4532">
        <v>23</v>
      </c>
      <c r="G4532" t="s">
        <v>21</v>
      </c>
      <c r="H4532" s="50">
        <f>VLOOKUP(D4532,'Species List'!$A$2:$J$97,6,0)</f>
        <v>-5.0162000000000004</v>
      </c>
      <c r="I4532" s="50">
        <f>VLOOKUP(D4532,'Species List'!$A$2:$J$97,7,0)</f>
        <v>3.1109</v>
      </c>
      <c r="J4532">
        <f t="shared" si="70"/>
        <v>214.23929230422809</v>
      </c>
      <c r="K4532" s="50" t="str">
        <f>VLOOKUP(D4532,'Species List'!$A$2:$J$97,4,0)</f>
        <v>Scaridae</v>
      </c>
    </row>
    <row r="4533" spans="1:11">
      <c r="A4533">
        <v>2017</v>
      </c>
      <c r="B4533" t="s">
        <v>382</v>
      </c>
      <c r="C4533">
        <v>1</v>
      </c>
      <c r="D4533" t="s">
        <v>42</v>
      </c>
      <c r="E4533" s="48" t="str">
        <f>VLOOKUP(D4533,'Species List'!$A$2:$J$97,3,0)</f>
        <v>Scarus vetula</v>
      </c>
      <c r="F4533">
        <v>10</v>
      </c>
      <c r="G4533" t="s">
        <v>53</v>
      </c>
      <c r="H4533" s="50">
        <f>VLOOKUP(D4533,'Species List'!$A$2:$J$97,6,0)</f>
        <v>-5.0162000000000004</v>
      </c>
      <c r="I4533" s="50">
        <f>VLOOKUP(D4533,'Species List'!$A$2:$J$97,7,0)</f>
        <v>3.1109</v>
      </c>
      <c r="J4533">
        <f t="shared" si="70"/>
        <v>16.054618868009708</v>
      </c>
      <c r="K4533" s="50" t="str">
        <f>VLOOKUP(D4533,'Species List'!$A$2:$J$97,4,0)</f>
        <v>Scaridae</v>
      </c>
    </row>
    <row r="4534" spans="1:11">
      <c r="A4534">
        <v>2017</v>
      </c>
      <c r="B4534" t="s">
        <v>382</v>
      </c>
      <c r="C4534">
        <v>1</v>
      </c>
      <c r="D4534" t="s">
        <v>42</v>
      </c>
      <c r="E4534" s="48" t="str">
        <f>VLOOKUP(D4534,'Species List'!$A$2:$J$97,3,0)</f>
        <v>Scarus vetula</v>
      </c>
      <c r="F4534">
        <v>32</v>
      </c>
      <c r="G4534" t="s">
        <v>43</v>
      </c>
      <c r="H4534" s="50">
        <f>VLOOKUP(D4534,'Species List'!$A$2:$J$97,6,0)</f>
        <v>-5.0162000000000004</v>
      </c>
      <c r="I4534" s="50">
        <f>VLOOKUP(D4534,'Species List'!$A$2:$J$97,7,0)</f>
        <v>3.1109</v>
      </c>
      <c r="J4534">
        <f t="shared" si="70"/>
        <v>598.50952660385963</v>
      </c>
      <c r="K4534" s="50" t="str">
        <f>VLOOKUP(D4534,'Species List'!$A$2:$J$97,4,0)</f>
        <v>Scaridae</v>
      </c>
    </row>
    <row r="4535" spans="1:11">
      <c r="A4535">
        <v>2017</v>
      </c>
      <c r="B4535" t="s">
        <v>382</v>
      </c>
      <c r="C4535">
        <v>1</v>
      </c>
      <c r="D4535" t="s">
        <v>47</v>
      </c>
      <c r="E4535" s="48" t="str">
        <f>VLOOKUP(D4535,'Species List'!$A$2:$J$97,3,0)</f>
        <v>Sparisoma aurofrenatum</v>
      </c>
      <c r="F4535">
        <v>10</v>
      </c>
      <c r="G4535" t="s">
        <v>53</v>
      </c>
      <c r="H4535" s="50">
        <f>VLOOKUP(D4535,'Species List'!$A$2:$J$97,6,0)</f>
        <v>-4.0781000000000001</v>
      </c>
      <c r="I4535" s="50">
        <f>VLOOKUP(D4535,'Species List'!$A$2:$J$97,7,0)</f>
        <v>2.7437999999999998</v>
      </c>
      <c r="J4535">
        <f t="shared" si="70"/>
        <v>25.674382081061271</v>
      </c>
      <c r="K4535" s="50" t="str">
        <f>VLOOKUP(D4535,'Species List'!$A$2:$J$97,4,0)</f>
        <v>Scaridae</v>
      </c>
    </row>
    <row r="4536" spans="1:11">
      <c r="A4536">
        <v>2017</v>
      </c>
      <c r="B4536" t="s">
        <v>382</v>
      </c>
      <c r="C4536">
        <v>1</v>
      </c>
      <c r="D4536" t="s">
        <v>47</v>
      </c>
      <c r="E4536" s="48" t="str">
        <f>VLOOKUP(D4536,'Species List'!$A$2:$J$97,3,0)</f>
        <v>Sparisoma aurofrenatum</v>
      </c>
      <c r="F4536">
        <v>20</v>
      </c>
      <c r="G4536" t="s">
        <v>43</v>
      </c>
      <c r="H4536" s="50">
        <f>VLOOKUP(D4536,'Species List'!$A$2:$J$97,6,0)</f>
        <v>-4.0781000000000001</v>
      </c>
      <c r="I4536" s="50">
        <f>VLOOKUP(D4536,'Species List'!$A$2:$J$97,7,0)</f>
        <v>2.7437999999999998</v>
      </c>
      <c r="J4536">
        <f t="shared" si="70"/>
        <v>171.97531044669645</v>
      </c>
      <c r="K4536" s="50" t="str">
        <f>VLOOKUP(D4536,'Species List'!$A$2:$J$97,4,0)</f>
        <v>Scaridae</v>
      </c>
    </row>
    <row r="4537" spans="1:11">
      <c r="A4537">
        <v>2017</v>
      </c>
      <c r="B4537" t="s">
        <v>382</v>
      </c>
      <c r="C4537">
        <v>1</v>
      </c>
      <c r="D4537" t="s">
        <v>36</v>
      </c>
      <c r="E4537" s="48" t="str">
        <f>VLOOKUP(D4537,'Species List'!$A$2:$J$97,3,0)</f>
        <v>Sparisoma chrysopterum</v>
      </c>
      <c r="F4537">
        <v>22</v>
      </c>
      <c r="G4537" t="s">
        <v>43</v>
      </c>
      <c r="H4537" s="50">
        <f>VLOOKUP(D4537,'Species List'!$A$2:$J$97,6,0)</f>
        <v>-3.0508999999999999</v>
      </c>
      <c r="I4537" s="50">
        <f>VLOOKUP(D4537,'Species List'!$A$2:$J$97,7,0)</f>
        <v>2.3191999999999999</v>
      </c>
      <c r="J4537">
        <f t="shared" si="70"/>
        <v>240.79456565084936</v>
      </c>
      <c r="K4537" s="50" t="str">
        <f>VLOOKUP(D4537,'Species List'!$A$2:$J$97,4,0)</f>
        <v>Scaridae</v>
      </c>
    </row>
    <row r="4538" spans="1:11">
      <c r="A4538">
        <v>2017</v>
      </c>
      <c r="B4538" t="s">
        <v>382</v>
      </c>
      <c r="C4538">
        <v>1</v>
      </c>
      <c r="D4538" t="s">
        <v>45</v>
      </c>
      <c r="E4538" s="48" t="str">
        <f>VLOOKUP(D4538,'Species List'!$A$2:$J$97,3,0)</f>
        <v>Sparisoma viride</v>
      </c>
      <c r="F4538">
        <v>15</v>
      </c>
      <c r="G4538" t="s">
        <v>21</v>
      </c>
      <c r="H4538" s="50">
        <f>VLOOKUP(D4538,'Species List'!$A$2:$J$97,6,0)</f>
        <v>-4.4317000000000002</v>
      </c>
      <c r="I4538" s="50">
        <f>VLOOKUP(D4538,'Species List'!$A$2:$J$97,7,0)</f>
        <v>2.9051</v>
      </c>
      <c r="J4538">
        <f t="shared" si="70"/>
        <v>77.635922295629129</v>
      </c>
      <c r="K4538" s="50" t="str">
        <f>VLOOKUP(D4538,'Species List'!$A$2:$J$97,4,0)</f>
        <v>Scaridae</v>
      </c>
    </row>
    <row r="4539" spans="1:11">
      <c r="A4539">
        <v>2017</v>
      </c>
      <c r="B4539" t="s">
        <v>382</v>
      </c>
      <c r="C4539">
        <v>1</v>
      </c>
      <c r="D4539" t="s">
        <v>45</v>
      </c>
      <c r="E4539" s="48" t="str">
        <f>VLOOKUP(D4539,'Species List'!$A$2:$J$97,3,0)</f>
        <v>Sparisoma viride</v>
      </c>
      <c r="F4539">
        <v>21</v>
      </c>
      <c r="G4539" t="s">
        <v>21</v>
      </c>
      <c r="H4539" s="50">
        <f>VLOOKUP(D4539,'Species List'!$A$2:$J$97,6,0)</f>
        <v>-4.4317000000000002</v>
      </c>
      <c r="I4539" s="50">
        <f>VLOOKUP(D4539,'Species List'!$A$2:$J$97,7,0)</f>
        <v>2.9051</v>
      </c>
      <c r="J4539">
        <f t="shared" si="70"/>
        <v>206.33802681991546</v>
      </c>
      <c r="K4539" s="50" t="str">
        <f>VLOOKUP(D4539,'Species List'!$A$2:$J$97,4,0)</f>
        <v>Scaridae</v>
      </c>
    </row>
    <row r="4540" spans="1:11">
      <c r="A4540">
        <v>2017</v>
      </c>
      <c r="B4540" t="s">
        <v>382</v>
      </c>
      <c r="C4540">
        <v>1</v>
      </c>
      <c r="D4540" t="s">
        <v>45</v>
      </c>
      <c r="E4540" s="48" t="str">
        <f>VLOOKUP(D4540,'Species List'!$A$2:$J$97,3,0)</f>
        <v>Sparisoma viride</v>
      </c>
      <c r="F4540">
        <v>22</v>
      </c>
      <c r="G4540" t="s">
        <v>21</v>
      </c>
      <c r="H4540" s="50">
        <f>VLOOKUP(D4540,'Species List'!$A$2:$J$97,6,0)</f>
        <v>-4.4317000000000002</v>
      </c>
      <c r="I4540" s="50">
        <f>VLOOKUP(D4540,'Species List'!$A$2:$J$97,7,0)</f>
        <v>2.9051</v>
      </c>
      <c r="J4540">
        <f t="shared" si="70"/>
        <v>236.19577785013334</v>
      </c>
      <c r="K4540" s="50" t="str">
        <f>VLOOKUP(D4540,'Species List'!$A$2:$J$97,4,0)</f>
        <v>Scaridae</v>
      </c>
    </row>
    <row r="4541" spans="1:11">
      <c r="A4541">
        <v>2017</v>
      </c>
      <c r="B4541" t="s">
        <v>382</v>
      </c>
      <c r="C4541">
        <v>1</v>
      </c>
      <c r="D4541" t="s">
        <v>45</v>
      </c>
      <c r="E4541" s="48" t="str">
        <f>VLOOKUP(D4541,'Species List'!$A$2:$J$97,3,0)</f>
        <v>Sparisoma viride</v>
      </c>
      <c r="F4541">
        <v>24</v>
      </c>
      <c r="G4541" t="s">
        <v>21</v>
      </c>
      <c r="H4541" s="50">
        <f>VLOOKUP(D4541,'Species List'!$A$2:$J$97,6,0)</f>
        <v>-4.4317000000000002</v>
      </c>
      <c r="I4541" s="50">
        <f>VLOOKUP(D4541,'Species List'!$A$2:$J$97,7,0)</f>
        <v>2.9051</v>
      </c>
      <c r="J4541">
        <f t="shared" si="70"/>
        <v>304.12468932899543</v>
      </c>
      <c r="K4541" s="50" t="str">
        <f>VLOOKUP(D4541,'Species List'!$A$2:$J$97,4,0)</f>
        <v>Scaridae</v>
      </c>
    </row>
    <row r="4542" spans="1:11">
      <c r="A4542">
        <v>2017</v>
      </c>
      <c r="B4542" t="s">
        <v>382</v>
      </c>
      <c r="C4542">
        <v>1</v>
      </c>
      <c r="D4542" t="s">
        <v>45</v>
      </c>
      <c r="E4542" s="48" t="str">
        <f>VLOOKUP(D4542,'Species List'!$A$2:$J$97,3,0)</f>
        <v>Sparisoma viride</v>
      </c>
      <c r="F4542">
        <v>26</v>
      </c>
      <c r="G4542" t="s">
        <v>43</v>
      </c>
      <c r="H4542" s="50">
        <f>VLOOKUP(D4542,'Species List'!$A$2:$J$97,6,0)</f>
        <v>-4.4317000000000002</v>
      </c>
      <c r="I4542" s="50">
        <f>VLOOKUP(D4542,'Species List'!$A$2:$J$97,7,0)</f>
        <v>2.9051</v>
      </c>
      <c r="J4542">
        <f t="shared" si="70"/>
        <v>383.741768934785</v>
      </c>
      <c r="K4542" s="50" t="str">
        <f>VLOOKUP(D4542,'Species List'!$A$2:$J$97,4,0)</f>
        <v>Scaridae</v>
      </c>
    </row>
    <row r="4543" spans="1:11">
      <c r="A4543">
        <v>2017</v>
      </c>
      <c r="B4543" t="s">
        <v>382</v>
      </c>
      <c r="C4543">
        <v>2</v>
      </c>
      <c r="D4543" t="s">
        <v>46</v>
      </c>
      <c r="E4543" s="48" t="str">
        <f>VLOOKUP(D4543,'Species List'!$A$2:$J$97,3,0)</f>
        <v>Acanthurus chirurgus</v>
      </c>
      <c r="F4543">
        <v>15</v>
      </c>
      <c r="H4543" s="50">
        <f>VLOOKUP(D4543,'Species List'!$A$2:$J$97,6,0)</f>
        <v>-2.4262000000000001</v>
      </c>
      <c r="I4543" s="50">
        <f>VLOOKUP(D4543,'Species List'!$A$2:$J$97,7,0)</f>
        <v>2.0768</v>
      </c>
      <c r="J4543">
        <f t="shared" si="70"/>
        <v>123.90999139179274</v>
      </c>
      <c r="K4543" s="50" t="str">
        <f>VLOOKUP(D4543,'Species List'!$A$2:$J$97,4,0)</f>
        <v>Acanthuridae</v>
      </c>
    </row>
    <row r="4544" spans="1:11">
      <c r="A4544">
        <v>2017</v>
      </c>
      <c r="B4544" t="s">
        <v>382</v>
      </c>
      <c r="C4544">
        <v>2</v>
      </c>
      <c r="D4544" t="s">
        <v>54</v>
      </c>
      <c r="E4544" s="48" t="str">
        <f>VLOOKUP(D4544,'Species List'!$A$2:$J$97,3,0)</f>
        <v>Acanthurus coeruleus</v>
      </c>
      <c r="F4544">
        <v>15</v>
      </c>
      <c r="H4544" s="50">
        <f>VLOOKUP(D4544,'Species List'!$A$2:$J$97,6,0)</f>
        <v>-2.8241999999999998</v>
      </c>
      <c r="I4544" s="50">
        <f>VLOOKUP(D4544,'Species List'!$A$2:$J$97,7,0)</f>
        <v>2.2637999999999998</v>
      </c>
      <c r="J4544">
        <f t="shared" si="70"/>
        <v>126.48394196747614</v>
      </c>
      <c r="K4544" s="50" t="str">
        <f>VLOOKUP(D4544,'Species List'!$A$2:$J$97,4,0)</f>
        <v>Acanthuridae</v>
      </c>
    </row>
    <row r="4545" spans="1:11">
      <c r="A4545">
        <v>2017</v>
      </c>
      <c r="B4545" t="s">
        <v>382</v>
      </c>
      <c r="C4545">
        <v>2</v>
      </c>
      <c r="D4545" t="s">
        <v>54</v>
      </c>
      <c r="E4545" s="48" t="str">
        <f>VLOOKUP(D4545,'Species List'!$A$2:$J$97,3,0)</f>
        <v>Acanthurus coeruleus</v>
      </c>
      <c r="F4545">
        <v>16</v>
      </c>
      <c r="H4545" s="50">
        <f>VLOOKUP(D4545,'Species List'!$A$2:$J$97,6,0)</f>
        <v>-2.8241999999999998</v>
      </c>
      <c r="I4545" s="50">
        <f>VLOOKUP(D4545,'Species List'!$A$2:$J$97,7,0)</f>
        <v>2.2637999999999998</v>
      </c>
      <c r="J4545">
        <f t="shared" si="70"/>
        <v>146.38171018501848</v>
      </c>
      <c r="K4545" s="50" t="str">
        <f>VLOOKUP(D4545,'Species List'!$A$2:$J$97,4,0)</f>
        <v>Acanthuridae</v>
      </c>
    </row>
    <row r="4546" spans="1:11">
      <c r="A4546">
        <v>2017</v>
      </c>
      <c r="B4546" t="s">
        <v>382</v>
      </c>
      <c r="C4546">
        <v>2</v>
      </c>
      <c r="D4546" t="s">
        <v>49</v>
      </c>
      <c r="E4546" s="48" t="str">
        <f>VLOOKUP(D4546,'Species List'!$A$2:$J$97,3,0)</f>
        <v>Microspathodon chrysurus</v>
      </c>
      <c r="F4546">
        <v>12</v>
      </c>
      <c r="H4546" s="50">
        <f>VLOOKUP(D4546,'Species List'!$A$2:$J$97,6,0)</f>
        <v>-4.7032999999999996</v>
      </c>
      <c r="I4546" s="50">
        <f>VLOOKUP(D4546,'Species List'!$A$2:$J$97,7,0)</f>
        <v>3.0825</v>
      </c>
      <c r="J4546">
        <f t="shared" ref="J4546:J4609" si="71">10^(H4546+(I4546*LOG(F4546*10)/LOG(10)))</f>
        <v>50.789763544333439</v>
      </c>
      <c r="K4546" s="50" t="str">
        <f>VLOOKUP(D4546,'Species List'!$A$2:$J$97,4,0)</f>
        <v>Pomacentridae</v>
      </c>
    </row>
    <row r="4547" spans="1:11">
      <c r="A4547">
        <v>2017</v>
      </c>
      <c r="B4547" t="s">
        <v>382</v>
      </c>
      <c r="C4547">
        <v>2</v>
      </c>
      <c r="D4547" t="s">
        <v>49</v>
      </c>
      <c r="E4547" s="48" t="str">
        <f>VLOOKUP(D4547,'Species List'!$A$2:$J$97,3,0)</f>
        <v>Microspathodon chrysurus</v>
      </c>
      <c r="F4547">
        <v>12</v>
      </c>
      <c r="H4547" s="50">
        <f>VLOOKUP(D4547,'Species List'!$A$2:$J$97,6,0)</f>
        <v>-4.7032999999999996</v>
      </c>
      <c r="I4547" s="50">
        <f>VLOOKUP(D4547,'Species List'!$A$2:$J$97,7,0)</f>
        <v>3.0825</v>
      </c>
      <c r="J4547">
        <f t="shared" si="71"/>
        <v>50.789763544333439</v>
      </c>
      <c r="K4547" s="50" t="str">
        <f>VLOOKUP(D4547,'Species List'!$A$2:$J$97,4,0)</f>
        <v>Pomacentridae</v>
      </c>
    </row>
    <row r="4548" spans="1:11">
      <c r="A4548">
        <v>2017</v>
      </c>
      <c r="B4548" t="s">
        <v>382</v>
      </c>
      <c r="C4548">
        <v>2</v>
      </c>
      <c r="D4548" t="s">
        <v>44</v>
      </c>
      <c r="E4548" s="48" t="str">
        <f>VLOOKUP(D4548,'Species List'!$A$2:$J$97,3,0)</f>
        <v>Scarus iseri</v>
      </c>
      <c r="F4548">
        <v>20</v>
      </c>
      <c r="G4548" t="s">
        <v>43</v>
      </c>
      <c r="H4548" s="50">
        <f>VLOOKUP(D4548,'Species List'!$A$2:$J$97,6,0)</f>
        <v>-4.8887</v>
      </c>
      <c r="I4548" s="50">
        <f>VLOOKUP(D4548,'Species List'!$A$2:$J$97,7,0)</f>
        <v>3.0548000000000002</v>
      </c>
      <c r="J4548">
        <f t="shared" si="71"/>
        <v>138.19312276937541</v>
      </c>
      <c r="K4548" s="50" t="str">
        <f>VLOOKUP(D4548,'Species List'!$A$2:$J$97,4,0)</f>
        <v>Scaridae</v>
      </c>
    </row>
    <row r="4549" spans="1:11">
      <c r="A4549">
        <v>2017</v>
      </c>
      <c r="B4549" t="s">
        <v>382</v>
      </c>
      <c r="C4549">
        <v>2</v>
      </c>
      <c r="D4549" t="s">
        <v>44</v>
      </c>
      <c r="E4549" s="48" t="str">
        <f>VLOOKUP(D4549,'Species List'!$A$2:$J$97,3,0)</f>
        <v>Scarus iseri</v>
      </c>
      <c r="F4549">
        <v>23</v>
      </c>
      <c r="G4549" t="s">
        <v>43</v>
      </c>
      <c r="H4549" s="50">
        <f>VLOOKUP(D4549,'Species List'!$A$2:$J$97,6,0)</f>
        <v>-4.8887</v>
      </c>
      <c r="I4549" s="50">
        <f>VLOOKUP(D4549,'Species List'!$A$2:$J$97,7,0)</f>
        <v>3.0548000000000002</v>
      </c>
      <c r="J4549">
        <f t="shared" si="71"/>
        <v>211.79036238974825</v>
      </c>
      <c r="K4549" s="50" t="str">
        <f>VLOOKUP(D4549,'Species List'!$A$2:$J$97,4,0)</f>
        <v>Scaridae</v>
      </c>
    </row>
    <row r="4550" spans="1:11">
      <c r="A4550">
        <v>2017</v>
      </c>
      <c r="B4550" t="s">
        <v>382</v>
      </c>
      <c r="C4550">
        <v>2</v>
      </c>
      <c r="D4550" t="s">
        <v>48</v>
      </c>
      <c r="E4550" s="48" t="str">
        <f>VLOOKUP(D4550,'Species List'!$A$2:$J$97,3,0)</f>
        <v>Scarus taeniopterus</v>
      </c>
      <c r="F4550">
        <v>11</v>
      </c>
      <c r="G4550" t="s">
        <v>21</v>
      </c>
      <c r="H4550" s="50">
        <f>VLOOKUP(D4550,'Species List'!$A$2:$J$97,6,0)</f>
        <v>-3.2256999999999998</v>
      </c>
      <c r="I4550" s="50">
        <f>VLOOKUP(D4550,'Species List'!$A$2:$J$97,7,0)</f>
        <v>2.3852000000000002</v>
      </c>
      <c r="J4550">
        <f t="shared" si="71"/>
        <v>43.997685665219798</v>
      </c>
      <c r="K4550" s="50" t="str">
        <f>VLOOKUP(D4550,'Species List'!$A$2:$J$97,4,0)</f>
        <v>Scaridae</v>
      </c>
    </row>
    <row r="4551" spans="1:11">
      <c r="A4551">
        <v>2017</v>
      </c>
      <c r="B4551" t="s">
        <v>382</v>
      </c>
      <c r="C4551">
        <v>2</v>
      </c>
      <c r="D4551" t="s">
        <v>48</v>
      </c>
      <c r="E4551" s="48" t="str">
        <f>VLOOKUP(D4551,'Species List'!$A$2:$J$97,3,0)</f>
        <v>Scarus taeniopterus</v>
      </c>
      <c r="F4551">
        <v>12</v>
      </c>
      <c r="G4551" t="s">
        <v>21</v>
      </c>
      <c r="H4551" s="50">
        <f>VLOOKUP(D4551,'Species List'!$A$2:$J$97,6,0)</f>
        <v>-3.2256999999999998</v>
      </c>
      <c r="I4551" s="50">
        <f>VLOOKUP(D4551,'Species List'!$A$2:$J$97,7,0)</f>
        <v>2.3852000000000002</v>
      </c>
      <c r="J4551">
        <f t="shared" si="71"/>
        <v>54.145592205106873</v>
      </c>
      <c r="K4551" s="50" t="str">
        <f>VLOOKUP(D4551,'Species List'!$A$2:$J$97,4,0)</f>
        <v>Scaridae</v>
      </c>
    </row>
    <row r="4552" spans="1:11">
      <c r="A4552">
        <v>2017</v>
      </c>
      <c r="B4552" t="s">
        <v>382</v>
      </c>
      <c r="C4552">
        <v>2</v>
      </c>
      <c r="D4552" t="s">
        <v>48</v>
      </c>
      <c r="E4552" s="48" t="str">
        <f>VLOOKUP(D4552,'Species List'!$A$2:$J$97,3,0)</f>
        <v>Scarus taeniopterus</v>
      </c>
      <c r="F4552">
        <v>13</v>
      </c>
      <c r="G4552" t="s">
        <v>21</v>
      </c>
      <c r="H4552" s="50">
        <f>VLOOKUP(D4552,'Species List'!$A$2:$J$97,6,0)</f>
        <v>-3.2256999999999998</v>
      </c>
      <c r="I4552" s="50">
        <f>VLOOKUP(D4552,'Species List'!$A$2:$J$97,7,0)</f>
        <v>2.3852000000000002</v>
      </c>
      <c r="J4552">
        <f t="shared" si="71"/>
        <v>65.535660968650873</v>
      </c>
      <c r="K4552" s="50" t="str">
        <f>VLOOKUP(D4552,'Species List'!$A$2:$J$97,4,0)</f>
        <v>Scaridae</v>
      </c>
    </row>
    <row r="4553" spans="1:11">
      <c r="A4553">
        <v>2017</v>
      </c>
      <c r="B4553" t="s">
        <v>382</v>
      </c>
      <c r="C4553">
        <v>2</v>
      </c>
      <c r="D4553" t="s">
        <v>48</v>
      </c>
      <c r="E4553" s="48" t="str">
        <f>VLOOKUP(D4553,'Species List'!$A$2:$J$97,3,0)</f>
        <v>Scarus taeniopterus</v>
      </c>
      <c r="F4553">
        <v>17</v>
      </c>
      <c r="G4553" t="s">
        <v>21</v>
      </c>
      <c r="H4553" s="50">
        <f>VLOOKUP(D4553,'Species List'!$A$2:$J$97,6,0)</f>
        <v>-3.2256999999999998</v>
      </c>
      <c r="I4553" s="50">
        <f>VLOOKUP(D4553,'Species List'!$A$2:$J$97,7,0)</f>
        <v>2.3852000000000002</v>
      </c>
      <c r="J4553">
        <f t="shared" si="71"/>
        <v>124.27013418228138</v>
      </c>
      <c r="K4553" s="50" t="str">
        <f>VLOOKUP(D4553,'Species List'!$A$2:$J$97,4,0)</f>
        <v>Scaridae</v>
      </c>
    </row>
    <row r="4554" spans="1:11">
      <c r="A4554">
        <v>2017</v>
      </c>
      <c r="B4554" t="s">
        <v>382</v>
      </c>
      <c r="C4554">
        <v>2</v>
      </c>
      <c r="D4554" t="s">
        <v>48</v>
      </c>
      <c r="E4554" s="48" t="str">
        <f>VLOOKUP(D4554,'Species List'!$A$2:$J$97,3,0)</f>
        <v>Scarus taeniopterus</v>
      </c>
      <c r="F4554">
        <v>8</v>
      </c>
      <c r="G4554" t="s">
        <v>53</v>
      </c>
      <c r="H4554" s="50">
        <f>VLOOKUP(D4554,'Species List'!$A$2:$J$97,6,0)</f>
        <v>-3.2256999999999998</v>
      </c>
      <c r="I4554" s="50">
        <f>VLOOKUP(D4554,'Species List'!$A$2:$J$97,7,0)</f>
        <v>2.3852000000000002</v>
      </c>
      <c r="J4554">
        <f t="shared" si="71"/>
        <v>20.584969932158472</v>
      </c>
      <c r="K4554" s="50" t="str">
        <f>VLOOKUP(D4554,'Species List'!$A$2:$J$97,4,0)</f>
        <v>Scaridae</v>
      </c>
    </row>
    <row r="4555" spans="1:11">
      <c r="A4555">
        <v>2017</v>
      </c>
      <c r="B4555" t="s">
        <v>382</v>
      </c>
      <c r="C4555">
        <v>2</v>
      </c>
      <c r="D4555" t="s">
        <v>48</v>
      </c>
      <c r="E4555" s="48" t="str">
        <f>VLOOKUP(D4555,'Species List'!$A$2:$J$97,3,0)</f>
        <v>Scarus taeniopterus</v>
      </c>
      <c r="F4555">
        <v>10</v>
      </c>
      <c r="G4555" t="s">
        <v>53</v>
      </c>
      <c r="H4555" s="50">
        <f>VLOOKUP(D4555,'Species List'!$A$2:$J$97,6,0)</f>
        <v>-3.2256999999999998</v>
      </c>
      <c r="I4555" s="50">
        <f>VLOOKUP(D4555,'Species List'!$A$2:$J$97,7,0)</f>
        <v>2.3852000000000002</v>
      </c>
      <c r="J4555">
        <f t="shared" si="71"/>
        <v>35.050966680669347</v>
      </c>
      <c r="K4555" s="50" t="str">
        <f>VLOOKUP(D4555,'Species List'!$A$2:$J$97,4,0)</f>
        <v>Scaridae</v>
      </c>
    </row>
    <row r="4556" spans="1:11">
      <c r="A4556">
        <v>2017</v>
      </c>
      <c r="B4556" t="s">
        <v>382</v>
      </c>
      <c r="C4556">
        <v>2</v>
      </c>
      <c r="D4556" t="s">
        <v>48</v>
      </c>
      <c r="E4556" s="48" t="str">
        <f>VLOOKUP(D4556,'Species List'!$A$2:$J$97,3,0)</f>
        <v>Scarus taeniopterus</v>
      </c>
      <c r="F4556">
        <v>18</v>
      </c>
      <c r="G4556" t="s">
        <v>43</v>
      </c>
      <c r="H4556" s="50">
        <f>VLOOKUP(D4556,'Species List'!$A$2:$J$97,6,0)</f>
        <v>-3.2256999999999998</v>
      </c>
      <c r="I4556" s="50">
        <f>VLOOKUP(D4556,'Species List'!$A$2:$J$97,7,0)</f>
        <v>2.3852000000000002</v>
      </c>
      <c r="J4556">
        <f t="shared" si="71"/>
        <v>142.42163893869329</v>
      </c>
      <c r="K4556" s="50" t="str">
        <f>VLOOKUP(D4556,'Species List'!$A$2:$J$97,4,0)</f>
        <v>Scaridae</v>
      </c>
    </row>
    <row r="4557" spans="1:11">
      <c r="A4557">
        <v>2017</v>
      </c>
      <c r="B4557" t="s">
        <v>382</v>
      </c>
      <c r="C4557">
        <v>2</v>
      </c>
      <c r="D4557" t="s">
        <v>48</v>
      </c>
      <c r="E4557" s="48" t="str">
        <f>VLOOKUP(D4557,'Species List'!$A$2:$J$97,3,0)</f>
        <v>Scarus taeniopterus</v>
      </c>
      <c r="F4557">
        <v>20</v>
      </c>
      <c r="G4557" t="s">
        <v>43</v>
      </c>
      <c r="H4557" s="50">
        <f>VLOOKUP(D4557,'Species List'!$A$2:$J$97,6,0)</f>
        <v>-3.2256999999999998</v>
      </c>
      <c r="I4557" s="50">
        <f>VLOOKUP(D4557,'Species List'!$A$2:$J$97,7,0)</f>
        <v>2.3852000000000002</v>
      </c>
      <c r="J4557">
        <f t="shared" si="71"/>
        <v>183.11197449783583</v>
      </c>
      <c r="K4557" s="50" t="str">
        <f>VLOOKUP(D4557,'Species List'!$A$2:$J$97,4,0)</f>
        <v>Scaridae</v>
      </c>
    </row>
    <row r="4558" spans="1:11">
      <c r="A4558">
        <v>2017</v>
      </c>
      <c r="B4558" t="s">
        <v>382</v>
      </c>
      <c r="C4558">
        <v>2</v>
      </c>
      <c r="D4558" t="s">
        <v>48</v>
      </c>
      <c r="E4558" s="48" t="str">
        <f>VLOOKUP(D4558,'Species List'!$A$2:$J$97,3,0)</f>
        <v>Scarus taeniopterus</v>
      </c>
      <c r="F4558">
        <v>22</v>
      </c>
      <c r="G4558" t="s">
        <v>43</v>
      </c>
      <c r="H4558" s="50">
        <f>VLOOKUP(D4558,'Species List'!$A$2:$J$97,6,0)</f>
        <v>-3.2256999999999998</v>
      </c>
      <c r="I4558" s="50">
        <f>VLOOKUP(D4558,'Species List'!$A$2:$J$97,7,0)</f>
        <v>2.3852000000000002</v>
      </c>
      <c r="J4558">
        <f t="shared" si="71"/>
        <v>229.85109565998633</v>
      </c>
      <c r="K4558" s="50" t="str">
        <f>VLOOKUP(D4558,'Species List'!$A$2:$J$97,4,0)</f>
        <v>Scaridae</v>
      </c>
    </row>
    <row r="4559" spans="1:11">
      <c r="A4559">
        <v>2017</v>
      </c>
      <c r="B4559" t="s">
        <v>382</v>
      </c>
      <c r="C4559">
        <v>2</v>
      </c>
      <c r="D4559" t="s">
        <v>42</v>
      </c>
      <c r="E4559" s="48" t="str">
        <f>VLOOKUP(D4559,'Species List'!$A$2:$J$97,3,0)</f>
        <v>Scarus vetula</v>
      </c>
      <c r="F4559">
        <v>23</v>
      </c>
      <c r="G4559" t="s">
        <v>21</v>
      </c>
      <c r="H4559" s="50">
        <f>VLOOKUP(D4559,'Species List'!$A$2:$J$97,6,0)</f>
        <v>-5.0162000000000004</v>
      </c>
      <c r="I4559" s="50">
        <f>VLOOKUP(D4559,'Species List'!$A$2:$J$97,7,0)</f>
        <v>3.1109</v>
      </c>
      <c r="J4559">
        <f t="shared" si="71"/>
        <v>214.23929230422809</v>
      </c>
      <c r="K4559" s="50" t="str">
        <f>VLOOKUP(D4559,'Species List'!$A$2:$J$97,4,0)</f>
        <v>Scaridae</v>
      </c>
    </row>
    <row r="4560" spans="1:11">
      <c r="A4560">
        <v>2017</v>
      </c>
      <c r="B4560" t="s">
        <v>382</v>
      </c>
      <c r="C4560">
        <v>2</v>
      </c>
      <c r="D4560" t="s">
        <v>42</v>
      </c>
      <c r="E4560" s="48" t="str">
        <f>VLOOKUP(D4560,'Species List'!$A$2:$J$97,3,0)</f>
        <v>Scarus vetula</v>
      </c>
      <c r="F4560">
        <v>40</v>
      </c>
      <c r="G4560" t="s">
        <v>43</v>
      </c>
      <c r="H4560" s="50">
        <f>VLOOKUP(D4560,'Species List'!$A$2:$J$97,6,0)</f>
        <v>-5.0162000000000004</v>
      </c>
      <c r="I4560" s="50">
        <f>VLOOKUP(D4560,'Species List'!$A$2:$J$97,7,0)</f>
        <v>3.1109</v>
      </c>
      <c r="J4560">
        <f t="shared" si="71"/>
        <v>1198.2527297145662</v>
      </c>
      <c r="K4560" s="50" t="str">
        <f>VLOOKUP(D4560,'Species List'!$A$2:$J$97,4,0)</f>
        <v>Scaridae</v>
      </c>
    </row>
    <row r="4561" spans="1:11">
      <c r="A4561">
        <v>2017</v>
      </c>
      <c r="B4561" t="s">
        <v>382</v>
      </c>
      <c r="C4561">
        <v>2</v>
      </c>
      <c r="D4561" t="s">
        <v>47</v>
      </c>
      <c r="E4561" s="48" t="str">
        <f>VLOOKUP(D4561,'Species List'!$A$2:$J$97,3,0)</f>
        <v>Sparisoma aurofrenatum</v>
      </c>
      <c r="F4561">
        <v>8</v>
      </c>
      <c r="G4561" t="s">
        <v>53</v>
      </c>
      <c r="H4561" s="50">
        <f>VLOOKUP(D4561,'Species List'!$A$2:$J$97,6,0)</f>
        <v>-4.0781000000000001</v>
      </c>
      <c r="I4561" s="50">
        <f>VLOOKUP(D4561,'Species List'!$A$2:$J$97,7,0)</f>
        <v>2.7437999999999998</v>
      </c>
      <c r="J4561">
        <f t="shared" si="71"/>
        <v>13.918688207229055</v>
      </c>
      <c r="K4561" s="50" t="str">
        <f>VLOOKUP(D4561,'Species List'!$A$2:$J$97,4,0)</f>
        <v>Scaridae</v>
      </c>
    </row>
    <row r="4562" spans="1:11">
      <c r="A4562">
        <v>2017</v>
      </c>
      <c r="B4562" t="s">
        <v>382</v>
      </c>
      <c r="C4562">
        <v>2</v>
      </c>
      <c r="D4562" t="s">
        <v>36</v>
      </c>
      <c r="E4562" s="48" t="str">
        <f>VLOOKUP(D4562,'Species List'!$A$2:$J$97,3,0)</f>
        <v>Sparisoma chrysopterum</v>
      </c>
      <c r="F4562">
        <v>22</v>
      </c>
      <c r="G4562" t="s">
        <v>43</v>
      </c>
      <c r="H4562" s="50">
        <f>VLOOKUP(D4562,'Species List'!$A$2:$J$97,6,0)</f>
        <v>-3.0508999999999999</v>
      </c>
      <c r="I4562" s="50">
        <f>VLOOKUP(D4562,'Species List'!$A$2:$J$97,7,0)</f>
        <v>2.3191999999999999</v>
      </c>
      <c r="J4562">
        <f t="shared" si="71"/>
        <v>240.79456565084936</v>
      </c>
      <c r="K4562" s="50" t="str">
        <f>VLOOKUP(D4562,'Species List'!$A$2:$J$97,4,0)</f>
        <v>Scaridae</v>
      </c>
    </row>
    <row r="4563" spans="1:11">
      <c r="A4563">
        <v>2017</v>
      </c>
      <c r="B4563" t="s">
        <v>382</v>
      </c>
      <c r="C4563">
        <v>2</v>
      </c>
      <c r="D4563" t="s">
        <v>45</v>
      </c>
      <c r="E4563" s="48" t="str">
        <f>VLOOKUP(D4563,'Species List'!$A$2:$J$97,3,0)</f>
        <v>Sparisoma viride</v>
      </c>
      <c r="F4563">
        <v>21</v>
      </c>
      <c r="G4563" t="s">
        <v>21</v>
      </c>
      <c r="H4563" s="50">
        <f>VLOOKUP(D4563,'Species List'!$A$2:$J$97,6,0)</f>
        <v>-4.4317000000000002</v>
      </c>
      <c r="I4563" s="50">
        <f>VLOOKUP(D4563,'Species List'!$A$2:$J$97,7,0)</f>
        <v>2.9051</v>
      </c>
      <c r="J4563">
        <f t="shared" si="71"/>
        <v>206.33802681991546</v>
      </c>
      <c r="K4563" s="50" t="str">
        <f>VLOOKUP(D4563,'Species List'!$A$2:$J$97,4,0)</f>
        <v>Scaridae</v>
      </c>
    </row>
    <row r="4564" spans="1:11">
      <c r="A4564">
        <v>2017</v>
      </c>
      <c r="B4564" t="s">
        <v>382</v>
      </c>
      <c r="C4564">
        <v>2</v>
      </c>
      <c r="D4564" t="s">
        <v>45</v>
      </c>
      <c r="E4564" s="48" t="str">
        <f>VLOOKUP(D4564,'Species List'!$A$2:$J$97,3,0)</f>
        <v>Sparisoma viride</v>
      </c>
      <c r="F4564">
        <v>24</v>
      </c>
      <c r="G4564" t="s">
        <v>21</v>
      </c>
      <c r="H4564" s="50">
        <f>VLOOKUP(D4564,'Species List'!$A$2:$J$97,6,0)</f>
        <v>-4.4317000000000002</v>
      </c>
      <c r="I4564" s="50">
        <f>VLOOKUP(D4564,'Species List'!$A$2:$J$97,7,0)</f>
        <v>2.9051</v>
      </c>
      <c r="J4564">
        <f t="shared" si="71"/>
        <v>304.12468932899543</v>
      </c>
      <c r="K4564" s="50" t="str">
        <f>VLOOKUP(D4564,'Species List'!$A$2:$J$97,4,0)</f>
        <v>Scaridae</v>
      </c>
    </row>
    <row r="4565" spans="1:11">
      <c r="A4565">
        <v>2017</v>
      </c>
      <c r="B4565" t="s">
        <v>382</v>
      </c>
      <c r="C4565">
        <v>2</v>
      </c>
      <c r="D4565" t="s">
        <v>45</v>
      </c>
      <c r="E4565" s="48" t="str">
        <f>VLOOKUP(D4565,'Species List'!$A$2:$J$97,3,0)</f>
        <v>Sparisoma viride</v>
      </c>
      <c r="F4565">
        <v>8</v>
      </c>
      <c r="G4565" t="s">
        <v>53</v>
      </c>
      <c r="H4565" s="50">
        <f>VLOOKUP(D4565,'Species List'!$A$2:$J$97,6,0)</f>
        <v>-4.4317000000000002</v>
      </c>
      <c r="I4565" s="50">
        <f>VLOOKUP(D4565,'Species List'!$A$2:$J$97,7,0)</f>
        <v>2.9051</v>
      </c>
      <c r="J4565">
        <f t="shared" si="71"/>
        <v>12.501632299830902</v>
      </c>
      <c r="K4565" s="50" t="str">
        <f>VLOOKUP(D4565,'Species List'!$A$2:$J$97,4,0)</f>
        <v>Scaridae</v>
      </c>
    </row>
    <row r="4566" spans="1:11">
      <c r="A4566">
        <v>2017</v>
      </c>
      <c r="B4566" t="s">
        <v>382</v>
      </c>
      <c r="C4566">
        <v>2</v>
      </c>
      <c r="D4566" t="s">
        <v>45</v>
      </c>
      <c r="E4566" s="48" t="str">
        <f>VLOOKUP(D4566,'Species List'!$A$2:$J$97,3,0)</f>
        <v>Sparisoma viride</v>
      </c>
      <c r="F4566">
        <v>10</v>
      </c>
      <c r="G4566" t="s">
        <v>53</v>
      </c>
      <c r="H4566" s="50">
        <f>VLOOKUP(D4566,'Species List'!$A$2:$J$97,6,0)</f>
        <v>-4.4317000000000002</v>
      </c>
      <c r="I4566" s="50">
        <f>VLOOKUP(D4566,'Species List'!$A$2:$J$97,7,0)</f>
        <v>2.9051</v>
      </c>
      <c r="J4566">
        <f t="shared" si="71"/>
        <v>23.905619353446316</v>
      </c>
      <c r="K4566" s="50" t="str">
        <f>VLOOKUP(D4566,'Species List'!$A$2:$J$97,4,0)</f>
        <v>Scaridae</v>
      </c>
    </row>
    <row r="4567" spans="1:11">
      <c r="A4567">
        <v>2017</v>
      </c>
      <c r="B4567" t="s">
        <v>382</v>
      </c>
      <c r="C4567">
        <v>2</v>
      </c>
      <c r="D4567" t="s">
        <v>45</v>
      </c>
      <c r="E4567" s="48" t="str">
        <f>VLOOKUP(D4567,'Species List'!$A$2:$J$97,3,0)</f>
        <v>Sparisoma viride</v>
      </c>
      <c r="F4567">
        <v>30</v>
      </c>
      <c r="G4567" t="s">
        <v>43</v>
      </c>
      <c r="H4567" s="50">
        <f>VLOOKUP(D4567,'Species List'!$A$2:$J$97,6,0)</f>
        <v>-4.4317000000000002</v>
      </c>
      <c r="I4567" s="50">
        <f>VLOOKUP(D4567,'Species List'!$A$2:$J$97,7,0)</f>
        <v>2.9051</v>
      </c>
      <c r="J4567">
        <f t="shared" si="71"/>
        <v>581.54718397712224</v>
      </c>
      <c r="K4567" s="50" t="str">
        <f>VLOOKUP(D4567,'Species List'!$A$2:$J$97,4,0)</f>
        <v>Scaridae</v>
      </c>
    </row>
    <row r="4568" spans="1:11">
      <c r="A4568">
        <v>2017</v>
      </c>
      <c r="B4568" t="s">
        <v>382</v>
      </c>
      <c r="C4568">
        <v>3</v>
      </c>
      <c r="D4568" t="s">
        <v>46</v>
      </c>
      <c r="E4568" s="48" t="str">
        <f>VLOOKUP(D4568,'Species List'!$A$2:$J$97,3,0)</f>
        <v>Acanthurus chirurgus</v>
      </c>
      <c r="F4568">
        <v>12</v>
      </c>
      <c r="H4568" s="50">
        <f>VLOOKUP(D4568,'Species List'!$A$2:$J$97,6,0)</f>
        <v>-2.4262000000000001</v>
      </c>
      <c r="I4568" s="50">
        <f>VLOOKUP(D4568,'Species List'!$A$2:$J$97,7,0)</f>
        <v>2.0768</v>
      </c>
      <c r="J4568">
        <f t="shared" si="71"/>
        <v>77.954934647161181</v>
      </c>
      <c r="K4568" s="50" t="str">
        <f>VLOOKUP(D4568,'Species List'!$A$2:$J$97,4,0)</f>
        <v>Acanthuridae</v>
      </c>
    </row>
    <row r="4569" spans="1:11">
      <c r="A4569">
        <v>2017</v>
      </c>
      <c r="B4569" t="s">
        <v>382</v>
      </c>
      <c r="C4569">
        <v>3</v>
      </c>
      <c r="D4569" t="s">
        <v>46</v>
      </c>
      <c r="E4569" s="48" t="str">
        <f>VLOOKUP(D4569,'Species List'!$A$2:$J$97,3,0)</f>
        <v>Acanthurus chirurgus</v>
      </c>
      <c r="F4569">
        <v>14</v>
      </c>
      <c r="H4569" s="50">
        <f>VLOOKUP(D4569,'Species List'!$A$2:$J$97,6,0)</f>
        <v>-2.4262000000000001</v>
      </c>
      <c r="I4569" s="50">
        <f>VLOOKUP(D4569,'Species List'!$A$2:$J$97,7,0)</f>
        <v>2.0768</v>
      </c>
      <c r="J4569">
        <f t="shared" si="71"/>
        <v>107.36894962663263</v>
      </c>
      <c r="K4569" s="50" t="str">
        <f>VLOOKUP(D4569,'Species List'!$A$2:$J$97,4,0)</f>
        <v>Acanthuridae</v>
      </c>
    </row>
    <row r="4570" spans="1:11">
      <c r="A4570">
        <v>2017</v>
      </c>
      <c r="B4570" t="s">
        <v>382</v>
      </c>
      <c r="C4570">
        <v>3</v>
      </c>
      <c r="D4570" t="s">
        <v>44</v>
      </c>
      <c r="E4570" s="48" t="str">
        <f>VLOOKUP(D4570,'Species List'!$A$2:$J$97,3,0)</f>
        <v>Scarus iseri</v>
      </c>
      <c r="F4570">
        <v>12</v>
      </c>
      <c r="G4570" t="s">
        <v>21</v>
      </c>
      <c r="H4570" s="50">
        <f>VLOOKUP(D4570,'Species List'!$A$2:$J$97,6,0)</f>
        <v>-4.8887</v>
      </c>
      <c r="I4570" s="50">
        <f>VLOOKUP(D4570,'Species List'!$A$2:$J$97,7,0)</f>
        <v>3.0548000000000002</v>
      </c>
      <c r="J4570">
        <f t="shared" si="71"/>
        <v>29.025711241570576</v>
      </c>
      <c r="K4570" s="50" t="str">
        <f>VLOOKUP(D4570,'Species List'!$A$2:$J$97,4,0)</f>
        <v>Scaridae</v>
      </c>
    </row>
    <row r="4571" spans="1:11">
      <c r="A4571">
        <v>2017</v>
      </c>
      <c r="B4571" t="s">
        <v>382</v>
      </c>
      <c r="C4571">
        <v>3</v>
      </c>
      <c r="D4571" t="s">
        <v>44</v>
      </c>
      <c r="E4571" s="48" t="str">
        <f>VLOOKUP(D4571,'Species List'!$A$2:$J$97,3,0)</f>
        <v>Scarus iseri</v>
      </c>
      <c r="F4571">
        <v>20</v>
      </c>
      <c r="G4571" t="s">
        <v>43</v>
      </c>
      <c r="H4571" s="50">
        <f>VLOOKUP(D4571,'Species List'!$A$2:$J$97,6,0)</f>
        <v>-4.8887</v>
      </c>
      <c r="I4571" s="50">
        <f>VLOOKUP(D4571,'Species List'!$A$2:$J$97,7,0)</f>
        <v>3.0548000000000002</v>
      </c>
      <c r="J4571">
        <f t="shared" si="71"/>
        <v>138.19312276937541</v>
      </c>
      <c r="K4571" s="50" t="str">
        <f>VLOOKUP(D4571,'Species List'!$A$2:$J$97,4,0)</f>
        <v>Scaridae</v>
      </c>
    </row>
    <row r="4572" spans="1:11">
      <c r="A4572">
        <v>2017</v>
      </c>
      <c r="B4572" t="s">
        <v>382</v>
      </c>
      <c r="C4572">
        <v>3</v>
      </c>
      <c r="D4572" t="s">
        <v>44</v>
      </c>
      <c r="E4572" s="48" t="str">
        <f>VLOOKUP(D4572,'Species List'!$A$2:$J$97,3,0)</f>
        <v>Scarus iseri</v>
      </c>
      <c r="F4572">
        <v>21</v>
      </c>
      <c r="G4572" t="s">
        <v>43</v>
      </c>
      <c r="H4572" s="50">
        <f>VLOOKUP(D4572,'Species List'!$A$2:$J$97,6,0)</f>
        <v>-4.8887</v>
      </c>
      <c r="I4572" s="50">
        <f>VLOOKUP(D4572,'Species List'!$A$2:$J$97,7,0)</f>
        <v>3.0548000000000002</v>
      </c>
      <c r="J4572">
        <f t="shared" si="71"/>
        <v>160.40411355619071</v>
      </c>
      <c r="K4572" s="50" t="str">
        <f>VLOOKUP(D4572,'Species List'!$A$2:$J$97,4,0)</f>
        <v>Scaridae</v>
      </c>
    </row>
    <row r="4573" spans="1:11">
      <c r="A4573">
        <v>2017</v>
      </c>
      <c r="B4573" t="s">
        <v>382</v>
      </c>
      <c r="C4573">
        <v>3</v>
      </c>
      <c r="D4573" t="s">
        <v>48</v>
      </c>
      <c r="E4573" s="48" t="str">
        <f>VLOOKUP(D4573,'Species List'!$A$2:$J$97,3,0)</f>
        <v>Scarus taeniopterus</v>
      </c>
      <c r="F4573">
        <v>11</v>
      </c>
      <c r="G4573" t="s">
        <v>21</v>
      </c>
      <c r="H4573" s="50">
        <f>VLOOKUP(D4573,'Species List'!$A$2:$J$97,6,0)</f>
        <v>-3.2256999999999998</v>
      </c>
      <c r="I4573" s="50">
        <f>VLOOKUP(D4573,'Species List'!$A$2:$J$97,7,0)</f>
        <v>2.3852000000000002</v>
      </c>
      <c r="J4573">
        <f t="shared" si="71"/>
        <v>43.997685665219798</v>
      </c>
      <c r="K4573" s="50" t="str">
        <f>VLOOKUP(D4573,'Species List'!$A$2:$J$97,4,0)</f>
        <v>Scaridae</v>
      </c>
    </row>
    <row r="4574" spans="1:11">
      <c r="A4574">
        <v>2017</v>
      </c>
      <c r="B4574" t="s">
        <v>382</v>
      </c>
      <c r="C4574">
        <v>3</v>
      </c>
      <c r="D4574" t="s">
        <v>48</v>
      </c>
      <c r="E4574" s="48" t="str">
        <f>VLOOKUP(D4574,'Species List'!$A$2:$J$97,3,0)</f>
        <v>Scarus taeniopterus</v>
      </c>
      <c r="F4574">
        <v>11</v>
      </c>
      <c r="G4574" t="s">
        <v>21</v>
      </c>
      <c r="H4574" s="50">
        <f>VLOOKUP(D4574,'Species List'!$A$2:$J$97,6,0)</f>
        <v>-3.2256999999999998</v>
      </c>
      <c r="I4574" s="50">
        <f>VLOOKUP(D4574,'Species List'!$A$2:$J$97,7,0)</f>
        <v>2.3852000000000002</v>
      </c>
      <c r="J4574">
        <f t="shared" si="71"/>
        <v>43.997685665219798</v>
      </c>
      <c r="K4574" s="50" t="str">
        <f>VLOOKUP(D4574,'Species List'!$A$2:$J$97,4,0)</f>
        <v>Scaridae</v>
      </c>
    </row>
    <row r="4575" spans="1:11">
      <c r="A4575">
        <v>2017</v>
      </c>
      <c r="B4575" t="s">
        <v>382</v>
      </c>
      <c r="C4575">
        <v>3</v>
      </c>
      <c r="D4575" t="s">
        <v>48</v>
      </c>
      <c r="E4575" s="48" t="str">
        <f>VLOOKUP(D4575,'Species List'!$A$2:$J$97,3,0)</f>
        <v>Scarus taeniopterus</v>
      </c>
      <c r="F4575">
        <v>11</v>
      </c>
      <c r="G4575" t="s">
        <v>21</v>
      </c>
      <c r="H4575" s="50">
        <f>VLOOKUP(D4575,'Species List'!$A$2:$J$97,6,0)</f>
        <v>-3.2256999999999998</v>
      </c>
      <c r="I4575" s="50">
        <f>VLOOKUP(D4575,'Species List'!$A$2:$J$97,7,0)</f>
        <v>2.3852000000000002</v>
      </c>
      <c r="J4575">
        <f t="shared" si="71"/>
        <v>43.997685665219798</v>
      </c>
      <c r="K4575" s="50" t="str">
        <f>VLOOKUP(D4575,'Species List'!$A$2:$J$97,4,0)</f>
        <v>Scaridae</v>
      </c>
    </row>
    <row r="4576" spans="1:11">
      <c r="A4576">
        <v>2017</v>
      </c>
      <c r="B4576" t="s">
        <v>382</v>
      </c>
      <c r="C4576">
        <v>3</v>
      </c>
      <c r="D4576" t="s">
        <v>48</v>
      </c>
      <c r="E4576" s="48" t="str">
        <f>VLOOKUP(D4576,'Species List'!$A$2:$J$97,3,0)</f>
        <v>Scarus taeniopterus</v>
      </c>
      <c r="F4576">
        <v>11</v>
      </c>
      <c r="G4576" t="s">
        <v>21</v>
      </c>
      <c r="H4576" s="50">
        <f>VLOOKUP(D4576,'Species List'!$A$2:$J$97,6,0)</f>
        <v>-3.2256999999999998</v>
      </c>
      <c r="I4576" s="50">
        <f>VLOOKUP(D4576,'Species List'!$A$2:$J$97,7,0)</f>
        <v>2.3852000000000002</v>
      </c>
      <c r="J4576">
        <f t="shared" si="71"/>
        <v>43.997685665219798</v>
      </c>
      <c r="K4576" s="50" t="str">
        <f>VLOOKUP(D4576,'Species List'!$A$2:$J$97,4,0)</f>
        <v>Scaridae</v>
      </c>
    </row>
    <row r="4577" spans="1:11">
      <c r="A4577">
        <v>2017</v>
      </c>
      <c r="B4577" t="s">
        <v>382</v>
      </c>
      <c r="C4577">
        <v>3</v>
      </c>
      <c r="D4577" t="s">
        <v>48</v>
      </c>
      <c r="E4577" s="48" t="str">
        <f>VLOOKUP(D4577,'Species List'!$A$2:$J$97,3,0)</f>
        <v>Scarus taeniopterus</v>
      </c>
      <c r="F4577">
        <v>12</v>
      </c>
      <c r="G4577" t="s">
        <v>21</v>
      </c>
      <c r="H4577" s="50">
        <f>VLOOKUP(D4577,'Species List'!$A$2:$J$97,6,0)</f>
        <v>-3.2256999999999998</v>
      </c>
      <c r="I4577" s="50">
        <f>VLOOKUP(D4577,'Species List'!$A$2:$J$97,7,0)</f>
        <v>2.3852000000000002</v>
      </c>
      <c r="J4577">
        <f t="shared" si="71"/>
        <v>54.145592205106873</v>
      </c>
      <c r="K4577" s="50" t="str">
        <f>VLOOKUP(D4577,'Species List'!$A$2:$J$97,4,0)</f>
        <v>Scaridae</v>
      </c>
    </row>
    <row r="4578" spans="1:11">
      <c r="A4578">
        <v>2017</v>
      </c>
      <c r="B4578" t="s">
        <v>382</v>
      </c>
      <c r="C4578">
        <v>3</v>
      </c>
      <c r="D4578" t="s">
        <v>48</v>
      </c>
      <c r="E4578" s="48" t="str">
        <f>VLOOKUP(D4578,'Species List'!$A$2:$J$97,3,0)</f>
        <v>Scarus taeniopterus</v>
      </c>
      <c r="F4578">
        <v>13</v>
      </c>
      <c r="G4578" t="s">
        <v>21</v>
      </c>
      <c r="H4578" s="50">
        <f>VLOOKUP(D4578,'Species List'!$A$2:$J$97,6,0)</f>
        <v>-3.2256999999999998</v>
      </c>
      <c r="I4578" s="50">
        <f>VLOOKUP(D4578,'Species List'!$A$2:$J$97,7,0)</f>
        <v>2.3852000000000002</v>
      </c>
      <c r="J4578">
        <f t="shared" si="71"/>
        <v>65.535660968650873</v>
      </c>
      <c r="K4578" s="50" t="str">
        <f>VLOOKUP(D4578,'Species List'!$A$2:$J$97,4,0)</f>
        <v>Scaridae</v>
      </c>
    </row>
    <row r="4579" spans="1:11">
      <c r="A4579">
        <v>2017</v>
      </c>
      <c r="B4579" t="s">
        <v>382</v>
      </c>
      <c r="C4579">
        <v>3</v>
      </c>
      <c r="D4579" t="s">
        <v>48</v>
      </c>
      <c r="E4579" s="48" t="str">
        <f>VLOOKUP(D4579,'Species List'!$A$2:$J$97,3,0)</f>
        <v>Scarus taeniopterus</v>
      </c>
      <c r="F4579">
        <v>14</v>
      </c>
      <c r="G4579" t="s">
        <v>21</v>
      </c>
      <c r="H4579" s="50">
        <f>VLOOKUP(D4579,'Species List'!$A$2:$J$97,6,0)</f>
        <v>-3.2256999999999998</v>
      </c>
      <c r="I4579" s="50">
        <f>VLOOKUP(D4579,'Species List'!$A$2:$J$97,7,0)</f>
        <v>2.3852000000000002</v>
      </c>
      <c r="J4579">
        <f t="shared" si="71"/>
        <v>78.206813423753971</v>
      </c>
      <c r="K4579" s="50" t="str">
        <f>VLOOKUP(D4579,'Species List'!$A$2:$J$97,4,0)</f>
        <v>Scaridae</v>
      </c>
    </row>
    <row r="4580" spans="1:11">
      <c r="A4580">
        <v>2017</v>
      </c>
      <c r="B4580" t="s">
        <v>382</v>
      </c>
      <c r="C4580">
        <v>3</v>
      </c>
      <c r="D4580" t="s">
        <v>48</v>
      </c>
      <c r="E4580" s="48" t="str">
        <f>VLOOKUP(D4580,'Species List'!$A$2:$J$97,3,0)</f>
        <v>Scarus taeniopterus</v>
      </c>
      <c r="F4580">
        <v>16</v>
      </c>
      <c r="G4580" t="s">
        <v>21</v>
      </c>
      <c r="H4580" s="50">
        <f>VLOOKUP(D4580,'Species List'!$A$2:$J$97,6,0)</f>
        <v>-3.2256999999999998</v>
      </c>
      <c r="I4580" s="50">
        <f>VLOOKUP(D4580,'Species List'!$A$2:$J$97,7,0)</f>
        <v>2.3852000000000002</v>
      </c>
      <c r="J4580">
        <f t="shared" si="71"/>
        <v>107.53924488293569</v>
      </c>
      <c r="K4580" s="50" t="str">
        <f>VLOOKUP(D4580,'Species List'!$A$2:$J$97,4,0)</f>
        <v>Scaridae</v>
      </c>
    </row>
    <row r="4581" spans="1:11">
      <c r="A4581">
        <v>2017</v>
      </c>
      <c r="B4581" t="s">
        <v>382</v>
      </c>
      <c r="C4581">
        <v>3</v>
      </c>
      <c r="D4581" t="s">
        <v>48</v>
      </c>
      <c r="E4581" s="48" t="str">
        <f>VLOOKUP(D4581,'Species List'!$A$2:$J$97,3,0)</f>
        <v>Scarus taeniopterus</v>
      </c>
      <c r="F4581">
        <v>21</v>
      </c>
      <c r="G4581" t="s">
        <v>43</v>
      </c>
      <c r="H4581" s="50">
        <f>VLOOKUP(D4581,'Species List'!$A$2:$J$97,6,0)</f>
        <v>-3.2256999999999998</v>
      </c>
      <c r="I4581" s="50">
        <f>VLOOKUP(D4581,'Species List'!$A$2:$J$97,7,0)</f>
        <v>2.3852000000000002</v>
      </c>
      <c r="J4581">
        <f t="shared" si="71"/>
        <v>205.71097462173614</v>
      </c>
      <c r="K4581" s="50" t="str">
        <f>VLOOKUP(D4581,'Species List'!$A$2:$J$97,4,0)</f>
        <v>Scaridae</v>
      </c>
    </row>
    <row r="4582" spans="1:11">
      <c r="A4582">
        <v>2017</v>
      </c>
      <c r="B4582" t="s">
        <v>382</v>
      </c>
      <c r="C4582">
        <v>3</v>
      </c>
      <c r="D4582" t="s">
        <v>48</v>
      </c>
      <c r="E4582" s="48" t="str">
        <f>VLOOKUP(D4582,'Species List'!$A$2:$J$97,3,0)</f>
        <v>Scarus taeniopterus</v>
      </c>
      <c r="F4582">
        <v>22</v>
      </c>
      <c r="G4582" t="s">
        <v>43</v>
      </c>
      <c r="H4582" s="50">
        <f>VLOOKUP(D4582,'Species List'!$A$2:$J$97,6,0)</f>
        <v>-3.2256999999999998</v>
      </c>
      <c r="I4582" s="50">
        <f>VLOOKUP(D4582,'Species List'!$A$2:$J$97,7,0)</f>
        <v>2.3852000000000002</v>
      </c>
      <c r="J4582">
        <f t="shared" si="71"/>
        <v>229.85109565998633</v>
      </c>
      <c r="K4582" s="50" t="str">
        <f>VLOOKUP(D4582,'Species List'!$A$2:$J$97,4,0)</f>
        <v>Scaridae</v>
      </c>
    </row>
    <row r="4583" spans="1:11">
      <c r="A4583">
        <v>2017</v>
      </c>
      <c r="B4583" t="s">
        <v>382</v>
      </c>
      <c r="C4583">
        <v>3</v>
      </c>
      <c r="D4583" t="s">
        <v>48</v>
      </c>
      <c r="E4583" s="48" t="str">
        <f>VLOOKUP(D4583,'Species List'!$A$2:$J$97,3,0)</f>
        <v>Scarus taeniopterus</v>
      </c>
      <c r="F4583">
        <v>22</v>
      </c>
      <c r="G4583" t="s">
        <v>43</v>
      </c>
      <c r="H4583" s="50">
        <f>VLOOKUP(D4583,'Species List'!$A$2:$J$97,6,0)</f>
        <v>-3.2256999999999998</v>
      </c>
      <c r="I4583" s="50">
        <f>VLOOKUP(D4583,'Species List'!$A$2:$J$97,7,0)</f>
        <v>2.3852000000000002</v>
      </c>
      <c r="J4583">
        <f t="shared" si="71"/>
        <v>229.85109565998633</v>
      </c>
      <c r="K4583" s="50" t="str">
        <f>VLOOKUP(D4583,'Species List'!$A$2:$J$97,4,0)</f>
        <v>Scaridae</v>
      </c>
    </row>
    <row r="4584" spans="1:11">
      <c r="A4584">
        <v>2017</v>
      </c>
      <c r="B4584" t="s">
        <v>382</v>
      </c>
      <c r="C4584">
        <v>3</v>
      </c>
      <c r="D4584" t="s">
        <v>42</v>
      </c>
      <c r="E4584" s="48" t="str">
        <f>VLOOKUP(D4584,'Species List'!$A$2:$J$97,3,0)</f>
        <v>Scarus vetula</v>
      </c>
      <c r="F4584">
        <v>13</v>
      </c>
      <c r="G4584" t="s">
        <v>21</v>
      </c>
      <c r="H4584" s="50">
        <f>VLOOKUP(D4584,'Species List'!$A$2:$J$97,6,0)</f>
        <v>-5.0162000000000004</v>
      </c>
      <c r="I4584" s="50">
        <f>VLOOKUP(D4584,'Species List'!$A$2:$J$97,7,0)</f>
        <v>3.1109</v>
      </c>
      <c r="J4584">
        <f t="shared" si="71"/>
        <v>36.31335494551498</v>
      </c>
      <c r="K4584" s="50" t="str">
        <f>VLOOKUP(D4584,'Species List'!$A$2:$J$97,4,0)</f>
        <v>Scaridae</v>
      </c>
    </row>
    <row r="4585" spans="1:11">
      <c r="A4585">
        <v>2017</v>
      </c>
      <c r="B4585" t="s">
        <v>382</v>
      </c>
      <c r="C4585">
        <v>3</v>
      </c>
      <c r="D4585" t="s">
        <v>42</v>
      </c>
      <c r="E4585" s="48" t="str">
        <f>VLOOKUP(D4585,'Species List'!$A$2:$J$97,3,0)</f>
        <v>Scarus vetula</v>
      </c>
      <c r="F4585">
        <v>19</v>
      </c>
      <c r="G4585" t="s">
        <v>21</v>
      </c>
      <c r="H4585" s="50">
        <f>VLOOKUP(D4585,'Species List'!$A$2:$J$97,6,0)</f>
        <v>-5.0162000000000004</v>
      </c>
      <c r="I4585" s="50">
        <f>VLOOKUP(D4585,'Species List'!$A$2:$J$97,7,0)</f>
        <v>3.1109</v>
      </c>
      <c r="J4585">
        <f t="shared" si="71"/>
        <v>118.24276512290622</v>
      </c>
      <c r="K4585" s="50" t="str">
        <f>VLOOKUP(D4585,'Species List'!$A$2:$J$97,4,0)</f>
        <v>Scaridae</v>
      </c>
    </row>
    <row r="4586" spans="1:11">
      <c r="A4586">
        <v>2017</v>
      </c>
      <c r="B4586" t="s">
        <v>382</v>
      </c>
      <c r="C4586">
        <v>3</v>
      </c>
      <c r="D4586" t="s">
        <v>42</v>
      </c>
      <c r="E4586" s="48" t="str">
        <f>VLOOKUP(D4586,'Species List'!$A$2:$J$97,3,0)</f>
        <v>Scarus vetula</v>
      </c>
      <c r="F4586">
        <v>21</v>
      </c>
      <c r="G4586" t="s">
        <v>21</v>
      </c>
      <c r="H4586" s="50">
        <f>VLOOKUP(D4586,'Species List'!$A$2:$J$97,6,0)</f>
        <v>-5.0162000000000004</v>
      </c>
      <c r="I4586" s="50">
        <f>VLOOKUP(D4586,'Species List'!$A$2:$J$97,7,0)</f>
        <v>3.1109</v>
      </c>
      <c r="J4586">
        <f t="shared" si="71"/>
        <v>161.43288343397762</v>
      </c>
      <c r="K4586" s="50" t="str">
        <f>VLOOKUP(D4586,'Species List'!$A$2:$J$97,4,0)</f>
        <v>Scaridae</v>
      </c>
    </row>
    <row r="4587" spans="1:11">
      <c r="A4587">
        <v>2017</v>
      </c>
      <c r="B4587" t="s">
        <v>382</v>
      </c>
      <c r="C4587">
        <v>3</v>
      </c>
      <c r="D4587" t="s">
        <v>42</v>
      </c>
      <c r="E4587" s="48" t="str">
        <f>VLOOKUP(D4587,'Species List'!$A$2:$J$97,3,0)</f>
        <v>Scarus vetula</v>
      </c>
      <c r="F4587">
        <v>10</v>
      </c>
      <c r="G4587" t="s">
        <v>53</v>
      </c>
      <c r="H4587" s="50">
        <f>VLOOKUP(D4587,'Species List'!$A$2:$J$97,6,0)</f>
        <v>-5.0162000000000004</v>
      </c>
      <c r="I4587" s="50">
        <f>VLOOKUP(D4587,'Species List'!$A$2:$J$97,7,0)</f>
        <v>3.1109</v>
      </c>
      <c r="J4587">
        <f t="shared" si="71"/>
        <v>16.054618868009708</v>
      </c>
      <c r="K4587" s="50" t="str">
        <f>VLOOKUP(D4587,'Species List'!$A$2:$J$97,4,0)</f>
        <v>Scaridae</v>
      </c>
    </row>
    <row r="4588" spans="1:11">
      <c r="A4588">
        <v>2017</v>
      </c>
      <c r="B4588" t="s">
        <v>382</v>
      </c>
      <c r="C4588">
        <v>3</v>
      </c>
      <c r="D4588" t="s">
        <v>42</v>
      </c>
      <c r="E4588" s="48" t="str">
        <f>VLOOKUP(D4588,'Species List'!$A$2:$J$97,3,0)</f>
        <v>Scarus vetula</v>
      </c>
      <c r="F4588">
        <v>21</v>
      </c>
      <c r="G4588" t="s">
        <v>43</v>
      </c>
      <c r="H4588" s="50">
        <f>VLOOKUP(D4588,'Species List'!$A$2:$J$97,6,0)</f>
        <v>-5.0162000000000004</v>
      </c>
      <c r="I4588" s="50">
        <f>VLOOKUP(D4588,'Species List'!$A$2:$J$97,7,0)</f>
        <v>3.1109</v>
      </c>
      <c r="J4588">
        <f t="shared" si="71"/>
        <v>161.43288343397762</v>
      </c>
      <c r="K4588" s="50" t="str">
        <f>VLOOKUP(D4588,'Species List'!$A$2:$J$97,4,0)</f>
        <v>Scaridae</v>
      </c>
    </row>
    <row r="4589" spans="1:11">
      <c r="A4589">
        <v>2017</v>
      </c>
      <c r="B4589" t="s">
        <v>382</v>
      </c>
      <c r="C4589">
        <v>3</v>
      </c>
      <c r="D4589" t="s">
        <v>42</v>
      </c>
      <c r="E4589" s="48" t="str">
        <f>VLOOKUP(D4589,'Species List'!$A$2:$J$97,3,0)</f>
        <v>Scarus vetula</v>
      </c>
      <c r="F4589">
        <v>40</v>
      </c>
      <c r="G4589" t="s">
        <v>43</v>
      </c>
      <c r="H4589" s="50">
        <f>VLOOKUP(D4589,'Species List'!$A$2:$J$97,6,0)</f>
        <v>-5.0162000000000004</v>
      </c>
      <c r="I4589" s="50">
        <f>VLOOKUP(D4589,'Species List'!$A$2:$J$97,7,0)</f>
        <v>3.1109</v>
      </c>
      <c r="J4589">
        <f t="shared" si="71"/>
        <v>1198.2527297145662</v>
      </c>
      <c r="K4589" s="50" t="str">
        <f>VLOOKUP(D4589,'Species List'!$A$2:$J$97,4,0)</f>
        <v>Scaridae</v>
      </c>
    </row>
    <row r="4590" spans="1:11">
      <c r="A4590">
        <v>2017</v>
      </c>
      <c r="B4590" t="s">
        <v>382</v>
      </c>
      <c r="C4590">
        <v>3</v>
      </c>
      <c r="D4590" t="s">
        <v>47</v>
      </c>
      <c r="E4590" s="48" t="str">
        <f>VLOOKUP(D4590,'Species List'!$A$2:$J$97,3,0)</f>
        <v>Sparisoma aurofrenatum</v>
      </c>
      <c r="F4590">
        <v>12</v>
      </c>
      <c r="G4590" t="s">
        <v>21</v>
      </c>
      <c r="H4590" s="50">
        <f>VLOOKUP(D4590,'Species List'!$A$2:$J$97,6,0)</f>
        <v>-4.0781000000000001</v>
      </c>
      <c r="I4590" s="50">
        <f>VLOOKUP(D4590,'Species List'!$A$2:$J$97,7,0)</f>
        <v>2.7437999999999998</v>
      </c>
      <c r="J4590">
        <f t="shared" si="71"/>
        <v>42.340648247283212</v>
      </c>
      <c r="K4590" s="50" t="str">
        <f>VLOOKUP(D4590,'Species List'!$A$2:$J$97,4,0)</f>
        <v>Scaridae</v>
      </c>
    </row>
    <row r="4591" spans="1:11">
      <c r="A4591">
        <v>2017</v>
      </c>
      <c r="B4591" t="s">
        <v>382</v>
      </c>
      <c r="C4591">
        <v>3</v>
      </c>
      <c r="D4591" t="s">
        <v>47</v>
      </c>
      <c r="E4591" s="48" t="str">
        <f>VLOOKUP(D4591,'Species List'!$A$2:$J$97,3,0)</f>
        <v>Sparisoma aurofrenatum</v>
      </c>
      <c r="F4591">
        <v>13</v>
      </c>
      <c r="G4591" t="s">
        <v>21</v>
      </c>
      <c r="H4591" s="50">
        <f>VLOOKUP(D4591,'Species List'!$A$2:$J$97,6,0)</f>
        <v>-4.0781000000000001</v>
      </c>
      <c r="I4591" s="50">
        <f>VLOOKUP(D4591,'Species List'!$A$2:$J$97,7,0)</f>
        <v>2.7437999999999998</v>
      </c>
      <c r="J4591">
        <f t="shared" si="71"/>
        <v>52.739713965167816</v>
      </c>
      <c r="K4591" s="50" t="str">
        <f>VLOOKUP(D4591,'Species List'!$A$2:$J$97,4,0)</f>
        <v>Scaridae</v>
      </c>
    </row>
    <row r="4592" spans="1:11">
      <c r="A4592">
        <v>2017</v>
      </c>
      <c r="B4592" t="s">
        <v>382</v>
      </c>
      <c r="C4592">
        <v>3</v>
      </c>
      <c r="D4592" t="s">
        <v>47</v>
      </c>
      <c r="E4592" s="48" t="str">
        <f>VLOOKUP(D4592,'Species List'!$A$2:$J$97,3,0)</f>
        <v>Sparisoma aurofrenatum</v>
      </c>
      <c r="F4592">
        <v>20</v>
      </c>
      <c r="G4592" t="s">
        <v>43</v>
      </c>
      <c r="H4592" s="50">
        <f>VLOOKUP(D4592,'Species List'!$A$2:$J$97,6,0)</f>
        <v>-4.0781000000000001</v>
      </c>
      <c r="I4592" s="50">
        <f>VLOOKUP(D4592,'Species List'!$A$2:$J$97,7,0)</f>
        <v>2.7437999999999998</v>
      </c>
      <c r="J4592">
        <f t="shared" si="71"/>
        <v>171.97531044669645</v>
      </c>
      <c r="K4592" s="50" t="str">
        <f>VLOOKUP(D4592,'Species List'!$A$2:$J$97,4,0)</f>
        <v>Scaridae</v>
      </c>
    </row>
    <row r="4593" spans="1:11">
      <c r="A4593">
        <v>2017</v>
      </c>
      <c r="B4593" t="s">
        <v>382</v>
      </c>
      <c r="C4593">
        <v>3</v>
      </c>
      <c r="D4593" t="s">
        <v>45</v>
      </c>
      <c r="E4593" s="48" t="str">
        <f>VLOOKUP(D4593,'Species List'!$A$2:$J$97,3,0)</f>
        <v>Sparisoma viride</v>
      </c>
      <c r="F4593">
        <v>25</v>
      </c>
      <c r="G4593" t="s">
        <v>43</v>
      </c>
      <c r="H4593" s="50">
        <f>VLOOKUP(D4593,'Species List'!$A$2:$J$97,6,0)</f>
        <v>-4.4317000000000002</v>
      </c>
      <c r="I4593" s="50">
        <f>VLOOKUP(D4593,'Species List'!$A$2:$J$97,7,0)</f>
        <v>2.9051</v>
      </c>
      <c r="J4593">
        <f t="shared" si="71"/>
        <v>342.41715863912742</v>
      </c>
      <c r="K4593" s="50" t="str">
        <f>VLOOKUP(D4593,'Species List'!$A$2:$J$97,4,0)</f>
        <v>Scaridae</v>
      </c>
    </row>
    <row r="4594" spans="1:11">
      <c r="A4594">
        <v>2017</v>
      </c>
      <c r="B4594" t="s">
        <v>382</v>
      </c>
      <c r="C4594">
        <v>3</v>
      </c>
      <c r="D4594" t="s">
        <v>45</v>
      </c>
      <c r="E4594" s="48" t="str">
        <f>VLOOKUP(D4594,'Species List'!$A$2:$J$97,3,0)</f>
        <v>Sparisoma viride</v>
      </c>
      <c r="F4594">
        <v>25</v>
      </c>
      <c r="G4594" t="s">
        <v>43</v>
      </c>
      <c r="H4594" s="50">
        <f>VLOOKUP(D4594,'Species List'!$A$2:$J$97,6,0)</f>
        <v>-4.4317000000000002</v>
      </c>
      <c r="I4594" s="50">
        <f>VLOOKUP(D4594,'Species List'!$A$2:$J$97,7,0)</f>
        <v>2.9051</v>
      </c>
      <c r="J4594">
        <f t="shared" si="71"/>
        <v>342.41715863912742</v>
      </c>
      <c r="K4594" s="50" t="str">
        <f>VLOOKUP(D4594,'Species List'!$A$2:$J$97,4,0)</f>
        <v>Scaridae</v>
      </c>
    </row>
    <row r="4595" spans="1:11">
      <c r="A4595">
        <v>2017</v>
      </c>
      <c r="B4595" t="s">
        <v>382</v>
      </c>
      <c r="C4595">
        <v>4</v>
      </c>
      <c r="D4595" t="s">
        <v>46</v>
      </c>
      <c r="E4595" s="48" t="str">
        <f>VLOOKUP(D4595,'Species List'!$A$2:$J$97,3,0)</f>
        <v>Acanthurus chirurgus</v>
      </c>
      <c r="F4595">
        <v>14</v>
      </c>
      <c r="H4595" s="50">
        <f>VLOOKUP(D4595,'Species List'!$A$2:$J$97,6,0)</f>
        <v>-2.4262000000000001</v>
      </c>
      <c r="I4595" s="50">
        <f>VLOOKUP(D4595,'Species List'!$A$2:$J$97,7,0)</f>
        <v>2.0768</v>
      </c>
      <c r="J4595">
        <f t="shared" si="71"/>
        <v>107.36894962663263</v>
      </c>
      <c r="K4595" s="50" t="str">
        <f>VLOOKUP(D4595,'Species List'!$A$2:$J$97,4,0)</f>
        <v>Acanthuridae</v>
      </c>
    </row>
    <row r="4596" spans="1:11">
      <c r="A4596">
        <v>2017</v>
      </c>
      <c r="B4596" t="s">
        <v>382</v>
      </c>
      <c r="C4596">
        <v>4</v>
      </c>
      <c r="D4596" t="s">
        <v>44</v>
      </c>
      <c r="E4596" s="48" t="str">
        <f>VLOOKUP(D4596,'Species List'!$A$2:$J$97,3,0)</f>
        <v>Scarus iseri</v>
      </c>
      <c r="F4596">
        <v>13</v>
      </c>
      <c r="G4596" t="s">
        <v>43</v>
      </c>
      <c r="H4596" s="50">
        <f>VLOOKUP(D4596,'Species List'!$A$2:$J$97,6,0)</f>
        <v>-4.8887</v>
      </c>
      <c r="I4596" s="50">
        <f>VLOOKUP(D4596,'Species List'!$A$2:$J$97,7,0)</f>
        <v>3.0548000000000002</v>
      </c>
      <c r="J4596">
        <f t="shared" si="71"/>
        <v>37.065866108828203</v>
      </c>
      <c r="K4596" s="50" t="str">
        <f>VLOOKUP(D4596,'Species List'!$A$2:$J$97,4,0)</f>
        <v>Scaridae</v>
      </c>
    </row>
    <row r="4597" spans="1:11">
      <c r="A4597">
        <v>2017</v>
      </c>
      <c r="B4597" t="s">
        <v>382</v>
      </c>
      <c r="C4597">
        <v>4</v>
      </c>
      <c r="D4597" t="s">
        <v>44</v>
      </c>
      <c r="E4597" s="48" t="str">
        <f>VLOOKUP(D4597,'Species List'!$A$2:$J$97,3,0)</f>
        <v>Scarus iseri</v>
      </c>
      <c r="F4597">
        <v>20</v>
      </c>
      <c r="G4597" t="s">
        <v>43</v>
      </c>
      <c r="H4597" s="50">
        <f>VLOOKUP(D4597,'Species List'!$A$2:$J$97,6,0)</f>
        <v>-4.8887</v>
      </c>
      <c r="I4597" s="50">
        <f>VLOOKUP(D4597,'Species List'!$A$2:$J$97,7,0)</f>
        <v>3.0548000000000002</v>
      </c>
      <c r="J4597">
        <f t="shared" si="71"/>
        <v>138.19312276937541</v>
      </c>
      <c r="K4597" s="50" t="str">
        <f>VLOOKUP(D4597,'Species List'!$A$2:$J$97,4,0)</f>
        <v>Scaridae</v>
      </c>
    </row>
    <row r="4598" spans="1:11">
      <c r="A4598">
        <v>2017</v>
      </c>
      <c r="B4598" t="s">
        <v>382</v>
      </c>
      <c r="C4598">
        <v>4</v>
      </c>
      <c r="D4598" t="s">
        <v>44</v>
      </c>
      <c r="E4598" s="48" t="str">
        <f>VLOOKUP(D4598,'Species List'!$A$2:$J$97,3,0)</f>
        <v>Scarus iseri</v>
      </c>
      <c r="F4598">
        <v>21</v>
      </c>
      <c r="H4598" s="50">
        <f>VLOOKUP(D4598,'Species List'!$A$2:$J$97,6,0)</f>
        <v>-4.8887</v>
      </c>
      <c r="I4598" s="50">
        <f>VLOOKUP(D4598,'Species List'!$A$2:$J$97,7,0)</f>
        <v>3.0548000000000002</v>
      </c>
      <c r="J4598">
        <f t="shared" si="71"/>
        <v>160.40411355619071</v>
      </c>
      <c r="K4598" s="50" t="str">
        <f>VLOOKUP(D4598,'Species List'!$A$2:$J$97,4,0)</f>
        <v>Scaridae</v>
      </c>
    </row>
    <row r="4599" spans="1:11">
      <c r="A4599">
        <v>2017</v>
      </c>
      <c r="B4599" t="s">
        <v>382</v>
      </c>
      <c r="C4599">
        <v>4</v>
      </c>
      <c r="D4599" t="s">
        <v>48</v>
      </c>
      <c r="E4599" s="48" t="str">
        <f>VLOOKUP(D4599,'Species List'!$A$2:$J$97,3,0)</f>
        <v>Scarus taeniopterus</v>
      </c>
      <c r="F4599">
        <v>12</v>
      </c>
      <c r="G4599" t="s">
        <v>21</v>
      </c>
      <c r="H4599" s="50">
        <f>VLOOKUP(D4599,'Species List'!$A$2:$J$97,6,0)</f>
        <v>-3.2256999999999998</v>
      </c>
      <c r="I4599" s="50">
        <f>VLOOKUP(D4599,'Species List'!$A$2:$J$97,7,0)</f>
        <v>2.3852000000000002</v>
      </c>
      <c r="J4599">
        <f t="shared" si="71"/>
        <v>54.145592205106873</v>
      </c>
      <c r="K4599" s="50" t="str">
        <f>VLOOKUP(D4599,'Species List'!$A$2:$J$97,4,0)</f>
        <v>Scaridae</v>
      </c>
    </row>
    <row r="4600" spans="1:11">
      <c r="A4600">
        <v>2017</v>
      </c>
      <c r="B4600" t="s">
        <v>382</v>
      </c>
      <c r="C4600">
        <v>4</v>
      </c>
      <c r="D4600" t="s">
        <v>48</v>
      </c>
      <c r="E4600" s="48" t="str">
        <f>VLOOKUP(D4600,'Species List'!$A$2:$J$97,3,0)</f>
        <v>Scarus taeniopterus</v>
      </c>
      <c r="F4600">
        <v>13</v>
      </c>
      <c r="G4600" t="s">
        <v>21</v>
      </c>
      <c r="H4600" s="50">
        <f>VLOOKUP(D4600,'Species List'!$A$2:$J$97,6,0)</f>
        <v>-3.2256999999999998</v>
      </c>
      <c r="I4600" s="50">
        <f>VLOOKUP(D4600,'Species List'!$A$2:$J$97,7,0)</f>
        <v>2.3852000000000002</v>
      </c>
      <c r="J4600">
        <f t="shared" si="71"/>
        <v>65.535660968650873</v>
      </c>
      <c r="K4600" s="50" t="str">
        <f>VLOOKUP(D4600,'Species List'!$A$2:$J$97,4,0)</f>
        <v>Scaridae</v>
      </c>
    </row>
    <row r="4601" spans="1:11">
      <c r="A4601">
        <v>2017</v>
      </c>
      <c r="B4601" t="s">
        <v>382</v>
      </c>
      <c r="C4601">
        <v>4</v>
      </c>
      <c r="D4601" t="s">
        <v>48</v>
      </c>
      <c r="E4601" s="48" t="str">
        <f>VLOOKUP(D4601,'Species List'!$A$2:$J$97,3,0)</f>
        <v>Scarus taeniopterus</v>
      </c>
      <c r="F4601">
        <v>13</v>
      </c>
      <c r="G4601" t="s">
        <v>21</v>
      </c>
      <c r="H4601" s="50">
        <f>VLOOKUP(D4601,'Species List'!$A$2:$J$97,6,0)</f>
        <v>-3.2256999999999998</v>
      </c>
      <c r="I4601" s="50">
        <f>VLOOKUP(D4601,'Species List'!$A$2:$J$97,7,0)</f>
        <v>2.3852000000000002</v>
      </c>
      <c r="J4601">
        <f t="shared" si="71"/>
        <v>65.535660968650873</v>
      </c>
      <c r="K4601" s="50" t="str">
        <f>VLOOKUP(D4601,'Species List'!$A$2:$J$97,4,0)</f>
        <v>Scaridae</v>
      </c>
    </row>
    <row r="4602" spans="1:11">
      <c r="A4602">
        <v>2017</v>
      </c>
      <c r="B4602" t="s">
        <v>382</v>
      </c>
      <c r="C4602">
        <v>4</v>
      </c>
      <c r="D4602" t="s">
        <v>48</v>
      </c>
      <c r="E4602" s="48" t="str">
        <f>VLOOKUP(D4602,'Species List'!$A$2:$J$97,3,0)</f>
        <v>Scarus taeniopterus</v>
      </c>
      <c r="F4602">
        <v>15</v>
      </c>
      <c r="G4602" t="s">
        <v>21</v>
      </c>
      <c r="H4602" s="50">
        <f>VLOOKUP(D4602,'Species List'!$A$2:$J$97,6,0)</f>
        <v>-3.2256999999999998</v>
      </c>
      <c r="I4602" s="50">
        <f>VLOOKUP(D4602,'Species List'!$A$2:$J$97,7,0)</f>
        <v>2.3852000000000002</v>
      </c>
      <c r="J4602">
        <f t="shared" si="71"/>
        <v>92.19616810425471</v>
      </c>
      <c r="K4602" s="50" t="str">
        <f>VLOOKUP(D4602,'Species List'!$A$2:$J$97,4,0)</f>
        <v>Scaridae</v>
      </c>
    </row>
    <row r="4603" spans="1:11">
      <c r="A4603">
        <v>2017</v>
      </c>
      <c r="B4603" t="s">
        <v>382</v>
      </c>
      <c r="C4603">
        <v>4</v>
      </c>
      <c r="D4603" t="s">
        <v>48</v>
      </c>
      <c r="E4603" s="48" t="str">
        <f>VLOOKUP(D4603,'Species List'!$A$2:$J$97,3,0)</f>
        <v>Scarus taeniopterus</v>
      </c>
      <c r="F4603">
        <v>15</v>
      </c>
      <c r="G4603" t="s">
        <v>21</v>
      </c>
      <c r="H4603" s="50">
        <f>VLOOKUP(D4603,'Species List'!$A$2:$J$97,6,0)</f>
        <v>-3.2256999999999998</v>
      </c>
      <c r="I4603" s="50">
        <f>VLOOKUP(D4603,'Species List'!$A$2:$J$97,7,0)</f>
        <v>2.3852000000000002</v>
      </c>
      <c r="J4603">
        <f t="shared" si="71"/>
        <v>92.19616810425471</v>
      </c>
      <c r="K4603" s="50" t="str">
        <f>VLOOKUP(D4603,'Species List'!$A$2:$J$97,4,0)</f>
        <v>Scaridae</v>
      </c>
    </row>
    <row r="4604" spans="1:11">
      <c r="A4604">
        <v>2017</v>
      </c>
      <c r="B4604" t="s">
        <v>382</v>
      </c>
      <c r="C4604">
        <v>4</v>
      </c>
      <c r="D4604" t="s">
        <v>48</v>
      </c>
      <c r="E4604" s="48" t="str">
        <f>VLOOKUP(D4604,'Species List'!$A$2:$J$97,3,0)</f>
        <v>Scarus taeniopterus</v>
      </c>
      <c r="F4604">
        <v>15</v>
      </c>
      <c r="G4604" t="s">
        <v>21</v>
      </c>
      <c r="H4604" s="50">
        <f>VLOOKUP(D4604,'Species List'!$A$2:$J$97,6,0)</f>
        <v>-3.2256999999999998</v>
      </c>
      <c r="I4604" s="50">
        <f>VLOOKUP(D4604,'Species List'!$A$2:$J$97,7,0)</f>
        <v>2.3852000000000002</v>
      </c>
      <c r="J4604">
        <f t="shared" si="71"/>
        <v>92.19616810425471</v>
      </c>
      <c r="K4604" s="50" t="str">
        <f>VLOOKUP(D4604,'Species List'!$A$2:$J$97,4,0)</f>
        <v>Scaridae</v>
      </c>
    </row>
    <row r="4605" spans="1:11">
      <c r="A4605">
        <v>2017</v>
      </c>
      <c r="B4605" t="s">
        <v>382</v>
      </c>
      <c r="C4605">
        <v>4</v>
      </c>
      <c r="D4605" t="s">
        <v>48</v>
      </c>
      <c r="E4605" s="48" t="str">
        <f>VLOOKUP(D4605,'Species List'!$A$2:$J$97,3,0)</f>
        <v>Scarus taeniopterus</v>
      </c>
      <c r="F4605">
        <v>20</v>
      </c>
      <c r="G4605" t="s">
        <v>21</v>
      </c>
      <c r="H4605" s="50">
        <f>VLOOKUP(D4605,'Species List'!$A$2:$J$97,6,0)</f>
        <v>-3.2256999999999998</v>
      </c>
      <c r="I4605" s="50">
        <f>VLOOKUP(D4605,'Species List'!$A$2:$J$97,7,0)</f>
        <v>2.3852000000000002</v>
      </c>
      <c r="J4605">
        <f t="shared" si="71"/>
        <v>183.11197449783583</v>
      </c>
      <c r="K4605" s="50" t="str">
        <f>VLOOKUP(D4605,'Species List'!$A$2:$J$97,4,0)</f>
        <v>Scaridae</v>
      </c>
    </row>
    <row r="4606" spans="1:11">
      <c r="A4606">
        <v>2017</v>
      </c>
      <c r="B4606" t="s">
        <v>382</v>
      </c>
      <c r="C4606">
        <v>4</v>
      </c>
      <c r="D4606" t="s">
        <v>48</v>
      </c>
      <c r="E4606" s="48" t="str">
        <f>VLOOKUP(D4606,'Species List'!$A$2:$J$97,3,0)</f>
        <v>Scarus taeniopterus</v>
      </c>
      <c r="F4606">
        <v>21</v>
      </c>
      <c r="G4606" t="s">
        <v>43</v>
      </c>
      <c r="H4606" s="50">
        <f>VLOOKUP(D4606,'Species List'!$A$2:$J$97,6,0)</f>
        <v>-3.2256999999999998</v>
      </c>
      <c r="I4606" s="50">
        <f>VLOOKUP(D4606,'Species List'!$A$2:$J$97,7,0)</f>
        <v>2.3852000000000002</v>
      </c>
      <c r="J4606">
        <f t="shared" si="71"/>
        <v>205.71097462173614</v>
      </c>
      <c r="K4606" s="50" t="str">
        <f>VLOOKUP(D4606,'Species List'!$A$2:$J$97,4,0)</f>
        <v>Scaridae</v>
      </c>
    </row>
    <row r="4607" spans="1:11">
      <c r="A4607">
        <v>2017</v>
      </c>
      <c r="B4607" t="s">
        <v>382</v>
      </c>
      <c r="C4607">
        <v>4</v>
      </c>
      <c r="D4607" t="s">
        <v>48</v>
      </c>
      <c r="E4607" s="48" t="str">
        <f>VLOOKUP(D4607,'Species List'!$A$2:$J$97,3,0)</f>
        <v>Scarus taeniopterus</v>
      </c>
      <c r="F4607">
        <v>22</v>
      </c>
      <c r="G4607" t="s">
        <v>43</v>
      </c>
      <c r="H4607" s="50">
        <f>VLOOKUP(D4607,'Species List'!$A$2:$J$97,6,0)</f>
        <v>-3.2256999999999998</v>
      </c>
      <c r="I4607" s="50">
        <f>VLOOKUP(D4607,'Species List'!$A$2:$J$97,7,0)</f>
        <v>2.3852000000000002</v>
      </c>
      <c r="J4607">
        <f t="shared" si="71"/>
        <v>229.85109565998633</v>
      </c>
      <c r="K4607" s="50" t="str">
        <f>VLOOKUP(D4607,'Species List'!$A$2:$J$97,4,0)</f>
        <v>Scaridae</v>
      </c>
    </row>
    <row r="4608" spans="1:11">
      <c r="A4608">
        <v>2017</v>
      </c>
      <c r="B4608" t="s">
        <v>382</v>
      </c>
      <c r="C4608">
        <v>4</v>
      </c>
      <c r="D4608" t="s">
        <v>42</v>
      </c>
      <c r="E4608" s="48" t="str">
        <f>VLOOKUP(D4608,'Species List'!$A$2:$J$97,3,0)</f>
        <v>Scarus vetula</v>
      </c>
      <c r="F4608">
        <v>21</v>
      </c>
      <c r="G4608" t="s">
        <v>21</v>
      </c>
      <c r="H4608" s="50">
        <f>VLOOKUP(D4608,'Species List'!$A$2:$J$97,6,0)</f>
        <v>-5.0162000000000004</v>
      </c>
      <c r="I4608" s="50">
        <f>VLOOKUP(D4608,'Species List'!$A$2:$J$97,7,0)</f>
        <v>3.1109</v>
      </c>
      <c r="J4608">
        <f t="shared" si="71"/>
        <v>161.43288343397762</v>
      </c>
      <c r="K4608" s="50" t="str">
        <f>VLOOKUP(D4608,'Species List'!$A$2:$J$97,4,0)</f>
        <v>Scaridae</v>
      </c>
    </row>
    <row r="4609" spans="1:11">
      <c r="A4609">
        <v>2017</v>
      </c>
      <c r="B4609" t="s">
        <v>382</v>
      </c>
      <c r="C4609">
        <v>4</v>
      </c>
      <c r="D4609" t="s">
        <v>42</v>
      </c>
      <c r="E4609" s="48" t="str">
        <f>VLOOKUP(D4609,'Species List'!$A$2:$J$97,3,0)</f>
        <v>Scarus vetula</v>
      </c>
      <c r="F4609">
        <v>25</v>
      </c>
      <c r="G4609" t="s">
        <v>21</v>
      </c>
      <c r="H4609" s="50">
        <f>VLOOKUP(D4609,'Species List'!$A$2:$J$97,6,0)</f>
        <v>-5.0162000000000004</v>
      </c>
      <c r="I4609" s="50">
        <f>VLOOKUP(D4609,'Species List'!$A$2:$J$97,7,0)</f>
        <v>3.1109</v>
      </c>
      <c r="J4609">
        <f t="shared" si="71"/>
        <v>277.684458006971</v>
      </c>
      <c r="K4609" s="50" t="str">
        <f>VLOOKUP(D4609,'Species List'!$A$2:$J$97,4,0)</f>
        <v>Scaridae</v>
      </c>
    </row>
    <row r="4610" spans="1:11">
      <c r="A4610">
        <v>2017</v>
      </c>
      <c r="B4610" t="s">
        <v>382</v>
      </c>
      <c r="C4610">
        <v>4</v>
      </c>
      <c r="D4610" t="s">
        <v>42</v>
      </c>
      <c r="E4610" s="48" t="str">
        <f>VLOOKUP(D4610,'Species List'!$A$2:$J$97,3,0)</f>
        <v>Scarus vetula</v>
      </c>
      <c r="F4610">
        <v>10</v>
      </c>
      <c r="G4610" t="s">
        <v>53</v>
      </c>
      <c r="H4610" s="50">
        <f>VLOOKUP(D4610,'Species List'!$A$2:$J$97,6,0)</f>
        <v>-5.0162000000000004</v>
      </c>
      <c r="I4610" s="50">
        <f>VLOOKUP(D4610,'Species List'!$A$2:$J$97,7,0)</f>
        <v>3.1109</v>
      </c>
      <c r="J4610">
        <f t="shared" ref="J4610:J4673" si="72">10^(H4610+(I4610*LOG(F4610*10)/LOG(10)))</f>
        <v>16.054618868009708</v>
      </c>
      <c r="K4610" s="50" t="str">
        <f>VLOOKUP(D4610,'Species List'!$A$2:$J$97,4,0)</f>
        <v>Scaridae</v>
      </c>
    </row>
    <row r="4611" spans="1:11">
      <c r="A4611">
        <v>2017</v>
      </c>
      <c r="B4611" t="s">
        <v>382</v>
      </c>
      <c r="C4611">
        <v>4</v>
      </c>
      <c r="D4611" t="s">
        <v>47</v>
      </c>
      <c r="E4611" s="48" t="str">
        <f>VLOOKUP(D4611,'Species List'!$A$2:$J$97,3,0)</f>
        <v>Sparisoma aurofrenatum</v>
      </c>
      <c r="F4611">
        <v>17</v>
      </c>
      <c r="G4611" t="s">
        <v>21</v>
      </c>
      <c r="H4611" s="50">
        <f>VLOOKUP(D4611,'Species List'!$A$2:$J$97,6,0)</f>
        <v>-4.0781000000000001</v>
      </c>
      <c r="I4611" s="50">
        <f>VLOOKUP(D4611,'Species List'!$A$2:$J$97,7,0)</f>
        <v>2.7437999999999998</v>
      </c>
      <c r="J4611">
        <f t="shared" si="72"/>
        <v>110.10467275536061</v>
      </c>
      <c r="K4611" s="50" t="str">
        <f>VLOOKUP(D4611,'Species List'!$A$2:$J$97,4,0)</f>
        <v>Scaridae</v>
      </c>
    </row>
    <row r="4612" spans="1:11">
      <c r="A4612">
        <v>2017</v>
      </c>
      <c r="B4612" t="s">
        <v>382</v>
      </c>
      <c r="C4612">
        <v>4</v>
      </c>
      <c r="D4612" t="s">
        <v>36</v>
      </c>
      <c r="E4612" s="48" t="str">
        <f>VLOOKUP(D4612,'Species List'!$A$2:$J$97,3,0)</f>
        <v>Sparisoma chrysopterum</v>
      </c>
      <c r="F4612">
        <v>25</v>
      </c>
      <c r="G4612" t="s">
        <v>43</v>
      </c>
      <c r="H4612" s="50">
        <f>VLOOKUP(D4612,'Species List'!$A$2:$J$97,6,0)</f>
        <v>-3.0508999999999999</v>
      </c>
      <c r="I4612" s="50">
        <f>VLOOKUP(D4612,'Species List'!$A$2:$J$97,7,0)</f>
        <v>2.3191999999999999</v>
      </c>
      <c r="J4612">
        <f t="shared" si="72"/>
        <v>323.89367569182286</v>
      </c>
      <c r="K4612" s="50" t="str">
        <f>VLOOKUP(D4612,'Species List'!$A$2:$J$97,4,0)</f>
        <v>Scaridae</v>
      </c>
    </row>
    <row r="4613" spans="1:11">
      <c r="A4613">
        <v>2017</v>
      </c>
      <c r="B4613" t="s">
        <v>382</v>
      </c>
      <c r="C4613">
        <v>4</v>
      </c>
      <c r="D4613" t="s">
        <v>45</v>
      </c>
      <c r="E4613" s="48" t="str">
        <f>VLOOKUP(D4613,'Species List'!$A$2:$J$97,3,0)</f>
        <v>Sparisoma viride</v>
      </c>
      <c r="F4613">
        <v>20</v>
      </c>
      <c r="G4613" t="s">
        <v>21</v>
      </c>
      <c r="H4613" s="50">
        <f>VLOOKUP(D4613,'Species List'!$A$2:$J$97,6,0)</f>
        <v>-4.4317000000000002</v>
      </c>
      <c r="I4613" s="50">
        <f>VLOOKUP(D4613,'Species List'!$A$2:$J$97,7,0)</f>
        <v>2.9051</v>
      </c>
      <c r="J4613">
        <f t="shared" si="72"/>
        <v>179.06975540636282</v>
      </c>
      <c r="K4613" s="50" t="str">
        <f>VLOOKUP(D4613,'Species List'!$A$2:$J$97,4,0)</f>
        <v>Scaridae</v>
      </c>
    </row>
    <row r="4614" spans="1:11">
      <c r="A4614">
        <v>2017</v>
      </c>
      <c r="B4614" t="s">
        <v>382</v>
      </c>
      <c r="C4614">
        <v>4</v>
      </c>
      <c r="D4614" t="s">
        <v>45</v>
      </c>
      <c r="E4614" s="48" t="str">
        <f>VLOOKUP(D4614,'Species List'!$A$2:$J$97,3,0)</f>
        <v>Sparisoma viride</v>
      </c>
      <c r="F4614">
        <v>21</v>
      </c>
      <c r="G4614" t="s">
        <v>43</v>
      </c>
      <c r="H4614" s="50">
        <f>VLOOKUP(D4614,'Species List'!$A$2:$J$97,6,0)</f>
        <v>-4.4317000000000002</v>
      </c>
      <c r="I4614" s="50">
        <f>VLOOKUP(D4614,'Species List'!$A$2:$J$97,7,0)</f>
        <v>2.9051</v>
      </c>
      <c r="J4614">
        <f t="shared" si="72"/>
        <v>206.33802681991546</v>
      </c>
      <c r="K4614" s="50" t="str">
        <f>VLOOKUP(D4614,'Species List'!$A$2:$J$97,4,0)</f>
        <v>Scaridae</v>
      </c>
    </row>
    <row r="4615" spans="1:11">
      <c r="A4615">
        <v>2017</v>
      </c>
      <c r="B4615" t="s">
        <v>382</v>
      </c>
      <c r="C4615">
        <v>4</v>
      </c>
      <c r="D4615" t="s">
        <v>45</v>
      </c>
      <c r="E4615" s="48" t="str">
        <f>VLOOKUP(D4615,'Species List'!$A$2:$J$97,3,0)</f>
        <v>Sparisoma viride</v>
      </c>
      <c r="F4615">
        <v>26</v>
      </c>
      <c r="G4615" t="s">
        <v>43</v>
      </c>
      <c r="H4615" s="50">
        <f>VLOOKUP(D4615,'Species List'!$A$2:$J$97,6,0)</f>
        <v>-4.4317000000000002</v>
      </c>
      <c r="I4615" s="50">
        <f>VLOOKUP(D4615,'Species List'!$A$2:$J$97,7,0)</f>
        <v>2.9051</v>
      </c>
      <c r="J4615">
        <f t="shared" si="72"/>
        <v>383.741768934785</v>
      </c>
      <c r="K4615" s="50" t="str">
        <f>VLOOKUP(D4615,'Species List'!$A$2:$J$97,4,0)</f>
        <v>Scaridae</v>
      </c>
    </row>
    <row r="4616" spans="1:11">
      <c r="A4616">
        <v>2017</v>
      </c>
      <c r="B4616" t="s">
        <v>382</v>
      </c>
      <c r="C4616">
        <v>4</v>
      </c>
      <c r="D4616" t="s">
        <v>45</v>
      </c>
      <c r="E4616" s="48" t="str">
        <f>VLOOKUP(D4616,'Species List'!$A$2:$J$97,3,0)</f>
        <v>Sparisoma viride</v>
      </c>
      <c r="F4616">
        <v>28</v>
      </c>
      <c r="G4616" t="s">
        <v>43</v>
      </c>
      <c r="H4616" s="50">
        <f>VLOOKUP(D4616,'Species List'!$A$2:$J$97,6,0)</f>
        <v>-4.4317000000000002</v>
      </c>
      <c r="I4616" s="50">
        <f>VLOOKUP(D4616,'Species List'!$A$2:$J$97,7,0)</f>
        <v>2.9051</v>
      </c>
      <c r="J4616">
        <f t="shared" si="72"/>
        <v>475.92530495067058</v>
      </c>
      <c r="K4616" s="50" t="str">
        <f>VLOOKUP(D4616,'Species List'!$A$2:$J$97,4,0)</f>
        <v>Scaridae</v>
      </c>
    </row>
    <row r="4617" spans="1:11">
      <c r="A4617">
        <v>2017</v>
      </c>
      <c r="B4617" t="s">
        <v>382</v>
      </c>
      <c r="C4617">
        <v>5</v>
      </c>
      <c r="D4617" t="s">
        <v>49</v>
      </c>
      <c r="E4617" s="48" t="str">
        <f>VLOOKUP(D4617,'Species List'!$A$2:$J$97,3,0)</f>
        <v>Microspathodon chrysurus</v>
      </c>
      <c r="F4617">
        <v>14</v>
      </c>
      <c r="H4617" s="50">
        <f>VLOOKUP(D4617,'Species List'!$A$2:$J$97,6,0)</f>
        <v>-4.7032999999999996</v>
      </c>
      <c r="I4617" s="50">
        <f>VLOOKUP(D4617,'Species List'!$A$2:$J$97,7,0)</f>
        <v>3.0825</v>
      </c>
      <c r="J4617">
        <f t="shared" si="72"/>
        <v>81.684502812349265</v>
      </c>
      <c r="K4617" s="50" t="str">
        <f>VLOOKUP(D4617,'Species List'!$A$2:$J$97,4,0)</f>
        <v>Pomacentridae</v>
      </c>
    </row>
    <row r="4618" spans="1:11">
      <c r="A4618">
        <v>2017</v>
      </c>
      <c r="B4618" t="s">
        <v>382</v>
      </c>
      <c r="C4618">
        <v>5</v>
      </c>
      <c r="D4618" t="s">
        <v>49</v>
      </c>
      <c r="E4618" s="48" t="str">
        <f>VLOOKUP(D4618,'Species List'!$A$2:$J$97,3,0)</f>
        <v>Microspathodon chrysurus</v>
      </c>
      <c r="F4618">
        <v>14</v>
      </c>
      <c r="H4618" s="50">
        <f>VLOOKUP(D4618,'Species List'!$A$2:$J$97,6,0)</f>
        <v>-4.7032999999999996</v>
      </c>
      <c r="I4618" s="50">
        <f>VLOOKUP(D4618,'Species List'!$A$2:$J$97,7,0)</f>
        <v>3.0825</v>
      </c>
      <c r="J4618">
        <f t="shared" si="72"/>
        <v>81.684502812349265</v>
      </c>
      <c r="K4618" s="50" t="str">
        <f>VLOOKUP(D4618,'Species List'!$A$2:$J$97,4,0)</f>
        <v>Pomacentridae</v>
      </c>
    </row>
    <row r="4619" spans="1:11">
      <c r="A4619">
        <v>2017</v>
      </c>
      <c r="B4619" t="s">
        <v>382</v>
      </c>
      <c r="C4619">
        <v>5</v>
      </c>
      <c r="D4619" t="s">
        <v>49</v>
      </c>
      <c r="E4619" s="48" t="str">
        <f>VLOOKUP(D4619,'Species List'!$A$2:$J$97,3,0)</f>
        <v>Microspathodon chrysurus</v>
      </c>
      <c r="F4619">
        <v>15</v>
      </c>
      <c r="H4619" s="50">
        <f>VLOOKUP(D4619,'Species List'!$A$2:$J$97,6,0)</f>
        <v>-4.7032999999999996</v>
      </c>
      <c r="I4619" s="50">
        <f>VLOOKUP(D4619,'Species List'!$A$2:$J$97,7,0)</f>
        <v>3.0825</v>
      </c>
      <c r="J4619">
        <f t="shared" si="72"/>
        <v>101.04185391212167</v>
      </c>
      <c r="K4619" s="50" t="str">
        <f>VLOOKUP(D4619,'Species List'!$A$2:$J$97,4,0)</f>
        <v>Pomacentridae</v>
      </c>
    </row>
    <row r="4620" spans="1:11">
      <c r="A4620">
        <v>2017</v>
      </c>
      <c r="B4620" t="s">
        <v>382</v>
      </c>
      <c r="C4620">
        <v>5</v>
      </c>
      <c r="D4620" t="s">
        <v>44</v>
      </c>
      <c r="E4620" s="48" t="str">
        <f>VLOOKUP(D4620,'Species List'!$A$2:$J$97,3,0)</f>
        <v>Scarus iseri</v>
      </c>
      <c r="F4620">
        <v>21</v>
      </c>
      <c r="G4620" t="s">
        <v>43</v>
      </c>
      <c r="H4620" s="50">
        <f>VLOOKUP(D4620,'Species List'!$A$2:$J$97,6,0)</f>
        <v>-4.8887</v>
      </c>
      <c r="I4620" s="50">
        <f>VLOOKUP(D4620,'Species List'!$A$2:$J$97,7,0)</f>
        <v>3.0548000000000002</v>
      </c>
      <c r="J4620">
        <f t="shared" si="72"/>
        <v>160.40411355619071</v>
      </c>
      <c r="K4620" s="50" t="str">
        <f>VLOOKUP(D4620,'Species List'!$A$2:$J$97,4,0)</f>
        <v>Scaridae</v>
      </c>
    </row>
    <row r="4621" spans="1:11">
      <c r="A4621">
        <v>2017</v>
      </c>
      <c r="B4621" t="s">
        <v>382</v>
      </c>
      <c r="C4621">
        <v>5</v>
      </c>
      <c r="D4621" t="s">
        <v>48</v>
      </c>
      <c r="E4621" s="48" t="str">
        <f>VLOOKUP(D4621,'Species List'!$A$2:$J$97,3,0)</f>
        <v>Scarus taeniopterus</v>
      </c>
      <c r="F4621">
        <v>12</v>
      </c>
      <c r="G4621" t="s">
        <v>21</v>
      </c>
      <c r="H4621" s="50">
        <f>VLOOKUP(D4621,'Species List'!$A$2:$J$97,6,0)</f>
        <v>-3.2256999999999998</v>
      </c>
      <c r="I4621" s="50">
        <f>VLOOKUP(D4621,'Species List'!$A$2:$J$97,7,0)</f>
        <v>2.3852000000000002</v>
      </c>
      <c r="J4621">
        <f t="shared" si="72"/>
        <v>54.145592205106873</v>
      </c>
      <c r="K4621" s="50" t="str">
        <f>VLOOKUP(D4621,'Species List'!$A$2:$J$97,4,0)</f>
        <v>Scaridae</v>
      </c>
    </row>
    <row r="4622" spans="1:11">
      <c r="A4622">
        <v>2017</v>
      </c>
      <c r="B4622" t="s">
        <v>382</v>
      </c>
      <c r="C4622">
        <v>5</v>
      </c>
      <c r="D4622" t="s">
        <v>48</v>
      </c>
      <c r="E4622" s="48" t="str">
        <f>VLOOKUP(D4622,'Species List'!$A$2:$J$97,3,0)</f>
        <v>Scarus taeniopterus</v>
      </c>
      <c r="F4622">
        <v>12</v>
      </c>
      <c r="G4622" t="s">
        <v>21</v>
      </c>
      <c r="H4622" s="50">
        <f>VLOOKUP(D4622,'Species List'!$A$2:$J$97,6,0)</f>
        <v>-3.2256999999999998</v>
      </c>
      <c r="I4622" s="50">
        <f>VLOOKUP(D4622,'Species List'!$A$2:$J$97,7,0)</f>
        <v>2.3852000000000002</v>
      </c>
      <c r="J4622">
        <f t="shared" si="72"/>
        <v>54.145592205106873</v>
      </c>
      <c r="K4622" s="50" t="str">
        <f>VLOOKUP(D4622,'Species List'!$A$2:$J$97,4,0)</f>
        <v>Scaridae</v>
      </c>
    </row>
    <row r="4623" spans="1:11">
      <c r="A4623">
        <v>2017</v>
      </c>
      <c r="B4623" t="s">
        <v>382</v>
      </c>
      <c r="C4623">
        <v>5</v>
      </c>
      <c r="D4623" t="s">
        <v>48</v>
      </c>
      <c r="E4623" s="48" t="str">
        <f>VLOOKUP(D4623,'Species List'!$A$2:$J$97,3,0)</f>
        <v>Scarus taeniopterus</v>
      </c>
      <c r="F4623">
        <v>13</v>
      </c>
      <c r="G4623" t="s">
        <v>21</v>
      </c>
      <c r="H4623" s="50">
        <f>VLOOKUP(D4623,'Species List'!$A$2:$J$97,6,0)</f>
        <v>-3.2256999999999998</v>
      </c>
      <c r="I4623" s="50">
        <f>VLOOKUP(D4623,'Species List'!$A$2:$J$97,7,0)</f>
        <v>2.3852000000000002</v>
      </c>
      <c r="J4623">
        <f t="shared" si="72"/>
        <v>65.535660968650873</v>
      </c>
      <c r="K4623" s="50" t="str">
        <f>VLOOKUP(D4623,'Species List'!$A$2:$J$97,4,0)</f>
        <v>Scaridae</v>
      </c>
    </row>
    <row r="4624" spans="1:11">
      <c r="A4624">
        <v>2017</v>
      </c>
      <c r="B4624" t="s">
        <v>382</v>
      </c>
      <c r="C4624">
        <v>5</v>
      </c>
      <c r="D4624" t="s">
        <v>48</v>
      </c>
      <c r="E4624" s="48" t="str">
        <f>VLOOKUP(D4624,'Species List'!$A$2:$J$97,3,0)</f>
        <v>Scarus taeniopterus</v>
      </c>
      <c r="F4624">
        <v>14</v>
      </c>
      <c r="G4624" t="s">
        <v>21</v>
      </c>
      <c r="H4624" s="50">
        <f>VLOOKUP(D4624,'Species List'!$A$2:$J$97,6,0)</f>
        <v>-3.2256999999999998</v>
      </c>
      <c r="I4624" s="50">
        <f>VLOOKUP(D4624,'Species List'!$A$2:$J$97,7,0)</f>
        <v>2.3852000000000002</v>
      </c>
      <c r="J4624">
        <f t="shared" si="72"/>
        <v>78.206813423753971</v>
      </c>
      <c r="K4624" s="50" t="str">
        <f>VLOOKUP(D4624,'Species List'!$A$2:$J$97,4,0)</f>
        <v>Scaridae</v>
      </c>
    </row>
    <row r="4625" spans="1:11">
      <c r="A4625">
        <v>2017</v>
      </c>
      <c r="B4625" t="s">
        <v>382</v>
      </c>
      <c r="C4625">
        <v>5</v>
      </c>
      <c r="D4625" t="s">
        <v>48</v>
      </c>
      <c r="E4625" s="48" t="str">
        <f>VLOOKUP(D4625,'Species List'!$A$2:$J$97,3,0)</f>
        <v>Scarus taeniopterus</v>
      </c>
      <c r="F4625">
        <v>16</v>
      </c>
      <c r="G4625" t="s">
        <v>21</v>
      </c>
      <c r="H4625" s="50">
        <f>VLOOKUP(D4625,'Species List'!$A$2:$J$97,6,0)</f>
        <v>-3.2256999999999998</v>
      </c>
      <c r="I4625" s="50">
        <f>VLOOKUP(D4625,'Species List'!$A$2:$J$97,7,0)</f>
        <v>2.3852000000000002</v>
      </c>
      <c r="J4625">
        <f t="shared" si="72"/>
        <v>107.53924488293569</v>
      </c>
      <c r="K4625" s="50" t="str">
        <f>VLOOKUP(D4625,'Species List'!$A$2:$J$97,4,0)</f>
        <v>Scaridae</v>
      </c>
    </row>
    <row r="4626" spans="1:11">
      <c r="A4626">
        <v>2017</v>
      </c>
      <c r="B4626" t="s">
        <v>382</v>
      </c>
      <c r="C4626">
        <v>5</v>
      </c>
      <c r="D4626" t="s">
        <v>48</v>
      </c>
      <c r="E4626" s="48" t="str">
        <f>VLOOKUP(D4626,'Species List'!$A$2:$J$97,3,0)</f>
        <v>Scarus taeniopterus</v>
      </c>
      <c r="F4626">
        <v>18</v>
      </c>
      <c r="G4626" t="s">
        <v>21</v>
      </c>
      <c r="H4626" s="50">
        <f>VLOOKUP(D4626,'Species List'!$A$2:$J$97,6,0)</f>
        <v>-3.2256999999999998</v>
      </c>
      <c r="I4626" s="50">
        <f>VLOOKUP(D4626,'Species List'!$A$2:$J$97,7,0)</f>
        <v>2.3852000000000002</v>
      </c>
      <c r="J4626">
        <f t="shared" si="72"/>
        <v>142.42163893869329</v>
      </c>
      <c r="K4626" s="50" t="str">
        <f>VLOOKUP(D4626,'Species List'!$A$2:$J$97,4,0)</f>
        <v>Scaridae</v>
      </c>
    </row>
    <row r="4627" spans="1:11">
      <c r="A4627">
        <v>2017</v>
      </c>
      <c r="B4627" t="s">
        <v>382</v>
      </c>
      <c r="C4627">
        <v>5</v>
      </c>
      <c r="D4627" t="s">
        <v>48</v>
      </c>
      <c r="E4627" s="48" t="str">
        <f>VLOOKUP(D4627,'Species List'!$A$2:$J$97,3,0)</f>
        <v>Scarus taeniopterus</v>
      </c>
      <c r="F4627">
        <v>18</v>
      </c>
      <c r="G4627" t="s">
        <v>43</v>
      </c>
      <c r="H4627" s="50">
        <f>VLOOKUP(D4627,'Species List'!$A$2:$J$97,6,0)</f>
        <v>-3.2256999999999998</v>
      </c>
      <c r="I4627" s="50">
        <f>VLOOKUP(D4627,'Species List'!$A$2:$J$97,7,0)</f>
        <v>2.3852000000000002</v>
      </c>
      <c r="J4627">
        <f t="shared" si="72"/>
        <v>142.42163893869329</v>
      </c>
      <c r="K4627" s="50" t="str">
        <f>VLOOKUP(D4627,'Species List'!$A$2:$J$97,4,0)</f>
        <v>Scaridae</v>
      </c>
    </row>
    <row r="4628" spans="1:11">
      <c r="A4628">
        <v>2017</v>
      </c>
      <c r="B4628" t="s">
        <v>382</v>
      </c>
      <c r="C4628">
        <v>5</v>
      </c>
      <c r="D4628" t="s">
        <v>48</v>
      </c>
      <c r="E4628" s="48" t="str">
        <f>VLOOKUP(D4628,'Species List'!$A$2:$J$97,3,0)</f>
        <v>Scarus taeniopterus</v>
      </c>
      <c r="F4628">
        <v>19</v>
      </c>
      <c r="G4628" t="s">
        <v>43</v>
      </c>
      <c r="H4628" s="50">
        <f>VLOOKUP(D4628,'Species List'!$A$2:$J$97,6,0)</f>
        <v>-3.2256999999999998</v>
      </c>
      <c r="I4628" s="50">
        <f>VLOOKUP(D4628,'Species List'!$A$2:$J$97,7,0)</f>
        <v>2.3852000000000002</v>
      </c>
      <c r="J4628">
        <f t="shared" si="72"/>
        <v>162.02539503890316</v>
      </c>
      <c r="K4628" s="50" t="str">
        <f>VLOOKUP(D4628,'Species List'!$A$2:$J$97,4,0)</f>
        <v>Scaridae</v>
      </c>
    </row>
    <row r="4629" spans="1:11">
      <c r="A4629">
        <v>2017</v>
      </c>
      <c r="B4629" t="s">
        <v>382</v>
      </c>
      <c r="C4629">
        <v>5</v>
      </c>
      <c r="D4629" t="s">
        <v>48</v>
      </c>
      <c r="E4629" s="48" t="str">
        <f>VLOOKUP(D4629,'Species List'!$A$2:$J$97,3,0)</f>
        <v>Scarus taeniopterus</v>
      </c>
      <c r="F4629">
        <v>21</v>
      </c>
      <c r="G4629" t="s">
        <v>43</v>
      </c>
      <c r="H4629" s="50">
        <f>VLOOKUP(D4629,'Species List'!$A$2:$J$97,6,0)</f>
        <v>-3.2256999999999998</v>
      </c>
      <c r="I4629" s="50">
        <f>VLOOKUP(D4629,'Species List'!$A$2:$J$97,7,0)</f>
        <v>2.3852000000000002</v>
      </c>
      <c r="J4629">
        <f t="shared" si="72"/>
        <v>205.71097462173614</v>
      </c>
      <c r="K4629" s="50" t="str">
        <f>VLOOKUP(D4629,'Species List'!$A$2:$J$97,4,0)</f>
        <v>Scaridae</v>
      </c>
    </row>
    <row r="4630" spans="1:11">
      <c r="A4630">
        <v>2017</v>
      </c>
      <c r="B4630" t="s">
        <v>382</v>
      </c>
      <c r="C4630">
        <v>5</v>
      </c>
      <c r="D4630" t="s">
        <v>48</v>
      </c>
      <c r="E4630" s="48" t="str">
        <f>VLOOKUP(D4630,'Species List'!$A$2:$J$97,3,0)</f>
        <v>Scarus taeniopterus</v>
      </c>
      <c r="F4630">
        <v>23</v>
      </c>
      <c r="G4630" t="s">
        <v>43</v>
      </c>
      <c r="H4630" s="50">
        <f>VLOOKUP(D4630,'Species List'!$A$2:$J$97,6,0)</f>
        <v>-3.2256999999999998</v>
      </c>
      <c r="I4630" s="50">
        <f>VLOOKUP(D4630,'Species List'!$A$2:$J$97,7,0)</f>
        <v>2.3852000000000002</v>
      </c>
      <c r="J4630">
        <f t="shared" si="72"/>
        <v>255.56020890468707</v>
      </c>
      <c r="K4630" s="50" t="str">
        <f>VLOOKUP(D4630,'Species List'!$A$2:$J$97,4,0)</f>
        <v>Scaridae</v>
      </c>
    </row>
    <row r="4631" spans="1:11">
      <c r="A4631">
        <v>2017</v>
      </c>
      <c r="B4631" t="s">
        <v>382</v>
      </c>
      <c r="C4631">
        <v>5</v>
      </c>
      <c r="D4631" t="s">
        <v>42</v>
      </c>
      <c r="E4631" s="48" t="str">
        <f>VLOOKUP(D4631,'Species List'!$A$2:$J$97,3,0)</f>
        <v>Scarus vetula</v>
      </c>
      <c r="F4631">
        <v>20</v>
      </c>
      <c r="G4631" t="s">
        <v>21</v>
      </c>
      <c r="H4631" s="50">
        <f>VLOOKUP(D4631,'Species List'!$A$2:$J$97,6,0)</f>
        <v>-5.0162000000000004</v>
      </c>
      <c r="I4631" s="50">
        <f>VLOOKUP(D4631,'Species List'!$A$2:$J$97,7,0)</f>
        <v>3.1109</v>
      </c>
      <c r="J4631">
        <f t="shared" si="72"/>
        <v>138.69928220116935</v>
      </c>
      <c r="K4631" s="50" t="str">
        <f>VLOOKUP(D4631,'Species List'!$A$2:$J$97,4,0)</f>
        <v>Scaridae</v>
      </c>
    </row>
    <row r="4632" spans="1:11">
      <c r="A4632">
        <v>2017</v>
      </c>
      <c r="B4632" t="s">
        <v>382</v>
      </c>
      <c r="C4632">
        <v>5</v>
      </c>
      <c r="D4632" t="s">
        <v>42</v>
      </c>
      <c r="E4632" s="48" t="str">
        <f>VLOOKUP(D4632,'Species List'!$A$2:$J$97,3,0)</f>
        <v>Scarus vetula</v>
      </c>
      <c r="F4632">
        <v>21</v>
      </c>
      <c r="G4632" t="s">
        <v>21</v>
      </c>
      <c r="H4632" s="50">
        <f>VLOOKUP(D4632,'Species List'!$A$2:$J$97,6,0)</f>
        <v>-5.0162000000000004</v>
      </c>
      <c r="I4632" s="50">
        <f>VLOOKUP(D4632,'Species List'!$A$2:$J$97,7,0)</f>
        <v>3.1109</v>
      </c>
      <c r="J4632">
        <f t="shared" si="72"/>
        <v>161.43288343397762</v>
      </c>
      <c r="K4632" s="50" t="str">
        <f>VLOOKUP(D4632,'Species List'!$A$2:$J$97,4,0)</f>
        <v>Scaridae</v>
      </c>
    </row>
    <row r="4633" spans="1:11">
      <c r="A4633">
        <v>2017</v>
      </c>
      <c r="B4633" t="s">
        <v>382</v>
      </c>
      <c r="C4633">
        <v>5</v>
      </c>
      <c r="D4633" t="s">
        <v>42</v>
      </c>
      <c r="E4633" s="48" t="str">
        <f>VLOOKUP(D4633,'Species List'!$A$2:$J$97,3,0)</f>
        <v>Scarus vetula</v>
      </c>
      <c r="F4633">
        <v>29</v>
      </c>
      <c r="G4633" t="s">
        <v>43</v>
      </c>
      <c r="H4633" s="50">
        <f>VLOOKUP(D4633,'Species List'!$A$2:$J$97,6,0)</f>
        <v>-5.0162000000000004</v>
      </c>
      <c r="I4633" s="50">
        <f>VLOOKUP(D4633,'Species List'!$A$2:$J$97,7,0)</f>
        <v>3.1109</v>
      </c>
      <c r="J4633">
        <f t="shared" si="72"/>
        <v>440.62986728379997</v>
      </c>
      <c r="K4633" s="50" t="str">
        <f>VLOOKUP(D4633,'Species List'!$A$2:$J$97,4,0)</f>
        <v>Scaridae</v>
      </c>
    </row>
    <row r="4634" spans="1:11">
      <c r="A4634">
        <v>2017</v>
      </c>
      <c r="B4634" t="s">
        <v>382</v>
      </c>
      <c r="C4634">
        <v>5</v>
      </c>
      <c r="D4634" t="s">
        <v>47</v>
      </c>
      <c r="E4634" s="48" t="str">
        <f>VLOOKUP(D4634,'Species List'!$A$2:$J$97,3,0)</f>
        <v>Sparisoma aurofrenatum</v>
      </c>
      <c r="F4634">
        <v>13</v>
      </c>
      <c r="G4634" t="s">
        <v>21</v>
      </c>
      <c r="H4634" s="50">
        <f>VLOOKUP(D4634,'Species List'!$A$2:$J$97,6,0)</f>
        <v>-4.0781000000000001</v>
      </c>
      <c r="I4634" s="50">
        <f>VLOOKUP(D4634,'Species List'!$A$2:$J$97,7,0)</f>
        <v>2.7437999999999998</v>
      </c>
      <c r="J4634">
        <f t="shared" si="72"/>
        <v>52.739713965167816</v>
      </c>
      <c r="K4634" s="50" t="str">
        <f>VLOOKUP(D4634,'Species List'!$A$2:$J$97,4,0)</f>
        <v>Scaridae</v>
      </c>
    </row>
    <row r="4635" spans="1:11">
      <c r="A4635">
        <v>2017</v>
      </c>
      <c r="B4635" t="s">
        <v>382</v>
      </c>
      <c r="C4635">
        <v>5</v>
      </c>
      <c r="D4635" t="s">
        <v>47</v>
      </c>
      <c r="E4635" s="48" t="str">
        <f>VLOOKUP(D4635,'Species List'!$A$2:$J$97,3,0)</f>
        <v>Sparisoma aurofrenatum</v>
      </c>
      <c r="F4635">
        <v>15</v>
      </c>
      <c r="G4635" t="s">
        <v>43</v>
      </c>
      <c r="H4635" s="50">
        <f>VLOOKUP(D4635,'Species List'!$A$2:$J$97,6,0)</f>
        <v>-4.0781000000000001</v>
      </c>
      <c r="I4635" s="50">
        <f>VLOOKUP(D4635,'Species List'!$A$2:$J$97,7,0)</f>
        <v>2.7437999999999998</v>
      </c>
      <c r="J4635">
        <f t="shared" si="72"/>
        <v>78.101467931149301</v>
      </c>
      <c r="K4635" s="50" t="str">
        <f>VLOOKUP(D4635,'Species List'!$A$2:$J$97,4,0)</f>
        <v>Scaridae</v>
      </c>
    </row>
    <row r="4636" spans="1:11">
      <c r="A4636">
        <v>2017</v>
      </c>
      <c r="B4636" t="s">
        <v>382</v>
      </c>
      <c r="C4636">
        <v>5</v>
      </c>
      <c r="D4636" t="s">
        <v>47</v>
      </c>
      <c r="E4636" s="48" t="str">
        <f>VLOOKUP(D4636,'Species List'!$A$2:$J$97,3,0)</f>
        <v>Sparisoma aurofrenatum</v>
      </c>
      <c r="F4636">
        <v>19</v>
      </c>
      <c r="G4636" t="s">
        <v>43</v>
      </c>
      <c r="H4636" s="50">
        <f>VLOOKUP(D4636,'Species List'!$A$2:$J$97,6,0)</f>
        <v>-4.0781000000000001</v>
      </c>
      <c r="I4636" s="50">
        <f>VLOOKUP(D4636,'Species List'!$A$2:$J$97,7,0)</f>
        <v>2.7437999999999998</v>
      </c>
      <c r="J4636">
        <f t="shared" si="72"/>
        <v>149.3977752647418</v>
      </c>
      <c r="K4636" s="50" t="str">
        <f>VLOOKUP(D4636,'Species List'!$A$2:$J$97,4,0)</f>
        <v>Scaridae</v>
      </c>
    </row>
    <row r="4637" spans="1:11">
      <c r="A4637">
        <v>2017</v>
      </c>
      <c r="B4637" t="s">
        <v>382</v>
      </c>
      <c r="C4637">
        <v>5</v>
      </c>
      <c r="D4637" t="s">
        <v>45</v>
      </c>
      <c r="E4637" s="48" t="str">
        <f>VLOOKUP(D4637,'Species List'!$A$2:$J$97,3,0)</f>
        <v>Sparisoma viride</v>
      </c>
      <c r="F4637">
        <v>18</v>
      </c>
      <c r="G4637" t="s">
        <v>21</v>
      </c>
      <c r="H4637" s="50">
        <f>VLOOKUP(D4637,'Species List'!$A$2:$J$97,6,0)</f>
        <v>-4.4317000000000002</v>
      </c>
      <c r="I4637" s="50">
        <f>VLOOKUP(D4637,'Species List'!$A$2:$J$97,7,0)</f>
        <v>2.9051</v>
      </c>
      <c r="J4637">
        <f t="shared" si="72"/>
        <v>131.85364940800787</v>
      </c>
      <c r="K4637" s="50" t="str">
        <f>VLOOKUP(D4637,'Species List'!$A$2:$J$97,4,0)</f>
        <v>Scaridae</v>
      </c>
    </row>
    <row r="4638" spans="1:11">
      <c r="A4638">
        <v>2017</v>
      </c>
      <c r="B4638" t="s">
        <v>382</v>
      </c>
      <c r="C4638">
        <v>5</v>
      </c>
      <c r="D4638" t="s">
        <v>45</v>
      </c>
      <c r="E4638" s="48" t="str">
        <f>VLOOKUP(D4638,'Species List'!$A$2:$J$97,3,0)</f>
        <v>Sparisoma viride</v>
      </c>
      <c r="F4638">
        <v>22</v>
      </c>
      <c r="G4638" t="s">
        <v>21</v>
      </c>
      <c r="H4638" s="50">
        <f>VLOOKUP(D4638,'Species List'!$A$2:$J$97,6,0)</f>
        <v>-4.4317000000000002</v>
      </c>
      <c r="I4638" s="50">
        <f>VLOOKUP(D4638,'Species List'!$A$2:$J$97,7,0)</f>
        <v>2.9051</v>
      </c>
      <c r="J4638">
        <f t="shared" si="72"/>
        <v>236.19577785013334</v>
      </c>
      <c r="K4638" s="50" t="str">
        <f>VLOOKUP(D4638,'Species List'!$A$2:$J$97,4,0)</f>
        <v>Scaridae</v>
      </c>
    </row>
    <row r="4639" spans="1:11">
      <c r="A4639">
        <v>2017</v>
      </c>
      <c r="B4639" t="s">
        <v>382</v>
      </c>
      <c r="C4639">
        <v>5</v>
      </c>
      <c r="D4639" t="s">
        <v>45</v>
      </c>
      <c r="E4639" s="48" t="str">
        <f>VLOOKUP(D4639,'Species List'!$A$2:$J$97,3,0)</f>
        <v>Sparisoma viride</v>
      </c>
      <c r="F4639">
        <v>9</v>
      </c>
      <c r="G4639" t="s">
        <v>53</v>
      </c>
      <c r="H4639" s="50">
        <f>VLOOKUP(D4639,'Species List'!$A$2:$J$97,6,0)</f>
        <v>-4.4317000000000002</v>
      </c>
      <c r="I4639" s="50">
        <f>VLOOKUP(D4639,'Species List'!$A$2:$J$97,7,0)</f>
        <v>2.9051</v>
      </c>
      <c r="J4639">
        <f t="shared" si="72"/>
        <v>17.602320090054715</v>
      </c>
      <c r="K4639" s="50" t="str">
        <f>VLOOKUP(D4639,'Species List'!$A$2:$J$97,4,0)</f>
        <v>Scaridae</v>
      </c>
    </row>
    <row r="4640" spans="1:11">
      <c r="A4640">
        <v>2017</v>
      </c>
      <c r="B4640" t="s">
        <v>382</v>
      </c>
      <c r="C4640">
        <v>5</v>
      </c>
      <c r="D4640" t="s">
        <v>45</v>
      </c>
      <c r="E4640" s="48" t="str">
        <f>VLOOKUP(D4640,'Species List'!$A$2:$J$97,3,0)</f>
        <v>Sparisoma viride</v>
      </c>
      <c r="F4640">
        <v>10</v>
      </c>
      <c r="G4640" t="s">
        <v>53</v>
      </c>
      <c r="H4640" s="50">
        <f>VLOOKUP(D4640,'Species List'!$A$2:$J$97,6,0)</f>
        <v>-4.4317000000000002</v>
      </c>
      <c r="I4640" s="50">
        <f>VLOOKUP(D4640,'Species List'!$A$2:$J$97,7,0)</f>
        <v>2.9051</v>
      </c>
      <c r="J4640">
        <f t="shared" si="72"/>
        <v>23.905619353446316</v>
      </c>
      <c r="K4640" s="50" t="str">
        <f>VLOOKUP(D4640,'Species List'!$A$2:$J$97,4,0)</f>
        <v>Scaridae</v>
      </c>
    </row>
    <row r="4641" spans="1:11">
      <c r="A4641">
        <v>2017</v>
      </c>
      <c r="B4641" t="s">
        <v>382</v>
      </c>
      <c r="C4641">
        <v>5</v>
      </c>
      <c r="D4641" t="s">
        <v>45</v>
      </c>
      <c r="E4641" s="48" t="str">
        <f>VLOOKUP(D4641,'Species List'!$A$2:$J$97,3,0)</f>
        <v>Sparisoma viride</v>
      </c>
      <c r="F4641">
        <v>26</v>
      </c>
      <c r="G4641" t="s">
        <v>43</v>
      </c>
      <c r="H4641" s="50">
        <f>VLOOKUP(D4641,'Species List'!$A$2:$J$97,6,0)</f>
        <v>-4.4317000000000002</v>
      </c>
      <c r="I4641" s="50">
        <f>VLOOKUP(D4641,'Species List'!$A$2:$J$97,7,0)</f>
        <v>2.9051</v>
      </c>
      <c r="J4641">
        <f t="shared" si="72"/>
        <v>383.741768934785</v>
      </c>
      <c r="K4641" s="50" t="str">
        <f>VLOOKUP(D4641,'Species List'!$A$2:$J$97,4,0)</f>
        <v>Scaridae</v>
      </c>
    </row>
    <row r="4642" spans="1:11">
      <c r="A4642">
        <v>2017</v>
      </c>
      <c r="B4642" t="s">
        <v>382</v>
      </c>
      <c r="C4642">
        <v>5</v>
      </c>
      <c r="D4642" t="s">
        <v>45</v>
      </c>
      <c r="E4642" s="48" t="str">
        <f>VLOOKUP(D4642,'Species List'!$A$2:$J$97,3,0)</f>
        <v>Sparisoma viride</v>
      </c>
      <c r="F4642">
        <v>26</v>
      </c>
      <c r="G4642" t="s">
        <v>43</v>
      </c>
      <c r="H4642" s="50">
        <f>VLOOKUP(D4642,'Species List'!$A$2:$J$97,6,0)</f>
        <v>-4.4317000000000002</v>
      </c>
      <c r="I4642" s="50">
        <f>VLOOKUP(D4642,'Species List'!$A$2:$J$97,7,0)</f>
        <v>2.9051</v>
      </c>
      <c r="J4642">
        <f t="shared" si="72"/>
        <v>383.741768934785</v>
      </c>
      <c r="K4642" s="50" t="str">
        <f>VLOOKUP(D4642,'Species List'!$A$2:$J$97,4,0)</f>
        <v>Scaridae</v>
      </c>
    </row>
    <row r="4643" spans="1:11">
      <c r="A4643">
        <v>2017</v>
      </c>
      <c r="B4643" t="s">
        <v>382</v>
      </c>
      <c r="C4643">
        <v>6</v>
      </c>
      <c r="D4643" t="s">
        <v>46</v>
      </c>
      <c r="E4643" s="48" t="str">
        <f>VLOOKUP(D4643,'Species List'!$A$2:$J$97,3,0)</f>
        <v>Acanthurus chirurgus</v>
      </c>
      <c r="F4643">
        <v>15</v>
      </c>
      <c r="H4643" s="50">
        <f>VLOOKUP(D4643,'Species List'!$A$2:$J$97,6,0)</f>
        <v>-2.4262000000000001</v>
      </c>
      <c r="I4643" s="50">
        <f>VLOOKUP(D4643,'Species List'!$A$2:$J$97,7,0)</f>
        <v>2.0768</v>
      </c>
      <c r="J4643">
        <f t="shared" si="72"/>
        <v>123.90999139179274</v>
      </c>
      <c r="K4643" s="50" t="str">
        <f>VLOOKUP(D4643,'Species List'!$A$2:$J$97,4,0)</f>
        <v>Acanthuridae</v>
      </c>
    </row>
    <row r="4644" spans="1:11">
      <c r="A4644">
        <v>2017</v>
      </c>
      <c r="B4644" t="s">
        <v>382</v>
      </c>
      <c r="C4644">
        <v>6</v>
      </c>
      <c r="D4644" t="s">
        <v>46</v>
      </c>
      <c r="E4644" s="48" t="str">
        <f>VLOOKUP(D4644,'Species List'!$A$2:$J$97,3,0)</f>
        <v>Acanthurus chirurgus</v>
      </c>
      <c r="F4644">
        <v>17</v>
      </c>
      <c r="H4644" s="50">
        <f>VLOOKUP(D4644,'Species List'!$A$2:$J$97,6,0)</f>
        <v>-2.4262000000000001</v>
      </c>
      <c r="I4644" s="50">
        <f>VLOOKUP(D4644,'Species List'!$A$2:$J$97,7,0)</f>
        <v>2.0768</v>
      </c>
      <c r="J4644">
        <f t="shared" si="72"/>
        <v>160.69276363308131</v>
      </c>
      <c r="K4644" s="50" t="str">
        <f>VLOOKUP(D4644,'Species List'!$A$2:$J$97,4,0)</f>
        <v>Acanthuridae</v>
      </c>
    </row>
    <row r="4645" spans="1:11">
      <c r="A4645">
        <v>2017</v>
      </c>
      <c r="B4645" t="s">
        <v>382</v>
      </c>
      <c r="C4645">
        <v>6</v>
      </c>
      <c r="D4645" t="s">
        <v>54</v>
      </c>
      <c r="E4645" s="48" t="str">
        <f>VLOOKUP(D4645,'Species List'!$A$2:$J$97,3,0)</f>
        <v>Acanthurus coeruleus</v>
      </c>
      <c r="F4645">
        <v>10</v>
      </c>
      <c r="H4645" s="50">
        <f>VLOOKUP(D4645,'Species List'!$A$2:$J$97,6,0)</f>
        <v>-2.8241999999999998</v>
      </c>
      <c r="I4645" s="50">
        <f>VLOOKUP(D4645,'Species List'!$A$2:$J$97,7,0)</f>
        <v>2.2637999999999998</v>
      </c>
      <c r="J4645">
        <f t="shared" si="72"/>
        <v>50.512632191459488</v>
      </c>
      <c r="K4645" s="50" t="str">
        <f>VLOOKUP(D4645,'Species List'!$A$2:$J$97,4,0)</f>
        <v>Acanthuridae</v>
      </c>
    </row>
    <row r="4646" spans="1:11">
      <c r="A4646">
        <v>2017</v>
      </c>
      <c r="B4646" t="s">
        <v>382</v>
      </c>
      <c r="C4646">
        <v>6</v>
      </c>
      <c r="D4646" t="s">
        <v>54</v>
      </c>
      <c r="E4646" s="48" t="str">
        <f>VLOOKUP(D4646,'Species List'!$A$2:$J$97,3,0)</f>
        <v>Acanthurus coeruleus</v>
      </c>
      <c r="F4646">
        <v>12</v>
      </c>
      <c r="H4646" s="50">
        <f>VLOOKUP(D4646,'Species List'!$A$2:$J$97,6,0)</f>
        <v>-2.8241999999999998</v>
      </c>
      <c r="I4646" s="50">
        <f>VLOOKUP(D4646,'Species List'!$A$2:$J$97,7,0)</f>
        <v>2.2637999999999998</v>
      </c>
      <c r="J4646">
        <f t="shared" si="72"/>
        <v>76.322133977954692</v>
      </c>
      <c r="K4646" s="50" t="str">
        <f>VLOOKUP(D4646,'Species List'!$A$2:$J$97,4,0)</f>
        <v>Acanthuridae</v>
      </c>
    </row>
    <row r="4647" spans="1:11">
      <c r="A4647">
        <v>2017</v>
      </c>
      <c r="B4647" t="s">
        <v>382</v>
      </c>
      <c r="C4647">
        <v>6</v>
      </c>
      <c r="D4647" t="s">
        <v>54</v>
      </c>
      <c r="E4647" s="48" t="str">
        <f>VLOOKUP(D4647,'Species List'!$A$2:$J$97,3,0)</f>
        <v>Acanthurus coeruleus</v>
      </c>
      <c r="F4647">
        <v>15</v>
      </c>
      <c r="H4647" s="50">
        <f>VLOOKUP(D4647,'Species List'!$A$2:$J$97,6,0)</f>
        <v>-2.8241999999999998</v>
      </c>
      <c r="I4647" s="50">
        <f>VLOOKUP(D4647,'Species List'!$A$2:$J$97,7,0)</f>
        <v>2.2637999999999998</v>
      </c>
      <c r="J4647">
        <f t="shared" si="72"/>
        <v>126.48394196747614</v>
      </c>
      <c r="K4647" s="50" t="str">
        <f>VLOOKUP(D4647,'Species List'!$A$2:$J$97,4,0)</f>
        <v>Acanthuridae</v>
      </c>
    </row>
    <row r="4648" spans="1:11">
      <c r="A4648">
        <v>2017</v>
      </c>
      <c r="B4648" t="s">
        <v>382</v>
      </c>
      <c r="C4648">
        <v>6</v>
      </c>
      <c r="D4648" t="s">
        <v>49</v>
      </c>
      <c r="E4648" s="48" t="str">
        <f>VLOOKUP(D4648,'Species List'!$A$2:$J$97,3,0)</f>
        <v>Microspathodon chrysurus</v>
      </c>
      <c r="F4648">
        <v>12</v>
      </c>
      <c r="H4648" s="50">
        <f>VLOOKUP(D4648,'Species List'!$A$2:$J$97,6,0)</f>
        <v>-4.7032999999999996</v>
      </c>
      <c r="I4648" s="50">
        <f>VLOOKUP(D4648,'Species List'!$A$2:$J$97,7,0)</f>
        <v>3.0825</v>
      </c>
      <c r="J4648">
        <f t="shared" si="72"/>
        <v>50.789763544333439</v>
      </c>
      <c r="K4648" s="50" t="str">
        <f>VLOOKUP(D4648,'Species List'!$A$2:$J$97,4,0)</f>
        <v>Pomacentridae</v>
      </c>
    </row>
    <row r="4649" spans="1:11">
      <c r="A4649">
        <v>2017</v>
      </c>
      <c r="B4649" t="s">
        <v>382</v>
      </c>
      <c r="C4649">
        <v>6</v>
      </c>
      <c r="D4649" t="s">
        <v>44</v>
      </c>
      <c r="E4649" s="48" t="str">
        <f>VLOOKUP(D4649,'Species List'!$A$2:$J$97,3,0)</f>
        <v>Scarus iseri</v>
      </c>
      <c r="F4649">
        <v>21</v>
      </c>
      <c r="G4649" t="s">
        <v>43</v>
      </c>
      <c r="H4649" s="50">
        <f>VLOOKUP(D4649,'Species List'!$A$2:$J$97,6,0)</f>
        <v>-4.8887</v>
      </c>
      <c r="I4649" s="50">
        <f>VLOOKUP(D4649,'Species List'!$A$2:$J$97,7,0)</f>
        <v>3.0548000000000002</v>
      </c>
      <c r="J4649">
        <f t="shared" si="72"/>
        <v>160.40411355619071</v>
      </c>
      <c r="K4649" s="50" t="str">
        <f>VLOOKUP(D4649,'Species List'!$A$2:$J$97,4,0)</f>
        <v>Scaridae</v>
      </c>
    </row>
    <row r="4650" spans="1:11">
      <c r="A4650">
        <v>2017</v>
      </c>
      <c r="B4650" t="s">
        <v>382</v>
      </c>
      <c r="C4650">
        <v>6</v>
      </c>
      <c r="D4650" t="s">
        <v>48</v>
      </c>
      <c r="E4650" s="48" t="str">
        <f>VLOOKUP(D4650,'Species List'!$A$2:$J$97,3,0)</f>
        <v>Scarus taeniopterus</v>
      </c>
      <c r="F4650">
        <v>12</v>
      </c>
      <c r="G4650" t="s">
        <v>21</v>
      </c>
      <c r="H4650" s="50">
        <f>VLOOKUP(D4650,'Species List'!$A$2:$J$97,6,0)</f>
        <v>-3.2256999999999998</v>
      </c>
      <c r="I4650" s="50">
        <f>VLOOKUP(D4650,'Species List'!$A$2:$J$97,7,0)</f>
        <v>2.3852000000000002</v>
      </c>
      <c r="J4650">
        <f t="shared" si="72"/>
        <v>54.145592205106873</v>
      </c>
      <c r="K4650" s="50" t="str">
        <f>VLOOKUP(D4650,'Species List'!$A$2:$J$97,4,0)</f>
        <v>Scaridae</v>
      </c>
    </row>
    <row r="4651" spans="1:11">
      <c r="A4651">
        <v>2017</v>
      </c>
      <c r="B4651" t="s">
        <v>382</v>
      </c>
      <c r="C4651">
        <v>6</v>
      </c>
      <c r="D4651" t="s">
        <v>48</v>
      </c>
      <c r="E4651" s="48" t="str">
        <f>VLOOKUP(D4651,'Species List'!$A$2:$J$97,3,0)</f>
        <v>Scarus taeniopterus</v>
      </c>
      <c r="F4651">
        <v>10</v>
      </c>
      <c r="G4651" t="s">
        <v>53</v>
      </c>
      <c r="H4651" s="50">
        <f>VLOOKUP(D4651,'Species List'!$A$2:$J$97,6,0)</f>
        <v>-3.2256999999999998</v>
      </c>
      <c r="I4651" s="50">
        <f>VLOOKUP(D4651,'Species List'!$A$2:$J$97,7,0)</f>
        <v>2.3852000000000002</v>
      </c>
      <c r="J4651">
        <f t="shared" si="72"/>
        <v>35.050966680669347</v>
      </c>
      <c r="K4651" s="50" t="str">
        <f>VLOOKUP(D4651,'Species List'!$A$2:$J$97,4,0)</f>
        <v>Scaridae</v>
      </c>
    </row>
    <row r="4652" spans="1:11">
      <c r="A4652">
        <v>2017</v>
      </c>
      <c r="B4652" t="s">
        <v>382</v>
      </c>
      <c r="C4652">
        <v>6</v>
      </c>
      <c r="D4652" t="s">
        <v>48</v>
      </c>
      <c r="E4652" s="48" t="str">
        <f>VLOOKUP(D4652,'Species List'!$A$2:$J$97,3,0)</f>
        <v>Scarus taeniopterus</v>
      </c>
      <c r="F4652">
        <v>21</v>
      </c>
      <c r="G4652" t="s">
        <v>43</v>
      </c>
      <c r="H4652" s="50">
        <f>VLOOKUP(D4652,'Species List'!$A$2:$J$97,6,0)</f>
        <v>-3.2256999999999998</v>
      </c>
      <c r="I4652" s="50">
        <f>VLOOKUP(D4652,'Species List'!$A$2:$J$97,7,0)</f>
        <v>2.3852000000000002</v>
      </c>
      <c r="J4652">
        <f t="shared" si="72"/>
        <v>205.71097462173614</v>
      </c>
      <c r="K4652" s="50" t="str">
        <f>VLOOKUP(D4652,'Species List'!$A$2:$J$97,4,0)</f>
        <v>Scaridae</v>
      </c>
    </row>
    <row r="4653" spans="1:11">
      <c r="A4653">
        <v>2017</v>
      </c>
      <c r="B4653" t="s">
        <v>382</v>
      </c>
      <c r="C4653">
        <v>6</v>
      </c>
      <c r="D4653" t="s">
        <v>48</v>
      </c>
      <c r="E4653" s="48" t="str">
        <f>VLOOKUP(D4653,'Species List'!$A$2:$J$97,3,0)</f>
        <v>Scarus taeniopterus</v>
      </c>
      <c r="F4653">
        <v>21</v>
      </c>
      <c r="G4653" t="s">
        <v>43</v>
      </c>
      <c r="H4653" s="50">
        <f>VLOOKUP(D4653,'Species List'!$A$2:$J$97,6,0)</f>
        <v>-3.2256999999999998</v>
      </c>
      <c r="I4653" s="50">
        <f>VLOOKUP(D4653,'Species List'!$A$2:$J$97,7,0)</f>
        <v>2.3852000000000002</v>
      </c>
      <c r="J4653">
        <f t="shared" si="72"/>
        <v>205.71097462173614</v>
      </c>
      <c r="K4653" s="50" t="str">
        <f>VLOOKUP(D4653,'Species List'!$A$2:$J$97,4,0)</f>
        <v>Scaridae</v>
      </c>
    </row>
    <row r="4654" spans="1:11">
      <c r="A4654">
        <v>2017</v>
      </c>
      <c r="B4654" t="s">
        <v>382</v>
      </c>
      <c r="C4654">
        <v>6</v>
      </c>
      <c r="D4654" t="s">
        <v>48</v>
      </c>
      <c r="E4654" s="48" t="str">
        <f>VLOOKUP(D4654,'Species List'!$A$2:$J$97,3,0)</f>
        <v>Scarus taeniopterus</v>
      </c>
      <c r="F4654">
        <v>22</v>
      </c>
      <c r="G4654" t="s">
        <v>43</v>
      </c>
      <c r="H4654" s="50">
        <f>VLOOKUP(D4654,'Species List'!$A$2:$J$97,6,0)</f>
        <v>-3.2256999999999998</v>
      </c>
      <c r="I4654" s="50">
        <f>VLOOKUP(D4654,'Species List'!$A$2:$J$97,7,0)</f>
        <v>2.3852000000000002</v>
      </c>
      <c r="J4654">
        <f t="shared" si="72"/>
        <v>229.85109565998633</v>
      </c>
      <c r="K4654" s="50" t="str">
        <f>VLOOKUP(D4654,'Species List'!$A$2:$J$97,4,0)</f>
        <v>Scaridae</v>
      </c>
    </row>
    <row r="4655" spans="1:11">
      <c r="A4655">
        <v>2017</v>
      </c>
      <c r="B4655" t="s">
        <v>382</v>
      </c>
      <c r="C4655">
        <v>6</v>
      </c>
      <c r="D4655" t="s">
        <v>42</v>
      </c>
      <c r="E4655" s="48" t="str">
        <f>VLOOKUP(D4655,'Species List'!$A$2:$J$97,3,0)</f>
        <v>Scarus vetula</v>
      </c>
      <c r="F4655">
        <v>21</v>
      </c>
      <c r="G4655" t="s">
        <v>21</v>
      </c>
      <c r="H4655" s="50">
        <f>VLOOKUP(D4655,'Species List'!$A$2:$J$97,6,0)</f>
        <v>-5.0162000000000004</v>
      </c>
      <c r="I4655" s="50">
        <f>VLOOKUP(D4655,'Species List'!$A$2:$J$97,7,0)</f>
        <v>3.1109</v>
      </c>
      <c r="J4655">
        <f t="shared" si="72"/>
        <v>161.43288343397762</v>
      </c>
      <c r="K4655" s="50" t="str">
        <f>VLOOKUP(D4655,'Species List'!$A$2:$J$97,4,0)</f>
        <v>Scaridae</v>
      </c>
    </row>
    <row r="4656" spans="1:11">
      <c r="A4656">
        <v>2017</v>
      </c>
      <c r="B4656" t="s">
        <v>382</v>
      </c>
      <c r="C4656">
        <v>6</v>
      </c>
      <c r="D4656" t="s">
        <v>42</v>
      </c>
      <c r="E4656" s="48" t="str">
        <f>VLOOKUP(D4656,'Species List'!$A$2:$J$97,3,0)</f>
        <v>Scarus vetula</v>
      </c>
      <c r="F4656">
        <v>22</v>
      </c>
      <c r="G4656" t="s">
        <v>21</v>
      </c>
      <c r="H4656" s="50">
        <f>VLOOKUP(D4656,'Species List'!$A$2:$J$97,6,0)</f>
        <v>-5.0162000000000004</v>
      </c>
      <c r="I4656" s="50">
        <f>VLOOKUP(D4656,'Species List'!$A$2:$J$97,7,0)</f>
        <v>3.1109</v>
      </c>
      <c r="J4656">
        <f t="shared" si="72"/>
        <v>186.5703893135852</v>
      </c>
      <c r="K4656" s="50" t="str">
        <f>VLOOKUP(D4656,'Species List'!$A$2:$J$97,4,0)</f>
        <v>Scaridae</v>
      </c>
    </row>
    <row r="4657" spans="1:11">
      <c r="A4657">
        <v>2017</v>
      </c>
      <c r="B4657" t="s">
        <v>382</v>
      </c>
      <c r="C4657">
        <v>6</v>
      </c>
      <c r="D4657" t="s">
        <v>42</v>
      </c>
      <c r="E4657" s="48" t="str">
        <f>VLOOKUP(D4657,'Species List'!$A$2:$J$97,3,0)</f>
        <v>Scarus vetula</v>
      </c>
      <c r="F4657">
        <v>30</v>
      </c>
      <c r="G4657" t="s">
        <v>43</v>
      </c>
      <c r="H4657" s="50">
        <f>VLOOKUP(D4657,'Species List'!$A$2:$J$97,6,0)</f>
        <v>-5.0162000000000004</v>
      </c>
      <c r="I4657" s="50">
        <f>VLOOKUP(D4657,'Species List'!$A$2:$J$97,7,0)</f>
        <v>3.1109</v>
      </c>
      <c r="J4657">
        <f t="shared" si="72"/>
        <v>489.6395738782121</v>
      </c>
      <c r="K4657" s="50" t="str">
        <f>VLOOKUP(D4657,'Species List'!$A$2:$J$97,4,0)</f>
        <v>Scaridae</v>
      </c>
    </row>
    <row r="4658" spans="1:11">
      <c r="A4658">
        <v>2017</v>
      </c>
      <c r="B4658" t="s">
        <v>382</v>
      </c>
      <c r="C4658">
        <v>6</v>
      </c>
      <c r="D4658" t="s">
        <v>47</v>
      </c>
      <c r="E4658" s="48" t="str">
        <f>VLOOKUP(D4658,'Species List'!$A$2:$J$97,3,0)</f>
        <v>Sparisoma aurofrenatum</v>
      </c>
      <c r="F4658">
        <v>14</v>
      </c>
      <c r="G4658" t="s">
        <v>21</v>
      </c>
      <c r="H4658" s="50">
        <f>VLOOKUP(D4658,'Species List'!$A$2:$J$97,6,0)</f>
        <v>-4.0781000000000001</v>
      </c>
      <c r="I4658" s="50">
        <f>VLOOKUP(D4658,'Species List'!$A$2:$J$97,7,0)</f>
        <v>2.7437999999999998</v>
      </c>
      <c r="J4658">
        <f t="shared" si="72"/>
        <v>64.631778134170816</v>
      </c>
      <c r="K4658" s="50" t="str">
        <f>VLOOKUP(D4658,'Species List'!$A$2:$J$97,4,0)</f>
        <v>Scaridae</v>
      </c>
    </row>
    <row r="4659" spans="1:11">
      <c r="A4659">
        <v>2017</v>
      </c>
      <c r="B4659" t="s">
        <v>382</v>
      </c>
      <c r="C4659">
        <v>6</v>
      </c>
      <c r="D4659" t="s">
        <v>47</v>
      </c>
      <c r="E4659" s="48" t="str">
        <f>VLOOKUP(D4659,'Species List'!$A$2:$J$97,3,0)</f>
        <v>Sparisoma aurofrenatum</v>
      </c>
      <c r="F4659">
        <v>12</v>
      </c>
      <c r="G4659" t="s">
        <v>43</v>
      </c>
      <c r="H4659" s="50">
        <f>VLOOKUP(D4659,'Species List'!$A$2:$J$97,6,0)</f>
        <v>-4.0781000000000001</v>
      </c>
      <c r="I4659" s="50">
        <f>VLOOKUP(D4659,'Species List'!$A$2:$J$97,7,0)</f>
        <v>2.7437999999999998</v>
      </c>
      <c r="J4659">
        <f t="shared" si="72"/>
        <v>42.340648247283212</v>
      </c>
      <c r="K4659" s="50" t="str">
        <f>VLOOKUP(D4659,'Species List'!$A$2:$J$97,4,0)</f>
        <v>Scaridae</v>
      </c>
    </row>
    <row r="4660" spans="1:11">
      <c r="A4660">
        <v>2017</v>
      </c>
      <c r="B4660" t="s">
        <v>382</v>
      </c>
      <c r="C4660">
        <v>6</v>
      </c>
      <c r="D4660" t="s">
        <v>47</v>
      </c>
      <c r="E4660" s="48" t="str">
        <f>VLOOKUP(D4660,'Species List'!$A$2:$J$97,3,0)</f>
        <v>Sparisoma aurofrenatum</v>
      </c>
      <c r="F4660">
        <v>20</v>
      </c>
      <c r="G4660" t="s">
        <v>43</v>
      </c>
      <c r="H4660" s="50">
        <f>VLOOKUP(D4660,'Species List'!$A$2:$J$97,6,0)</f>
        <v>-4.0781000000000001</v>
      </c>
      <c r="I4660" s="50">
        <f>VLOOKUP(D4660,'Species List'!$A$2:$J$97,7,0)</f>
        <v>2.7437999999999998</v>
      </c>
      <c r="J4660">
        <f t="shared" si="72"/>
        <v>171.97531044669645</v>
      </c>
      <c r="K4660" s="50" t="str">
        <f>VLOOKUP(D4660,'Species List'!$A$2:$J$97,4,0)</f>
        <v>Scaridae</v>
      </c>
    </row>
    <row r="4661" spans="1:11">
      <c r="A4661">
        <v>2017</v>
      </c>
      <c r="B4661" t="s">
        <v>382</v>
      </c>
      <c r="C4661">
        <v>6</v>
      </c>
      <c r="D4661" t="s">
        <v>47</v>
      </c>
      <c r="E4661" s="48" t="str">
        <f>VLOOKUP(D4661,'Species List'!$A$2:$J$97,3,0)</f>
        <v>Sparisoma aurofrenatum</v>
      </c>
      <c r="F4661">
        <v>15</v>
      </c>
      <c r="H4661" s="50">
        <f>VLOOKUP(D4661,'Species List'!$A$2:$J$97,6,0)</f>
        <v>-4.0781000000000001</v>
      </c>
      <c r="I4661" s="50">
        <f>VLOOKUP(D4661,'Species List'!$A$2:$J$97,7,0)</f>
        <v>2.7437999999999998</v>
      </c>
      <c r="J4661">
        <f t="shared" si="72"/>
        <v>78.101467931149301</v>
      </c>
      <c r="K4661" s="50" t="str">
        <f>VLOOKUP(D4661,'Species List'!$A$2:$J$97,4,0)</f>
        <v>Scaridae</v>
      </c>
    </row>
    <row r="4662" spans="1:11">
      <c r="A4662">
        <v>2017</v>
      </c>
      <c r="B4662" t="s">
        <v>382</v>
      </c>
      <c r="C4662">
        <v>6</v>
      </c>
      <c r="D4662" t="s">
        <v>45</v>
      </c>
      <c r="E4662" s="48" t="str">
        <f>VLOOKUP(D4662,'Species List'!$A$2:$J$97,3,0)</f>
        <v>Sparisoma viride</v>
      </c>
      <c r="F4662">
        <v>28</v>
      </c>
      <c r="G4662" t="s">
        <v>21</v>
      </c>
      <c r="H4662" s="50">
        <f>VLOOKUP(D4662,'Species List'!$A$2:$J$97,6,0)</f>
        <v>-4.4317000000000002</v>
      </c>
      <c r="I4662" s="50">
        <f>VLOOKUP(D4662,'Species List'!$A$2:$J$97,7,0)</f>
        <v>2.9051</v>
      </c>
      <c r="J4662">
        <f t="shared" si="72"/>
        <v>475.92530495067058</v>
      </c>
      <c r="K4662" s="50" t="str">
        <f>VLOOKUP(D4662,'Species List'!$A$2:$J$97,4,0)</f>
        <v>Scaridae</v>
      </c>
    </row>
    <row r="4663" spans="1:11">
      <c r="A4663">
        <v>2017</v>
      </c>
      <c r="B4663" t="s">
        <v>382</v>
      </c>
      <c r="C4663">
        <v>6</v>
      </c>
      <c r="D4663" t="s">
        <v>45</v>
      </c>
      <c r="E4663" s="48" t="str">
        <f>VLOOKUP(D4663,'Species List'!$A$2:$J$97,3,0)</f>
        <v>Sparisoma viride</v>
      </c>
      <c r="F4663">
        <v>8</v>
      </c>
      <c r="G4663" t="s">
        <v>53</v>
      </c>
      <c r="H4663" s="50">
        <f>VLOOKUP(D4663,'Species List'!$A$2:$J$97,6,0)</f>
        <v>-4.4317000000000002</v>
      </c>
      <c r="I4663" s="50">
        <f>VLOOKUP(D4663,'Species List'!$A$2:$J$97,7,0)</f>
        <v>2.9051</v>
      </c>
      <c r="J4663">
        <f t="shared" si="72"/>
        <v>12.501632299830902</v>
      </c>
      <c r="K4663" s="50" t="str">
        <f>VLOOKUP(D4663,'Species List'!$A$2:$J$97,4,0)</f>
        <v>Scaridae</v>
      </c>
    </row>
    <row r="4664" spans="1:11">
      <c r="A4664">
        <v>2017</v>
      </c>
      <c r="B4664" t="s">
        <v>382</v>
      </c>
      <c r="C4664">
        <v>6</v>
      </c>
      <c r="D4664" t="s">
        <v>45</v>
      </c>
      <c r="E4664" s="48" t="str">
        <f>VLOOKUP(D4664,'Species List'!$A$2:$J$97,3,0)</f>
        <v>Sparisoma viride</v>
      </c>
      <c r="F4664">
        <v>23</v>
      </c>
      <c r="G4664" t="s">
        <v>43</v>
      </c>
      <c r="H4664" s="50">
        <f>VLOOKUP(D4664,'Species List'!$A$2:$J$97,6,0)</f>
        <v>-4.4317000000000002</v>
      </c>
      <c r="I4664" s="50">
        <f>VLOOKUP(D4664,'Species List'!$A$2:$J$97,7,0)</f>
        <v>2.9051</v>
      </c>
      <c r="J4664">
        <f t="shared" si="72"/>
        <v>268.75437106326598</v>
      </c>
      <c r="K4664" s="50" t="str">
        <f>VLOOKUP(D4664,'Species List'!$A$2:$J$97,4,0)</f>
        <v>Scaridae</v>
      </c>
    </row>
    <row r="4665" spans="1:11">
      <c r="A4665">
        <v>2017</v>
      </c>
      <c r="B4665" t="s">
        <v>382</v>
      </c>
      <c r="C4665">
        <v>6</v>
      </c>
      <c r="D4665" t="s">
        <v>45</v>
      </c>
      <c r="E4665" s="48" t="str">
        <f>VLOOKUP(D4665,'Species List'!$A$2:$J$97,3,0)</f>
        <v>Sparisoma viride</v>
      </c>
      <c r="F4665">
        <v>31</v>
      </c>
      <c r="G4665" t="s">
        <v>43</v>
      </c>
      <c r="H4665" s="50">
        <f>VLOOKUP(D4665,'Species List'!$A$2:$J$97,6,0)</f>
        <v>-4.4317000000000002</v>
      </c>
      <c r="I4665" s="50">
        <f>VLOOKUP(D4665,'Species List'!$A$2:$J$97,7,0)</f>
        <v>2.9051</v>
      </c>
      <c r="J4665">
        <f t="shared" si="72"/>
        <v>639.66834096149489</v>
      </c>
      <c r="K4665" s="50" t="str">
        <f>VLOOKUP(D4665,'Species List'!$A$2:$J$97,4,0)</f>
        <v>Scaridae</v>
      </c>
    </row>
    <row r="4666" spans="1:11">
      <c r="A4666">
        <v>2017</v>
      </c>
      <c r="B4666" t="s">
        <v>382</v>
      </c>
      <c r="C4666">
        <v>7</v>
      </c>
      <c r="D4666" t="s">
        <v>46</v>
      </c>
      <c r="E4666" s="48" t="str">
        <f>VLOOKUP(D4666,'Species List'!$A$2:$J$97,3,0)</f>
        <v>Acanthurus chirurgus</v>
      </c>
      <c r="F4666">
        <v>13</v>
      </c>
      <c r="H4666" s="50">
        <f>VLOOKUP(D4666,'Species List'!$A$2:$J$97,6,0)</f>
        <v>-2.4262000000000001</v>
      </c>
      <c r="I4666" s="50">
        <f>VLOOKUP(D4666,'Species List'!$A$2:$J$97,7,0)</f>
        <v>2.0768</v>
      </c>
      <c r="J4666">
        <f t="shared" si="72"/>
        <v>92.052916779783232</v>
      </c>
      <c r="K4666" s="50" t="str">
        <f>VLOOKUP(D4666,'Species List'!$A$2:$J$97,4,0)</f>
        <v>Acanthuridae</v>
      </c>
    </row>
    <row r="4667" spans="1:11">
      <c r="A4667">
        <v>2017</v>
      </c>
      <c r="B4667" t="s">
        <v>382</v>
      </c>
      <c r="C4667">
        <v>7</v>
      </c>
      <c r="D4667" t="s">
        <v>46</v>
      </c>
      <c r="E4667" s="48" t="str">
        <f>VLOOKUP(D4667,'Species List'!$A$2:$J$97,3,0)</f>
        <v>Acanthurus chirurgus</v>
      </c>
      <c r="F4667">
        <v>13</v>
      </c>
      <c r="H4667" s="50">
        <f>VLOOKUP(D4667,'Species List'!$A$2:$J$97,6,0)</f>
        <v>-2.4262000000000001</v>
      </c>
      <c r="I4667" s="50">
        <f>VLOOKUP(D4667,'Species List'!$A$2:$J$97,7,0)</f>
        <v>2.0768</v>
      </c>
      <c r="J4667">
        <f t="shared" si="72"/>
        <v>92.052916779783232</v>
      </c>
      <c r="K4667" s="50" t="str">
        <f>VLOOKUP(D4667,'Species List'!$A$2:$J$97,4,0)</f>
        <v>Acanthuridae</v>
      </c>
    </row>
    <row r="4668" spans="1:11">
      <c r="A4668">
        <v>2017</v>
      </c>
      <c r="B4668" t="s">
        <v>382</v>
      </c>
      <c r="C4668">
        <v>7</v>
      </c>
      <c r="D4668" t="s">
        <v>46</v>
      </c>
      <c r="E4668" s="48" t="str">
        <f>VLOOKUP(D4668,'Species List'!$A$2:$J$97,3,0)</f>
        <v>Acanthurus chirurgus</v>
      </c>
      <c r="F4668">
        <v>13</v>
      </c>
      <c r="H4668" s="50">
        <f>VLOOKUP(D4668,'Species List'!$A$2:$J$97,6,0)</f>
        <v>-2.4262000000000001</v>
      </c>
      <c r="I4668" s="50">
        <f>VLOOKUP(D4668,'Species List'!$A$2:$J$97,7,0)</f>
        <v>2.0768</v>
      </c>
      <c r="J4668">
        <f t="shared" si="72"/>
        <v>92.052916779783232</v>
      </c>
      <c r="K4668" s="50" t="str">
        <f>VLOOKUP(D4668,'Species List'!$A$2:$J$97,4,0)</f>
        <v>Acanthuridae</v>
      </c>
    </row>
    <row r="4669" spans="1:11">
      <c r="A4669">
        <v>2017</v>
      </c>
      <c r="B4669" t="s">
        <v>382</v>
      </c>
      <c r="C4669">
        <v>7</v>
      </c>
      <c r="D4669" t="s">
        <v>46</v>
      </c>
      <c r="E4669" s="48" t="str">
        <f>VLOOKUP(D4669,'Species List'!$A$2:$J$97,3,0)</f>
        <v>Acanthurus chirurgus</v>
      </c>
      <c r="F4669">
        <v>14</v>
      </c>
      <c r="H4669" s="50">
        <f>VLOOKUP(D4669,'Species List'!$A$2:$J$97,6,0)</f>
        <v>-2.4262000000000001</v>
      </c>
      <c r="I4669" s="50">
        <f>VLOOKUP(D4669,'Species List'!$A$2:$J$97,7,0)</f>
        <v>2.0768</v>
      </c>
      <c r="J4669">
        <f t="shared" si="72"/>
        <v>107.36894962663263</v>
      </c>
      <c r="K4669" s="50" t="str">
        <f>VLOOKUP(D4669,'Species List'!$A$2:$J$97,4,0)</f>
        <v>Acanthuridae</v>
      </c>
    </row>
    <row r="4670" spans="1:11">
      <c r="A4670">
        <v>2017</v>
      </c>
      <c r="B4670" t="s">
        <v>382</v>
      </c>
      <c r="C4670">
        <v>7</v>
      </c>
      <c r="D4670" t="s">
        <v>54</v>
      </c>
      <c r="E4670" s="48" t="str">
        <f>VLOOKUP(D4670,'Species List'!$A$2:$J$97,3,0)</f>
        <v>Acanthurus coeruleus</v>
      </c>
      <c r="F4670">
        <v>10</v>
      </c>
      <c r="H4670" s="50">
        <f>VLOOKUP(D4670,'Species List'!$A$2:$J$97,6,0)</f>
        <v>-2.8241999999999998</v>
      </c>
      <c r="I4670" s="50">
        <f>VLOOKUP(D4670,'Species List'!$A$2:$J$97,7,0)</f>
        <v>2.2637999999999998</v>
      </c>
      <c r="J4670">
        <f t="shared" si="72"/>
        <v>50.512632191459488</v>
      </c>
      <c r="K4670" s="50" t="str">
        <f>VLOOKUP(D4670,'Species List'!$A$2:$J$97,4,0)</f>
        <v>Acanthuridae</v>
      </c>
    </row>
    <row r="4671" spans="1:11">
      <c r="A4671">
        <v>2017</v>
      </c>
      <c r="B4671" t="s">
        <v>382</v>
      </c>
      <c r="C4671">
        <v>7</v>
      </c>
      <c r="D4671" t="s">
        <v>49</v>
      </c>
      <c r="E4671" s="48" t="str">
        <f>VLOOKUP(D4671,'Species List'!$A$2:$J$97,3,0)</f>
        <v>Microspathodon chrysurus</v>
      </c>
      <c r="F4671">
        <v>14</v>
      </c>
      <c r="H4671" s="50">
        <f>VLOOKUP(D4671,'Species List'!$A$2:$J$97,6,0)</f>
        <v>-4.7032999999999996</v>
      </c>
      <c r="I4671" s="50">
        <f>VLOOKUP(D4671,'Species List'!$A$2:$J$97,7,0)</f>
        <v>3.0825</v>
      </c>
      <c r="J4671">
        <f t="shared" si="72"/>
        <v>81.684502812349265</v>
      </c>
      <c r="K4671" s="50" t="str">
        <f>VLOOKUP(D4671,'Species List'!$A$2:$J$97,4,0)</f>
        <v>Pomacentridae</v>
      </c>
    </row>
    <row r="4672" spans="1:11">
      <c r="A4672">
        <v>2017</v>
      </c>
      <c r="B4672" t="s">
        <v>382</v>
      </c>
      <c r="C4672">
        <v>7</v>
      </c>
      <c r="D4672" t="s">
        <v>48</v>
      </c>
      <c r="E4672" s="48" t="str">
        <f>VLOOKUP(D4672,'Species List'!$A$2:$J$97,3,0)</f>
        <v>Scarus taeniopterus</v>
      </c>
      <c r="F4672">
        <v>12</v>
      </c>
      <c r="G4672" t="s">
        <v>21</v>
      </c>
      <c r="H4672" s="50">
        <f>VLOOKUP(D4672,'Species List'!$A$2:$J$97,6,0)</f>
        <v>-3.2256999999999998</v>
      </c>
      <c r="I4672" s="50">
        <f>VLOOKUP(D4672,'Species List'!$A$2:$J$97,7,0)</f>
        <v>2.3852000000000002</v>
      </c>
      <c r="J4672">
        <f t="shared" si="72"/>
        <v>54.145592205106873</v>
      </c>
      <c r="K4672" s="50" t="str">
        <f>VLOOKUP(D4672,'Species List'!$A$2:$J$97,4,0)</f>
        <v>Scaridae</v>
      </c>
    </row>
    <row r="4673" spans="1:11">
      <c r="A4673">
        <v>2017</v>
      </c>
      <c r="B4673" t="s">
        <v>382</v>
      </c>
      <c r="C4673">
        <v>7</v>
      </c>
      <c r="D4673" t="s">
        <v>48</v>
      </c>
      <c r="E4673" s="48" t="str">
        <f>VLOOKUP(D4673,'Species List'!$A$2:$J$97,3,0)</f>
        <v>Scarus taeniopterus</v>
      </c>
      <c r="F4673">
        <v>15</v>
      </c>
      <c r="G4673" t="s">
        <v>21</v>
      </c>
      <c r="H4673" s="50">
        <f>VLOOKUP(D4673,'Species List'!$A$2:$J$97,6,0)</f>
        <v>-3.2256999999999998</v>
      </c>
      <c r="I4673" s="50">
        <f>VLOOKUP(D4673,'Species List'!$A$2:$J$97,7,0)</f>
        <v>2.3852000000000002</v>
      </c>
      <c r="J4673">
        <f t="shared" si="72"/>
        <v>92.19616810425471</v>
      </c>
      <c r="K4673" s="50" t="str">
        <f>VLOOKUP(D4673,'Species List'!$A$2:$J$97,4,0)</f>
        <v>Scaridae</v>
      </c>
    </row>
    <row r="4674" spans="1:11">
      <c r="A4674">
        <v>2017</v>
      </c>
      <c r="B4674" t="s">
        <v>382</v>
      </c>
      <c r="C4674">
        <v>7</v>
      </c>
      <c r="D4674" t="s">
        <v>48</v>
      </c>
      <c r="E4674" s="48" t="str">
        <f>VLOOKUP(D4674,'Species List'!$A$2:$J$97,3,0)</f>
        <v>Scarus taeniopterus</v>
      </c>
      <c r="F4674">
        <v>15</v>
      </c>
      <c r="G4674" t="s">
        <v>21</v>
      </c>
      <c r="H4674" s="50">
        <f>VLOOKUP(D4674,'Species List'!$A$2:$J$97,6,0)</f>
        <v>-3.2256999999999998</v>
      </c>
      <c r="I4674" s="50">
        <f>VLOOKUP(D4674,'Species List'!$A$2:$J$97,7,0)</f>
        <v>2.3852000000000002</v>
      </c>
      <c r="J4674">
        <f t="shared" ref="J4674:J4737" si="73">10^(H4674+(I4674*LOG(F4674*10)/LOG(10)))</f>
        <v>92.19616810425471</v>
      </c>
      <c r="K4674" s="50" t="str">
        <f>VLOOKUP(D4674,'Species List'!$A$2:$J$97,4,0)</f>
        <v>Scaridae</v>
      </c>
    </row>
    <row r="4675" spans="1:11">
      <c r="A4675">
        <v>2017</v>
      </c>
      <c r="B4675" t="s">
        <v>382</v>
      </c>
      <c r="C4675">
        <v>7</v>
      </c>
      <c r="D4675" t="s">
        <v>48</v>
      </c>
      <c r="E4675" s="48" t="str">
        <f>VLOOKUP(D4675,'Species List'!$A$2:$J$97,3,0)</f>
        <v>Scarus taeniopterus</v>
      </c>
      <c r="F4675">
        <v>15</v>
      </c>
      <c r="G4675" t="s">
        <v>21</v>
      </c>
      <c r="H4675" s="50">
        <f>VLOOKUP(D4675,'Species List'!$A$2:$J$97,6,0)</f>
        <v>-3.2256999999999998</v>
      </c>
      <c r="I4675" s="50">
        <f>VLOOKUP(D4675,'Species List'!$A$2:$J$97,7,0)</f>
        <v>2.3852000000000002</v>
      </c>
      <c r="J4675">
        <f t="shared" si="73"/>
        <v>92.19616810425471</v>
      </c>
      <c r="K4675" s="50" t="str">
        <f>VLOOKUP(D4675,'Species List'!$A$2:$J$97,4,0)</f>
        <v>Scaridae</v>
      </c>
    </row>
    <row r="4676" spans="1:11">
      <c r="A4676">
        <v>2017</v>
      </c>
      <c r="B4676" t="s">
        <v>382</v>
      </c>
      <c r="C4676">
        <v>7</v>
      </c>
      <c r="D4676" t="s">
        <v>48</v>
      </c>
      <c r="E4676" s="48" t="str">
        <f>VLOOKUP(D4676,'Species List'!$A$2:$J$97,3,0)</f>
        <v>Scarus taeniopterus</v>
      </c>
      <c r="F4676">
        <v>18</v>
      </c>
      <c r="G4676" t="s">
        <v>21</v>
      </c>
      <c r="H4676" s="50">
        <f>VLOOKUP(D4676,'Species List'!$A$2:$J$97,6,0)</f>
        <v>-3.2256999999999998</v>
      </c>
      <c r="I4676" s="50">
        <f>VLOOKUP(D4676,'Species List'!$A$2:$J$97,7,0)</f>
        <v>2.3852000000000002</v>
      </c>
      <c r="J4676">
        <f t="shared" si="73"/>
        <v>142.42163893869329</v>
      </c>
      <c r="K4676" s="50" t="str">
        <f>VLOOKUP(D4676,'Species List'!$A$2:$J$97,4,0)</f>
        <v>Scaridae</v>
      </c>
    </row>
    <row r="4677" spans="1:11">
      <c r="A4677">
        <v>2017</v>
      </c>
      <c r="B4677" t="s">
        <v>382</v>
      </c>
      <c r="C4677">
        <v>7</v>
      </c>
      <c r="D4677" t="s">
        <v>48</v>
      </c>
      <c r="E4677" s="48" t="str">
        <f>VLOOKUP(D4677,'Species List'!$A$2:$J$97,3,0)</f>
        <v>Scarus taeniopterus</v>
      </c>
      <c r="F4677">
        <v>22</v>
      </c>
      <c r="G4677" t="s">
        <v>43</v>
      </c>
      <c r="H4677" s="50">
        <f>VLOOKUP(D4677,'Species List'!$A$2:$J$97,6,0)</f>
        <v>-3.2256999999999998</v>
      </c>
      <c r="I4677" s="50">
        <f>VLOOKUP(D4677,'Species List'!$A$2:$J$97,7,0)</f>
        <v>2.3852000000000002</v>
      </c>
      <c r="J4677">
        <f t="shared" si="73"/>
        <v>229.85109565998633</v>
      </c>
      <c r="K4677" s="50" t="str">
        <f>VLOOKUP(D4677,'Species List'!$A$2:$J$97,4,0)</f>
        <v>Scaridae</v>
      </c>
    </row>
    <row r="4678" spans="1:11">
      <c r="A4678">
        <v>2017</v>
      </c>
      <c r="B4678" t="s">
        <v>382</v>
      </c>
      <c r="C4678">
        <v>7</v>
      </c>
      <c r="D4678" t="s">
        <v>48</v>
      </c>
      <c r="E4678" s="48" t="str">
        <f>VLOOKUP(D4678,'Species List'!$A$2:$J$97,3,0)</f>
        <v>Scarus taeniopterus</v>
      </c>
      <c r="F4678">
        <v>23</v>
      </c>
      <c r="G4678" t="s">
        <v>43</v>
      </c>
      <c r="H4678" s="50">
        <f>VLOOKUP(D4678,'Species List'!$A$2:$J$97,6,0)</f>
        <v>-3.2256999999999998</v>
      </c>
      <c r="I4678" s="50">
        <f>VLOOKUP(D4678,'Species List'!$A$2:$J$97,7,0)</f>
        <v>2.3852000000000002</v>
      </c>
      <c r="J4678">
        <f t="shared" si="73"/>
        <v>255.56020890468707</v>
      </c>
      <c r="K4678" s="50" t="str">
        <f>VLOOKUP(D4678,'Species List'!$A$2:$J$97,4,0)</f>
        <v>Scaridae</v>
      </c>
    </row>
    <row r="4679" spans="1:11">
      <c r="A4679">
        <v>2017</v>
      </c>
      <c r="B4679" t="s">
        <v>382</v>
      </c>
      <c r="C4679">
        <v>7</v>
      </c>
      <c r="D4679" t="s">
        <v>47</v>
      </c>
      <c r="E4679" s="48" t="str">
        <f>VLOOKUP(D4679,'Species List'!$A$2:$J$97,3,0)</f>
        <v>Sparisoma aurofrenatum</v>
      </c>
      <c r="F4679">
        <v>10</v>
      </c>
      <c r="G4679" t="s">
        <v>53</v>
      </c>
      <c r="H4679" s="50">
        <f>VLOOKUP(D4679,'Species List'!$A$2:$J$97,6,0)</f>
        <v>-4.0781000000000001</v>
      </c>
      <c r="I4679" s="50">
        <f>VLOOKUP(D4679,'Species List'!$A$2:$J$97,7,0)</f>
        <v>2.7437999999999998</v>
      </c>
      <c r="J4679">
        <f t="shared" si="73"/>
        <v>25.674382081061271</v>
      </c>
      <c r="K4679" s="50" t="str">
        <f>VLOOKUP(D4679,'Species List'!$A$2:$J$97,4,0)</f>
        <v>Scaridae</v>
      </c>
    </row>
    <row r="4680" spans="1:11">
      <c r="A4680">
        <v>2017</v>
      </c>
      <c r="B4680" t="s">
        <v>382</v>
      </c>
      <c r="C4680">
        <v>7</v>
      </c>
      <c r="D4680" t="s">
        <v>47</v>
      </c>
      <c r="E4680" s="48" t="str">
        <f>VLOOKUP(D4680,'Species List'!$A$2:$J$97,3,0)</f>
        <v>Sparisoma aurofrenatum</v>
      </c>
      <c r="F4680">
        <v>19</v>
      </c>
      <c r="G4680" t="s">
        <v>43</v>
      </c>
      <c r="H4680" s="50">
        <f>VLOOKUP(D4680,'Species List'!$A$2:$J$97,6,0)</f>
        <v>-4.0781000000000001</v>
      </c>
      <c r="I4680" s="50">
        <f>VLOOKUP(D4680,'Species List'!$A$2:$J$97,7,0)</f>
        <v>2.7437999999999998</v>
      </c>
      <c r="J4680">
        <f t="shared" si="73"/>
        <v>149.3977752647418</v>
      </c>
      <c r="K4680" s="50" t="str">
        <f>VLOOKUP(D4680,'Species List'!$A$2:$J$97,4,0)</f>
        <v>Scaridae</v>
      </c>
    </row>
    <row r="4681" spans="1:11">
      <c r="A4681">
        <v>2017</v>
      </c>
      <c r="B4681" t="s">
        <v>382</v>
      </c>
      <c r="C4681">
        <v>7</v>
      </c>
      <c r="D4681" t="s">
        <v>45</v>
      </c>
      <c r="E4681" s="48" t="str">
        <f>VLOOKUP(D4681,'Species List'!$A$2:$J$97,3,0)</f>
        <v>Sparisoma viride</v>
      </c>
      <c r="F4681">
        <v>32</v>
      </c>
      <c r="G4681" t="s">
        <v>43</v>
      </c>
      <c r="H4681" s="50">
        <f>VLOOKUP(D4681,'Species List'!$A$2:$J$97,6,0)</f>
        <v>-4.4317000000000002</v>
      </c>
      <c r="I4681" s="50">
        <f>VLOOKUP(D4681,'Species List'!$A$2:$J$97,7,0)</f>
        <v>2.9051</v>
      </c>
      <c r="J4681">
        <f t="shared" si="73"/>
        <v>701.47339170910243</v>
      </c>
      <c r="K4681" s="50" t="str">
        <f>VLOOKUP(D4681,'Species List'!$A$2:$J$97,4,0)</f>
        <v>Scaridae</v>
      </c>
    </row>
    <row r="4682" spans="1:11">
      <c r="A4682">
        <v>2017</v>
      </c>
      <c r="B4682" t="s">
        <v>63</v>
      </c>
      <c r="C4682">
        <v>1</v>
      </c>
      <c r="D4682" t="s">
        <v>54</v>
      </c>
      <c r="E4682" s="48" t="str">
        <f>VLOOKUP(D4682,'Species List'!$A$2:$J$97,3,0)</f>
        <v>Acanthurus coeruleus</v>
      </c>
      <c r="F4682">
        <v>15</v>
      </c>
      <c r="H4682" s="50">
        <f>VLOOKUP(D4682,'Species List'!$A$2:$J$97,6,0)</f>
        <v>-2.8241999999999998</v>
      </c>
      <c r="I4682" s="50">
        <f>VLOOKUP(D4682,'Species List'!$A$2:$J$97,7,0)</f>
        <v>2.2637999999999998</v>
      </c>
      <c r="J4682">
        <f t="shared" si="73"/>
        <v>126.48394196747614</v>
      </c>
      <c r="K4682" s="50" t="str">
        <f>VLOOKUP(D4682,'Species List'!$A$2:$J$97,4,0)</f>
        <v>Acanthuridae</v>
      </c>
    </row>
    <row r="4683" spans="1:11">
      <c r="A4683">
        <v>2017</v>
      </c>
      <c r="B4683" t="s">
        <v>63</v>
      </c>
      <c r="C4683">
        <v>1</v>
      </c>
      <c r="D4683" t="s">
        <v>54</v>
      </c>
      <c r="E4683" s="48" t="str">
        <f>VLOOKUP(D4683,'Species List'!$A$2:$J$97,3,0)</f>
        <v>Acanthurus coeruleus</v>
      </c>
      <c r="F4683">
        <v>16</v>
      </c>
      <c r="H4683" s="50">
        <f>VLOOKUP(D4683,'Species List'!$A$2:$J$97,6,0)</f>
        <v>-2.8241999999999998</v>
      </c>
      <c r="I4683" s="50">
        <f>VLOOKUP(D4683,'Species List'!$A$2:$J$97,7,0)</f>
        <v>2.2637999999999998</v>
      </c>
      <c r="J4683">
        <f t="shared" si="73"/>
        <v>146.38171018501848</v>
      </c>
      <c r="K4683" s="50" t="str">
        <f>VLOOKUP(D4683,'Species List'!$A$2:$J$97,4,0)</f>
        <v>Acanthuridae</v>
      </c>
    </row>
    <row r="4684" spans="1:11">
      <c r="A4684">
        <v>2017</v>
      </c>
      <c r="B4684" t="s">
        <v>63</v>
      </c>
      <c r="C4684">
        <v>1</v>
      </c>
      <c r="D4684" t="s">
        <v>54</v>
      </c>
      <c r="E4684" s="48" t="str">
        <f>VLOOKUP(D4684,'Species List'!$A$2:$J$97,3,0)</f>
        <v>Acanthurus coeruleus</v>
      </c>
      <c r="F4684">
        <v>16</v>
      </c>
      <c r="H4684" s="50">
        <f>VLOOKUP(D4684,'Species List'!$A$2:$J$97,6,0)</f>
        <v>-2.8241999999999998</v>
      </c>
      <c r="I4684" s="50">
        <f>VLOOKUP(D4684,'Species List'!$A$2:$J$97,7,0)</f>
        <v>2.2637999999999998</v>
      </c>
      <c r="J4684">
        <f t="shared" si="73"/>
        <v>146.38171018501848</v>
      </c>
      <c r="K4684" s="50" t="str">
        <f>VLOOKUP(D4684,'Species List'!$A$2:$J$97,4,0)</f>
        <v>Acanthuridae</v>
      </c>
    </row>
    <row r="4685" spans="1:11">
      <c r="A4685">
        <v>2017</v>
      </c>
      <c r="B4685" t="s">
        <v>63</v>
      </c>
      <c r="C4685">
        <v>1</v>
      </c>
      <c r="D4685" t="s">
        <v>54</v>
      </c>
      <c r="E4685" s="48" t="str">
        <f>VLOOKUP(D4685,'Species List'!$A$2:$J$97,3,0)</f>
        <v>Acanthurus coeruleus</v>
      </c>
      <c r="F4685">
        <v>16</v>
      </c>
      <c r="H4685" s="50">
        <f>VLOOKUP(D4685,'Species List'!$A$2:$J$97,6,0)</f>
        <v>-2.8241999999999998</v>
      </c>
      <c r="I4685" s="50">
        <f>VLOOKUP(D4685,'Species List'!$A$2:$J$97,7,0)</f>
        <v>2.2637999999999998</v>
      </c>
      <c r="J4685">
        <f t="shared" si="73"/>
        <v>146.38171018501848</v>
      </c>
      <c r="K4685" s="50" t="str">
        <f>VLOOKUP(D4685,'Species List'!$A$2:$J$97,4,0)</f>
        <v>Acanthuridae</v>
      </c>
    </row>
    <row r="4686" spans="1:11">
      <c r="A4686">
        <v>2017</v>
      </c>
      <c r="B4686" t="s">
        <v>63</v>
      </c>
      <c r="C4686">
        <v>1</v>
      </c>
      <c r="D4686" t="s">
        <v>49</v>
      </c>
      <c r="E4686" s="48" t="str">
        <f>VLOOKUP(D4686,'Species List'!$A$2:$J$97,3,0)</f>
        <v>Microspathodon chrysurus</v>
      </c>
      <c r="F4686">
        <v>15</v>
      </c>
      <c r="H4686" s="50">
        <f>VLOOKUP(D4686,'Species List'!$A$2:$J$97,6,0)</f>
        <v>-4.7032999999999996</v>
      </c>
      <c r="I4686" s="50">
        <f>VLOOKUP(D4686,'Species List'!$A$2:$J$97,7,0)</f>
        <v>3.0825</v>
      </c>
      <c r="J4686">
        <f t="shared" si="73"/>
        <v>101.04185391212167</v>
      </c>
      <c r="K4686" s="50" t="str">
        <f>VLOOKUP(D4686,'Species List'!$A$2:$J$97,4,0)</f>
        <v>Pomacentridae</v>
      </c>
    </row>
    <row r="4687" spans="1:11">
      <c r="A4687">
        <v>2017</v>
      </c>
      <c r="B4687" t="s">
        <v>63</v>
      </c>
      <c r="C4687">
        <v>1</v>
      </c>
      <c r="D4687" t="s">
        <v>49</v>
      </c>
      <c r="E4687" s="48" t="str">
        <f>VLOOKUP(D4687,'Species List'!$A$2:$J$97,3,0)</f>
        <v>Microspathodon chrysurus</v>
      </c>
      <c r="F4687">
        <v>15</v>
      </c>
      <c r="H4687" s="50">
        <f>VLOOKUP(D4687,'Species List'!$A$2:$J$97,6,0)</f>
        <v>-4.7032999999999996</v>
      </c>
      <c r="I4687" s="50">
        <f>VLOOKUP(D4687,'Species List'!$A$2:$J$97,7,0)</f>
        <v>3.0825</v>
      </c>
      <c r="J4687">
        <f t="shared" si="73"/>
        <v>101.04185391212167</v>
      </c>
      <c r="K4687" s="50" t="str">
        <f>VLOOKUP(D4687,'Species List'!$A$2:$J$97,4,0)</f>
        <v>Pomacentridae</v>
      </c>
    </row>
    <row r="4688" spans="1:11">
      <c r="A4688">
        <v>2017</v>
      </c>
      <c r="B4688" t="s">
        <v>63</v>
      </c>
      <c r="C4688">
        <v>1</v>
      </c>
      <c r="D4688" t="s">
        <v>49</v>
      </c>
      <c r="E4688" s="48" t="str">
        <f>VLOOKUP(D4688,'Species List'!$A$2:$J$97,3,0)</f>
        <v>Microspathodon chrysurus</v>
      </c>
      <c r="F4688">
        <v>15</v>
      </c>
      <c r="H4688" s="50">
        <f>VLOOKUP(D4688,'Species List'!$A$2:$J$97,6,0)</f>
        <v>-4.7032999999999996</v>
      </c>
      <c r="I4688" s="50">
        <f>VLOOKUP(D4688,'Species List'!$A$2:$J$97,7,0)</f>
        <v>3.0825</v>
      </c>
      <c r="J4688">
        <f t="shared" si="73"/>
        <v>101.04185391212167</v>
      </c>
      <c r="K4688" s="50" t="str">
        <f>VLOOKUP(D4688,'Species List'!$A$2:$J$97,4,0)</f>
        <v>Pomacentridae</v>
      </c>
    </row>
    <row r="4689" spans="1:11">
      <c r="A4689">
        <v>2017</v>
      </c>
      <c r="B4689" t="s">
        <v>63</v>
      </c>
      <c r="C4689">
        <v>1</v>
      </c>
      <c r="D4689" t="s">
        <v>48</v>
      </c>
      <c r="E4689" s="48" t="str">
        <f>VLOOKUP(D4689,'Species List'!$A$2:$J$97,3,0)</f>
        <v>Scarus taeniopterus</v>
      </c>
      <c r="F4689">
        <v>10</v>
      </c>
      <c r="G4689" t="s">
        <v>21</v>
      </c>
      <c r="H4689" s="50">
        <f>VLOOKUP(D4689,'Species List'!$A$2:$J$97,6,0)</f>
        <v>-3.2256999999999998</v>
      </c>
      <c r="I4689" s="50">
        <f>VLOOKUP(D4689,'Species List'!$A$2:$J$97,7,0)</f>
        <v>2.3852000000000002</v>
      </c>
      <c r="J4689">
        <f t="shared" si="73"/>
        <v>35.050966680669347</v>
      </c>
      <c r="K4689" s="50" t="str">
        <f>VLOOKUP(D4689,'Species List'!$A$2:$J$97,4,0)</f>
        <v>Scaridae</v>
      </c>
    </row>
    <row r="4690" spans="1:11">
      <c r="A4690">
        <v>2017</v>
      </c>
      <c r="B4690" t="s">
        <v>63</v>
      </c>
      <c r="C4690">
        <v>1</v>
      </c>
      <c r="D4690" t="s">
        <v>48</v>
      </c>
      <c r="E4690" s="48" t="str">
        <f>VLOOKUP(D4690,'Species List'!$A$2:$J$97,3,0)</f>
        <v>Scarus taeniopterus</v>
      </c>
      <c r="F4690">
        <v>12</v>
      </c>
      <c r="G4690" t="s">
        <v>21</v>
      </c>
      <c r="H4690" s="50">
        <f>VLOOKUP(D4690,'Species List'!$A$2:$J$97,6,0)</f>
        <v>-3.2256999999999998</v>
      </c>
      <c r="I4690" s="50">
        <f>VLOOKUP(D4690,'Species List'!$A$2:$J$97,7,0)</f>
        <v>2.3852000000000002</v>
      </c>
      <c r="J4690">
        <f t="shared" si="73"/>
        <v>54.145592205106873</v>
      </c>
      <c r="K4690" s="50" t="str">
        <f>VLOOKUP(D4690,'Species List'!$A$2:$J$97,4,0)</f>
        <v>Scaridae</v>
      </c>
    </row>
    <row r="4691" spans="1:11">
      <c r="A4691">
        <v>2017</v>
      </c>
      <c r="B4691" t="s">
        <v>63</v>
      </c>
      <c r="C4691">
        <v>1</v>
      </c>
      <c r="D4691" t="s">
        <v>48</v>
      </c>
      <c r="E4691" s="48" t="str">
        <f>VLOOKUP(D4691,'Species List'!$A$2:$J$97,3,0)</f>
        <v>Scarus taeniopterus</v>
      </c>
      <c r="F4691">
        <v>12</v>
      </c>
      <c r="G4691" t="s">
        <v>21</v>
      </c>
      <c r="H4691" s="50">
        <f>VLOOKUP(D4691,'Species List'!$A$2:$J$97,6,0)</f>
        <v>-3.2256999999999998</v>
      </c>
      <c r="I4691" s="50">
        <f>VLOOKUP(D4691,'Species List'!$A$2:$J$97,7,0)</f>
        <v>2.3852000000000002</v>
      </c>
      <c r="J4691">
        <f t="shared" si="73"/>
        <v>54.145592205106873</v>
      </c>
      <c r="K4691" s="50" t="str">
        <f>VLOOKUP(D4691,'Species List'!$A$2:$J$97,4,0)</f>
        <v>Scaridae</v>
      </c>
    </row>
    <row r="4692" spans="1:11">
      <c r="A4692">
        <v>2017</v>
      </c>
      <c r="B4692" t="s">
        <v>63</v>
      </c>
      <c r="C4692">
        <v>1</v>
      </c>
      <c r="D4692" t="s">
        <v>48</v>
      </c>
      <c r="E4692" s="48" t="str">
        <f>VLOOKUP(D4692,'Species List'!$A$2:$J$97,3,0)</f>
        <v>Scarus taeniopterus</v>
      </c>
      <c r="F4692">
        <v>24</v>
      </c>
      <c r="G4692" t="s">
        <v>43</v>
      </c>
      <c r="H4692" s="50">
        <f>VLOOKUP(D4692,'Species List'!$A$2:$J$97,6,0)</f>
        <v>-3.2256999999999998</v>
      </c>
      <c r="I4692" s="50">
        <f>VLOOKUP(D4692,'Species List'!$A$2:$J$97,7,0)</f>
        <v>2.3852000000000002</v>
      </c>
      <c r="J4692">
        <f t="shared" si="73"/>
        <v>282.86541679033706</v>
      </c>
      <c r="K4692" s="50" t="str">
        <f>VLOOKUP(D4692,'Species List'!$A$2:$J$97,4,0)</f>
        <v>Scaridae</v>
      </c>
    </row>
    <row r="4693" spans="1:11">
      <c r="A4693">
        <v>2017</v>
      </c>
      <c r="B4693" t="s">
        <v>63</v>
      </c>
      <c r="C4693">
        <v>1</v>
      </c>
      <c r="D4693" t="s">
        <v>48</v>
      </c>
      <c r="E4693" s="48" t="str">
        <f>VLOOKUP(D4693,'Species List'!$A$2:$J$97,3,0)</f>
        <v>Scarus taeniopterus</v>
      </c>
      <c r="F4693">
        <v>24</v>
      </c>
      <c r="G4693" t="s">
        <v>43</v>
      </c>
      <c r="H4693" s="50">
        <f>VLOOKUP(D4693,'Species List'!$A$2:$J$97,6,0)</f>
        <v>-3.2256999999999998</v>
      </c>
      <c r="I4693" s="50">
        <f>VLOOKUP(D4693,'Species List'!$A$2:$J$97,7,0)</f>
        <v>2.3852000000000002</v>
      </c>
      <c r="J4693">
        <f t="shared" si="73"/>
        <v>282.86541679033706</v>
      </c>
      <c r="K4693" s="50" t="str">
        <f>VLOOKUP(D4693,'Species List'!$A$2:$J$97,4,0)</f>
        <v>Scaridae</v>
      </c>
    </row>
    <row r="4694" spans="1:11">
      <c r="A4694">
        <v>2017</v>
      </c>
      <c r="B4694" t="s">
        <v>63</v>
      </c>
      <c r="C4694">
        <v>1</v>
      </c>
      <c r="D4694" t="s">
        <v>42</v>
      </c>
      <c r="E4694" s="48" t="str">
        <f>VLOOKUP(D4694,'Species List'!$A$2:$J$97,3,0)</f>
        <v>Scarus vetula</v>
      </c>
      <c r="F4694">
        <v>23</v>
      </c>
      <c r="G4694" t="s">
        <v>21</v>
      </c>
      <c r="H4694" s="50">
        <f>VLOOKUP(D4694,'Species List'!$A$2:$J$97,6,0)</f>
        <v>-5.0162000000000004</v>
      </c>
      <c r="I4694" s="50">
        <f>VLOOKUP(D4694,'Species List'!$A$2:$J$97,7,0)</f>
        <v>3.1109</v>
      </c>
      <c r="J4694">
        <f t="shared" si="73"/>
        <v>214.23929230422809</v>
      </c>
      <c r="K4694" s="50" t="str">
        <f>VLOOKUP(D4694,'Species List'!$A$2:$J$97,4,0)</f>
        <v>Scaridae</v>
      </c>
    </row>
    <row r="4695" spans="1:11">
      <c r="A4695">
        <v>2017</v>
      </c>
      <c r="B4695" t="s">
        <v>63</v>
      </c>
      <c r="C4695">
        <v>1</v>
      </c>
      <c r="D4695" t="s">
        <v>42</v>
      </c>
      <c r="E4695" s="48" t="str">
        <f>VLOOKUP(D4695,'Species List'!$A$2:$J$97,3,0)</f>
        <v>Scarus vetula</v>
      </c>
      <c r="F4695">
        <v>23</v>
      </c>
      <c r="G4695" t="s">
        <v>21</v>
      </c>
      <c r="H4695" s="50">
        <f>VLOOKUP(D4695,'Species List'!$A$2:$J$97,6,0)</f>
        <v>-5.0162000000000004</v>
      </c>
      <c r="I4695" s="50">
        <f>VLOOKUP(D4695,'Species List'!$A$2:$J$97,7,0)</f>
        <v>3.1109</v>
      </c>
      <c r="J4695">
        <f t="shared" si="73"/>
        <v>214.23929230422809</v>
      </c>
      <c r="K4695" s="50" t="str">
        <f>VLOOKUP(D4695,'Species List'!$A$2:$J$97,4,0)</f>
        <v>Scaridae</v>
      </c>
    </row>
    <row r="4696" spans="1:11">
      <c r="A4696">
        <v>2017</v>
      </c>
      <c r="B4696" t="s">
        <v>63</v>
      </c>
      <c r="C4696">
        <v>1</v>
      </c>
      <c r="D4696" t="s">
        <v>42</v>
      </c>
      <c r="E4696" s="48" t="str">
        <f>VLOOKUP(D4696,'Species List'!$A$2:$J$97,3,0)</f>
        <v>Scarus vetula</v>
      </c>
      <c r="F4696">
        <v>32</v>
      </c>
      <c r="G4696" t="s">
        <v>43</v>
      </c>
      <c r="H4696" s="50">
        <f>VLOOKUP(D4696,'Species List'!$A$2:$J$97,6,0)</f>
        <v>-5.0162000000000004</v>
      </c>
      <c r="I4696" s="50">
        <f>VLOOKUP(D4696,'Species List'!$A$2:$J$97,7,0)</f>
        <v>3.1109</v>
      </c>
      <c r="J4696">
        <f t="shared" si="73"/>
        <v>598.50952660385963</v>
      </c>
      <c r="K4696" s="50" t="str">
        <f>VLOOKUP(D4696,'Species List'!$A$2:$J$97,4,0)</f>
        <v>Scaridae</v>
      </c>
    </row>
    <row r="4697" spans="1:11">
      <c r="A4697">
        <v>2017</v>
      </c>
      <c r="B4697" t="s">
        <v>63</v>
      </c>
      <c r="C4697">
        <v>1</v>
      </c>
      <c r="D4697" t="s">
        <v>42</v>
      </c>
      <c r="E4697" s="48" t="str">
        <f>VLOOKUP(D4697,'Species List'!$A$2:$J$97,3,0)</f>
        <v>Scarus vetula</v>
      </c>
      <c r="F4697">
        <v>40</v>
      </c>
      <c r="G4697" t="s">
        <v>43</v>
      </c>
      <c r="H4697" s="50">
        <f>VLOOKUP(D4697,'Species List'!$A$2:$J$97,6,0)</f>
        <v>-5.0162000000000004</v>
      </c>
      <c r="I4697" s="50">
        <f>VLOOKUP(D4697,'Species List'!$A$2:$J$97,7,0)</f>
        <v>3.1109</v>
      </c>
      <c r="J4697">
        <f t="shared" si="73"/>
        <v>1198.2527297145662</v>
      </c>
      <c r="K4697" s="50" t="str">
        <f>VLOOKUP(D4697,'Species List'!$A$2:$J$97,4,0)</f>
        <v>Scaridae</v>
      </c>
    </row>
    <row r="4698" spans="1:11">
      <c r="A4698">
        <v>2017</v>
      </c>
      <c r="B4698" t="s">
        <v>63</v>
      </c>
      <c r="C4698">
        <v>1</v>
      </c>
      <c r="D4698" t="s">
        <v>42</v>
      </c>
      <c r="E4698" s="48" t="str">
        <f>VLOOKUP(D4698,'Species List'!$A$2:$J$97,3,0)</f>
        <v>Scarus vetula</v>
      </c>
      <c r="F4698">
        <v>42</v>
      </c>
      <c r="G4698" t="s">
        <v>43</v>
      </c>
      <c r="H4698" s="50">
        <f>VLOOKUP(D4698,'Species List'!$A$2:$J$97,6,0)</f>
        <v>-5.0162000000000004</v>
      </c>
      <c r="I4698" s="50">
        <f>VLOOKUP(D4698,'Species List'!$A$2:$J$97,7,0)</f>
        <v>3.1109</v>
      </c>
      <c r="J4698">
        <f t="shared" si="73"/>
        <v>1394.6531674179507</v>
      </c>
      <c r="K4698" s="50" t="str">
        <f>VLOOKUP(D4698,'Species List'!$A$2:$J$97,4,0)</f>
        <v>Scaridae</v>
      </c>
    </row>
    <row r="4699" spans="1:11">
      <c r="A4699">
        <v>2017</v>
      </c>
      <c r="B4699" t="s">
        <v>63</v>
      </c>
      <c r="C4699">
        <v>1</v>
      </c>
      <c r="D4699" t="s">
        <v>42</v>
      </c>
      <c r="E4699" s="48" t="str">
        <f>VLOOKUP(D4699,'Species List'!$A$2:$J$97,3,0)</f>
        <v>Scarus vetula</v>
      </c>
      <c r="F4699">
        <v>24</v>
      </c>
      <c r="H4699" s="50">
        <f>VLOOKUP(D4699,'Species List'!$A$2:$J$97,6,0)</f>
        <v>-5.0162000000000004</v>
      </c>
      <c r="I4699" s="50">
        <f>VLOOKUP(D4699,'Species List'!$A$2:$J$97,7,0)</f>
        <v>3.1109</v>
      </c>
      <c r="J4699">
        <f t="shared" si="73"/>
        <v>244.56772957919503</v>
      </c>
      <c r="K4699" s="50" t="str">
        <f>VLOOKUP(D4699,'Species List'!$A$2:$J$97,4,0)</f>
        <v>Scaridae</v>
      </c>
    </row>
    <row r="4700" spans="1:11">
      <c r="A4700">
        <v>2017</v>
      </c>
      <c r="B4700" t="s">
        <v>63</v>
      </c>
      <c r="C4700">
        <v>1</v>
      </c>
      <c r="D4700" t="s">
        <v>47</v>
      </c>
      <c r="E4700" s="48" t="str">
        <f>VLOOKUP(D4700,'Species List'!$A$2:$J$97,3,0)</f>
        <v>Sparisoma aurofrenatum</v>
      </c>
      <c r="F4700">
        <v>19</v>
      </c>
      <c r="G4700" t="s">
        <v>43</v>
      </c>
      <c r="H4700" s="50">
        <f>VLOOKUP(D4700,'Species List'!$A$2:$J$97,6,0)</f>
        <v>-4.0781000000000001</v>
      </c>
      <c r="I4700" s="50">
        <f>VLOOKUP(D4700,'Species List'!$A$2:$J$97,7,0)</f>
        <v>2.7437999999999998</v>
      </c>
      <c r="J4700">
        <f t="shared" si="73"/>
        <v>149.3977752647418</v>
      </c>
      <c r="K4700" s="50" t="str">
        <f>VLOOKUP(D4700,'Species List'!$A$2:$J$97,4,0)</f>
        <v>Scaridae</v>
      </c>
    </row>
    <row r="4701" spans="1:11">
      <c r="A4701">
        <v>2017</v>
      </c>
      <c r="B4701" t="s">
        <v>63</v>
      </c>
      <c r="C4701">
        <v>1</v>
      </c>
      <c r="D4701" t="s">
        <v>47</v>
      </c>
      <c r="E4701" s="48" t="str">
        <f>VLOOKUP(D4701,'Species List'!$A$2:$J$97,3,0)</f>
        <v>Sparisoma aurofrenatum</v>
      </c>
      <c r="F4701">
        <v>15</v>
      </c>
      <c r="H4701" s="50">
        <f>VLOOKUP(D4701,'Species List'!$A$2:$J$97,6,0)</f>
        <v>-4.0781000000000001</v>
      </c>
      <c r="I4701" s="50">
        <f>VLOOKUP(D4701,'Species List'!$A$2:$J$97,7,0)</f>
        <v>2.7437999999999998</v>
      </c>
      <c r="J4701">
        <f t="shared" si="73"/>
        <v>78.101467931149301</v>
      </c>
      <c r="K4701" s="50" t="str">
        <f>VLOOKUP(D4701,'Species List'!$A$2:$J$97,4,0)</f>
        <v>Scaridae</v>
      </c>
    </row>
    <row r="4702" spans="1:11">
      <c r="A4702">
        <v>2017</v>
      </c>
      <c r="B4702" t="s">
        <v>63</v>
      </c>
      <c r="C4702">
        <v>1</v>
      </c>
      <c r="D4702" t="s">
        <v>45</v>
      </c>
      <c r="E4702" s="48" t="str">
        <f>VLOOKUP(D4702,'Species List'!$A$2:$J$97,3,0)</f>
        <v>Sparisoma viride</v>
      </c>
      <c r="F4702">
        <v>21</v>
      </c>
      <c r="G4702" t="s">
        <v>21</v>
      </c>
      <c r="H4702" s="50">
        <f>VLOOKUP(D4702,'Species List'!$A$2:$J$97,6,0)</f>
        <v>-4.4317000000000002</v>
      </c>
      <c r="I4702" s="50">
        <f>VLOOKUP(D4702,'Species List'!$A$2:$J$97,7,0)</f>
        <v>2.9051</v>
      </c>
      <c r="J4702">
        <f t="shared" si="73"/>
        <v>206.33802681991546</v>
      </c>
      <c r="K4702" s="50" t="str">
        <f>VLOOKUP(D4702,'Species List'!$A$2:$J$97,4,0)</f>
        <v>Scaridae</v>
      </c>
    </row>
    <row r="4703" spans="1:11">
      <c r="A4703">
        <v>2017</v>
      </c>
      <c r="B4703" t="s">
        <v>63</v>
      </c>
      <c r="C4703">
        <v>1</v>
      </c>
      <c r="D4703" t="s">
        <v>45</v>
      </c>
      <c r="E4703" s="48" t="str">
        <f>VLOOKUP(D4703,'Species List'!$A$2:$J$97,3,0)</f>
        <v>Sparisoma viride</v>
      </c>
      <c r="F4703">
        <v>21</v>
      </c>
      <c r="G4703" t="s">
        <v>21</v>
      </c>
      <c r="H4703" s="50">
        <f>VLOOKUP(D4703,'Species List'!$A$2:$J$97,6,0)</f>
        <v>-4.4317000000000002</v>
      </c>
      <c r="I4703" s="50">
        <f>VLOOKUP(D4703,'Species List'!$A$2:$J$97,7,0)</f>
        <v>2.9051</v>
      </c>
      <c r="J4703">
        <f t="shared" si="73"/>
        <v>206.33802681991546</v>
      </c>
      <c r="K4703" s="50" t="str">
        <f>VLOOKUP(D4703,'Species List'!$A$2:$J$97,4,0)</f>
        <v>Scaridae</v>
      </c>
    </row>
    <row r="4704" spans="1:11">
      <c r="A4704">
        <v>2017</v>
      </c>
      <c r="B4704" t="s">
        <v>63</v>
      </c>
      <c r="C4704">
        <v>1</v>
      </c>
      <c r="D4704" t="s">
        <v>45</v>
      </c>
      <c r="E4704" s="48" t="str">
        <f>VLOOKUP(D4704,'Species List'!$A$2:$J$97,3,0)</f>
        <v>Sparisoma viride</v>
      </c>
      <c r="F4704">
        <v>26</v>
      </c>
      <c r="G4704" t="s">
        <v>43</v>
      </c>
      <c r="H4704" s="50">
        <f>VLOOKUP(D4704,'Species List'!$A$2:$J$97,6,0)</f>
        <v>-4.4317000000000002</v>
      </c>
      <c r="I4704" s="50">
        <f>VLOOKUP(D4704,'Species List'!$A$2:$J$97,7,0)</f>
        <v>2.9051</v>
      </c>
      <c r="J4704">
        <f t="shared" si="73"/>
        <v>383.741768934785</v>
      </c>
      <c r="K4704" s="50" t="str">
        <f>VLOOKUP(D4704,'Species List'!$A$2:$J$97,4,0)</f>
        <v>Scaridae</v>
      </c>
    </row>
    <row r="4705" spans="1:11">
      <c r="A4705">
        <v>2017</v>
      </c>
      <c r="B4705" t="s">
        <v>63</v>
      </c>
      <c r="C4705">
        <v>2</v>
      </c>
      <c r="D4705" t="s">
        <v>49</v>
      </c>
      <c r="E4705" s="48" t="str">
        <f>VLOOKUP(D4705,'Species List'!$A$2:$J$97,3,0)</f>
        <v>Microspathodon chrysurus</v>
      </c>
      <c r="F4705">
        <v>13</v>
      </c>
      <c r="H4705" s="50">
        <f>VLOOKUP(D4705,'Species List'!$A$2:$J$97,6,0)</f>
        <v>-4.7032999999999996</v>
      </c>
      <c r="I4705" s="50">
        <f>VLOOKUP(D4705,'Species List'!$A$2:$J$97,7,0)</f>
        <v>3.0825</v>
      </c>
      <c r="J4705">
        <f t="shared" si="73"/>
        <v>65.002548424018272</v>
      </c>
      <c r="K4705" s="50" t="str">
        <f>VLOOKUP(D4705,'Species List'!$A$2:$J$97,4,0)</f>
        <v>Pomacentridae</v>
      </c>
    </row>
    <row r="4706" spans="1:11">
      <c r="A4706">
        <v>2017</v>
      </c>
      <c r="B4706" t="s">
        <v>63</v>
      </c>
      <c r="C4706">
        <v>2</v>
      </c>
      <c r="D4706" t="s">
        <v>48</v>
      </c>
      <c r="E4706" s="48" t="str">
        <f>VLOOKUP(D4706,'Species List'!$A$2:$J$97,3,0)</f>
        <v>Scarus taeniopterus</v>
      </c>
      <c r="F4706">
        <v>12</v>
      </c>
      <c r="G4706" t="s">
        <v>21</v>
      </c>
      <c r="H4706" s="50">
        <f>VLOOKUP(D4706,'Species List'!$A$2:$J$97,6,0)</f>
        <v>-3.2256999999999998</v>
      </c>
      <c r="I4706" s="50">
        <f>VLOOKUP(D4706,'Species List'!$A$2:$J$97,7,0)</f>
        <v>2.3852000000000002</v>
      </c>
      <c r="J4706">
        <f t="shared" si="73"/>
        <v>54.145592205106873</v>
      </c>
      <c r="K4706" s="50" t="str">
        <f>VLOOKUP(D4706,'Species List'!$A$2:$J$97,4,0)</f>
        <v>Scaridae</v>
      </c>
    </row>
    <row r="4707" spans="1:11">
      <c r="A4707">
        <v>2017</v>
      </c>
      <c r="B4707" t="s">
        <v>63</v>
      </c>
      <c r="C4707">
        <v>2</v>
      </c>
      <c r="D4707" t="s">
        <v>48</v>
      </c>
      <c r="E4707" s="48" t="str">
        <f>VLOOKUP(D4707,'Species List'!$A$2:$J$97,3,0)</f>
        <v>Scarus taeniopterus</v>
      </c>
      <c r="F4707">
        <v>16</v>
      </c>
      <c r="G4707" t="s">
        <v>21</v>
      </c>
      <c r="H4707" s="50">
        <f>VLOOKUP(D4707,'Species List'!$A$2:$J$97,6,0)</f>
        <v>-3.2256999999999998</v>
      </c>
      <c r="I4707" s="50">
        <f>VLOOKUP(D4707,'Species List'!$A$2:$J$97,7,0)</f>
        <v>2.3852000000000002</v>
      </c>
      <c r="J4707">
        <f t="shared" si="73"/>
        <v>107.53924488293569</v>
      </c>
      <c r="K4707" s="50" t="str">
        <f>VLOOKUP(D4707,'Species List'!$A$2:$J$97,4,0)</f>
        <v>Scaridae</v>
      </c>
    </row>
    <row r="4708" spans="1:11">
      <c r="A4708">
        <v>2017</v>
      </c>
      <c r="B4708" t="s">
        <v>63</v>
      </c>
      <c r="C4708">
        <v>2</v>
      </c>
      <c r="D4708" t="s">
        <v>48</v>
      </c>
      <c r="E4708" s="48" t="str">
        <f>VLOOKUP(D4708,'Species List'!$A$2:$J$97,3,0)</f>
        <v>Scarus taeniopterus</v>
      </c>
      <c r="F4708">
        <v>8</v>
      </c>
      <c r="G4708" t="s">
        <v>53</v>
      </c>
      <c r="H4708" s="50">
        <f>VLOOKUP(D4708,'Species List'!$A$2:$J$97,6,0)</f>
        <v>-3.2256999999999998</v>
      </c>
      <c r="I4708" s="50">
        <f>VLOOKUP(D4708,'Species List'!$A$2:$J$97,7,0)</f>
        <v>2.3852000000000002</v>
      </c>
      <c r="J4708">
        <f t="shared" si="73"/>
        <v>20.584969932158472</v>
      </c>
      <c r="K4708" s="50" t="str">
        <f>VLOOKUP(D4708,'Species List'!$A$2:$J$97,4,0)</f>
        <v>Scaridae</v>
      </c>
    </row>
    <row r="4709" spans="1:11">
      <c r="A4709">
        <v>2017</v>
      </c>
      <c r="B4709" t="s">
        <v>63</v>
      </c>
      <c r="C4709">
        <v>2</v>
      </c>
      <c r="D4709" t="s">
        <v>48</v>
      </c>
      <c r="E4709" s="48" t="str">
        <f>VLOOKUP(D4709,'Species List'!$A$2:$J$97,3,0)</f>
        <v>Scarus taeniopterus</v>
      </c>
      <c r="F4709">
        <v>32</v>
      </c>
      <c r="G4709" t="s">
        <v>43</v>
      </c>
      <c r="H4709" s="50">
        <f>VLOOKUP(D4709,'Species List'!$A$2:$J$97,6,0)</f>
        <v>-3.2256999999999998</v>
      </c>
      <c r="I4709" s="50">
        <f>VLOOKUP(D4709,'Species List'!$A$2:$J$97,7,0)</f>
        <v>2.3852000000000002</v>
      </c>
      <c r="J4709">
        <f t="shared" si="73"/>
        <v>561.80257868267722</v>
      </c>
      <c r="K4709" s="50" t="str">
        <f>VLOOKUP(D4709,'Species List'!$A$2:$J$97,4,0)</f>
        <v>Scaridae</v>
      </c>
    </row>
    <row r="4710" spans="1:11">
      <c r="A4710">
        <v>2017</v>
      </c>
      <c r="B4710" t="s">
        <v>63</v>
      </c>
      <c r="C4710">
        <v>2</v>
      </c>
      <c r="D4710" t="s">
        <v>42</v>
      </c>
      <c r="E4710" s="48" t="str">
        <f>VLOOKUP(D4710,'Species List'!$A$2:$J$97,3,0)</f>
        <v>Scarus vetula</v>
      </c>
      <c r="F4710">
        <v>19</v>
      </c>
      <c r="G4710" t="s">
        <v>21</v>
      </c>
      <c r="H4710" s="50">
        <f>VLOOKUP(D4710,'Species List'!$A$2:$J$97,6,0)</f>
        <v>-5.0162000000000004</v>
      </c>
      <c r="I4710" s="50">
        <f>VLOOKUP(D4710,'Species List'!$A$2:$J$97,7,0)</f>
        <v>3.1109</v>
      </c>
      <c r="J4710">
        <f t="shared" si="73"/>
        <v>118.24276512290622</v>
      </c>
      <c r="K4710" s="50" t="str">
        <f>VLOOKUP(D4710,'Species List'!$A$2:$J$97,4,0)</f>
        <v>Scaridae</v>
      </c>
    </row>
    <row r="4711" spans="1:11">
      <c r="A4711">
        <v>2017</v>
      </c>
      <c r="B4711" t="s">
        <v>63</v>
      </c>
      <c r="C4711">
        <v>2</v>
      </c>
      <c r="D4711" t="s">
        <v>42</v>
      </c>
      <c r="E4711" s="48" t="str">
        <f>VLOOKUP(D4711,'Species List'!$A$2:$J$97,3,0)</f>
        <v>Scarus vetula</v>
      </c>
      <c r="F4711">
        <v>19</v>
      </c>
      <c r="G4711" t="s">
        <v>21</v>
      </c>
      <c r="H4711" s="50">
        <f>VLOOKUP(D4711,'Species List'!$A$2:$J$97,6,0)</f>
        <v>-5.0162000000000004</v>
      </c>
      <c r="I4711" s="50">
        <f>VLOOKUP(D4711,'Species List'!$A$2:$J$97,7,0)</f>
        <v>3.1109</v>
      </c>
      <c r="J4711">
        <f t="shared" si="73"/>
        <v>118.24276512290622</v>
      </c>
      <c r="K4711" s="50" t="str">
        <f>VLOOKUP(D4711,'Species List'!$A$2:$J$97,4,0)</f>
        <v>Scaridae</v>
      </c>
    </row>
    <row r="4712" spans="1:11">
      <c r="A4712">
        <v>2017</v>
      </c>
      <c r="B4712" t="s">
        <v>63</v>
      </c>
      <c r="C4712">
        <v>2</v>
      </c>
      <c r="D4712" t="s">
        <v>42</v>
      </c>
      <c r="E4712" s="48" t="str">
        <f>VLOOKUP(D4712,'Species List'!$A$2:$J$97,3,0)</f>
        <v>Scarus vetula</v>
      </c>
      <c r="F4712">
        <v>24</v>
      </c>
      <c r="G4712" t="s">
        <v>21</v>
      </c>
      <c r="H4712" s="50">
        <f>VLOOKUP(D4712,'Species List'!$A$2:$J$97,6,0)</f>
        <v>-5.0162000000000004</v>
      </c>
      <c r="I4712" s="50">
        <f>VLOOKUP(D4712,'Species List'!$A$2:$J$97,7,0)</f>
        <v>3.1109</v>
      </c>
      <c r="J4712">
        <f t="shared" si="73"/>
        <v>244.56772957919503</v>
      </c>
      <c r="K4712" s="50" t="str">
        <f>VLOOKUP(D4712,'Species List'!$A$2:$J$97,4,0)</f>
        <v>Scaridae</v>
      </c>
    </row>
    <row r="4713" spans="1:11">
      <c r="A4713">
        <v>2017</v>
      </c>
      <c r="B4713" t="s">
        <v>63</v>
      </c>
      <c r="C4713">
        <v>2</v>
      </c>
      <c r="D4713" t="s">
        <v>42</v>
      </c>
      <c r="E4713" s="48" t="str">
        <f>VLOOKUP(D4713,'Species List'!$A$2:$J$97,3,0)</f>
        <v>Scarus vetula</v>
      </c>
      <c r="F4713">
        <v>24</v>
      </c>
      <c r="G4713" t="s">
        <v>21</v>
      </c>
      <c r="H4713" s="50">
        <f>VLOOKUP(D4713,'Species List'!$A$2:$J$97,6,0)</f>
        <v>-5.0162000000000004</v>
      </c>
      <c r="I4713" s="50">
        <f>VLOOKUP(D4713,'Species List'!$A$2:$J$97,7,0)</f>
        <v>3.1109</v>
      </c>
      <c r="J4713">
        <f t="shared" si="73"/>
        <v>244.56772957919503</v>
      </c>
      <c r="K4713" s="50" t="str">
        <f>VLOOKUP(D4713,'Species List'!$A$2:$J$97,4,0)</f>
        <v>Scaridae</v>
      </c>
    </row>
    <row r="4714" spans="1:11">
      <c r="A4714">
        <v>2017</v>
      </c>
      <c r="B4714" t="s">
        <v>63</v>
      </c>
      <c r="C4714">
        <v>2</v>
      </c>
      <c r="D4714" t="s">
        <v>42</v>
      </c>
      <c r="E4714" s="48" t="str">
        <f>VLOOKUP(D4714,'Species List'!$A$2:$J$97,3,0)</f>
        <v>Scarus vetula</v>
      </c>
      <c r="F4714">
        <v>25</v>
      </c>
      <c r="G4714" t="s">
        <v>21</v>
      </c>
      <c r="H4714" s="50">
        <f>VLOOKUP(D4714,'Species List'!$A$2:$J$97,6,0)</f>
        <v>-5.0162000000000004</v>
      </c>
      <c r="I4714" s="50">
        <f>VLOOKUP(D4714,'Species List'!$A$2:$J$97,7,0)</f>
        <v>3.1109</v>
      </c>
      <c r="J4714">
        <f t="shared" si="73"/>
        <v>277.684458006971</v>
      </c>
      <c r="K4714" s="50" t="str">
        <f>VLOOKUP(D4714,'Species List'!$A$2:$J$97,4,0)</f>
        <v>Scaridae</v>
      </c>
    </row>
    <row r="4715" spans="1:11">
      <c r="A4715">
        <v>2017</v>
      </c>
      <c r="B4715" t="s">
        <v>63</v>
      </c>
      <c r="C4715">
        <v>2</v>
      </c>
      <c r="D4715" t="s">
        <v>42</v>
      </c>
      <c r="E4715" s="48" t="str">
        <f>VLOOKUP(D4715,'Species List'!$A$2:$J$97,3,0)</f>
        <v>Scarus vetula</v>
      </c>
      <c r="F4715">
        <v>26</v>
      </c>
      <c r="G4715" t="s">
        <v>21</v>
      </c>
      <c r="H4715" s="50">
        <f>VLOOKUP(D4715,'Species List'!$A$2:$J$97,6,0)</f>
        <v>-5.0162000000000004</v>
      </c>
      <c r="I4715" s="50">
        <f>VLOOKUP(D4715,'Species List'!$A$2:$J$97,7,0)</f>
        <v>3.1109</v>
      </c>
      <c r="J4715">
        <f t="shared" si="73"/>
        <v>313.71883111439962</v>
      </c>
      <c r="K4715" s="50" t="str">
        <f>VLOOKUP(D4715,'Species List'!$A$2:$J$97,4,0)</f>
        <v>Scaridae</v>
      </c>
    </row>
    <row r="4716" spans="1:11">
      <c r="A4716">
        <v>2017</v>
      </c>
      <c r="B4716" t="s">
        <v>63</v>
      </c>
      <c r="C4716">
        <v>2</v>
      </c>
      <c r="D4716" t="s">
        <v>42</v>
      </c>
      <c r="E4716" s="48" t="str">
        <f>VLOOKUP(D4716,'Species List'!$A$2:$J$97,3,0)</f>
        <v>Scarus vetula</v>
      </c>
      <c r="F4716">
        <v>38</v>
      </c>
      <c r="G4716" t="s">
        <v>43</v>
      </c>
      <c r="H4716" s="50">
        <f>VLOOKUP(D4716,'Species List'!$A$2:$J$97,6,0)</f>
        <v>-5.0162000000000004</v>
      </c>
      <c r="I4716" s="50">
        <f>VLOOKUP(D4716,'Species List'!$A$2:$J$97,7,0)</f>
        <v>3.1109</v>
      </c>
      <c r="J4716">
        <f t="shared" si="73"/>
        <v>1021.5245084831901</v>
      </c>
      <c r="K4716" s="50" t="str">
        <f>VLOOKUP(D4716,'Species List'!$A$2:$J$97,4,0)</f>
        <v>Scaridae</v>
      </c>
    </row>
    <row r="4717" spans="1:11">
      <c r="A4717">
        <v>2017</v>
      </c>
      <c r="B4717" t="s">
        <v>63</v>
      </c>
      <c r="C4717">
        <v>2</v>
      </c>
      <c r="D4717" t="s">
        <v>42</v>
      </c>
      <c r="E4717" s="48" t="str">
        <f>VLOOKUP(D4717,'Species List'!$A$2:$J$97,3,0)</f>
        <v>Scarus vetula</v>
      </c>
      <c r="F4717">
        <v>42</v>
      </c>
      <c r="G4717" t="s">
        <v>43</v>
      </c>
      <c r="H4717" s="50">
        <f>VLOOKUP(D4717,'Species List'!$A$2:$J$97,6,0)</f>
        <v>-5.0162000000000004</v>
      </c>
      <c r="I4717" s="50">
        <f>VLOOKUP(D4717,'Species List'!$A$2:$J$97,7,0)</f>
        <v>3.1109</v>
      </c>
      <c r="J4717">
        <f t="shared" si="73"/>
        <v>1394.6531674179507</v>
      </c>
      <c r="K4717" s="50" t="str">
        <f>VLOOKUP(D4717,'Species List'!$A$2:$J$97,4,0)</f>
        <v>Scaridae</v>
      </c>
    </row>
    <row r="4718" spans="1:11">
      <c r="A4718">
        <v>2017</v>
      </c>
      <c r="B4718" t="s">
        <v>63</v>
      </c>
      <c r="C4718">
        <v>2</v>
      </c>
      <c r="D4718" t="s">
        <v>42</v>
      </c>
      <c r="E4718" s="48" t="str">
        <f>VLOOKUP(D4718,'Species List'!$A$2:$J$97,3,0)</f>
        <v>Scarus vetula</v>
      </c>
      <c r="F4718">
        <v>36</v>
      </c>
      <c r="H4718" s="50">
        <f>VLOOKUP(D4718,'Species List'!$A$2:$J$97,6,0)</f>
        <v>-5.0162000000000004</v>
      </c>
      <c r="I4718" s="50">
        <f>VLOOKUP(D4718,'Species List'!$A$2:$J$97,7,0)</f>
        <v>3.1109</v>
      </c>
      <c r="J4718">
        <f t="shared" si="73"/>
        <v>863.378937475925</v>
      </c>
      <c r="K4718" s="50" t="str">
        <f>VLOOKUP(D4718,'Species List'!$A$2:$J$97,4,0)</f>
        <v>Scaridae</v>
      </c>
    </row>
    <row r="4719" spans="1:11">
      <c r="A4719">
        <v>2017</v>
      </c>
      <c r="B4719" t="s">
        <v>63</v>
      </c>
      <c r="C4719">
        <v>2</v>
      </c>
      <c r="D4719" t="s">
        <v>47</v>
      </c>
      <c r="E4719" s="48" t="str">
        <f>VLOOKUP(D4719,'Species List'!$A$2:$J$97,3,0)</f>
        <v>Sparisoma aurofrenatum</v>
      </c>
      <c r="F4719">
        <v>12</v>
      </c>
      <c r="G4719" t="s">
        <v>21</v>
      </c>
      <c r="H4719" s="50">
        <f>VLOOKUP(D4719,'Species List'!$A$2:$J$97,6,0)</f>
        <v>-4.0781000000000001</v>
      </c>
      <c r="I4719" s="50">
        <f>VLOOKUP(D4719,'Species List'!$A$2:$J$97,7,0)</f>
        <v>2.7437999999999998</v>
      </c>
      <c r="J4719">
        <f t="shared" si="73"/>
        <v>42.340648247283212</v>
      </c>
      <c r="K4719" s="50" t="str">
        <f>VLOOKUP(D4719,'Species List'!$A$2:$J$97,4,0)</f>
        <v>Scaridae</v>
      </c>
    </row>
    <row r="4720" spans="1:11">
      <c r="A4720">
        <v>2017</v>
      </c>
      <c r="B4720" t="s">
        <v>63</v>
      </c>
      <c r="C4720">
        <v>2</v>
      </c>
      <c r="D4720" t="s">
        <v>47</v>
      </c>
      <c r="E4720" s="48" t="str">
        <f>VLOOKUP(D4720,'Species List'!$A$2:$J$97,3,0)</f>
        <v>Sparisoma aurofrenatum</v>
      </c>
      <c r="F4720">
        <v>16</v>
      </c>
      <c r="G4720" t="s">
        <v>21</v>
      </c>
      <c r="H4720" s="50">
        <f>VLOOKUP(D4720,'Species List'!$A$2:$J$97,6,0)</f>
        <v>-4.0781000000000001</v>
      </c>
      <c r="I4720" s="50">
        <f>VLOOKUP(D4720,'Species List'!$A$2:$J$97,7,0)</f>
        <v>2.7437999999999998</v>
      </c>
      <c r="J4720">
        <f t="shared" si="73"/>
        <v>93.231872840853399</v>
      </c>
      <c r="K4720" s="50" t="str">
        <f>VLOOKUP(D4720,'Species List'!$A$2:$J$97,4,0)</f>
        <v>Scaridae</v>
      </c>
    </row>
    <row r="4721" spans="1:11">
      <c r="A4721">
        <v>2017</v>
      </c>
      <c r="B4721" t="s">
        <v>63</v>
      </c>
      <c r="C4721">
        <v>2</v>
      </c>
      <c r="D4721" t="s">
        <v>47</v>
      </c>
      <c r="E4721" s="48" t="str">
        <f>VLOOKUP(D4721,'Species List'!$A$2:$J$97,3,0)</f>
        <v>Sparisoma aurofrenatum</v>
      </c>
      <c r="F4721">
        <v>20</v>
      </c>
      <c r="G4721" t="s">
        <v>43</v>
      </c>
      <c r="H4721" s="50">
        <f>VLOOKUP(D4721,'Species List'!$A$2:$J$97,6,0)</f>
        <v>-4.0781000000000001</v>
      </c>
      <c r="I4721" s="50">
        <f>VLOOKUP(D4721,'Species List'!$A$2:$J$97,7,0)</f>
        <v>2.7437999999999998</v>
      </c>
      <c r="J4721">
        <f t="shared" si="73"/>
        <v>171.97531044669645</v>
      </c>
      <c r="K4721" s="50" t="str">
        <f>VLOOKUP(D4721,'Species List'!$A$2:$J$97,4,0)</f>
        <v>Scaridae</v>
      </c>
    </row>
    <row r="4722" spans="1:11">
      <c r="A4722">
        <v>2017</v>
      </c>
      <c r="B4722" t="s">
        <v>63</v>
      </c>
      <c r="C4722">
        <v>2</v>
      </c>
      <c r="D4722" t="s">
        <v>45</v>
      </c>
      <c r="E4722" s="48" t="str">
        <f>VLOOKUP(D4722,'Species List'!$A$2:$J$97,3,0)</f>
        <v>Sparisoma viride</v>
      </c>
      <c r="F4722">
        <v>20</v>
      </c>
      <c r="G4722" t="s">
        <v>21</v>
      </c>
      <c r="H4722" s="50">
        <f>VLOOKUP(D4722,'Species List'!$A$2:$J$97,6,0)</f>
        <v>-4.4317000000000002</v>
      </c>
      <c r="I4722" s="50">
        <f>VLOOKUP(D4722,'Species List'!$A$2:$J$97,7,0)</f>
        <v>2.9051</v>
      </c>
      <c r="J4722">
        <f t="shared" si="73"/>
        <v>179.06975540636282</v>
      </c>
      <c r="K4722" s="50" t="str">
        <f>VLOOKUP(D4722,'Species List'!$A$2:$J$97,4,0)</f>
        <v>Scaridae</v>
      </c>
    </row>
    <row r="4723" spans="1:11">
      <c r="A4723">
        <v>2017</v>
      </c>
      <c r="B4723" t="s">
        <v>63</v>
      </c>
      <c r="C4723">
        <v>2</v>
      </c>
      <c r="D4723" t="s">
        <v>45</v>
      </c>
      <c r="E4723" s="48" t="str">
        <f>VLOOKUP(D4723,'Species List'!$A$2:$J$97,3,0)</f>
        <v>Sparisoma viride</v>
      </c>
      <c r="F4723">
        <v>25</v>
      </c>
      <c r="G4723" t="s">
        <v>21</v>
      </c>
      <c r="H4723" s="50">
        <f>VLOOKUP(D4723,'Species List'!$A$2:$J$97,6,0)</f>
        <v>-4.4317000000000002</v>
      </c>
      <c r="I4723" s="50">
        <f>VLOOKUP(D4723,'Species List'!$A$2:$J$97,7,0)</f>
        <v>2.9051</v>
      </c>
      <c r="J4723">
        <f t="shared" si="73"/>
        <v>342.41715863912742</v>
      </c>
      <c r="K4723" s="50" t="str">
        <f>VLOOKUP(D4723,'Species List'!$A$2:$J$97,4,0)</f>
        <v>Scaridae</v>
      </c>
    </row>
    <row r="4724" spans="1:11">
      <c r="A4724">
        <v>2017</v>
      </c>
      <c r="B4724" t="s">
        <v>63</v>
      </c>
      <c r="C4724">
        <v>2</v>
      </c>
      <c r="D4724" t="s">
        <v>45</v>
      </c>
      <c r="E4724" s="48" t="str">
        <f>VLOOKUP(D4724,'Species List'!$A$2:$J$97,3,0)</f>
        <v>Sparisoma viride</v>
      </c>
      <c r="F4724">
        <v>8</v>
      </c>
      <c r="G4724" t="s">
        <v>53</v>
      </c>
      <c r="H4724" s="50">
        <f>VLOOKUP(D4724,'Species List'!$A$2:$J$97,6,0)</f>
        <v>-4.4317000000000002</v>
      </c>
      <c r="I4724" s="50">
        <f>VLOOKUP(D4724,'Species List'!$A$2:$J$97,7,0)</f>
        <v>2.9051</v>
      </c>
      <c r="J4724">
        <f t="shared" si="73"/>
        <v>12.501632299830902</v>
      </c>
      <c r="K4724" s="50" t="str">
        <f>VLOOKUP(D4724,'Species List'!$A$2:$J$97,4,0)</f>
        <v>Scaridae</v>
      </c>
    </row>
    <row r="4725" spans="1:11">
      <c r="A4725">
        <v>2017</v>
      </c>
      <c r="B4725" t="s">
        <v>63</v>
      </c>
      <c r="C4725">
        <v>2</v>
      </c>
      <c r="D4725" t="s">
        <v>45</v>
      </c>
      <c r="E4725" s="48" t="str">
        <f>VLOOKUP(D4725,'Species List'!$A$2:$J$97,3,0)</f>
        <v>Sparisoma viride</v>
      </c>
      <c r="F4725">
        <v>30</v>
      </c>
      <c r="G4725" t="s">
        <v>43</v>
      </c>
      <c r="H4725" s="50">
        <f>VLOOKUP(D4725,'Species List'!$A$2:$J$97,6,0)</f>
        <v>-4.4317000000000002</v>
      </c>
      <c r="I4725" s="50">
        <f>VLOOKUP(D4725,'Species List'!$A$2:$J$97,7,0)</f>
        <v>2.9051</v>
      </c>
      <c r="J4725">
        <f t="shared" si="73"/>
        <v>581.54718397712224</v>
      </c>
      <c r="K4725" s="50" t="str">
        <f>VLOOKUP(D4725,'Species List'!$A$2:$J$97,4,0)</f>
        <v>Scaridae</v>
      </c>
    </row>
    <row r="4726" spans="1:11">
      <c r="A4726">
        <v>2017</v>
      </c>
      <c r="B4726" t="s">
        <v>63</v>
      </c>
      <c r="C4726">
        <v>3</v>
      </c>
      <c r="D4726" t="s">
        <v>49</v>
      </c>
      <c r="E4726" s="48" t="str">
        <f>VLOOKUP(D4726,'Species List'!$A$2:$J$97,3,0)</f>
        <v>Microspathodon chrysurus</v>
      </c>
      <c r="F4726">
        <v>15</v>
      </c>
      <c r="H4726" s="50">
        <f>VLOOKUP(D4726,'Species List'!$A$2:$J$97,6,0)</f>
        <v>-4.7032999999999996</v>
      </c>
      <c r="I4726" s="50">
        <f>VLOOKUP(D4726,'Species List'!$A$2:$J$97,7,0)</f>
        <v>3.0825</v>
      </c>
      <c r="J4726">
        <f t="shared" si="73"/>
        <v>101.04185391212167</v>
      </c>
      <c r="K4726" s="50" t="str">
        <f>VLOOKUP(D4726,'Species List'!$A$2:$J$97,4,0)</f>
        <v>Pomacentridae</v>
      </c>
    </row>
    <row r="4727" spans="1:11">
      <c r="A4727">
        <v>2017</v>
      </c>
      <c r="B4727" t="s">
        <v>63</v>
      </c>
      <c r="C4727">
        <v>3</v>
      </c>
      <c r="D4727" t="s">
        <v>48</v>
      </c>
      <c r="E4727" s="48" t="str">
        <f>VLOOKUP(D4727,'Species List'!$A$2:$J$97,3,0)</f>
        <v>Scarus taeniopterus</v>
      </c>
      <c r="F4727">
        <v>12</v>
      </c>
      <c r="G4727" t="s">
        <v>21</v>
      </c>
      <c r="H4727" s="50">
        <f>VLOOKUP(D4727,'Species List'!$A$2:$J$97,6,0)</f>
        <v>-3.2256999999999998</v>
      </c>
      <c r="I4727" s="50">
        <f>VLOOKUP(D4727,'Species List'!$A$2:$J$97,7,0)</f>
        <v>2.3852000000000002</v>
      </c>
      <c r="J4727">
        <f t="shared" si="73"/>
        <v>54.145592205106873</v>
      </c>
      <c r="K4727" s="50" t="str">
        <f>VLOOKUP(D4727,'Species List'!$A$2:$J$97,4,0)</f>
        <v>Scaridae</v>
      </c>
    </row>
    <row r="4728" spans="1:11">
      <c r="A4728">
        <v>2017</v>
      </c>
      <c r="B4728" t="s">
        <v>63</v>
      </c>
      <c r="C4728">
        <v>3</v>
      </c>
      <c r="D4728" t="s">
        <v>48</v>
      </c>
      <c r="E4728" s="48" t="str">
        <f>VLOOKUP(D4728,'Species List'!$A$2:$J$97,3,0)</f>
        <v>Scarus taeniopterus</v>
      </c>
      <c r="F4728">
        <v>12</v>
      </c>
      <c r="G4728" t="s">
        <v>21</v>
      </c>
      <c r="H4728" s="50">
        <f>VLOOKUP(D4728,'Species List'!$A$2:$J$97,6,0)</f>
        <v>-3.2256999999999998</v>
      </c>
      <c r="I4728" s="50">
        <f>VLOOKUP(D4728,'Species List'!$A$2:$J$97,7,0)</f>
        <v>2.3852000000000002</v>
      </c>
      <c r="J4728">
        <f t="shared" si="73"/>
        <v>54.145592205106873</v>
      </c>
      <c r="K4728" s="50" t="str">
        <f>VLOOKUP(D4728,'Species List'!$A$2:$J$97,4,0)</f>
        <v>Scaridae</v>
      </c>
    </row>
    <row r="4729" spans="1:11">
      <c r="A4729">
        <v>2017</v>
      </c>
      <c r="B4729" t="s">
        <v>63</v>
      </c>
      <c r="C4729">
        <v>3</v>
      </c>
      <c r="D4729" t="s">
        <v>48</v>
      </c>
      <c r="E4729" s="48" t="str">
        <f>VLOOKUP(D4729,'Species List'!$A$2:$J$97,3,0)</f>
        <v>Scarus taeniopterus</v>
      </c>
      <c r="F4729">
        <v>12</v>
      </c>
      <c r="G4729" t="s">
        <v>21</v>
      </c>
      <c r="H4729" s="50">
        <f>VLOOKUP(D4729,'Species List'!$A$2:$J$97,6,0)</f>
        <v>-3.2256999999999998</v>
      </c>
      <c r="I4729" s="50">
        <f>VLOOKUP(D4729,'Species List'!$A$2:$J$97,7,0)</f>
        <v>2.3852000000000002</v>
      </c>
      <c r="J4729">
        <f t="shared" si="73"/>
        <v>54.145592205106873</v>
      </c>
      <c r="K4729" s="50" t="str">
        <f>VLOOKUP(D4729,'Species List'!$A$2:$J$97,4,0)</f>
        <v>Scaridae</v>
      </c>
    </row>
    <row r="4730" spans="1:11">
      <c r="A4730">
        <v>2017</v>
      </c>
      <c r="B4730" t="s">
        <v>63</v>
      </c>
      <c r="C4730">
        <v>3</v>
      </c>
      <c r="D4730" t="s">
        <v>48</v>
      </c>
      <c r="E4730" s="48" t="str">
        <f>VLOOKUP(D4730,'Species List'!$A$2:$J$97,3,0)</f>
        <v>Scarus taeniopterus</v>
      </c>
      <c r="F4730">
        <v>12</v>
      </c>
      <c r="G4730" t="s">
        <v>21</v>
      </c>
      <c r="H4730" s="50">
        <f>VLOOKUP(D4730,'Species List'!$A$2:$J$97,6,0)</f>
        <v>-3.2256999999999998</v>
      </c>
      <c r="I4730" s="50">
        <f>VLOOKUP(D4730,'Species List'!$A$2:$J$97,7,0)</f>
        <v>2.3852000000000002</v>
      </c>
      <c r="J4730">
        <f t="shared" si="73"/>
        <v>54.145592205106873</v>
      </c>
      <c r="K4730" s="50" t="str">
        <f>VLOOKUP(D4730,'Species List'!$A$2:$J$97,4,0)</f>
        <v>Scaridae</v>
      </c>
    </row>
    <row r="4731" spans="1:11">
      <c r="A4731">
        <v>2017</v>
      </c>
      <c r="B4731" t="s">
        <v>63</v>
      </c>
      <c r="C4731">
        <v>3</v>
      </c>
      <c r="D4731" t="s">
        <v>48</v>
      </c>
      <c r="E4731" s="48" t="str">
        <f>VLOOKUP(D4731,'Species List'!$A$2:$J$97,3,0)</f>
        <v>Scarus taeniopterus</v>
      </c>
      <c r="F4731">
        <v>12</v>
      </c>
      <c r="G4731" t="s">
        <v>21</v>
      </c>
      <c r="H4731" s="50">
        <f>VLOOKUP(D4731,'Species List'!$A$2:$J$97,6,0)</f>
        <v>-3.2256999999999998</v>
      </c>
      <c r="I4731" s="50">
        <f>VLOOKUP(D4731,'Species List'!$A$2:$J$97,7,0)</f>
        <v>2.3852000000000002</v>
      </c>
      <c r="J4731">
        <f t="shared" si="73"/>
        <v>54.145592205106873</v>
      </c>
      <c r="K4731" s="50" t="str">
        <f>VLOOKUP(D4731,'Species List'!$A$2:$J$97,4,0)</f>
        <v>Scaridae</v>
      </c>
    </row>
    <row r="4732" spans="1:11">
      <c r="A4732">
        <v>2017</v>
      </c>
      <c r="B4732" t="s">
        <v>63</v>
      </c>
      <c r="C4732">
        <v>3</v>
      </c>
      <c r="D4732" t="s">
        <v>48</v>
      </c>
      <c r="E4732" s="48" t="str">
        <f>VLOOKUP(D4732,'Species List'!$A$2:$J$97,3,0)</f>
        <v>Scarus taeniopterus</v>
      </c>
      <c r="F4732">
        <v>13</v>
      </c>
      <c r="G4732" t="s">
        <v>21</v>
      </c>
      <c r="H4732" s="50">
        <f>VLOOKUP(D4732,'Species List'!$A$2:$J$97,6,0)</f>
        <v>-3.2256999999999998</v>
      </c>
      <c r="I4732" s="50">
        <f>VLOOKUP(D4732,'Species List'!$A$2:$J$97,7,0)</f>
        <v>2.3852000000000002</v>
      </c>
      <c r="J4732">
        <f t="shared" si="73"/>
        <v>65.535660968650873</v>
      </c>
      <c r="K4732" s="50" t="str">
        <f>VLOOKUP(D4732,'Species List'!$A$2:$J$97,4,0)</f>
        <v>Scaridae</v>
      </c>
    </row>
    <row r="4733" spans="1:11">
      <c r="A4733">
        <v>2017</v>
      </c>
      <c r="B4733" t="s">
        <v>63</v>
      </c>
      <c r="C4733">
        <v>3</v>
      </c>
      <c r="D4733" t="s">
        <v>48</v>
      </c>
      <c r="E4733" s="48" t="str">
        <f>VLOOKUP(D4733,'Species List'!$A$2:$J$97,3,0)</f>
        <v>Scarus taeniopterus</v>
      </c>
      <c r="F4733">
        <v>13</v>
      </c>
      <c r="G4733" t="s">
        <v>21</v>
      </c>
      <c r="H4733" s="50">
        <f>VLOOKUP(D4733,'Species List'!$A$2:$J$97,6,0)</f>
        <v>-3.2256999999999998</v>
      </c>
      <c r="I4733" s="50">
        <f>VLOOKUP(D4733,'Species List'!$A$2:$J$97,7,0)</f>
        <v>2.3852000000000002</v>
      </c>
      <c r="J4733">
        <f t="shared" si="73"/>
        <v>65.535660968650873</v>
      </c>
      <c r="K4733" s="50" t="str">
        <f>VLOOKUP(D4733,'Species List'!$A$2:$J$97,4,0)</f>
        <v>Scaridae</v>
      </c>
    </row>
    <row r="4734" spans="1:11">
      <c r="A4734">
        <v>2017</v>
      </c>
      <c r="B4734" t="s">
        <v>63</v>
      </c>
      <c r="C4734">
        <v>3</v>
      </c>
      <c r="D4734" t="s">
        <v>48</v>
      </c>
      <c r="E4734" s="48" t="str">
        <f>VLOOKUP(D4734,'Species List'!$A$2:$J$97,3,0)</f>
        <v>Scarus taeniopterus</v>
      </c>
      <c r="F4734">
        <v>16</v>
      </c>
      <c r="G4734" t="s">
        <v>21</v>
      </c>
      <c r="H4734" s="50">
        <f>VLOOKUP(D4734,'Species List'!$A$2:$J$97,6,0)</f>
        <v>-3.2256999999999998</v>
      </c>
      <c r="I4734" s="50">
        <f>VLOOKUP(D4734,'Species List'!$A$2:$J$97,7,0)</f>
        <v>2.3852000000000002</v>
      </c>
      <c r="J4734">
        <f t="shared" si="73"/>
        <v>107.53924488293569</v>
      </c>
      <c r="K4734" s="50" t="str">
        <f>VLOOKUP(D4734,'Species List'!$A$2:$J$97,4,0)</f>
        <v>Scaridae</v>
      </c>
    </row>
    <row r="4735" spans="1:11">
      <c r="A4735">
        <v>2017</v>
      </c>
      <c r="B4735" t="s">
        <v>63</v>
      </c>
      <c r="C4735">
        <v>3</v>
      </c>
      <c r="D4735" t="s">
        <v>48</v>
      </c>
      <c r="E4735" s="48" t="str">
        <f>VLOOKUP(D4735,'Species List'!$A$2:$J$97,3,0)</f>
        <v>Scarus taeniopterus</v>
      </c>
      <c r="F4735">
        <v>16</v>
      </c>
      <c r="G4735" t="s">
        <v>21</v>
      </c>
      <c r="H4735" s="50">
        <f>VLOOKUP(D4735,'Species List'!$A$2:$J$97,6,0)</f>
        <v>-3.2256999999999998</v>
      </c>
      <c r="I4735" s="50">
        <f>VLOOKUP(D4735,'Species List'!$A$2:$J$97,7,0)</f>
        <v>2.3852000000000002</v>
      </c>
      <c r="J4735">
        <f t="shared" si="73"/>
        <v>107.53924488293569</v>
      </c>
      <c r="K4735" s="50" t="str">
        <f>VLOOKUP(D4735,'Species List'!$A$2:$J$97,4,0)</f>
        <v>Scaridae</v>
      </c>
    </row>
    <row r="4736" spans="1:11">
      <c r="A4736">
        <v>2017</v>
      </c>
      <c r="B4736" t="s">
        <v>63</v>
      </c>
      <c r="C4736">
        <v>3</v>
      </c>
      <c r="D4736" t="s">
        <v>48</v>
      </c>
      <c r="E4736" s="48" t="str">
        <f>VLOOKUP(D4736,'Species List'!$A$2:$J$97,3,0)</f>
        <v>Scarus taeniopterus</v>
      </c>
      <c r="F4736">
        <v>16</v>
      </c>
      <c r="G4736" t="s">
        <v>21</v>
      </c>
      <c r="H4736" s="50">
        <f>VLOOKUP(D4736,'Species List'!$A$2:$J$97,6,0)</f>
        <v>-3.2256999999999998</v>
      </c>
      <c r="I4736" s="50">
        <f>VLOOKUP(D4736,'Species List'!$A$2:$J$97,7,0)</f>
        <v>2.3852000000000002</v>
      </c>
      <c r="J4736">
        <f t="shared" si="73"/>
        <v>107.53924488293569</v>
      </c>
      <c r="K4736" s="50" t="str">
        <f>VLOOKUP(D4736,'Species List'!$A$2:$J$97,4,0)</f>
        <v>Scaridae</v>
      </c>
    </row>
    <row r="4737" spans="1:11">
      <c r="A4737">
        <v>2017</v>
      </c>
      <c r="B4737" t="s">
        <v>63</v>
      </c>
      <c r="C4737">
        <v>3</v>
      </c>
      <c r="D4737" t="s">
        <v>48</v>
      </c>
      <c r="E4737" s="48" t="str">
        <f>VLOOKUP(D4737,'Species List'!$A$2:$J$97,3,0)</f>
        <v>Scarus taeniopterus</v>
      </c>
      <c r="F4737">
        <v>24</v>
      </c>
      <c r="G4737" t="s">
        <v>43</v>
      </c>
      <c r="H4737" s="50">
        <f>VLOOKUP(D4737,'Species List'!$A$2:$J$97,6,0)</f>
        <v>-3.2256999999999998</v>
      </c>
      <c r="I4737" s="50">
        <f>VLOOKUP(D4737,'Species List'!$A$2:$J$97,7,0)</f>
        <v>2.3852000000000002</v>
      </c>
      <c r="J4737">
        <f t="shared" si="73"/>
        <v>282.86541679033706</v>
      </c>
      <c r="K4737" s="50" t="str">
        <f>VLOOKUP(D4737,'Species List'!$A$2:$J$97,4,0)</f>
        <v>Scaridae</v>
      </c>
    </row>
    <row r="4738" spans="1:11">
      <c r="A4738">
        <v>2017</v>
      </c>
      <c r="B4738" t="s">
        <v>63</v>
      </c>
      <c r="C4738">
        <v>3</v>
      </c>
      <c r="D4738" t="s">
        <v>48</v>
      </c>
      <c r="E4738" s="48" t="str">
        <f>VLOOKUP(D4738,'Species List'!$A$2:$J$97,3,0)</f>
        <v>Scarus taeniopterus</v>
      </c>
      <c r="F4738">
        <v>16</v>
      </c>
      <c r="H4738" s="50">
        <f>VLOOKUP(D4738,'Species List'!$A$2:$J$97,6,0)</f>
        <v>-3.2256999999999998</v>
      </c>
      <c r="I4738" s="50">
        <f>VLOOKUP(D4738,'Species List'!$A$2:$J$97,7,0)</f>
        <v>2.3852000000000002</v>
      </c>
      <c r="J4738">
        <f t="shared" ref="J4738:J4801" si="74">10^(H4738+(I4738*LOG(F4738*10)/LOG(10)))</f>
        <v>107.53924488293569</v>
      </c>
      <c r="K4738" s="50" t="str">
        <f>VLOOKUP(D4738,'Species List'!$A$2:$J$97,4,0)</f>
        <v>Scaridae</v>
      </c>
    </row>
    <row r="4739" spans="1:11">
      <c r="A4739">
        <v>2017</v>
      </c>
      <c r="B4739" t="s">
        <v>63</v>
      </c>
      <c r="C4739">
        <v>3</v>
      </c>
      <c r="D4739" t="s">
        <v>42</v>
      </c>
      <c r="E4739" s="48" t="str">
        <f>VLOOKUP(D4739,'Species List'!$A$2:$J$97,3,0)</f>
        <v>Scarus vetula</v>
      </c>
      <c r="F4739">
        <v>21</v>
      </c>
      <c r="G4739" t="s">
        <v>21</v>
      </c>
      <c r="H4739" s="50">
        <f>VLOOKUP(D4739,'Species List'!$A$2:$J$97,6,0)</f>
        <v>-5.0162000000000004</v>
      </c>
      <c r="I4739" s="50">
        <f>VLOOKUP(D4739,'Species List'!$A$2:$J$97,7,0)</f>
        <v>3.1109</v>
      </c>
      <c r="J4739">
        <f t="shared" si="74"/>
        <v>161.43288343397762</v>
      </c>
      <c r="K4739" s="50" t="str">
        <f>VLOOKUP(D4739,'Species List'!$A$2:$J$97,4,0)</f>
        <v>Scaridae</v>
      </c>
    </row>
    <row r="4740" spans="1:11">
      <c r="A4740">
        <v>2017</v>
      </c>
      <c r="B4740" t="s">
        <v>63</v>
      </c>
      <c r="C4740">
        <v>3</v>
      </c>
      <c r="D4740" t="s">
        <v>42</v>
      </c>
      <c r="E4740" s="48" t="str">
        <f>VLOOKUP(D4740,'Species List'!$A$2:$J$97,3,0)</f>
        <v>Scarus vetula</v>
      </c>
      <c r="F4740">
        <v>23</v>
      </c>
      <c r="G4740" t="s">
        <v>21</v>
      </c>
      <c r="H4740" s="50">
        <f>VLOOKUP(D4740,'Species List'!$A$2:$J$97,6,0)</f>
        <v>-5.0162000000000004</v>
      </c>
      <c r="I4740" s="50">
        <f>VLOOKUP(D4740,'Species List'!$A$2:$J$97,7,0)</f>
        <v>3.1109</v>
      </c>
      <c r="J4740">
        <f t="shared" si="74"/>
        <v>214.23929230422809</v>
      </c>
      <c r="K4740" s="50" t="str">
        <f>VLOOKUP(D4740,'Species List'!$A$2:$J$97,4,0)</f>
        <v>Scaridae</v>
      </c>
    </row>
    <row r="4741" spans="1:11">
      <c r="A4741">
        <v>2017</v>
      </c>
      <c r="B4741" t="s">
        <v>63</v>
      </c>
      <c r="C4741">
        <v>3</v>
      </c>
      <c r="D4741" t="s">
        <v>42</v>
      </c>
      <c r="E4741" s="48" t="str">
        <f>VLOOKUP(D4741,'Species List'!$A$2:$J$97,3,0)</f>
        <v>Scarus vetula</v>
      </c>
      <c r="F4741">
        <v>32</v>
      </c>
      <c r="G4741" t="s">
        <v>43</v>
      </c>
      <c r="H4741" s="50">
        <f>VLOOKUP(D4741,'Species List'!$A$2:$J$97,6,0)</f>
        <v>-5.0162000000000004</v>
      </c>
      <c r="I4741" s="50">
        <f>VLOOKUP(D4741,'Species List'!$A$2:$J$97,7,0)</f>
        <v>3.1109</v>
      </c>
      <c r="J4741">
        <f t="shared" si="74"/>
        <v>598.50952660385963</v>
      </c>
      <c r="K4741" s="50" t="str">
        <f>VLOOKUP(D4741,'Species List'!$A$2:$J$97,4,0)</f>
        <v>Scaridae</v>
      </c>
    </row>
    <row r="4742" spans="1:11">
      <c r="A4742">
        <v>2017</v>
      </c>
      <c r="B4742" t="s">
        <v>63</v>
      </c>
      <c r="C4742">
        <v>3</v>
      </c>
      <c r="D4742" t="s">
        <v>42</v>
      </c>
      <c r="E4742" s="48" t="str">
        <f>VLOOKUP(D4742,'Species List'!$A$2:$J$97,3,0)</f>
        <v>Scarus vetula</v>
      </c>
      <c r="F4742">
        <v>34</v>
      </c>
      <c r="G4742" t="s">
        <v>43</v>
      </c>
      <c r="H4742" s="50">
        <f>VLOOKUP(D4742,'Species List'!$A$2:$J$97,6,0)</f>
        <v>-5.0162000000000004</v>
      </c>
      <c r="I4742" s="50">
        <f>VLOOKUP(D4742,'Species List'!$A$2:$J$97,7,0)</f>
        <v>3.1109</v>
      </c>
      <c r="J4742">
        <f t="shared" si="74"/>
        <v>722.73279691201913</v>
      </c>
      <c r="K4742" s="50" t="str">
        <f>VLOOKUP(D4742,'Species List'!$A$2:$J$97,4,0)</f>
        <v>Scaridae</v>
      </c>
    </row>
    <row r="4743" spans="1:11">
      <c r="A4743">
        <v>2017</v>
      </c>
      <c r="B4743" t="s">
        <v>63</v>
      </c>
      <c r="C4743">
        <v>3</v>
      </c>
      <c r="D4743" t="s">
        <v>47</v>
      </c>
      <c r="E4743" s="48" t="str">
        <f>VLOOKUP(D4743,'Species List'!$A$2:$J$97,3,0)</f>
        <v>Sparisoma aurofrenatum</v>
      </c>
      <c r="F4743">
        <v>8</v>
      </c>
      <c r="G4743" t="s">
        <v>53</v>
      </c>
      <c r="H4743" s="50">
        <f>VLOOKUP(D4743,'Species List'!$A$2:$J$97,6,0)</f>
        <v>-4.0781000000000001</v>
      </c>
      <c r="I4743" s="50">
        <f>VLOOKUP(D4743,'Species List'!$A$2:$J$97,7,0)</f>
        <v>2.7437999999999998</v>
      </c>
      <c r="J4743">
        <f t="shared" si="74"/>
        <v>13.918688207229055</v>
      </c>
      <c r="K4743" s="50" t="str">
        <f>VLOOKUP(D4743,'Species List'!$A$2:$J$97,4,0)</f>
        <v>Scaridae</v>
      </c>
    </row>
    <row r="4744" spans="1:11">
      <c r="A4744">
        <v>2017</v>
      </c>
      <c r="B4744" t="s">
        <v>63</v>
      </c>
      <c r="C4744">
        <v>3</v>
      </c>
      <c r="D4744" t="s">
        <v>47</v>
      </c>
      <c r="E4744" s="48" t="str">
        <f>VLOOKUP(D4744,'Species List'!$A$2:$J$97,3,0)</f>
        <v>Sparisoma aurofrenatum</v>
      </c>
      <c r="F4744">
        <v>19</v>
      </c>
      <c r="G4744" t="s">
        <v>43</v>
      </c>
      <c r="H4744" s="50">
        <f>VLOOKUP(D4744,'Species List'!$A$2:$J$97,6,0)</f>
        <v>-4.0781000000000001</v>
      </c>
      <c r="I4744" s="50">
        <f>VLOOKUP(D4744,'Species List'!$A$2:$J$97,7,0)</f>
        <v>2.7437999999999998</v>
      </c>
      <c r="J4744">
        <f t="shared" si="74"/>
        <v>149.3977752647418</v>
      </c>
      <c r="K4744" s="50" t="str">
        <f>VLOOKUP(D4744,'Species List'!$A$2:$J$97,4,0)</f>
        <v>Scaridae</v>
      </c>
    </row>
    <row r="4745" spans="1:11">
      <c r="A4745">
        <v>2017</v>
      </c>
      <c r="B4745" t="s">
        <v>63</v>
      </c>
      <c r="C4745">
        <v>3</v>
      </c>
      <c r="D4745" t="s">
        <v>36</v>
      </c>
      <c r="E4745" s="48" t="str">
        <f>VLOOKUP(D4745,'Species List'!$A$2:$J$97,3,0)</f>
        <v>Sparisoma chrysopterum</v>
      </c>
      <c r="F4745">
        <v>30</v>
      </c>
      <c r="H4745" s="50">
        <f>VLOOKUP(D4745,'Species List'!$A$2:$J$97,6,0)</f>
        <v>-3.0508999999999999</v>
      </c>
      <c r="I4745" s="50">
        <f>VLOOKUP(D4745,'Species List'!$A$2:$J$97,7,0)</f>
        <v>2.3191999999999999</v>
      </c>
      <c r="J4745">
        <f t="shared" si="74"/>
        <v>494.35577733610052</v>
      </c>
      <c r="K4745" s="50" t="str">
        <f>VLOOKUP(D4745,'Species List'!$A$2:$J$97,4,0)</f>
        <v>Scaridae</v>
      </c>
    </row>
    <row r="4746" spans="1:11">
      <c r="A4746">
        <v>2017</v>
      </c>
      <c r="B4746" t="s">
        <v>63</v>
      </c>
      <c r="C4746">
        <v>3</v>
      </c>
      <c r="D4746" t="s">
        <v>45</v>
      </c>
      <c r="E4746" s="48" t="str">
        <f>VLOOKUP(D4746,'Species List'!$A$2:$J$97,3,0)</f>
        <v>Sparisoma viride</v>
      </c>
      <c r="F4746">
        <v>20</v>
      </c>
      <c r="G4746" t="s">
        <v>21</v>
      </c>
      <c r="H4746" s="50">
        <f>VLOOKUP(D4746,'Species List'!$A$2:$J$97,6,0)</f>
        <v>-4.4317000000000002</v>
      </c>
      <c r="I4746" s="50">
        <f>VLOOKUP(D4746,'Species List'!$A$2:$J$97,7,0)</f>
        <v>2.9051</v>
      </c>
      <c r="J4746">
        <f t="shared" si="74"/>
        <v>179.06975540636282</v>
      </c>
      <c r="K4746" s="50" t="str">
        <f>VLOOKUP(D4746,'Species List'!$A$2:$J$97,4,0)</f>
        <v>Scaridae</v>
      </c>
    </row>
    <row r="4747" spans="1:11">
      <c r="A4747">
        <v>2017</v>
      </c>
      <c r="B4747" t="s">
        <v>63</v>
      </c>
      <c r="C4747">
        <v>3</v>
      </c>
      <c r="D4747" t="s">
        <v>45</v>
      </c>
      <c r="E4747" s="48" t="str">
        <f>VLOOKUP(D4747,'Species List'!$A$2:$J$97,3,0)</f>
        <v>Sparisoma viride</v>
      </c>
      <c r="F4747">
        <v>22</v>
      </c>
      <c r="G4747" t="s">
        <v>21</v>
      </c>
      <c r="H4747" s="50">
        <f>VLOOKUP(D4747,'Species List'!$A$2:$J$97,6,0)</f>
        <v>-4.4317000000000002</v>
      </c>
      <c r="I4747" s="50">
        <f>VLOOKUP(D4747,'Species List'!$A$2:$J$97,7,0)</f>
        <v>2.9051</v>
      </c>
      <c r="J4747">
        <f t="shared" si="74"/>
        <v>236.19577785013334</v>
      </c>
      <c r="K4747" s="50" t="str">
        <f>VLOOKUP(D4747,'Species List'!$A$2:$J$97,4,0)</f>
        <v>Scaridae</v>
      </c>
    </row>
    <row r="4748" spans="1:11">
      <c r="A4748">
        <v>2017</v>
      </c>
      <c r="B4748" t="s">
        <v>63</v>
      </c>
      <c r="C4748">
        <v>3</v>
      </c>
      <c r="D4748" t="s">
        <v>45</v>
      </c>
      <c r="E4748" s="48" t="str">
        <f>VLOOKUP(D4748,'Species List'!$A$2:$J$97,3,0)</f>
        <v>Sparisoma viride</v>
      </c>
      <c r="F4748">
        <v>30</v>
      </c>
      <c r="G4748" t="s">
        <v>21</v>
      </c>
      <c r="H4748" s="50">
        <f>VLOOKUP(D4748,'Species List'!$A$2:$J$97,6,0)</f>
        <v>-4.4317000000000002</v>
      </c>
      <c r="I4748" s="50">
        <f>VLOOKUP(D4748,'Species List'!$A$2:$J$97,7,0)</f>
        <v>2.9051</v>
      </c>
      <c r="J4748">
        <f t="shared" si="74"/>
        <v>581.54718397712224</v>
      </c>
      <c r="K4748" s="50" t="str">
        <f>VLOOKUP(D4748,'Species List'!$A$2:$J$97,4,0)</f>
        <v>Scaridae</v>
      </c>
    </row>
    <row r="4749" spans="1:11">
      <c r="A4749">
        <v>2017</v>
      </c>
      <c r="B4749" t="s">
        <v>63</v>
      </c>
      <c r="C4749">
        <v>4</v>
      </c>
      <c r="D4749" t="s">
        <v>46</v>
      </c>
      <c r="E4749" s="48" t="str">
        <f>VLOOKUP(D4749,'Species List'!$A$2:$J$97,3,0)</f>
        <v>Acanthurus chirurgus</v>
      </c>
      <c r="F4749">
        <v>16</v>
      </c>
      <c r="H4749" s="50">
        <f>VLOOKUP(D4749,'Species List'!$A$2:$J$97,6,0)</f>
        <v>-2.4262000000000001</v>
      </c>
      <c r="I4749" s="50">
        <f>VLOOKUP(D4749,'Species List'!$A$2:$J$97,7,0)</f>
        <v>2.0768</v>
      </c>
      <c r="J4749">
        <f t="shared" si="74"/>
        <v>141.68255499244037</v>
      </c>
      <c r="K4749" s="50" t="str">
        <f>VLOOKUP(D4749,'Species List'!$A$2:$J$97,4,0)</f>
        <v>Acanthuridae</v>
      </c>
    </row>
    <row r="4750" spans="1:11">
      <c r="A4750">
        <v>2017</v>
      </c>
      <c r="B4750" t="s">
        <v>63</v>
      </c>
      <c r="C4750">
        <v>4</v>
      </c>
      <c r="D4750" t="s">
        <v>54</v>
      </c>
      <c r="E4750" s="48" t="str">
        <f>VLOOKUP(D4750,'Species List'!$A$2:$J$97,3,0)</f>
        <v>Acanthurus coeruleus</v>
      </c>
      <c r="F4750">
        <v>12</v>
      </c>
      <c r="H4750" s="50">
        <f>VLOOKUP(D4750,'Species List'!$A$2:$J$97,6,0)</f>
        <v>-2.8241999999999998</v>
      </c>
      <c r="I4750" s="50">
        <f>VLOOKUP(D4750,'Species List'!$A$2:$J$97,7,0)</f>
        <v>2.2637999999999998</v>
      </c>
      <c r="J4750">
        <f t="shared" si="74"/>
        <v>76.322133977954692</v>
      </c>
      <c r="K4750" s="50" t="str">
        <f>VLOOKUP(D4750,'Species List'!$A$2:$J$97,4,0)</f>
        <v>Acanthuridae</v>
      </c>
    </row>
    <row r="4751" spans="1:11">
      <c r="A4751">
        <v>2017</v>
      </c>
      <c r="B4751" t="s">
        <v>63</v>
      </c>
      <c r="C4751">
        <v>4</v>
      </c>
      <c r="D4751" t="s">
        <v>54</v>
      </c>
      <c r="E4751" s="48" t="str">
        <f>VLOOKUP(D4751,'Species List'!$A$2:$J$97,3,0)</f>
        <v>Acanthurus coeruleus</v>
      </c>
      <c r="F4751">
        <v>16</v>
      </c>
      <c r="H4751" s="50">
        <f>VLOOKUP(D4751,'Species List'!$A$2:$J$97,6,0)</f>
        <v>-2.8241999999999998</v>
      </c>
      <c r="I4751" s="50">
        <f>VLOOKUP(D4751,'Species List'!$A$2:$J$97,7,0)</f>
        <v>2.2637999999999998</v>
      </c>
      <c r="J4751">
        <f t="shared" si="74"/>
        <v>146.38171018501848</v>
      </c>
      <c r="K4751" s="50" t="str">
        <f>VLOOKUP(D4751,'Species List'!$A$2:$J$97,4,0)</f>
        <v>Acanthuridae</v>
      </c>
    </row>
    <row r="4752" spans="1:11">
      <c r="A4752">
        <v>2017</v>
      </c>
      <c r="B4752" t="s">
        <v>63</v>
      </c>
      <c r="C4752">
        <v>4</v>
      </c>
      <c r="D4752" t="s">
        <v>44</v>
      </c>
      <c r="E4752" s="48" t="str">
        <f>VLOOKUP(D4752,'Species List'!$A$2:$J$97,3,0)</f>
        <v>Scarus iseri</v>
      </c>
      <c r="F4752">
        <v>21</v>
      </c>
      <c r="G4752" t="s">
        <v>43</v>
      </c>
      <c r="H4752" s="50">
        <f>VLOOKUP(D4752,'Species List'!$A$2:$J$97,6,0)</f>
        <v>-4.8887</v>
      </c>
      <c r="I4752" s="50">
        <f>VLOOKUP(D4752,'Species List'!$A$2:$J$97,7,0)</f>
        <v>3.0548000000000002</v>
      </c>
      <c r="J4752">
        <f t="shared" si="74"/>
        <v>160.40411355619071</v>
      </c>
      <c r="K4752" s="50" t="str">
        <f>VLOOKUP(D4752,'Species List'!$A$2:$J$97,4,0)</f>
        <v>Scaridae</v>
      </c>
    </row>
    <row r="4753" spans="1:11">
      <c r="A4753">
        <v>2017</v>
      </c>
      <c r="B4753" t="s">
        <v>63</v>
      </c>
      <c r="C4753">
        <v>4</v>
      </c>
      <c r="D4753" t="s">
        <v>48</v>
      </c>
      <c r="E4753" s="48" t="str">
        <f>VLOOKUP(D4753,'Species List'!$A$2:$J$97,3,0)</f>
        <v>Scarus taeniopterus</v>
      </c>
      <c r="F4753">
        <v>14</v>
      </c>
      <c r="G4753" t="s">
        <v>21</v>
      </c>
      <c r="H4753" s="50">
        <f>VLOOKUP(D4753,'Species List'!$A$2:$J$97,6,0)</f>
        <v>-3.2256999999999998</v>
      </c>
      <c r="I4753" s="50">
        <f>VLOOKUP(D4753,'Species List'!$A$2:$J$97,7,0)</f>
        <v>2.3852000000000002</v>
      </c>
      <c r="J4753">
        <f t="shared" si="74"/>
        <v>78.206813423753971</v>
      </c>
      <c r="K4753" s="50" t="str">
        <f>VLOOKUP(D4753,'Species List'!$A$2:$J$97,4,0)</f>
        <v>Scaridae</v>
      </c>
    </row>
    <row r="4754" spans="1:11">
      <c r="A4754">
        <v>2017</v>
      </c>
      <c r="B4754" t="s">
        <v>63</v>
      </c>
      <c r="C4754">
        <v>4</v>
      </c>
      <c r="D4754" t="s">
        <v>48</v>
      </c>
      <c r="E4754" s="48" t="str">
        <f>VLOOKUP(D4754,'Species List'!$A$2:$J$97,3,0)</f>
        <v>Scarus taeniopterus</v>
      </c>
      <c r="F4754">
        <v>15</v>
      </c>
      <c r="G4754" t="s">
        <v>21</v>
      </c>
      <c r="H4754" s="50">
        <f>VLOOKUP(D4754,'Species List'!$A$2:$J$97,6,0)</f>
        <v>-3.2256999999999998</v>
      </c>
      <c r="I4754" s="50">
        <f>VLOOKUP(D4754,'Species List'!$A$2:$J$97,7,0)</f>
        <v>2.3852000000000002</v>
      </c>
      <c r="J4754">
        <f t="shared" si="74"/>
        <v>92.19616810425471</v>
      </c>
      <c r="K4754" s="50" t="str">
        <f>VLOOKUP(D4754,'Species List'!$A$2:$J$97,4,0)</f>
        <v>Scaridae</v>
      </c>
    </row>
    <row r="4755" spans="1:11">
      <c r="A4755">
        <v>2017</v>
      </c>
      <c r="B4755" t="s">
        <v>63</v>
      </c>
      <c r="C4755">
        <v>4</v>
      </c>
      <c r="D4755" t="s">
        <v>48</v>
      </c>
      <c r="E4755" s="48" t="str">
        <f>VLOOKUP(D4755,'Species List'!$A$2:$J$97,3,0)</f>
        <v>Scarus taeniopterus</v>
      </c>
      <c r="F4755">
        <v>16</v>
      </c>
      <c r="G4755" t="s">
        <v>21</v>
      </c>
      <c r="H4755" s="50">
        <f>VLOOKUP(D4755,'Species List'!$A$2:$J$97,6,0)</f>
        <v>-3.2256999999999998</v>
      </c>
      <c r="I4755" s="50">
        <f>VLOOKUP(D4755,'Species List'!$A$2:$J$97,7,0)</f>
        <v>2.3852000000000002</v>
      </c>
      <c r="J4755">
        <f t="shared" si="74"/>
        <v>107.53924488293569</v>
      </c>
      <c r="K4755" s="50" t="str">
        <f>VLOOKUP(D4755,'Species List'!$A$2:$J$97,4,0)</f>
        <v>Scaridae</v>
      </c>
    </row>
    <row r="4756" spans="1:11">
      <c r="A4756">
        <v>2017</v>
      </c>
      <c r="B4756" t="s">
        <v>63</v>
      </c>
      <c r="C4756">
        <v>4</v>
      </c>
      <c r="D4756" t="s">
        <v>48</v>
      </c>
      <c r="E4756" s="48" t="str">
        <f>VLOOKUP(D4756,'Species List'!$A$2:$J$97,3,0)</f>
        <v>Scarus taeniopterus</v>
      </c>
      <c r="F4756">
        <v>18</v>
      </c>
      <c r="G4756" t="s">
        <v>21</v>
      </c>
      <c r="H4756" s="50">
        <f>VLOOKUP(D4756,'Species List'!$A$2:$J$97,6,0)</f>
        <v>-3.2256999999999998</v>
      </c>
      <c r="I4756" s="50">
        <f>VLOOKUP(D4756,'Species List'!$A$2:$J$97,7,0)</f>
        <v>2.3852000000000002</v>
      </c>
      <c r="J4756">
        <f t="shared" si="74"/>
        <v>142.42163893869329</v>
      </c>
      <c r="K4756" s="50" t="str">
        <f>VLOOKUP(D4756,'Species List'!$A$2:$J$97,4,0)</f>
        <v>Scaridae</v>
      </c>
    </row>
    <row r="4757" spans="1:11">
      <c r="A4757">
        <v>2017</v>
      </c>
      <c r="B4757" t="s">
        <v>63</v>
      </c>
      <c r="C4757">
        <v>4</v>
      </c>
      <c r="D4757" t="s">
        <v>48</v>
      </c>
      <c r="E4757" s="48" t="str">
        <f>VLOOKUP(D4757,'Species List'!$A$2:$J$97,3,0)</f>
        <v>Scarus taeniopterus</v>
      </c>
      <c r="F4757">
        <v>19</v>
      </c>
      <c r="G4757" t="s">
        <v>21</v>
      </c>
      <c r="H4757" s="50">
        <f>VLOOKUP(D4757,'Species List'!$A$2:$J$97,6,0)</f>
        <v>-3.2256999999999998</v>
      </c>
      <c r="I4757" s="50">
        <f>VLOOKUP(D4757,'Species List'!$A$2:$J$97,7,0)</f>
        <v>2.3852000000000002</v>
      </c>
      <c r="J4757">
        <f t="shared" si="74"/>
        <v>162.02539503890316</v>
      </c>
      <c r="K4757" s="50" t="str">
        <f>VLOOKUP(D4757,'Species List'!$A$2:$J$97,4,0)</f>
        <v>Scaridae</v>
      </c>
    </row>
    <row r="4758" spans="1:11">
      <c r="A4758">
        <v>2017</v>
      </c>
      <c r="B4758" t="s">
        <v>63</v>
      </c>
      <c r="C4758">
        <v>4</v>
      </c>
      <c r="D4758" t="s">
        <v>48</v>
      </c>
      <c r="E4758" s="48" t="str">
        <f>VLOOKUP(D4758,'Species List'!$A$2:$J$97,3,0)</f>
        <v>Scarus taeniopterus</v>
      </c>
      <c r="F4758">
        <v>20</v>
      </c>
      <c r="G4758" t="s">
        <v>21</v>
      </c>
      <c r="H4758" s="50">
        <f>VLOOKUP(D4758,'Species List'!$A$2:$J$97,6,0)</f>
        <v>-3.2256999999999998</v>
      </c>
      <c r="I4758" s="50">
        <f>VLOOKUP(D4758,'Species List'!$A$2:$J$97,7,0)</f>
        <v>2.3852000000000002</v>
      </c>
      <c r="J4758">
        <f t="shared" si="74"/>
        <v>183.11197449783583</v>
      </c>
      <c r="K4758" s="50" t="str">
        <f>VLOOKUP(D4758,'Species List'!$A$2:$J$97,4,0)</f>
        <v>Scaridae</v>
      </c>
    </row>
    <row r="4759" spans="1:11">
      <c r="A4759">
        <v>2017</v>
      </c>
      <c r="B4759" t="s">
        <v>63</v>
      </c>
      <c r="C4759">
        <v>4</v>
      </c>
      <c r="D4759" t="s">
        <v>48</v>
      </c>
      <c r="E4759" s="48" t="str">
        <f>VLOOKUP(D4759,'Species List'!$A$2:$J$97,3,0)</f>
        <v>Scarus taeniopterus</v>
      </c>
      <c r="F4759">
        <v>21</v>
      </c>
      <c r="G4759" t="s">
        <v>43</v>
      </c>
      <c r="H4759" s="50">
        <f>VLOOKUP(D4759,'Species List'!$A$2:$J$97,6,0)</f>
        <v>-3.2256999999999998</v>
      </c>
      <c r="I4759" s="50">
        <f>VLOOKUP(D4759,'Species List'!$A$2:$J$97,7,0)</f>
        <v>2.3852000000000002</v>
      </c>
      <c r="J4759">
        <f t="shared" si="74"/>
        <v>205.71097462173614</v>
      </c>
      <c r="K4759" s="50" t="str">
        <f>VLOOKUP(D4759,'Species List'!$A$2:$J$97,4,0)</f>
        <v>Scaridae</v>
      </c>
    </row>
    <row r="4760" spans="1:11">
      <c r="A4760">
        <v>2017</v>
      </c>
      <c r="B4760" t="s">
        <v>63</v>
      </c>
      <c r="C4760">
        <v>4</v>
      </c>
      <c r="D4760" t="s">
        <v>48</v>
      </c>
      <c r="E4760" s="48" t="str">
        <f>VLOOKUP(D4760,'Species List'!$A$2:$J$97,3,0)</f>
        <v>Scarus taeniopterus</v>
      </c>
      <c r="F4760">
        <v>21</v>
      </c>
      <c r="G4760" t="s">
        <v>43</v>
      </c>
      <c r="H4760" s="50">
        <f>VLOOKUP(D4760,'Species List'!$A$2:$J$97,6,0)</f>
        <v>-3.2256999999999998</v>
      </c>
      <c r="I4760" s="50">
        <f>VLOOKUP(D4760,'Species List'!$A$2:$J$97,7,0)</f>
        <v>2.3852000000000002</v>
      </c>
      <c r="J4760">
        <f t="shared" si="74"/>
        <v>205.71097462173614</v>
      </c>
      <c r="K4760" s="50" t="str">
        <f>VLOOKUP(D4760,'Species List'!$A$2:$J$97,4,0)</f>
        <v>Scaridae</v>
      </c>
    </row>
    <row r="4761" spans="1:11">
      <c r="A4761">
        <v>2017</v>
      </c>
      <c r="B4761" t="s">
        <v>63</v>
      </c>
      <c r="C4761">
        <v>4</v>
      </c>
      <c r="D4761" t="s">
        <v>47</v>
      </c>
      <c r="E4761" s="48" t="str">
        <f>VLOOKUP(D4761,'Species List'!$A$2:$J$97,3,0)</f>
        <v>Sparisoma aurofrenatum</v>
      </c>
      <c r="F4761">
        <v>16</v>
      </c>
      <c r="G4761" t="s">
        <v>21</v>
      </c>
      <c r="H4761" s="50">
        <f>VLOOKUP(D4761,'Species List'!$A$2:$J$97,6,0)</f>
        <v>-4.0781000000000001</v>
      </c>
      <c r="I4761" s="50">
        <f>VLOOKUP(D4761,'Species List'!$A$2:$J$97,7,0)</f>
        <v>2.7437999999999998</v>
      </c>
      <c r="J4761">
        <f t="shared" si="74"/>
        <v>93.231872840853399</v>
      </c>
      <c r="K4761" s="50" t="str">
        <f>VLOOKUP(D4761,'Species List'!$A$2:$J$97,4,0)</f>
        <v>Scaridae</v>
      </c>
    </row>
    <row r="4762" spans="1:11">
      <c r="A4762">
        <v>2017</v>
      </c>
      <c r="B4762" t="s">
        <v>63</v>
      </c>
      <c r="C4762">
        <v>4</v>
      </c>
      <c r="D4762" t="s">
        <v>47</v>
      </c>
      <c r="E4762" s="48" t="str">
        <f>VLOOKUP(D4762,'Species List'!$A$2:$J$97,3,0)</f>
        <v>Sparisoma aurofrenatum</v>
      </c>
      <c r="F4762">
        <v>19</v>
      </c>
      <c r="G4762" t="s">
        <v>43</v>
      </c>
      <c r="H4762" s="50">
        <f>VLOOKUP(D4762,'Species List'!$A$2:$J$97,6,0)</f>
        <v>-4.0781000000000001</v>
      </c>
      <c r="I4762" s="50">
        <f>VLOOKUP(D4762,'Species List'!$A$2:$J$97,7,0)</f>
        <v>2.7437999999999998</v>
      </c>
      <c r="J4762">
        <f t="shared" si="74"/>
        <v>149.3977752647418</v>
      </c>
      <c r="K4762" s="50" t="str">
        <f>VLOOKUP(D4762,'Species List'!$A$2:$J$97,4,0)</f>
        <v>Scaridae</v>
      </c>
    </row>
    <row r="4763" spans="1:11">
      <c r="A4763">
        <v>2017</v>
      </c>
      <c r="B4763" t="s">
        <v>63</v>
      </c>
      <c r="C4763">
        <v>4</v>
      </c>
      <c r="D4763" t="s">
        <v>45</v>
      </c>
      <c r="E4763" s="48" t="str">
        <f>VLOOKUP(D4763,'Species List'!$A$2:$J$97,3,0)</f>
        <v>Sparisoma viride</v>
      </c>
      <c r="F4763">
        <v>18</v>
      </c>
      <c r="G4763" t="s">
        <v>21</v>
      </c>
      <c r="H4763" s="50">
        <f>VLOOKUP(D4763,'Species List'!$A$2:$J$97,6,0)</f>
        <v>-4.4317000000000002</v>
      </c>
      <c r="I4763" s="50">
        <f>VLOOKUP(D4763,'Species List'!$A$2:$J$97,7,0)</f>
        <v>2.9051</v>
      </c>
      <c r="J4763">
        <f t="shared" si="74"/>
        <v>131.85364940800787</v>
      </c>
      <c r="K4763" s="50" t="str">
        <f>VLOOKUP(D4763,'Species List'!$A$2:$J$97,4,0)</f>
        <v>Scaridae</v>
      </c>
    </row>
    <row r="4764" spans="1:11">
      <c r="A4764">
        <v>2017</v>
      </c>
      <c r="B4764" t="s">
        <v>63</v>
      </c>
      <c r="C4764">
        <v>4</v>
      </c>
      <c r="D4764" t="s">
        <v>45</v>
      </c>
      <c r="E4764" s="48" t="str">
        <f>VLOOKUP(D4764,'Species List'!$A$2:$J$97,3,0)</f>
        <v>Sparisoma viride</v>
      </c>
      <c r="F4764">
        <v>19</v>
      </c>
      <c r="G4764" t="s">
        <v>21</v>
      </c>
      <c r="H4764" s="50">
        <f>VLOOKUP(D4764,'Species List'!$A$2:$J$97,6,0)</f>
        <v>-4.4317000000000002</v>
      </c>
      <c r="I4764" s="50">
        <f>VLOOKUP(D4764,'Species List'!$A$2:$J$97,7,0)</f>
        <v>2.9051</v>
      </c>
      <c r="J4764">
        <f t="shared" si="74"/>
        <v>154.2790962414671</v>
      </c>
      <c r="K4764" s="50" t="str">
        <f>VLOOKUP(D4764,'Species List'!$A$2:$J$97,4,0)</f>
        <v>Scaridae</v>
      </c>
    </row>
    <row r="4765" spans="1:11">
      <c r="A4765">
        <v>2017</v>
      </c>
      <c r="B4765" t="s">
        <v>63</v>
      </c>
      <c r="C4765">
        <v>4</v>
      </c>
      <c r="D4765" t="s">
        <v>45</v>
      </c>
      <c r="E4765" s="48" t="str">
        <f>VLOOKUP(D4765,'Species List'!$A$2:$J$97,3,0)</f>
        <v>Sparisoma viride</v>
      </c>
      <c r="F4765">
        <v>24</v>
      </c>
      <c r="G4765" t="s">
        <v>21</v>
      </c>
      <c r="H4765" s="50">
        <f>VLOOKUP(D4765,'Species List'!$A$2:$J$97,6,0)</f>
        <v>-4.4317000000000002</v>
      </c>
      <c r="I4765" s="50">
        <f>VLOOKUP(D4765,'Species List'!$A$2:$J$97,7,0)</f>
        <v>2.9051</v>
      </c>
      <c r="J4765">
        <f t="shared" si="74"/>
        <v>304.12468932899543</v>
      </c>
      <c r="K4765" s="50" t="str">
        <f>VLOOKUP(D4765,'Species List'!$A$2:$J$97,4,0)</f>
        <v>Scaridae</v>
      </c>
    </row>
    <row r="4766" spans="1:11">
      <c r="A4766">
        <v>2017</v>
      </c>
      <c r="B4766" t="s">
        <v>63</v>
      </c>
      <c r="C4766">
        <v>4</v>
      </c>
      <c r="D4766" t="s">
        <v>45</v>
      </c>
      <c r="E4766" s="48" t="str">
        <f>VLOOKUP(D4766,'Species List'!$A$2:$J$97,3,0)</f>
        <v>Sparisoma viride</v>
      </c>
      <c r="F4766">
        <v>26</v>
      </c>
      <c r="G4766" t="s">
        <v>21</v>
      </c>
      <c r="H4766" s="50">
        <f>VLOOKUP(D4766,'Species List'!$A$2:$J$97,6,0)</f>
        <v>-4.4317000000000002</v>
      </c>
      <c r="I4766" s="50">
        <f>VLOOKUP(D4766,'Species List'!$A$2:$J$97,7,0)</f>
        <v>2.9051</v>
      </c>
      <c r="J4766">
        <f t="shared" si="74"/>
        <v>383.741768934785</v>
      </c>
      <c r="K4766" s="50" t="str">
        <f>VLOOKUP(D4766,'Species List'!$A$2:$J$97,4,0)</f>
        <v>Scaridae</v>
      </c>
    </row>
    <row r="4767" spans="1:11">
      <c r="A4767">
        <v>2017</v>
      </c>
      <c r="B4767" t="s">
        <v>63</v>
      </c>
      <c r="C4767">
        <v>4</v>
      </c>
      <c r="D4767" t="s">
        <v>45</v>
      </c>
      <c r="E4767" s="48" t="str">
        <f>VLOOKUP(D4767,'Species List'!$A$2:$J$97,3,0)</f>
        <v>Sparisoma viride</v>
      </c>
      <c r="F4767">
        <v>24</v>
      </c>
      <c r="G4767" t="s">
        <v>43</v>
      </c>
      <c r="H4767" s="50">
        <f>VLOOKUP(D4767,'Species List'!$A$2:$J$97,6,0)</f>
        <v>-4.4317000000000002</v>
      </c>
      <c r="I4767" s="50">
        <f>VLOOKUP(D4767,'Species List'!$A$2:$J$97,7,0)</f>
        <v>2.9051</v>
      </c>
      <c r="J4767">
        <f t="shared" si="74"/>
        <v>304.12468932899543</v>
      </c>
      <c r="K4767" s="50" t="str">
        <f>VLOOKUP(D4767,'Species List'!$A$2:$J$97,4,0)</f>
        <v>Scaridae</v>
      </c>
    </row>
    <row r="4768" spans="1:11">
      <c r="A4768">
        <v>2017</v>
      </c>
      <c r="B4768" t="s">
        <v>63</v>
      </c>
      <c r="C4768">
        <v>4</v>
      </c>
      <c r="D4768" t="s">
        <v>45</v>
      </c>
      <c r="E4768" s="48" t="str">
        <f>VLOOKUP(D4768,'Species List'!$A$2:$J$97,3,0)</f>
        <v>Sparisoma viride</v>
      </c>
      <c r="F4768">
        <v>25</v>
      </c>
      <c r="G4768" t="s">
        <v>43</v>
      </c>
      <c r="H4768" s="50">
        <f>VLOOKUP(D4768,'Species List'!$A$2:$J$97,6,0)</f>
        <v>-4.4317000000000002</v>
      </c>
      <c r="I4768" s="50">
        <f>VLOOKUP(D4768,'Species List'!$A$2:$J$97,7,0)</f>
        <v>2.9051</v>
      </c>
      <c r="J4768">
        <f t="shared" si="74"/>
        <v>342.41715863912742</v>
      </c>
      <c r="K4768" s="50" t="str">
        <f>VLOOKUP(D4768,'Species List'!$A$2:$J$97,4,0)</f>
        <v>Scaridae</v>
      </c>
    </row>
    <row r="4769" spans="1:11">
      <c r="A4769">
        <v>2017</v>
      </c>
      <c r="B4769" t="s">
        <v>63</v>
      </c>
      <c r="C4769">
        <v>5</v>
      </c>
      <c r="D4769" t="s">
        <v>54</v>
      </c>
      <c r="E4769" s="48" t="str">
        <f>VLOOKUP(D4769,'Species List'!$A$2:$J$97,3,0)</f>
        <v>Acanthurus coeruleus</v>
      </c>
      <c r="F4769">
        <v>16</v>
      </c>
      <c r="H4769" s="50">
        <f>VLOOKUP(D4769,'Species List'!$A$2:$J$97,6,0)</f>
        <v>-2.8241999999999998</v>
      </c>
      <c r="I4769" s="50">
        <f>VLOOKUP(D4769,'Species List'!$A$2:$J$97,7,0)</f>
        <v>2.2637999999999998</v>
      </c>
      <c r="J4769">
        <f t="shared" si="74"/>
        <v>146.38171018501848</v>
      </c>
      <c r="K4769" s="50" t="str">
        <f>VLOOKUP(D4769,'Species List'!$A$2:$J$97,4,0)</f>
        <v>Acanthuridae</v>
      </c>
    </row>
    <row r="4770" spans="1:11">
      <c r="A4770">
        <v>2017</v>
      </c>
      <c r="B4770" t="s">
        <v>63</v>
      </c>
      <c r="C4770">
        <v>5</v>
      </c>
      <c r="D4770" t="s">
        <v>49</v>
      </c>
      <c r="E4770" s="48" t="str">
        <f>VLOOKUP(D4770,'Species List'!$A$2:$J$97,3,0)</f>
        <v>Microspathodon chrysurus</v>
      </c>
      <c r="F4770">
        <v>16</v>
      </c>
      <c r="H4770" s="50">
        <f>VLOOKUP(D4770,'Species List'!$A$2:$J$97,6,0)</f>
        <v>-4.7032999999999996</v>
      </c>
      <c r="I4770" s="50">
        <f>VLOOKUP(D4770,'Species List'!$A$2:$J$97,7,0)</f>
        <v>3.0825</v>
      </c>
      <c r="J4770">
        <f t="shared" si="74"/>
        <v>123.2820497402834</v>
      </c>
      <c r="K4770" s="50" t="str">
        <f>VLOOKUP(D4770,'Species List'!$A$2:$J$97,4,0)</f>
        <v>Pomacentridae</v>
      </c>
    </row>
    <row r="4771" spans="1:11">
      <c r="A4771">
        <v>2017</v>
      </c>
      <c r="B4771" t="s">
        <v>63</v>
      </c>
      <c r="C4771">
        <v>5</v>
      </c>
      <c r="D4771" t="s">
        <v>48</v>
      </c>
      <c r="E4771" s="48" t="str">
        <f>VLOOKUP(D4771,'Species List'!$A$2:$J$97,3,0)</f>
        <v>Scarus taeniopterus</v>
      </c>
      <c r="F4771">
        <v>13</v>
      </c>
      <c r="G4771" t="s">
        <v>21</v>
      </c>
      <c r="H4771" s="50">
        <f>VLOOKUP(D4771,'Species List'!$A$2:$J$97,6,0)</f>
        <v>-3.2256999999999998</v>
      </c>
      <c r="I4771" s="50">
        <f>VLOOKUP(D4771,'Species List'!$A$2:$J$97,7,0)</f>
        <v>2.3852000000000002</v>
      </c>
      <c r="J4771">
        <f t="shared" si="74"/>
        <v>65.535660968650873</v>
      </c>
      <c r="K4771" s="50" t="str">
        <f>VLOOKUP(D4771,'Species List'!$A$2:$J$97,4,0)</f>
        <v>Scaridae</v>
      </c>
    </row>
    <row r="4772" spans="1:11">
      <c r="A4772">
        <v>2017</v>
      </c>
      <c r="B4772" t="s">
        <v>63</v>
      </c>
      <c r="C4772">
        <v>5</v>
      </c>
      <c r="D4772" t="s">
        <v>48</v>
      </c>
      <c r="E4772" s="48" t="str">
        <f>VLOOKUP(D4772,'Species List'!$A$2:$J$97,3,0)</f>
        <v>Scarus taeniopterus</v>
      </c>
      <c r="F4772">
        <v>14</v>
      </c>
      <c r="G4772" t="s">
        <v>21</v>
      </c>
      <c r="H4772" s="50">
        <f>VLOOKUP(D4772,'Species List'!$A$2:$J$97,6,0)</f>
        <v>-3.2256999999999998</v>
      </c>
      <c r="I4772" s="50">
        <f>VLOOKUP(D4772,'Species List'!$A$2:$J$97,7,0)</f>
        <v>2.3852000000000002</v>
      </c>
      <c r="J4772">
        <f t="shared" si="74"/>
        <v>78.206813423753971</v>
      </c>
      <c r="K4772" s="50" t="str">
        <f>VLOOKUP(D4772,'Species List'!$A$2:$J$97,4,0)</f>
        <v>Scaridae</v>
      </c>
    </row>
    <row r="4773" spans="1:11">
      <c r="A4773">
        <v>2017</v>
      </c>
      <c r="B4773" t="s">
        <v>63</v>
      </c>
      <c r="C4773">
        <v>5</v>
      </c>
      <c r="D4773" t="s">
        <v>48</v>
      </c>
      <c r="E4773" s="48" t="str">
        <f>VLOOKUP(D4773,'Species List'!$A$2:$J$97,3,0)</f>
        <v>Scarus taeniopterus</v>
      </c>
      <c r="F4773">
        <v>14</v>
      </c>
      <c r="G4773" t="s">
        <v>21</v>
      </c>
      <c r="H4773" s="50">
        <f>VLOOKUP(D4773,'Species List'!$A$2:$J$97,6,0)</f>
        <v>-3.2256999999999998</v>
      </c>
      <c r="I4773" s="50">
        <f>VLOOKUP(D4773,'Species List'!$A$2:$J$97,7,0)</f>
        <v>2.3852000000000002</v>
      </c>
      <c r="J4773">
        <f t="shared" si="74"/>
        <v>78.206813423753971</v>
      </c>
      <c r="K4773" s="50" t="str">
        <f>VLOOKUP(D4773,'Species List'!$A$2:$J$97,4,0)</f>
        <v>Scaridae</v>
      </c>
    </row>
    <row r="4774" spans="1:11">
      <c r="A4774">
        <v>2017</v>
      </c>
      <c r="B4774" t="s">
        <v>63</v>
      </c>
      <c r="C4774">
        <v>5</v>
      </c>
      <c r="D4774" t="s">
        <v>48</v>
      </c>
      <c r="E4774" s="48" t="str">
        <f>VLOOKUP(D4774,'Species List'!$A$2:$J$97,3,0)</f>
        <v>Scarus taeniopterus</v>
      </c>
      <c r="F4774">
        <v>14</v>
      </c>
      <c r="G4774" t="s">
        <v>21</v>
      </c>
      <c r="H4774" s="50">
        <f>VLOOKUP(D4774,'Species List'!$A$2:$J$97,6,0)</f>
        <v>-3.2256999999999998</v>
      </c>
      <c r="I4774" s="50">
        <f>VLOOKUP(D4774,'Species List'!$A$2:$J$97,7,0)</f>
        <v>2.3852000000000002</v>
      </c>
      <c r="J4774">
        <f t="shared" si="74"/>
        <v>78.206813423753971</v>
      </c>
      <c r="K4774" s="50" t="str">
        <f>VLOOKUP(D4774,'Species List'!$A$2:$J$97,4,0)</f>
        <v>Scaridae</v>
      </c>
    </row>
    <row r="4775" spans="1:11">
      <c r="A4775">
        <v>2017</v>
      </c>
      <c r="B4775" t="s">
        <v>63</v>
      </c>
      <c r="C4775">
        <v>5</v>
      </c>
      <c r="D4775" t="s">
        <v>48</v>
      </c>
      <c r="E4775" s="48" t="str">
        <f>VLOOKUP(D4775,'Species List'!$A$2:$J$97,3,0)</f>
        <v>Scarus taeniopterus</v>
      </c>
      <c r="F4775">
        <v>18</v>
      </c>
      <c r="G4775" t="s">
        <v>21</v>
      </c>
      <c r="H4775" s="50">
        <f>VLOOKUP(D4775,'Species List'!$A$2:$J$97,6,0)</f>
        <v>-3.2256999999999998</v>
      </c>
      <c r="I4775" s="50">
        <f>VLOOKUP(D4775,'Species List'!$A$2:$J$97,7,0)</f>
        <v>2.3852000000000002</v>
      </c>
      <c r="J4775">
        <f t="shared" si="74"/>
        <v>142.42163893869329</v>
      </c>
      <c r="K4775" s="50" t="str">
        <f>VLOOKUP(D4775,'Species List'!$A$2:$J$97,4,0)</f>
        <v>Scaridae</v>
      </c>
    </row>
    <row r="4776" spans="1:11">
      <c r="A4776">
        <v>2017</v>
      </c>
      <c r="B4776" t="s">
        <v>63</v>
      </c>
      <c r="C4776">
        <v>5</v>
      </c>
      <c r="D4776" t="s">
        <v>48</v>
      </c>
      <c r="E4776" s="48" t="str">
        <f>VLOOKUP(D4776,'Species List'!$A$2:$J$97,3,0)</f>
        <v>Scarus taeniopterus</v>
      </c>
      <c r="F4776">
        <v>19</v>
      </c>
      <c r="G4776" t="s">
        <v>43</v>
      </c>
      <c r="H4776" s="50">
        <f>VLOOKUP(D4776,'Species List'!$A$2:$J$97,6,0)</f>
        <v>-3.2256999999999998</v>
      </c>
      <c r="I4776" s="50">
        <f>VLOOKUP(D4776,'Species List'!$A$2:$J$97,7,0)</f>
        <v>2.3852000000000002</v>
      </c>
      <c r="J4776">
        <f t="shared" si="74"/>
        <v>162.02539503890316</v>
      </c>
      <c r="K4776" s="50" t="str">
        <f>VLOOKUP(D4776,'Species List'!$A$2:$J$97,4,0)</f>
        <v>Scaridae</v>
      </c>
    </row>
    <row r="4777" spans="1:11">
      <c r="A4777">
        <v>2017</v>
      </c>
      <c r="B4777" t="s">
        <v>63</v>
      </c>
      <c r="C4777">
        <v>5</v>
      </c>
      <c r="D4777" t="s">
        <v>48</v>
      </c>
      <c r="E4777" s="48" t="str">
        <f>VLOOKUP(D4777,'Species List'!$A$2:$J$97,3,0)</f>
        <v>Scarus taeniopterus</v>
      </c>
      <c r="F4777">
        <v>21</v>
      </c>
      <c r="G4777" t="s">
        <v>43</v>
      </c>
      <c r="H4777" s="50">
        <f>VLOOKUP(D4777,'Species List'!$A$2:$J$97,6,0)</f>
        <v>-3.2256999999999998</v>
      </c>
      <c r="I4777" s="50">
        <f>VLOOKUP(D4777,'Species List'!$A$2:$J$97,7,0)</f>
        <v>2.3852000000000002</v>
      </c>
      <c r="J4777">
        <f t="shared" si="74"/>
        <v>205.71097462173614</v>
      </c>
      <c r="K4777" s="50" t="str">
        <f>VLOOKUP(D4777,'Species List'!$A$2:$J$97,4,0)</f>
        <v>Scaridae</v>
      </c>
    </row>
    <row r="4778" spans="1:11">
      <c r="A4778">
        <v>2017</v>
      </c>
      <c r="B4778" t="s">
        <v>63</v>
      </c>
      <c r="C4778">
        <v>5</v>
      </c>
      <c r="D4778" t="s">
        <v>48</v>
      </c>
      <c r="E4778" s="48" t="str">
        <f>VLOOKUP(D4778,'Species List'!$A$2:$J$97,3,0)</f>
        <v>Scarus taeniopterus</v>
      </c>
      <c r="F4778">
        <v>21</v>
      </c>
      <c r="G4778" t="s">
        <v>43</v>
      </c>
      <c r="H4778" s="50">
        <f>VLOOKUP(D4778,'Species List'!$A$2:$J$97,6,0)</f>
        <v>-3.2256999999999998</v>
      </c>
      <c r="I4778" s="50">
        <f>VLOOKUP(D4778,'Species List'!$A$2:$J$97,7,0)</f>
        <v>2.3852000000000002</v>
      </c>
      <c r="J4778">
        <f t="shared" si="74"/>
        <v>205.71097462173614</v>
      </c>
      <c r="K4778" s="50" t="str">
        <f>VLOOKUP(D4778,'Species List'!$A$2:$J$97,4,0)</f>
        <v>Scaridae</v>
      </c>
    </row>
    <row r="4779" spans="1:11">
      <c r="A4779">
        <v>2017</v>
      </c>
      <c r="B4779" t="s">
        <v>63</v>
      </c>
      <c r="C4779">
        <v>5</v>
      </c>
      <c r="D4779" t="s">
        <v>48</v>
      </c>
      <c r="E4779" s="48" t="str">
        <f>VLOOKUP(D4779,'Species List'!$A$2:$J$97,3,0)</f>
        <v>Scarus taeniopterus</v>
      </c>
      <c r="F4779">
        <v>16</v>
      </c>
      <c r="H4779" s="50">
        <f>VLOOKUP(D4779,'Species List'!$A$2:$J$97,6,0)</f>
        <v>-3.2256999999999998</v>
      </c>
      <c r="I4779" s="50">
        <f>VLOOKUP(D4779,'Species List'!$A$2:$J$97,7,0)</f>
        <v>2.3852000000000002</v>
      </c>
      <c r="J4779">
        <f t="shared" si="74"/>
        <v>107.53924488293569</v>
      </c>
      <c r="K4779" s="50" t="str">
        <f>VLOOKUP(D4779,'Species List'!$A$2:$J$97,4,0)</f>
        <v>Scaridae</v>
      </c>
    </row>
    <row r="4780" spans="1:11">
      <c r="A4780">
        <v>2017</v>
      </c>
      <c r="B4780" t="s">
        <v>63</v>
      </c>
      <c r="C4780">
        <v>5</v>
      </c>
      <c r="D4780" t="s">
        <v>42</v>
      </c>
      <c r="E4780" s="48" t="str">
        <f>VLOOKUP(D4780,'Species List'!$A$2:$J$97,3,0)</f>
        <v>Scarus vetula</v>
      </c>
      <c r="F4780">
        <v>20</v>
      </c>
      <c r="G4780" t="s">
        <v>21</v>
      </c>
      <c r="H4780" s="50">
        <f>VLOOKUP(D4780,'Species List'!$A$2:$J$97,6,0)</f>
        <v>-5.0162000000000004</v>
      </c>
      <c r="I4780" s="50">
        <f>VLOOKUP(D4780,'Species List'!$A$2:$J$97,7,0)</f>
        <v>3.1109</v>
      </c>
      <c r="J4780">
        <f t="shared" si="74"/>
        <v>138.69928220116935</v>
      </c>
      <c r="K4780" s="50" t="str">
        <f>VLOOKUP(D4780,'Species List'!$A$2:$J$97,4,0)</f>
        <v>Scaridae</v>
      </c>
    </row>
    <row r="4781" spans="1:11">
      <c r="A4781">
        <v>2017</v>
      </c>
      <c r="B4781" t="s">
        <v>63</v>
      </c>
      <c r="C4781">
        <v>5</v>
      </c>
      <c r="D4781" t="s">
        <v>42</v>
      </c>
      <c r="E4781" s="48" t="str">
        <f>VLOOKUP(D4781,'Species List'!$A$2:$J$97,3,0)</f>
        <v>Scarus vetula</v>
      </c>
      <c r="F4781">
        <v>22</v>
      </c>
      <c r="G4781" t="s">
        <v>21</v>
      </c>
      <c r="H4781" s="50">
        <f>VLOOKUP(D4781,'Species List'!$A$2:$J$97,6,0)</f>
        <v>-5.0162000000000004</v>
      </c>
      <c r="I4781" s="50">
        <f>VLOOKUP(D4781,'Species List'!$A$2:$J$97,7,0)</f>
        <v>3.1109</v>
      </c>
      <c r="J4781">
        <f t="shared" si="74"/>
        <v>186.5703893135852</v>
      </c>
      <c r="K4781" s="50" t="str">
        <f>VLOOKUP(D4781,'Species List'!$A$2:$J$97,4,0)</f>
        <v>Scaridae</v>
      </c>
    </row>
    <row r="4782" spans="1:11">
      <c r="A4782">
        <v>2017</v>
      </c>
      <c r="B4782" t="s">
        <v>63</v>
      </c>
      <c r="C4782">
        <v>5</v>
      </c>
      <c r="D4782" t="s">
        <v>42</v>
      </c>
      <c r="E4782" s="48" t="str">
        <f>VLOOKUP(D4782,'Species List'!$A$2:$J$97,3,0)</f>
        <v>Scarus vetula</v>
      </c>
      <c r="F4782">
        <v>30</v>
      </c>
      <c r="G4782" t="s">
        <v>43</v>
      </c>
      <c r="H4782" s="50">
        <f>VLOOKUP(D4782,'Species List'!$A$2:$J$97,6,0)</f>
        <v>-5.0162000000000004</v>
      </c>
      <c r="I4782" s="50">
        <f>VLOOKUP(D4782,'Species List'!$A$2:$J$97,7,0)</f>
        <v>3.1109</v>
      </c>
      <c r="J4782">
        <f t="shared" si="74"/>
        <v>489.6395738782121</v>
      </c>
      <c r="K4782" s="50" t="str">
        <f>VLOOKUP(D4782,'Species List'!$A$2:$J$97,4,0)</f>
        <v>Scaridae</v>
      </c>
    </row>
    <row r="4783" spans="1:11">
      <c r="A4783">
        <v>2017</v>
      </c>
      <c r="B4783" t="s">
        <v>63</v>
      </c>
      <c r="C4783">
        <v>5</v>
      </c>
      <c r="D4783" t="s">
        <v>42</v>
      </c>
      <c r="E4783" s="48" t="str">
        <f>VLOOKUP(D4783,'Species List'!$A$2:$J$97,3,0)</f>
        <v>Scarus vetula</v>
      </c>
      <c r="F4783">
        <v>32</v>
      </c>
      <c r="G4783" t="s">
        <v>43</v>
      </c>
      <c r="H4783" s="50">
        <f>VLOOKUP(D4783,'Species List'!$A$2:$J$97,6,0)</f>
        <v>-5.0162000000000004</v>
      </c>
      <c r="I4783" s="50">
        <f>VLOOKUP(D4783,'Species List'!$A$2:$J$97,7,0)</f>
        <v>3.1109</v>
      </c>
      <c r="J4783">
        <f t="shared" si="74"/>
        <v>598.50952660385963</v>
      </c>
      <c r="K4783" s="50" t="str">
        <f>VLOOKUP(D4783,'Species List'!$A$2:$J$97,4,0)</f>
        <v>Scaridae</v>
      </c>
    </row>
    <row r="4784" spans="1:11">
      <c r="A4784">
        <v>2017</v>
      </c>
      <c r="B4784" t="s">
        <v>63</v>
      </c>
      <c r="C4784">
        <v>5</v>
      </c>
      <c r="D4784" t="s">
        <v>47</v>
      </c>
      <c r="E4784" s="48" t="str">
        <f>VLOOKUP(D4784,'Species List'!$A$2:$J$97,3,0)</f>
        <v>Sparisoma aurofrenatum</v>
      </c>
      <c r="F4784">
        <v>20</v>
      </c>
      <c r="G4784" t="s">
        <v>43</v>
      </c>
      <c r="H4784" s="50">
        <f>VLOOKUP(D4784,'Species List'!$A$2:$J$97,6,0)</f>
        <v>-4.0781000000000001</v>
      </c>
      <c r="I4784" s="50">
        <f>VLOOKUP(D4784,'Species List'!$A$2:$J$97,7,0)</f>
        <v>2.7437999999999998</v>
      </c>
      <c r="J4784">
        <f t="shared" si="74"/>
        <v>171.97531044669645</v>
      </c>
      <c r="K4784" s="50" t="str">
        <f>VLOOKUP(D4784,'Species List'!$A$2:$J$97,4,0)</f>
        <v>Scaridae</v>
      </c>
    </row>
    <row r="4785" spans="1:11">
      <c r="A4785">
        <v>2017</v>
      </c>
      <c r="B4785" t="s">
        <v>63</v>
      </c>
      <c r="C4785">
        <v>5</v>
      </c>
      <c r="D4785" t="s">
        <v>45</v>
      </c>
      <c r="E4785" s="48" t="str">
        <f>VLOOKUP(D4785,'Species List'!$A$2:$J$97,3,0)</f>
        <v>Sparisoma viride</v>
      </c>
      <c r="F4785">
        <v>26</v>
      </c>
      <c r="G4785" t="s">
        <v>43</v>
      </c>
      <c r="H4785" s="50">
        <f>VLOOKUP(D4785,'Species List'!$A$2:$J$97,6,0)</f>
        <v>-4.4317000000000002</v>
      </c>
      <c r="I4785" s="50">
        <f>VLOOKUP(D4785,'Species List'!$A$2:$J$97,7,0)</f>
        <v>2.9051</v>
      </c>
      <c r="J4785">
        <f t="shared" si="74"/>
        <v>383.741768934785</v>
      </c>
      <c r="K4785" s="50" t="str">
        <f>VLOOKUP(D4785,'Species List'!$A$2:$J$97,4,0)</f>
        <v>Scaridae</v>
      </c>
    </row>
    <row r="4786" spans="1:11">
      <c r="A4786">
        <v>2017</v>
      </c>
      <c r="B4786" t="s">
        <v>63</v>
      </c>
      <c r="C4786">
        <v>5</v>
      </c>
      <c r="D4786" t="s">
        <v>45</v>
      </c>
      <c r="E4786" s="48" t="str">
        <f>VLOOKUP(D4786,'Species List'!$A$2:$J$97,3,0)</f>
        <v>Sparisoma viride</v>
      </c>
      <c r="F4786">
        <v>32</v>
      </c>
      <c r="G4786" t="s">
        <v>43</v>
      </c>
      <c r="H4786" s="50">
        <f>VLOOKUP(D4786,'Species List'!$A$2:$J$97,6,0)</f>
        <v>-4.4317000000000002</v>
      </c>
      <c r="I4786" s="50">
        <f>VLOOKUP(D4786,'Species List'!$A$2:$J$97,7,0)</f>
        <v>2.9051</v>
      </c>
      <c r="J4786">
        <f t="shared" si="74"/>
        <v>701.47339170910243</v>
      </c>
      <c r="K4786" s="50" t="str">
        <f>VLOOKUP(D4786,'Species List'!$A$2:$J$97,4,0)</f>
        <v>Scaridae</v>
      </c>
    </row>
    <row r="4787" spans="1:11">
      <c r="A4787">
        <v>2017</v>
      </c>
      <c r="B4787" t="s">
        <v>63</v>
      </c>
      <c r="C4787">
        <v>6</v>
      </c>
      <c r="D4787" s="48" t="s">
        <v>26</v>
      </c>
      <c r="E4787" s="48" t="str">
        <f>VLOOKUP(D4787,'Species List'!$A$2:$J$97,3,0)</f>
        <v>Acanthurus bahianus</v>
      </c>
      <c r="F4787">
        <v>14</v>
      </c>
      <c r="H4787" s="50">
        <f>VLOOKUP(D4787,'Species List'!$A$2:$J$97,6,0)</f>
        <v>-4.6005000000000003</v>
      </c>
      <c r="I4787" s="50">
        <f>VLOOKUP(D4787,'Species List'!$A$2:$J$97,7,0)</f>
        <v>2.9752000000000001</v>
      </c>
      <c r="J4787">
        <f t="shared" si="74"/>
        <v>60.906007515663681</v>
      </c>
      <c r="K4787" s="50" t="str">
        <f>VLOOKUP(D4787,'Species List'!$A$2:$J$97,4,0)</f>
        <v>Acanthuridae</v>
      </c>
    </row>
    <row r="4788" spans="1:11">
      <c r="A4788">
        <v>2017</v>
      </c>
      <c r="B4788" t="s">
        <v>63</v>
      </c>
      <c r="C4788">
        <v>6</v>
      </c>
      <c r="D4788" t="s">
        <v>54</v>
      </c>
      <c r="E4788" s="48" t="str">
        <f>VLOOKUP(D4788,'Species List'!$A$2:$J$97,3,0)</f>
        <v>Acanthurus coeruleus</v>
      </c>
      <c r="F4788">
        <v>12</v>
      </c>
      <c r="H4788" s="50">
        <f>VLOOKUP(D4788,'Species List'!$A$2:$J$97,6,0)</f>
        <v>-2.8241999999999998</v>
      </c>
      <c r="I4788" s="50">
        <f>VLOOKUP(D4788,'Species List'!$A$2:$J$97,7,0)</f>
        <v>2.2637999999999998</v>
      </c>
      <c r="J4788">
        <f t="shared" si="74"/>
        <v>76.322133977954692</v>
      </c>
      <c r="K4788" s="50" t="str">
        <f>VLOOKUP(D4788,'Species List'!$A$2:$J$97,4,0)</f>
        <v>Acanthuridae</v>
      </c>
    </row>
    <row r="4789" spans="1:11">
      <c r="A4789">
        <v>2017</v>
      </c>
      <c r="B4789" t="s">
        <v>63</v>
      </c>
      <c r="C4789">
        <v>6</v>
      </c>
      <c r="D4789" t="s">
        <v>49</v>
      </c>
      <c r="E4789" s="48" t="str">
        <f>VLOOKUP(D4789,'Species List'!$A$2:$J$97,3,0)</f>
        <v>Microspathodon chrysurus</v>
      </c>
      <c r="F4789">
        <v>15</v>
      </c>
      <c r="H4789" s="50">
        <f>VLOOKUP(D4789,'Species List'!$A$2:$J$97,6,0)</f>
        <v>-4.7032999999999996</v>
      </c>
      <c r="I4789" s="50">
        <f>VLOOKUP(D4789,'Species List'!$A$2:$J$97,7,0)</f>
        <v>3.0825</v>
      </c>
      <c r="J4789">
        <f t="shared" si="74"/>
        <v>101.04185391212167</v>
      </c>
      <c r="K4789" s="50" t="str">
        <f>VLOOKUP(D4789,'Species List'!$A$2:$J$97,4,0)</f>
        <v>Pomacentridae</v>
      </c>
    </row>
    <row r="4790" spans="1:11">
      <c r="A4790">
        <v>2017</v>
      </c>
      <c r="B4790" t="s">
        <v>63</v>
      </c>
      <c r="C4790">
        <v>6</v>
      </c>
      <c r="D4790" t="s">
        <v>49</v>
      </c>
      <c r="E4790" s="48" t="str">
        <f>VLOOKUP(D4790,'Species List'!$A$2:$J$97,3,0)</f>
        <v>Microspathodon chrysurus</v>
      </c>
      <c r="F4790">
        <v>15</v>
      </c>
      <c r="H4790" s="50">
        <f>VLOOKUP(D4790,'Species List'!$A$2:$J$97,6,0)</f>
        <v>-4.7032999999999996</v>
      </c>
      <c r="I4790" s="50">
        <f>VLOOKUP(D4790,'Species List'!$A$2:$J$97,7,0)</f>
        <v>3.0825</v>
      </c>
      <c r="J4790">
        <f t="shared" si="74"/>
        <v>101.04185391212167</v>
      </c>
      <c r="K4790" s="50" t="str">
        <f>VLOOKUP(D4790,'Species List'!$A$2:$J$97,4,0)</f>
        <v>Pomacentridae</v>
      </c>
    </row>
    <row r="4791" spans="1:11">
      <c r="A4791">
        <v>2017</v>
      </c>
      <c r="B4791" t="s">
        <v>63</v>
      </c>
      <c r="C4791">
        <v>6</v>
      </c>
      <c r="D4791" t="s">
        <v>48</v>
      </c>
      <c r="E4791" s="48" t="str">
        <f>VLOOKUP(D4791,'Species List'!$A$2:$J$97,3,0)</f>
        <v>Scarus taeniopterus</v>
      </c>
      <c r="F4791">
        <v>12</v>
      </c>
      <c r="G4791" t="s">
        <v>21</v>
      </c>
      <c r="H4791" s="50">
        <f>VLOOKUP(D4791,'Species List'!$A$2:$J$97,6,0)</f>
        <v>-3.2256999999999998</v>
      </c>
      <c r="I4791" s="50">
        <f>VLOOKUP(D4791,'Species List'!$A$2:$J$97,7,0)</f>
        <v>2.3852000000000002</v>
      </c>
      <c r="J4791">
        <f t="shared" si="74"/>
        <v>54.145592205106873</v>
      </c>
      <c r="K4791" s="50" t="str">
        <f>VLOOKUP(D4791,'Species List'!$A$2:$J$97,4,0)</f>
        <v>Scaridae</v>
      </c>
    </row>
    <row r="4792" spans="1:11">
      <c r="A4792">
        <v>2017</v>
      </c>
      <c r="B4792" t="s">
        <v>63</v>
      </c>
      <c r="C4792">
        <v>6</v>
      </c>
      <c r="D4792" t="s">
        <v>48</v>
      </c>
      <c r="E4792" s="48" t="str">
        <f>VLOOKUP(D4792,'Species List'!$A$2:$J$97,3,0)</f>
        <v>Scarus taeniopterus</v>
      </c>
      <c r="F4792">
        <v>14</v>
      </c>
      <c r="G4792" t="s">
        <v>21</v>
      </c>
      <c r="H4792" s="50">
        <f>VLOOKUP(D4792,'Species List'!$A$2:$J$97,6,0)</f>
        <v>-3.2256999999999998</v>
      </c>
      <c r="I4792" s="50">
        <f>VLOOKUP(D4792,'Species List'!$A$2:$J$97,7,0)</f>
        <v>2.3852000000000002</v>
      </c>
      <c r="J4792">
        <f t="shared" si="74"/>
        <v>78.206813423753971</v>
      </c>
      <c r="K4792" s="50" t="str">
        <f>VLOOKUP(D4792,'Species List'!$A$2:$J$97,4,0)</f>
        <v>Scaridae</v>
      </c>
    </row>
    <row r="4793" spans="1:11">
      <c r="A4793">
        <v>2017</v>
      </c>
      <c r="B4793" t="s">
        <v>63</v>
      </c>
      <c r="C4793">
        <v>6</v>
      </c>
      <c r="D4793" t="s">
        <v>48</v>
      </c>
      <c r="E4793" s="48" t="str">
        <f>VLOOKUP(D4793,'Species List'!$A$2:$J$97,3,0)</f>
        <v>Scarus taeniopterus</v>
      </c>
      <c r="F4793">
        <v>10</v>
      </c>
      <c r="G4793" t="s">
        <v>53</v>
      </c>
      <c r="H4793" s="50">
        <f>VLOOKUP(D4793,'Species List'!$A$2:$J$97,6,0)</f>
        <v>-3.2256999999999998</v>
      </c>
      <c r="I4793" s="50">
        <f>VLOOKUP(D4793,'Species List'!$A$2:$J$97,7,0)</f>
        <v>2.3852000000000002</v>
      </c>
      <c r="J4793">
        <f t="shared" si="74"/>
        <v>35.050966680669347</v>
      </c>
      <c r="K4793" s="50" t="str">
        <f>VLOOKUP(D4793,'Species List'!$A$2:$J$97,4,0)</f>
        <v>Scaridae</v>
      </c>
    </row>
    <row r="4794" spans="1:11">
      <c r="A4794">
        <v>2017</v>
      </c>
      <c r="B4794" t="s">
        <v>63</v>
      </c>
      <c r="C4794">
        <v>6</v>
      </c>
      <c r="D4794" t="s">
        <v>48</v>
      </c>
      <c r="E4794" s="48" t="str">
        <f>VLOOKUP(D4794,'Species List'!$A$2:$J$97,3,0)</f>
        <v>Scarus taeniopterus</v>
      </c>
      <c r="F4794">
        <v>18</v>
      </c>
      <c r="G4794" t="s">
        <v>43</v>
      </c>
      <c r="H4794" s="50">
        <f>VLOOKUP(D4794,'Species List'!$A$2:$J$97,6,0)</f>
        <v>-3.2256999999999998</v>
      </c>
      <c r="I4794" s="50">
        <f>VLOOKUP(D4794,'Species List'!$A$2:$J$97,7,0)</f>
        <v>2.3852000000000002</v>
      </c>
      <c r="J4794">
        <f t="shared" si="74"/>
        <v>142.42163893869329</v>
      </c>
      <c r="K4794" s="50" t="str">
        <f>VLOOKUP(D4794,'Species List'!$A$2:$J$97,4,0)</f>
        <v>Scaridae</v>
      </c>
    </row>
    <row r="4795" spans="1:11">
      <c r="A4795">
        <v>2017</v>
      </c>
      <c r="B4795" t="s">
        <v>63</v>
      </c>
      <c r="C4795">
        <v>6</v>
      </c>
      <c r="D4795" t="s">
        <v>48</v>
      </c>
      <c r="E4795" s="48" t="str">
        <f>VLOOKUP(D4795,'Species List'!$A$2:$J$97,3,0)</f>
        <v>Scarus taeniopterus</v>
      </c>
      <c r="F4795">
        <v>22</v>
      </c>
      <c r="G4795" t="s">
        <v>43</v>
      </c>
      <c r="H4795" s="50">
        <f>VLOOKUP(D4795,'Species List'!$A$2:$J$97,6,0)</f>
        <v>-3.2256999999999998</v>
      </c>
      <c r="I4795" s="50">
        <f>VLOOKUP(D4795,'Species List'!$A$2:$J$97,7,0)</f>
        <v>2.3852000000000002</v>
      </c>
      <c r="J4795">
        <f t="shared" si="74"/>
        <v>229.85109565998633</v>
      </c>
      <c r="K4795" s="50" t="str">
        <f>VLOOKUP(D4795,'Species List'!$A$2:$J$97,4,0)</f>
        <v>Scaridae</v>
      </c>
    </row>
    <row r="4796" spans="1:11">
      <c r="A4796">
        <v>2017</v>
      </c>
      <c r="B4796" t="s">
        <v>63</v>
      </c>
      <c r="C4796">
        <v>6</v>
      </c>
      <c r="D4796" t="s">
        <v>42</v>
      </c>
      <c r="E4796" s="48" t="str">
        <f>VLOOKUP(D4796,'Species List'!$A$2:$J$97,3,0)</f>
        <v>Scarus vetula</v>
      </c>
      <c r="F4796">
        <v>21</v>
      </c>
      <c r="G4796" t="s">
        <v>21</v>
      </c>
      <c r="H4796" s="50">
        <f>VLOOKUP(D4796,'Species List'!$A$2:$J$97,6,0)</f>
        <v>-5.0162000000000004</v>
      </c>
      <c r="I4796" s="50">
        <f>VLOOKUP(D4796,'Species List'!$A$2:$J$97,7,0)</f>
        <v>3.1109</v>
      </c>
      <c r="J4796">
        <f t="shared" si="74"/>
        <v>161.43288343397762</v>
      </c>
      <c r="K4796" s="50" t="str">
        <f>VLOOKUP(D4796,'Species List'!$A$2:$J$97,4,0)</f>
        <v>Scaridae</v>
      </c>
    </row>
    <row r="4797" spans="1:11">
      <c r="A4797">
        <v>2017</v>
      </c>
      <c r="B4797" t="s">
        <v>63</v>
      </c>
      <c r="C4797">
        <v>6</v>
      </c>
      <c r="D4797" t="s">
        <v>42</v>
      </c>
      <c r="E4797" s="48" t="str">
        <f>VLOOKUP(D4797,'Species List'!$A$2:$J$97,3,0)</f>
        <v>Scarus vetula</v>
      </c>
      <c r="F4797">
        <v>24</v>
      </c>
      <c r="G4797" t="s">
        <v>21</v>
      </c>
      <c r="H4797" s="50">
        <f>VLOOKUP(D4797,'Species List'!$A$2:$J$97,6,0)</f>
        <v>-5.0162000000000004</v>
      </c>
      <c r="I4797" s="50">
        <f>VLOOKUP(D4797,'Species List'!$A$2:$J$97,7,0)</f>
        <v>3.1109</v>
      </c>
      <c r="J4797">
        <f t="shared" si="74"/>
        <v>244.56772957919503</v>
      </c>
      <c r="K4797" s="50" t="str">
        <f>VLOOKUP(D4797,'Species List'!$A$2:$J$97,4,0)</f>
        <v>Scaridae</v>
      </c>
    </row>
    <row r="4798" spans="1:11">
      <c r="A4798">
        <v>2017</v>
      </c>
      <c r="B4798" t="s">
        <v>63</v>
      </c>
      <c r="C4798">
        <v>6</v>
      </c>
      <c r="D4798" t="s">
        <v>42</v>
      </c>
      <c r="E4798" s="48" t="str">
        <f>VLOOKUP(D4798,'Species List'!$A$2:$J$97,3,0)</f>
        <v>Scarus vetula</v>
      </c>
      <c r="F4798">
        <v>26</v>
      </c>
      <c r="G4798" t="s">
        <v>43</v>
      </c>
      <c r="H4798" s="50">
        <f>VLOOKUP(D4798,'Species List'!$A$2:$J$97,6,0)</f>
        <v>-5.0162000000000004</v>
      </c>
      <c r="I4798" s="50">
        <f>VLOOKUP(D4798,'Species List'!$A$2:$J$97,7,0)</f>
        <v>3.1109</v>
      </c>
      <c r="J4798">
        <f t="shared" si="74"/>
        <v>313.71883111439962</v>
      </c>
      <c r="K4798" s="50" t="str">
        <f>VLOOKUP(D4798,'Species List'!$A$2:$J$97,4,0)</f>
        <v>Scaridae</v>
      </c>
    </row>
    <row r="4799" spans="1:11">
      <c r="A4799">
        <v>2017</v>
      </c>
      <c r="B4799" t="s">
        <v>63</v>
      </c>
      <c r="C4799">
        <v>6</v>
      </c>
      <c r="D4799" t="s">
        <v>42</v>
      </c>
      <c r="E4799" s="48" t="str">
        <f>VLOOKUP(D4799,'Species List'!$A$2:$J$97,3,0)</f>
        <v>Scarus vetula</v>
      </c>
      <c r="F4799">
        <v>28</v>
      </c>
      <c r="G4799" t="s">
        <v>43</v>
      </c>
      <c r="H4799" s="50">
        <f>VLOOKUP(D4799,'Species List'!$A$2:$J$97,6,0)</f>
        <v>-5.0162000000000004</v>
      </c>
      <c r="I4799" s="50">
        <f>VLOOKUP(D4799,'Species List'!$A$2:$J$97,7,0)</f>
        <v>3.1109</v>
      </c>
      <c r="J4799">
        <f t="shared" si="74"/>
        <v>395.06078258407069</v>
      </c>
      <c r="K4799" s="50" t="str">
        <f>VLOOKUP(D4799,'Species List'!$A$2:$J$97,4,0)</f>
        <v>Scaridae</v>
      </c>
    </row>
    <row r="4800" spans="1:11">
      <c r="A4800">
        <v>2017</v>
      </c>
      <c r="B4800" t="s">
        <v>63</v>
      </c>
      <c r="C4800">
        <v>6</v>
      </c>
      <c r="D4800" t="s">
        <v>42</v>
      </c>
      <c r="E4800" s="48" t="str">
        <f>VLOOKUP(D4800,'Species List'!$A$2:$J$97,3,0)</f>
        <v>Scarus vetula</v>
      </c>
      <c r="F4800">
        <v>30</v>
      </c>
      <c r="G4800" t="s">
        <v>43</v>
      </c>
      <c r="H4800" s="50">
        <f>VLOOKUP(D4800,'Species List'!$A$2:$J$97,6,0)</f>
        <v>-5.0162000000000004</v>
      </c>
      <c r="I4800" s="50">
        <f>VLOOKUP(D4800,'Species List'!$A$2:$J$97,7,0)</f>
        <v>3.1109</v>
      </c>
      <c r="J4800">
        <f t="shared" si="74"/>
        <v>489.6395738782121</v>
      </c>
      <c r="K4800" s="50" t="str">
        <f>VLOOKUP(D4800,'Species List'!$A$2:$J$97,4,0)</f>
        <v>Scaridae</v>
      </c>
    </row>
    <row r="4801" spans="1:11">
      <c r="A4801">
        <v>2017</v>
      </c>
      <c r="B4801" t="s">
        <v>63</v>
      </c>
      <c r="C4801">
        <v>6</v>
      </c>
      <c r="D4801" t="s">
        <v>45</v>
      </c>
      <c r="E4801" s="48" t="str">
        <f>VLOOKUP(D4801,'Species List'!$A$2:$J$97,3,0)</f>
        <v>Sparisoma viride</v>
      </c>
      <c r="F4801">
        <v>12</v>
      </c>
      <c r="G4801" t="s">
        <v>21</v>
      </c>
      <c r="H4801" s="50">
        <f>VLOOKUP(D4801,'Species List'!$A$2:$J$97,6,0)</f>
        <v>-4.4317000000000002</v>
      </c>
      <c r="I4801" s="50">
        <f>VLOOKUP(D4801,'Species List'!$A$2:$J$97,7,0)</f>
        <v>2.9051</v>
      </c>
      <c r="J4801">
        <f t="shared" si="74"/>
        <v>40.600318253552281</v>
      </c>
      <c r="K4801" s="50" t="str">
        <f>VLOOKUP(D4801,'Species List'!$A$2:$J$97,4,0)</f>
        <v>Scaridae</v>
      </c>
    </row>
    <row r="4802" spans="1:11">
      <c r="A4802">
        <v>2017</v>
      </c>
      <c r="B4802" t="s">
        <v>63</v>
      </c>
      <c r="C4802">
        <v>6</v>
      </c>
      <c r="D4802" t="s">
        <v>45</v>
      </c>
      <c r="E4802" s="48" t="str">
        <f>VLOOKUP(D4802,'Species List'!$A$2:$J$97,3,0)</f>
        <v>Sparisoma viride</v>
      </c>
      <c r="F4802">
        <v>12</v>
      </c>
      <c r="G4802" t="s">
        <v>21</v>
      </c>
      <c r="H4802" s="50">
        <f>VLOOKUP(D4802,'Species List'!$A$2:$J$97,6,0)</f>
        <v>-4.4317000000000002</v>
      </c>
      <c r="I4802" s="50">
        <f>VLOOKUP(D4802,'Species List'!$A$2:$J$97,7,0)</f>
        <v>2.9051</v>
      </c>
      <c r="J4802">
        <f t="shared" ref="J4802:J4865" si="75">10^(H4802+(I4802*LOG(F4802*10)/LOG(10)))</f>
        <v>40.600318253552281</v>
      </c>
      <c r="K4802" s="50" t="str">
        <f>VLOOKUP(D4802,'Species List'!$A$2:$J$97,4,0)</f>
        <v>Scaridae</v>
      </c>
    </row>
    <row r="4803" spans="1:11">
      <c r="A4803">
        <v>2017</v>
      </c>
      <c r="B4803" t="s">
        <v>63</v>
      </c>
      <c r="C4803">
        <v>6</v>
      </c>
      <c r="D4803" t="s">
        <v>45</v>
      </c>
      <c r="E4803" s="48" t="str">
        <f>VLOOKUP(D4803,'Species List'!$A$2:$J$97,3,0)</f>
        <v>Sparisoma viride</v>
      </c>
      <c r="F4803">
        <v>19</v>
      </c>
      <c r="G4803" t="s">
        <v>21</v>
      </c>
      <c r="H4803" s="50">
        <f>VLOOKUP(D4803,'Species List'!$A$2:$J$97,6,0)</f>
        <v>-4.4317000000000002</v>
      </c>
      <c r="I4803" s="50">
        <f>VLOOKUP(D4803,'Species List'!$A$2:$J$97,7,0)</f>
        <v>2.9051</v>
      </c>
      <c r="J4803">
        <f t="shared" si="75"/>
        <v>154.2790962414671</v>
      </c>
      <c r="K4803" s="50" t="str">
        <f>VLOOKUP(D4803,'Species List'!$A$2:$J$97,4,0)</f>
        <v>Scaridae</v>
      </c>
    </row>
    <row r="4804" spans="1:11">
      <c r="A4804">
        <v>2017</v>
      </c>
      <c r="B4804" t="s">
        <v>63</v>
      </c>
      <c r="C4804">
        <v>6</v>
      </c>
      <c r="D4804" t="s">
        <v>45</v>
      </c>
      <c r="E4804" s="48" t="str">
        <f>VLOOKUP(D4804,'Species List'!$A$2:$J$97,3,0)</f>
        <v>Sparisoma viride</v>
      </c>
      <c r="F4804">
        <v>21</v>
      </c>
      <c r="G4804" t="s">
        <v>21</v>
      </c>
      <c r="H4804" s="50">
        <f>VLOOKUP(D4804,'Species List'!$A$2:$J$97,6,0)</f>
        <v>-4.4317000000000002</v>
      </c>
      <c r="I4804" s="50">
        <f>VLOOKUP(D4804,'Species List'!$A$2:$J$97,7,0)</f>
        <v>2.9051</v>
      </c>
      <c r="J4804">
        <f t="shared" si="75"/>
        <v>206.33802681991546</v>
      </c>
      <c r="K4804" s="50" t="str">
        <f>VLOOKUP(D4804,'Species List'!$A$2:$J$97,4,0)</f>
        <v>Scaridae</v>
      </c>
    </row>
    <row r="4805" spans="1:11">
      <c r="A4805">
        <v>2017</v>
      </c>
      <c r="B4805" t="s">
        <v>63</v>
      </c>
      <c r="C4805">
        <v>6</v>
      </c>
      <c r="D4805" t="s">
        <v>45</v>
      </c>
      <c r="E4805" s="48" t="str">
        <f>VLOOKUP(D4805,'Species List'!$A$2:$J$97,3,0)</f>
        <v>Sparisoma viride</v>
      </c>
      <c r="F4805">
        <v>22</v>
      </c>
      <c r="G4805" t="s">
        <v>21</v>
      </c>
      <c r="H4805" s="50">
        <f>VLOOKUP(D4805,'Species List'!$A$2:$J$97,6,0)</f>
        <v>-4.4317000000000002</v>
      </c>
      <c r="I4805" s="50">
        <f>VLOOKUP(D4805,'Species List'!$A$2:$J$97,7,0)</f>
        <v>2.9051</v>
      </c>
      <c r="J4805">
        <f t="shared" si="75"/>
        <v>236.19577785013334</v>
      </c>
      <c r="K4805" s="50" t="str">
        <f>VLOOKUP(D4805,'Species List'!$A$2:$J$97,4,0)</f>
        <v>Scaridae</v>
      </c>
    </row>
    <row r="4806" spans="1:11">
      <c r="A4806">
        <v>2017</v>
      </c>
      <c r="B4806" t="s">
        <v>63</v>
      </c>
      <c r="C4806">
        <v>6</v>
      </c>
      <c r="D4806" t="s">
        <v>45</v>
      </c>
      <c r="E4806" s="48" t="str">
        <f>VLOOKUP(D4806,'Species List'!$A$2:$J$97,3,0)</f>
        <v>Sparisoma viride</v>
      </c>
      <c r="F4806">
        <v>22</v>
      </c>
      <c r="G4806" t="s">
        <v>21</v>
      </c>
      <c r="H4806" s="50">
        <f>VLOOKUP(D4806,'Species List'!$A$2:$J$97,6,0)</f>
        <v>-4.4317000000000002</v>
      </c>
      <c r="I4806" s="50">
        <f>VLOOKUP(D4806,'Species List'!$A$2:$J$97,7,0)</f>
        <v>2.9051</v>
      </c>
      <c r="J4806">
        <f t="shared" si="75"/>
        <v>236.19577785013334</v>
      </c>
      <c r="K4806" s="50" t="str">
        <f>VLOOKUP(D4806,'Species List'!$A$2:$J$97,4,0)</f>
        <v>Scaridae</v>
      </c>
    </row>
    <row r="4807" spans="1:11">
      <c r="A4807">
        <v>2017</v>
      </c>
      <c r="B4807" t="s">
        <v>63</v>
      </c>
      <c r="C4807">
        <v>6</v>
      </c>
      <c r="D4807" t="s">
        <v>45</v>
      </c>
      <c r="E4807" s="48" t="str">
        <f>VLOOKUP(D4807,'Species List'!$A$2:$J$97,3,0)</f>
        <v>Sparisoma viride</v>
      </c>
      <c r="F4807">
        <v>22</v>
      </c>
      <c r="G4807" t="s">
        <v>21</v>
      </c>
      <c r="H4807" s="50">
        <f>VLOOKUP(D4807,'Species List'!$A$2:$J$97,6,0)</f>
        <v>-4.4317000000000002</v>
      </c>
      <c r="I4807" s="50">
        <f>VLOOKUP(D4807,'Species List'!$A$2:$J$97,7,0)</f>
        <v>2.9051</v>
      </c>
      <c r="J4807">
        <f t="shared" si="75"/>
        <v>236.19577785013334</v>
      </c>
      <c r="K4807" s="50" t="str">
        <f>VLOOKUP(D4807,'Species List'!$A$2:$J$97,4,0)</f>
        <v>Scaridae</v>
      </c>
    </row>
    <row r="4808" spans="1:11">
      <c r="A4808">
        <v>2017</v>
      </c>
      <c r="B4808" t="s">
        <v>63</v>
      </c>
      <c r="C4808">
        <v>6</v>
      </c>
      <c r="D4808" t="s">
        <v>45</v>
      </c>
      <c r="E4808" s="48" t="str">
        <f>VLOOKUP(D4808,'Species List'!$A$2:$J$97,3,0)</f>
        <v>Sparisoma viride</v>
      </c>
      <c r="F4808">
        <v>24</v>
      </c>
      <c r="G4808" t="s">
        <v>21</v>
      </c>
      <c r="H4808" s="50">
        <f>VLOOKUP(D4808,'Species List'!$A$2:$J$97,6,0)</f>
        <v>-4.4317000000000002</v>
      </c>
      <c r="I4808" s="50">
        <f>VLOOKUP(D4808,'Species List'!$A$2:$J$97,7,0)</f>
        <v>2.9051</v>
      </c>
      <c r="J4808">
        <f t="shared" si="75"/>
        <v>304.12468932899543</v>
      </c>
      <c r="K4808" s="50" t="str">
        <f>VLOOKUP(D4808,'Species List'!$A$2:$J$97,4,0)</f>
        <v>Scaridae</v>
      </c>
    </row>
    <row r="4809" spans="1:11">
      <c r="A4809">
        <v>2017</v>
      </c>
      <c r="B4809" t="s">
        <v>63</v>
      </c>
      <c r="C4809">
        <v>6</v>
      </c>
      <c r="D4809" t="s">
        <v>45</v>
      </c>
      <c r="E4809" s="48" t="str">
        <f>VLOOKUP(D4809,'Species List'!$A$2:$J$97,3,0)</f>
        <v>Sparisoma viride</v>
      </c>
      <c r="F4809">
        <v>26</v>
      </c>
      <c r="G4809" t="s">
        <v>43</v>
      </c>
      <c r="H4809" s="50">
        <f>VLOOKUP(D4809,'Species List'!$A$2:$J$97,6,0)</f>
        <v>-4.4317000000000002</v>
      </c>
      <c r="I4809" s="50">
        <f>VLOOKUP(D4809,'Species List'!$A$2:$J$97,7,0)</f>
        <v>2.9051</v>
      </c>
      <c r="J4809">
        <f t="shared" si="75"/>
        <v>383.741768934785</v>
      </c>
      <c r="K4809" s="50" t="str">
        <f>VLOOKUP(D4809,'Species List'!$A$2:$J$97,4,0)</f>
        <v>Scaridae</v>
      </c>
    </row>
    <row r="4810" spans="1:11">
      <c r="A4810">
        <v>2017</v>
      </c>
      <c r="B4810" t="s">
        <v>63</v>
      </c>
      <c r="C4810">
        <v>6</v>
      </c>
      <c r="D4810" t="s">
        <v>45</v>
      </c>
      <c r="E4810" s="48" t="str">
        <f>VLOOKUP(D4810,'Species List'!$A$2:$J$97,3,0)</f>
        <v>Sparisoma viride</v>
      </c>
      <c r="F4810">
        <v>26</v>
      </c>
      <c r="G4810" t="s">
        <v>43</v>
      </c>
      <c r="H4810" s="50">
        <f>VLOOKUP(D4810,'Species List'!$A$2:$J$97,6,0)</f>
        <v>-4.4317000000000002</v>
      </c>
      <c r="I4810" s="50">
        <f>VLOOKUP(D4810,'Species List'!$A$2:$J$97,7,0)</f>
        <v>2.9051</v>
      </c>
      <c r="J4810">
        <f t="shared" si="75"/>
        <v>383.741768934785</v>
      </c>
      <c r="K4810" s="50" t="str">
        <f>VLOOKUP(D4810,'Species List'!$A$2:$J$97,4,0)</f>
        <v>Scaridae</v>
      </c>
    </row>
    <row r="4811" spans="1:11">
      <c r="A4811">
        <v>2017</v>
      </c>
      <c r="B4811" t="s">
        <v>63</v>
      </c>
      <c r="C4811">
        <v>6</v>
      </c>
      <c r="D4811" t="s">
        <v>45</v>
      </c>
      <c r="E4811" s="48" t="str">
        <f>VLOOKUP(D4811,'Species List'!$A$2:$J$97,3,0)</f>
        <v>Sparisoma viride</v>
      </c>
      <c r="F4811">
        <v>30</v>
      </c>
      <c r="G4811" t="s">
        <v>43</v>
      </c>
      <c r="H4811" s="50">
        <f>VLOOKUP(D4811,'Species List'!$A$2:$J$97,6,0)</f>
        <v>-4.4317000000000002</v>
      </c>
      <c r="I4811" s="50">
        <f>VLOOKUP(D4811,'Species List'!$A$2:$J$97,7,0)</f>
        <v>2.9051</v>
      </c>
      <c r="J4811">
        <f t="shared" si="75"/>
        <v>581.54718397712224</v>
      </c>
      <c r="K4811" s="50" t="str">
        <f>VLOOKUP(D4811,'Species List'!$A$2:$J$97,4,0)</f>
        <v>Scaridae</v>
      </c>
    </row>
    <row r="4812" spans="1:11">
      <c r="A4812">
        <v>2017</v>
      </c>
      <c r="B4812" t="s">
        <v>63</v>
      </c>
      <c r="C4812">
        <v>7</v>
      </c>
      <c r="D4812" t="s">
        <v>46</v>
      </c>
      <c r="E4812" s="48" t="str">
        <f>VLOOKUP(D4812,'Species List'!$A$2:$J$97,3,0)</f>
        <v>Acanthurus chirurgus</v>
      </c>
      <c r="F4812">
        <v>14</v>
      </c>
      <c r="H4812" s="50">
        <f>VLOOKUP(D4812,'Species List'!$A$2:$J$97,6,0)</f>
        <v>-2.4262000000000001</v>
      </c>
      <c r="I4812" s="50">
        <f>VLOOKUP(D4812,'Species List'!$A$2:$J$97,7,0)</f>
        <v>2.0768</v>
      </c>
      <c r="J4812">
        <f t="shared" si="75"/>
        <v>107.36894962663263</v>
      </c>
      <c r="K4812" s="50" t="str">
        <f>VLOOKUP(D4812,'Species List'!$A$2:$J$97,4,0)</f>
        <v>Acanthuridae</v>
      </c>
    </row>
    <row r="4813" spans="1:11">
      <c r="A4813">
        <v>2017</v>
      </c>
      <c r="B4813" t="s">
        <v>63</v>
      </c>
      <c r="C4813">
        <v>7</v>
      </c>
      <c r="D4813" t="s">
        <v>49</v>
      </c>
      <c r="E4813" s="48" t="str">
        <f>VLOOKUP(D4813,'Species List'!$A$2:$J$97,3,0)</f>
        <v>Microspathodon chrysurus</v>
      </c>
      <c r="F4813">
        <v>13</v>
      </c>
      <c r="H4813" s="50">
        <f>VLOOKUP(D4813,'Species List'!$A$2:$J$97,6,0)</f>
        <v>-4.7032999999999996</v>
      </c>
      <c r="I4813" s="50">
        <f>VLOOKUP(D4813,'Species List'!$A$2:$J$97,7,0)</f>
        <v>3.0825</v>
      </c>
      <c r="J4813">
        <f t="shared" si="75"/>
        <v>65.002548424018272</v>
      </c>
      <c r="K4813" s="50" t="str">
        <f>VLOOKUP(D4813,'Species List'!$A$2:$J$97,4,0)</f>
        <v>Pomacentridae</v>
      </c>
    </row>
    <row r="4814" spans="1:11">
      <c r="A4814">
        <v>2017</v>
      </c>
      <c r="B4814" t="s">
        <v>63</v>
      </c>
      <c r="C4814">
        <v>7</v>
      </c>
      <c r="D4814" t="s">
        <v>49</v>
      </c>
      <c r="E4814" s="48" t="str">
        <f>VLOOKUP(D4814,'Species List'!$A$2:$J$97,3,0)</f>
        <v>Microspathodon chrysurus</v>
      </c>
      <c r="F4814">
        <v>14</v>
      </c>
      <c r="H4814" s="50">
        <f>VLOOKUP(D4814,'Species List'!$A$2:$J$97,6,0)</f>
        <v>-4.7032999999999996</v>
      </c>
      <c r="I4814" s="50">
        <f>VLOOKUP(D4814,'Species List'!$A$2:$J$97,7,0)</f>
        <v>3.0825</v>
      </c>
      <c r="J4814">
        <f t="shared" si="75"/>
        <v>81.684502812349265</v>
      </c>
      <c r="K4814" s="50" t="str">
        <f>VLOOKUP(D4814,'Species List'!$A$2:$J$97,4,0)</f>
        <v>Pomacentridae</v>
      </c>
    </row>
    <row r="4815" spans="1:11">
      <c r="A4815">
        <v>2017</v>
      </c>
      <c r="B4815" t="s">
        <v>63</v>
      </c>
      <c r="C4815">
        <v>7</v>
      </c>
      <c r="D4815" t="s">
        <v>49</v>
      </c>
      <c r="E4815" s="48" t="str">
        <f>VLOOKUP(D4815,'Species List'!$A$2:$J$97,3,0)</f>
        <v>Microspathodon chrysurus</v>
      </c>
      <c r="F4815">
        <v>16</v>
      </c>
      <c r="H4815" s="50">
        <f>VLOOKUP(D4815,'Species List'!$A$2:$J$97,6,0)</f>
        <v>-4.7032999999999996</v>
      </c>
      <c r="I4815" s="50">
        <f>VLOOKUP(D4815,'Species List'!$A$2:$J$97,7,0)</f>
        <v>3.0825</v>
      </c>
      <c r="J4815">
        <f t="shared" si="75"/>
        <v>123.2820497402834</v>
      </c>
      <c r="K4815" s="50" t="str">
        <f>VLOOKUP(D4815,'Species List'!$A$2:$J$97,4,0)</f>
        <v>Pomacentridae</v>
      </c>
    </row>
    <row r="4816" spans="1:11">
      <c r="A4816">
        <v>2017</v>
      </c>
      <c r="B4816" t="s">
        <v>63</v>
      </c>
      <c r="C4816">
        <v>7</v>
      </c>
      <c r="D4816" t="s">
        <v>44</v>
      </c>
      <c r="E4816" s="48" t="str">
        <f>VLOOKUP(D4816,'Species List'!$A$2:$J$97,3,0)</f>
        <v>Scarus iseri</v>
      </c>
      <c r="F4816">
        <v>8</v>
      </c>
      <c r="G4816" t="s">
        <v>53</v>
      </c>
      <c r="H4816" s="50">
        <f>VLOOKUP(D4816,'Species List'!$A$2:$J$97,6,0)</f>
        <v>-4.8887</v>
      </c>
      <c r="I4816" s="50">
        <f>VLOOKUP(D4816,'Species List'!$A$2:$J$97,7,0)</f>
        <v>3.0548000000000002</v>
      </c>
      <c r="J4816">
        <f t="shared" si="75"/>
        <v>8.4112258089550505</v>
      </c>
      <c r="K4816" s="50" t="str">
        <f>VLOOKUP(D4816,'Species List'!$A$2:$J$97,4,0)</f>
        <v>Scaridae</v>
      </c>
    </row>
    <row r="4817" spans="1:11">
      <c r="A4817">
        <v>2017</v>
      </c>
      <c r="B4817" t="s">
        <v>63</v>
      </c>
      <c r="C4817">
        <v>7</v>
      </c>
      <c r="D4817" t="s">
        <v>44</v>
      </c>
      <c r="E4817" s="48" t="str">
        <f>VLOOKUP(D4817,'Species List'!$A$2:$J$97,3,0)</f>
        <v>Scarus iseri</v>
      </c>
      <c r="F4817">
        <v>10</v>
      </c>
      <c r="G4817" t="s">
        <v>53</v>
      </c>
      <c r="H4817" s="50">
        <f>VLOOKUP(D4817,'Species List'!$A$2:$J$97,6,0)</f>
        <v>-4.8887</v>
      </c>
      <c r="I4817" s="50">
        <f>VLOOKUP(D4817,'Species List'!$A$2:$J$97,7,0)</f>
        <v>3.0548000000000002</v>
      </c>
      <c r="J4817">
        <f t="shared" si="75"/>
        <v>16.630296795457848</v>
      </c>
      <c r="K4817" s="50" t="str">
        <f>VLOOKUP(D4817,'Species List'!$A$2:$J$97,4,0)</f>
        <v>Scaridae</v>
      </c>
    </row>
    <row r="4818" spans="1:11">
      <c r="A4818">
        <v>2017</v>
      </c>
      <c r="B4818" t="s">
        <v>63</v>
      </c>
      <c r="C4818">
        <v>7</v>
      </c>
      <c r="D4818" t="s">
        <v>48</v>
      </c>
      <c r="E4818" s="48" t="str">
        <f>VLOOKUP(D4818,'Species List'!$A$2:$J$97,3,0)</f>
        <v>Scarus taeniopterus</v>
      </c>
      <c r="F4818">
        <v>12</v>
      </c>
      <c r="G4818" t="s">
        <v>21</v>
      </c>
      <c r="H4818" s="50">
        <f>VLOOKUP(D4818,'Species List'!$A$2:$J$97,6,0)</f>
        <v>-3.2256999999999998</v>
      </c>
      <c r="I4818" s="50">
        <f>VLOOKUP(D4818,'Species List'!$A$2:$J$97,7,0)</f>
        <v>2.3852000000000002</v>
      </c>
      <c r="J4818">
        <f t="shared" si="75"/>
        <v>54.145592205106873</v>
      </c>
      <c r="K4818" s="50" t="str">
        <f>VLOOKUP(D4818,'Species List'!$A$2:$J$97,4,0)</f>
        <v>Scaridae</v>
      </c>
    </row>
    <row r="4819" spans="1:11">
      <c r="A4819">
        <v>2017</v>
      </c>
      <c r="B4819" t="s">
        <v>63</v>
      </c>
      <c r="C4819">
        <v>7</v>
      </c>
      <c r="D4819" t="s">
        <v>48</v>
      </c>
      <c r="E4819" s="48" t="str">
        <f>VLOOKUP(D4819,'Species List'!$A$2:$J$97,3,0)</f>
        <v>Scarus taeniopterus</v>
      </c>
      <c r="F4819">
        <v>12</v>
      </c>
      <c r="G4819" t="s">
        <v>21</v>
      </c>
      <c r="H4819" s="50">
        <f>VLOOKUP(D4819,'Species List'!$A$2:$J$97,6,0)</f>
        <v>-3.2256999999999998</v>
      </c>
      <c r="I4819" s="50">
        <f>VLOOKUP(D4819,'Species List'!$A$2:$J$97,7,0)</f>
        <v>2.3852000000000002</v>
      </c>
      <c r="J4819">
        <f t="shared" si="75"/>
        <v>54.145592205106873</v>
      </c>
      <c r="K4819" s="50" t="str">
        <f>VLOOKUP(D4819,'Species List'!$A$2:$J$97,4,0)</f>
        <v>Scaridae</v>
      </c>
    </row>
    <row r="4820" spans="1:11">
      <c r="A4820">
        <v>2017</v>
      </c>
      <c r="B4820" t="s">
        <v>63</v>
      </c>
      <c r="C4820">
        <v>7</v>
      </c>
      <c r="D4820" t="s">
        <v>48</v>
      </c>
      <c r="E4820" s="48" t="str">
        <f>VLOOKUP(D4820,'Species List'!$A$2:$J$97,3,0)</f>
        <v>Scarus taeniopterus</v>
      </c>
      <c r="F4820">
        <v>13</v>
      </c>
      <c r="G4820" t="s">
        <v>21</v>
      </c>
      <c r="H4820" s="50">
        <f>VLOOKUP(D4820,'Species List'!$A$2:$J$97,6,0)</f>
        <v>-3.2256999999999998</v>
      </c>
      <c r="I4820" s="50">
        <f>VLOOKUP(D4820,'Species List'!$A$2:$J$97,7,0)</f>
        <v>2.3852000000000002</v>
      </c>
      <c r="J4820">
        <f t="shared" si="75"/>
        <v>65.535660968650873</v>
      </c>
      <c r="K4820" s="50" t="str">
        <f>VLOOKUP(D4820,'Species List'!$A$2:$J$97,4,0)</f>
        <v>Scaridae</v>
      </c>
    </row>
    <row r="4821" spans="1:11">
      <c r="A4821">
        <v>2017</v>
      </c>
      <c r="B4821" t="s">
        <v>63</v>
      </c>
      <c r="C4821">
        <v>7</v>
      </c>
      <c r="D4821" t="s">
        <v>48</v>
      </c>
      <c r="E4821" s="48" t="str">
        <f>VLOOKUP(D4821,'Species List'!$A$2:$J$97,3,0)</f>
        <v>Scarus taeniopterus</v>
      </c>
      <c r="F4821">
        <v>14</v>
      </c>
      <c r="G4821" t="s">
        <v>21</v>
      </c>
      <c r="H4821" s="50">
        <f>VLOOKUP(D4821,'Species List'!$A$2:$J$97,6,0)</f>
        <v>-3.2256999999999998</v>
      </c>
      <c r="I4821" s="50">
        <f>VLOOKUP(D4821,'Species List'!$A$2:$J$97,7,0)</f>
        <v>2.3852000000000002</v>
      </c>
      <c r="J4821">
        <f t="shared" si="75"/>
        <v>78.206813423753971</v>
      </c>
      <c r="K4821" s="50" t="str">
        <f>VLOOKUP(D4821,'Species List'!$A$2:$J$97,4,0)</f>
        <v>Scaridae</v>
      </c>
    </row>
    <row r="4822" spans="1:11">
      <c r="A4822">
        <v>2017</v>
      </c>
      <c r="B4822" t="s">
        <v>63</v>
      </c>
      <c r="C4822">
        <v>7</v>
      </c>
      <c r="D4822" t="s">
        <v>48</v>
      </c>
      <c r="E4822" s="48" t="str">
        <f>VLOOKUP(D4822,'Species List'!$A$2:$J$97,3,0)</f>
        <v>Scarus taeniopterus</v>
      </c>
      <c r="F4822">
        <v>14</v>
      </c>
      <c r="G4822" t="s">
        <v>21</v>
      </c>
      <c r="H4822" s="50">
        <f>VLOOKUP(D4822,'Species List'!$A$2:$J$97,6,0)</f>
        <v>-3.2256999999999998</v>
      </c>
      <c r="I4822" s="50">
        <f>VLOOKUP(D4822,'Species List'!$A$2:$J$97,7,0)</f>
        <v>2.3852000000000002</v>
      </c>
      <c r="J4822">
        <f t="shared" si="75"/>
        <v>78.206813423753971</v>
      </c>
      <c r="K4822" s="50" t="str">
        <f>VLOOKUP(D4822,'Species List'!$A$2:$J$97,4,0)</f>
        <v>Scaridae</v>
      </c>
    </row>
    <row r="4823" spans="1:11">
      <c r="A4823">
        <v>2017</v>
      </c>
      <c r="B4823" t="s">
        <v>63</v>
      </c>
      <c r="C4823">
        <v>7</v>
      </c>
      <c r="D4823" t="s">
        <v>48</v>
      </c>
      <c r="E4823" s="48" t="str">
        <f>VLOOKUP(D4823,'Species List'!$A$2:$J$97,3,0)</f>
        <v>Scarus taeniopterus</v>
      </c>
      <c r="F4823">
        <v>10</v>
      </c>
      <c r="G4823" t="s">
        <v>53</v>
      </c>
      <c r="H4823" s="50">
        <f>VLOOKUP(D4823,'Species List'!$A$2:$J$97,6,0)</f>
        <v>-3.2256999999999998</v>
      </c>
      <c r="I4823" s="50">
        <f>VLOOKUP(D4823,'Species List'!$A$2:$J$97,7,0)</f>
        <v>2.3852000000000002</v>
      </c>
      <c r="J4823">
        <f t="shared" si="75"/>
        <v>35.050966680669347</v>
      </c>
      <c r="K4823" s="50" t="str">
        <f>VLOOKUP(D4823,'Species List'!$A$2:$J$97,4,0)</f>
        <v>Scaridae</v>
      </c>
    </row>
    <row r="4824" spans="1:11">
      <c r="A4824">
        <v>2017</v>
      </c>
      <c r="B4824" t="s">
        <v>63</v>
      </c>
      <c r="C4824">
        <v>7</v>
      </c>
      <c r="D4824" t="s">
        <v>48</v>
      </c>
      <c r="E4824" s="48" t="str">
        <f>VLOOKUP(D4824,'Species List'!$A$2:$J$97,3,0)</f>
        <v>Scarus taeniopterus</v>
      </c>
      <c r="F4824">
        <v>20</v>
      </c>
      <c r="H4824" s="50">
        <f>VLOOKUP(D4824,'Species List'!$A$2:$J$97,6,0)</f>
        <v>-3.2256999999999998</v>
      </c>
      <c r="I4824" s="50">
        <f>VLOOKUP(D4824,'Species List'!$A$2:$J$97,7,0)</f>
        <v>2.3852000000000002</v>
      </c>
      <c r="J4824">
        <f t="shared" si="75"/>
        <v>183.11197449783583</v>
      </c>
      <c r="K4824" s="50" t="str">
        <f>VLOOKUP(D4824,'Species List'!$A$2:$J$97,4,0)</f>
        <v>Scaridae</v>
      </c>
    </row>
    <row r="4825" spans="1:11">
      <c r="A4825">
        <v>2017</v>
      </c>
      <c r="B4825" t="s">
        <v>63</v>
      </c>
      <c r="C4825">
        <v>7</v>
      </c>
      <c r="D4825" t="s">
        <v>48</v>
      </c>
      <c r="E4825" s="48" t="str">
        <f>VLOOKUP(D4825,'Species List'!$A$2:$J$97,3,0)</f>
        <v>Scarus taeniopterus</v>
      </c>
      <c r="F4825">
        <v>22</v>
      </c>
      <c r="H4825" s="50">
        <f>VLOOKUP(D4825,'Species List'!$A$2:$J$97,6,0)</f>
        <v>-3.2256999999999998</v>
      </c>
      <c r="I4825" s="50">
        <f>VLOOKUP(D4825,'Species List'!$A$2:$J$97,7,0)</f>
        <v>2.3852000000000002</v>
      </c>
      <c r="J4825">
        <f t="shared" si="75"/>
        <v>229.85109565998633</v>
      </c>
      <c r="K4825" s="50" t="str">
        <f>VLOOKUP(D4825,'Species List'!$A$2:$J$97,4,0)</f>
        <v>Scaridae</v>
      </c>
    </row>
    <row r="4826" spans="1:11">
      <c r="A4826">
        <v>2017</v>
      </c>
      <c r="B4826" t="s">
        <v>63</v>
      </c>
      <c r="C4826">
        <v>7</v>
      </c>
      <c r="D4826" t="s">
        <v>48</v>
      </c>
      <c r="E4826" s="48" t="str">
        <f>VLOOKUP(D4826,'Species List'!$A$2:$J$97,3,0)</f>
        <v>Scarus taeniopterus</v>
      </c>
      <c r="F4826">
        <v>22</v>
      </c>
      <c r="H4826" s="50">
        <f>VLOOKUP(D4826,'Species List'!$A$2:$J$97,6,0)</f>
        <v>-3.2256999999999998</v>
      </c>
      <c r="I4826" s="50">
        <f>VLOOKUP(D4826,'Species List'!$A$2:$J$97,7,0)</f>
        <v>2.3852000000000002</v>
      </c>
      <c r="J4826">
        <f t="shared" si="75"/>
        <v>229.85109565998633</v>
      </c>
      <c r="K4826" s="50" t="str">
        <f>VLOOKUP(D4826,'Species List'!$A$2:$J$97,4,0)</f>
        <v>Scaridae</v>
      </c>
    </row>
    <row r="4827" spans="1:11">
      <c r="A4827">
        <v>2017</v>
      </c>
      <c r="B4827" t="s">
        <v>63</v>
      </c>
      <c r="C4827">
        <v>7</v>
      </c>
      <c r="D4827" t="s">
        <v>48</v>
      </c>
      <c r="E4827" s="48" t="str">
        <f>VLOOKUP(D4827,'Species List'!$A$2:$J$97,3,0)</f>
        <v>Scarus taeniopterus</v>
      </c>
      <c r="F4827">
        <v>22</v>
      </c>
      <c r="H4827" s="50">
        <f>VLOOKUP(D4827,'Species List'!$A$2:$J$97,6,0)</f>
        <v>-3.2256999999999998</v>
      </c>
      <c r="I4827" s="50">
        <f>VLOOKUP(D4827,'Species List'!$A$2:$J$97,7,0)</f>
        <v>2.3852000000000002</v>
      </c>
      <c r="J4827">
        <f t="shared" si="75"/>
        <v>229.85109565998633</v>
      </c>
      <c r="K4827" s="50" t="str">
        <f>VLOOKUP(D4827,'Species List'!$A$2:$J$97,4,0)</f>
        <v>Scaridae</v>
      </c>
    </row>
    <row r="4828" spans="1:11">
      <c r="A4828">
        <v>2017</v>
      </c>
      <c r="B4828" t="s">
        <v>63</v>
      </c>
      <c r="C4828">
        <v>7</v>
      </c>
      <c r="D4828" t="s">
        <v>42</v>
      </c>
      <c r="E4828" s="48" t="str">
        <f>VLOOKUP(D4828,'Species List'!$A$2:$J$97,3,0)</f>
        <v>Scarus vetula</v>
      </c>
      <c r="F4828">
        <v>24</v>
      </c>
      <c r="G4828" t="s">
        <v>21</v>
      </c>
      <c r="H4828" s="50">
        <f>VLOOKUP(D4828,'Species List'!$A$2:$J$97,6,0)</f>
        <v>-5.0162000000000004</v>
      </c>
      <c r="I4828" s="50">
        <f>VLOOKUP(D4828,'Species List'!$A$2:$J$97,7,0)</f>
        <v>3.1109</v>
      </c>
      <c r="J4828">
        <f t="shared" si="75"/>
        <v>244.56772957919503</v>
      </c>
      <c r="K4828" s="50" t="str">
        <f>VLOOKUP(D4828,'Species List'!$A$2:$J$97,4,0)</f>
        <v>Scaridae</v>
      </c>
    </row>
    <row r="4829" spans="1:11">
      <c r="A4829">
        <v>2017</v>
      </c>
      <c r="B4829" t="s">
        <v>63</v>
      </c>
      <c r="C4829">
        <v>7</v>
      </c>
      <c r="D4829" t="s">
        <v>42</v>
      </c>
      <c r="E4829" s="48" t="str">
        <f>VLOOKUP(D4829,'Species List'!$A$2:$J$97,3,0)</f>
        <v>Scarus vetula</v>
      </c>
      <c r="F4829">
        <v>31</v>
      </c>
      <c r="G4829" t="s">
        <v>43</v>
      </c>
      <c r="H4829" s="50">
        <f>VLOOKUP(D4829,'Species List'!$A$2:$J$97,6,0)</f>
        <v>-5.0162000000000004</v>
      </c>
      <c r="I4829" s="50">
        <f>VLOOKUP(D4829,'Species List'!$A$2:$J$97,7,0)</f>
        <v>3.1109</v>
      </c>
      <c r="J4829">
        <f t="shared" si="75"/>
        <v>542.22194853037195</v>
      </c>
      <c r="K4829" s="50" t="str">
        <f>VLOOKUP(D4829,'Species List'!$A$2:$J$97,4,0)</f>
        <v>Scaridae</v>
      </c>
    </row>
    <row r="4830" spans="1:11">
      <c r="A4830">
        <v>2017</v>
      </c>
      <c r="B4830" t="s">
        <v>63</v>
      </c>
      <c r="C4830">
        <v>7</v>
      </c>
      <c r="D4830" t="s">
        <v>42</v>
      </c>
      <c r="E4830" s="48" t="str">
        <f>VLOOKUP(D4830,'Species List'!$A$2:$J$97,3,0)</f>
        <v>Scarus vetula</v>
      </c>
      <c r="F4830">
        <v>24</v>
      </c>
      <c r="H4830" s="50">
        <f>VLOOKUP(D4830,'Species List'!$A$2:$J$97,6,0)</f>
        <v>-5.0162000000000004</v>
      </c>
      <c r="I4830" s="50">
        <f>VLOOKUP(D4830,'Species List'!$A$2:$J$97,7,0)</f>
        <v>3.1109</v>
      </c>
      <c r="J4830">
        <f t="shared" si="75"/>
        <v>244.56772957919503</v>
      </c>
      <c r="K4830" s="50" t="str">
        <f>VLOOKUP(D4830,'Species List'!$A$2:$J$97,4,0)</f>
        <v>Scaridae</v>
      </c>
    </row>
    <row r="4831" spans="1:11">
      <c r="A4831">
        <v>2017</v>
      </c>
      <c r="B4831" t="s">
        <v>63</v>
      </c>
      <c r="C4831">
        <v>7</v>
      </c>
      <c r="D4831" t="s">
        <v>42</v>
      </c>
      <c r="E4831" s="48" t="str">
        <f>VLOOKUP(D4831,'Species List'!$A$2:$J$97,3,0)</f>
        <v>Scarus vetula</v>
      </c>
      <c r="F4831">
        <v>24</v>
      </c>
      <c r="H4831" s="50">
        <f>VLOOKUP(D4831,'Species List'!$A$2:$J$97,6,0)</f>
        <v>-5.0162000000000004</v>
      </c>
      <c r="I4831" s="50">
        <f>VLOOKUP(D4831,'Species List'!$A$2:$J$97,7,0)</f>
        <v>3.1109</v>
      </c>
      <c r="J4831">
        <f t="shared" si="75"/>
        <v>244.56772957919503</v>
      </c>
      <c r="K4831" s="50" t="str">
        <f>VLOOKUP(D4831,'Species List'!$A$2:$J$97,4,0)</f>
        <v>Scaridae</v>
      </c>
    </row>
    <row r="4832" spans="1:11">
      <c r="A4832">
        <v>2017</v>
      </c>
      <c r="B4832" t="s">
        <v>63</v>
      </c>
      <c r="C4832">
        <v>7</v>
      </c>
      <c r="D4832" t="s">
        <v>47</v>
      </c>
      <c r="E4832" s="48" t="str">
        <f>VLOOKUP(D4832,'Species List'!$A$2:$J$97,3,0)</f>
        <v>Sparisoma aurofrenatum</v>
      </c>
      <c r="F4832">
        <v>14</v>
      </c>
      <c r="G4832" t="s">
        <v>21</v>
      </c>
      <c r="H4832" s="50">
        <f>VLOOKUP(D4832,'Species List'!$A$2:$J$97,6,0)</f>
        <v>-4.0781000000000001</v>
      </c>
      <c r="I4832" s="50">
        <f>VLOOKUP(D4832,'Species List'!$A$2:$J$97,7,0)</f>
        <v>2.7437999999999998</v>
      </c>
      <c r="J4832">
        <f t="shared" si="75"/>
        <v>64.631778134170816</v>
      </c>
      <c r="K4832" s="50" t="str">
        <f>VLOOKUP(D4832,'Species List'!$A$2:$J$97,4,0)</f>
        <v>Scaridae</v>
      </c>
    </row>
    <row r="4833" spans="1:11">
      <c r="A4833">
        <v>2017</v>
      </c>
      <c r="B4833" t="s">
        <v>63</v>
      </c>
      <c r="C4833">
        <v>7</v>
      </c>
      <c r="D4833" t="s">
        <v>47</v>
      </c>
      <c r="E4833" s="48" t="str">
        <f>VLOOKUP(D4833,'Species List'!$A$2:$J$97,3,0)</f>
        <v>Sparisoma aurofrenatum</v>
      </c>
      <c r="F4833">
        <v>16</v>
      </c>
      <c r="G4833" t="s">
        <v>21</v>
      </c>
      <c r="H4833" s="50">
        <f>VLOOKUP(D4833,'Species List'!$A$2:$J$97,6,0)</f>
        <v>-4.0781000000000001</v>
      </c>
      <c r="I4833" s="50">
        <f>VLOOKUP(D4833,'Species List'!$A$2:$J$97,7,0)</f>
        <v>2.7437999999999998</v>
      </c>
      <c r="J4833">
        <f t="shared" si="75"/>
        <v>93.231872840853399</v>
      </c>
      <c r="K4833" s="50" t="str">
        <f>VLOOKUP(D4833,'Species List'!$A$2:$J$97,4,0)</f>
        <v>Scaridae</v>
      </c>
    </row>
    <row r="4834" spans="1:11">
      <c r="A4834">
        <v>2017</v>
      </c>
      <c r="B4834" t="s">
        <v>63</v>
      </c>
      <c r="C4834">
        <v>7</v>
      </c>
      <c r="D4834" t="s">
        <v>47</v>
      </c>
      <c r="E4834" s="48" t="str">
        <f>VLOOKUP(D4834,'Species List'!$A$2:$J$97,3,0)</f>
        <v>Sparisoma aurofrenatum</v>
      </c>
      <c r="F4834">
        <v>18</v>
      </c>
      <c r="G4834" t="s">
        <v>43</v>
      </c>
      <c r="H4834" s="50">
        <f>VLOOKUP(D4834,'Species List'!$A$2:$J$97,6,0)</f>
        <v>-4.0781000000000001</v>
      </c>
      <c r="I4834" s="50">
        <f>VLOOKUP(D4834,'Species List'!$A$2:$J$97,7,0)</f>
        <v>2.7437999999999998</v>
      </c>
      <c r="J4834">
        <f t="shared" si="75"/>
        <v>128.80024807719036</v>
      </c>
      <c r="K4834" s="50" t="str">
        <f>VLOOKUP(D4834,'Species List'!$A$2:$J$97,4,0)</f>
        <v>Scaridae</v>
      </c>
    </row>
    <row r="4835" spans="1:11">
      <c r="A4835">
        <v>2017</v>
      </c>
      <c r="B4835" t="s">
        <v>63</v>
      </c>
      <c r="C4835">
        <v>7</v>
      </c>
      <c r="D4835" t="s">
        <v>47</v>
      </c>
      <c r="E4835" s="48" t="str">
        <f>VLOOKUP(D4835,'Species List'!$A$2:$J$97,3,0)</f>
        <v>Sparisoma aurofrenatum</v>
      </c>
      <c r="F4835">
        <v>19</v>
      </c>
      <c r="G4835" t="s">
        <v>43</v>
      </c>
      <c r="H4835" s="50">
        <f>VLOOKUP(D4835,'Species List'!$A$2:$J$97,6,0)</f>
        <v>-4.0781000000000001</v>
      </c>
      <c r="I4835" s="50">
        <f>VLOOKUP(D4835,'Species List'!$A$2:$J$97,7,0)</f>
        <v>2.7437999999999998</v>
      </c>
      <c r="J4835">
        <f t="shared" si="75"/>
        <v>149.3977752647418</v>
      </c>
      <c r="K4835" s="50" t="str">
        <f>VLOOKUP(D4835,'Species List'!$A$2:$J$97,4,0)</f>
        <v>Scaridae</v>
      </c>
    </row>
    <row r="4836" spans="1:11">
      <c r="A4836">
        <v>2017</v>
      </c>
      <c r="B4836" t="s">
        <v>63</v>
      </c>
      <c r="C4836">
        <v>7</v>
      </c>
      <c r="D4836" t="s">
        <v>47</v>
      </c>
      <c r="E4836" s="48" t="str">
        <f>VLOOKUP(D4836,'Species List'!$A$2:$J$97,3,0)</f>
        <v>Sparisoma aurofrenatum</v>
      </c>
      <c r="F4836">
        <v>19</v>
      </c>
      <c r="G4836" t="s">
        <v>43</v>
      </c>
      <c r="H4836" s="50">
        <f>VLOOKUP(D4836,'Species List'!$A$2:$J$97,6,0)</f>
        <v>-4.0781000000000001</v>
      </c>
      <c r="I4836" s="50">
        <f>VLOOKUP(D4836,'Species List'!$A$2:$J$97,7,0)</f>
        <v>2.7437999999999998</v>
      </c>
      <c r="J4836">
        <f t="shared" si="75"/>
        <v>149.3977752647418</v>
      </c>
      <c r="K4836" s="50" t="str">
        <f>VLOOKUP(D4836,'Species List'!$A$2:$J$97,4,0)</f>
        <v>Scaridae</v>
      </c>
    </row>
    <row r="4837" spans="1:11">
      <c r="A4837">
        <v>2017</v>
      </c>
      <c r="B4837" t="s">
        <v>63</v>
      </c>
      <c r="C4837">
        <v>7</v>
      </c>
      <c r="D4837" t="s">
        <v>47</v>
      </c>
      <c r="E4837" s="48" t="str">
        <f>VLOOKUP(D4837,'Species List'!$A$2:$J$97,3,0)</f>
        <v>Sparisoma aurofrenatum</v>
      </c>
      <c r="F4837">
        <v>20</v>
      </c>
      <c r="G4837" t="s">
        <v>43</v>
      </c>
      <c r="H4837" s="50">
        <f>VLOOKUP(D4837,'Species List'!$A$2:$J$97,6,0)</f>
        <v>-4.0781000000000001</v>
      </c>
      <c r="I4837" s="50">
        <f>VLOOKUP(D4837,'Species List'!$A$2:$J$97,7,0)</f>
        <v>2.7437999999999998</v>
      </c>
      <c r="J4837">
        <f t="shared" si="75"/>
        <v>171.97531044669645</v>
      </c>
      <c r="K4837" s="50" t="str">
        <f>VLOOKUP(D4837,'Species List'!$A$2:$J$97,4,0)</f>
        <v>Scaridae</v>
      </c>
    </row>
    <row r="4838" spans="1:11">
      <c r="A4838">
        <v>2017</v>
      </c>
      <c r="B4838" t="s">
        <v>63</v>
      </c>
      <c r="C4838">
        <v>7</v>
      </c>
      <c r="D4838" t="s">
        <v>45</v>
      </c>
      <c r="E4838" s="48" t="str">
        <f>VLOOKUP(D4838,'Species List'!$A$2:$J$97,3,0)</f>
        <v>Sparisoma viride</v>
      </c>
      <c r="F4838">
        <v>14</v>
      </c>
      <c r="G4838" t="s">
        <v>21</v>
      </c>
      <c r="H4838" s="50">
        <f>VLOOKUP(D4838,'Species List'!$A$2:$J$97,6,0)</f>
        <v>-4.4317000000000002</v>
      </c>
      <c r="I4838" s="50">
        <f>VLOOKUP(D4838,'Species List'!$A$2:$J$97,7,0)</f>
        <v>2.9051</v>
      </c>
      <c r="J4838">
        <f t="shared" si="75"/>
        <v>63.535515280093612</v>
      </c>
      <c r="K4838" s="50" t="str">
        <f>VLOOKUP(D4838,'Species List'!$A$2:$J$97,4,0)</f>
        <v>Scaridae</v>
      </c>
    </row>
    <row r="4839" spans="1:11">
      <c r="A4839">
        <v>2017</v>
      </c>
      <c r="B4839" t="s">
        <v>63</v>
      </c>
      <c r="C4839">
        <v>7</v>
      </c>
      <c r="D4839" t="s">
        <v>45</v>
      </c>
      <c r="E4839" s="48" t="str">
        <f>VLOOKUP(D4839,'Species List'!$A$2:$J$97,3,0)</f>
        <v>Sparisoma viride</v>
      </c>
      <c r="F4839">
        <v>19</v>
      </c>
      <c r="G4839" t="s">
        <v>21</v>
      </c>
      <c r="H4839" s="50">
        <f>VLOOKUP(D4839,'Species List'!$A$2:$J$97,6,0)</f>
        <v>-4.4317000000000002</v>
      </c>
      <c r="I4839" s="50">
        <f>VLOOKUP(D4839,'Species List'!$A$2:$J$97,7,0)</f>
        <v>2.9051</v>
      </c>
      <c r="J4839">
        <f t="shared" si="75"/>
        <v>154.2790962414671</v>
      </c>
      <c r="K4839" s="50" t="str">
        <f>VLOOKUP(D4839,'Species List'!$A$2:$J$97,4,0)</f>
        <v>Scaridae</v>
      </c>
    </row>
    <row r="4840" spans="1:11">
      <c r="A4840">
        <v>2017</v>
      </c>
      <c r="B4840" t="s">
        <v>63</v>
      </c>
      <c r="C4840">
        <v>7</v>
      </c>
      <c r="D4840" t="s">
        <v>45</v>
      </c>
      <c r="E4840" s="48" t="str">
        <f>VLOOKUP(D4840,'Species List'!$A$2:$J$97,3,0)</f>
        <v>Sparisoma viride</v>
      </c>
      <c r="F4840">
        <v>4</v>
      </c>
      <c r="G4840" t="s">
        <v>53</v>
      </c>
      <c r="H4840" s="50">
        <f>VLOOKUP(D4840,'Species List'!$A$2:$J$97,6,0)</f>
        <v>-4.4317000000000002</v>
      </c>
      <c r="I4840" s="50">
        <f>VLOOKUP(D4840,'Species List'!$A$2:$J$97,7,0)</f>
        <v>2.9051</v>
      </c>
      <c r="J4840">
        <f t="shared" si="75"/>
        <v>1.6689544383321804</v>
      </c>
      <c r="K4840" s="50" t="str">
        <f>VLOOKUP(D4840,'Species List'!$A$2:$J$97,4,0)</f>
        <v>Scaridae</v>
      </c>
    </row>
    <row r="4841" spans="1:11">
      <c r="A4841">
        <v>2017</v>
      </c>
      <c r="B4841" t="s">
        <v>63</v>
      </c>
      <c r="C4841">
        <v>7</v>
      </c>
      <c r="D4841" t="s">
        <v>45</v>
      </c>
      <c r="E4841" s="48" t="str">
        <f>VLOOKUP(D4841,'Species List'!$A$2:$J$97,3,0)</f>
        <v>Sparisoma viride</v>
      </c>
      <c r="F4841">
        <v>12</v>
      </c>
      <c r="G4841" t="s">
        <v>53</v>
      </c>
      <c r="H4841" s="50">
        <f>VLOOKUP(D4841,'Species List'!$A$2:$J$97,6,0)</f>
        <v>-4.4317000000000002</v>
      </c>
      <c r="I4841" s="50">
        <f>VLOOKUP(D4841,'Species List'!$A$2:$J$97,7,0)</f>
        <v>2.9051</v>
      </c>
      <c r="J4841">
        <f t="shared" si="75"/>
        <v>40.600318253552281</v>
      </c>
      <c r="K4841" s="50" t="str">
        <f>VLOOKUP(D4841,'Species List'!$A$2:$J$97,4,0)</f>
        <v>Scaridae</v>
      </c>
    </row>
    <row r="4842" spans="1:11">
      <c r="A4842">
        <v>2017</v>
      </c>
      <c r="B4842" t="s">
        <v>63</v>
      </c>
      <c r="C4842">
        <v>7</v>
      </c>
      <c r="D4842" t="s">
        <v>45</v>
      </c>
      <c r="E4842" s="48" t="str">
        <f>VLOOKUP(D4842,'Species List'!$A$2:$J$97,3,0)</f>
        <v>Sparisoma viride</v>
      </c>
      <c r="F4842">
        <v>30</v>
      </c>
      <c r="G4842" t="s">
        <v>43</v>
      </c>
      <c r="H4842" s="50">
        <f>VLOOKUP(D4842,'Species List'!$A$2:$J$97,6,0)</f>
        <v>-4.4317000000000002</v>
      </c>
      <c r="I4842" s="50">
        <f>VLOOKUP(D4842,'Species List'!$A$2:$J$97,7,0)</f>
        <v>2.9051</v>
      </c>
      <c r="J4842">
        <f t="shared" si="75"/>
        <v>581.54718397712224</v>
      </c>
      <c r="K4842" s="50" t="str">
        <f>VLOOKUP(D4842,'Species List'!$A$2:$J$97,4,0)</f>
        <v>Scaridae</v>
      </c>
    </row>
    <row r="4843" spans="1:11">
      <c r="A4843">
        <v>2017</v>
      </c>
      <c r="B4843" t="s">
        <v>63</v>
      </c>
      <c r="C4843">
        <v>7</v>
      </c>
      <c r="D4843" t="s">
        <v>45</v>
      </c>
      <c r="E4843" s="48" t="str">
        <f>VLOOKUP(D4843,'Species List'!$A$2:$J$97,3,0)</f>
        <v>Sparisoma viride</v>
      </c>
      <c r="F4843">
        <v>30</v>
      </c>
      <c r="G4843" t="s">
        <v>43</v>
      </c>
      <c r="H4843" s="50">
        <f>VLOOKUP(D4843,'Species List'!$A$2:$J$97,6,0)</f>
        <v>-4.4317000000000002</v>
      </c>
      <c r="I4843" s="50">
        <f>VLOOKUP(D4843,'Species List'!$A$2:$J$97,7,0)</f>
        <v>2.9051</v>
      </c>
      <c r="J4843">
        <f t="shared" si="75"/>
        <v>581.54718397712224</v>
      </c>
      <c r="K4843" s="50" t="str">
        <f>VLOOKUP(D4843,'Species List'!$A$2:$J$97,4,0)</f>
        <v>Scaridae</v>
      </c>
    </row>
    <row r="4844" spans="1:11">
      <c r="A4844">
        <v>2017</v>
      </c>
      <c r="B4844" t="s">
        <v>63</v>
      </c>
      <c r="C4844">
        <v>7</v>
      </c>
      <c r="D4844" t="s">
        <v>45</v>
      </c>
      <c r="E4844" s="48" t="str">
        <f>VLOOKUP(D4844,'Species List'!$A$2:$J$97,3,0)</f>
        <v>Sparisoma viride</v>
      </c>
      <c r="F4844">
        <v>32</v>
      </c>
      <c r="G4844" t="s">
        <v>43</v>
      </c>
      <c r="H4844" s="50">
        <f>VLOOKUP(D4844,'Species List'!$A$2:$J$97,6,0)</f>
        <v>-4.4317000000000002</v>
      </c>
      <c r="I4844" s="50">
        <f>VLOOKUP(D4844,'Species List'!$A$2:$J$97,7,0)</f>
        <v>2.9051</v>
      </c>
      <c r="J4844">
        <f t="shared" si="75"/>
        <v>701.47339170910243</v>
      </c>
      <c r="K4844" s="50" t="str">
        <f>VLOOKUP(D4844,'Species List'!$A$2:$J$97,4,0)</f>
        <v>Scaridae</v>
      </c>
    </row>
    <row r="4845" spans="1:11">
      <c r="A4845">
        <v>2017</v>
      </c>
      <c r="B4845" t="s">
        <v>63</v>
      </c>
      <c r="C4845">
        <v>7</v>
      </c>
      <c r="D4845" t="s">
        <v>45</v>
      </c>
      <c r="E4845" s="48" t="str">
        <f>VLOOKUP(D4845,'Species List'!$A$2:$J$97,3,0)</f>
        <v>Sparisoma viride</v>
      </c>
      <c r="F4845">
        <v>25</v>
      </c>
      <c r="H4845" s="50">
        <f>VLOOKUP(D4845,'Species List'!$A$2:$J$97,6,0)</f>
        <v>-4.4317000000000002</v>
      </c>
      <c r="I4845" s="50">
        <f>VLOOKUP(D4845,'Species List'!$A$2:$J$97,7,0)</f>
        <v>2.9051</v>
      </c>
      <c r="J4845">
        <f t="shared" si="75"/>
        <v>342.41715863912742</v>
      </c>
      <c r="K4845" s="50" t="str">
        <f>VLOOKUP(D4845,'Species List'!$A$2:$J$97,4,0)</f>
        <v>Scaridae</v>
      </c>
    </row>
    <row r="4846" spans="1:11">
      <c r="A4846">
        <v>2017</v>
      </c>
      <c r="B4846" t="s">
        <v>63</v>
      </c>
      <c r="C4846">
        <v>7</v>
      </c>
      <c r="D4846" t="s">
        <v>45</v>
      </c>
      <c r="E4846" s="48" t="str">
        <f>VLOOKUP(D4846,'Species List'!$A$2:$J$97,3,0)</f>
        <v>Sparisoma viride</v>
      </c>
      <c r="F4846">
        <v>25</v>
      </c>
      <c r="H4846" s="50">
        <f>VLOOKUP(D4846,'Species List'!$A$2:$J$97,6,0)</f>
        <v>-4.4317000000000002</v>
      </c>
      <c r="I4846" s="50">
        <f>VLOOKUP(D4846,'Species List'!$A$2:$J$97,7,0)</f>
        <v>2.9051</v>
      </c>
      <c r="J4846">
        <f t="shared" si="75"/>
        <v>342.41715863912742</v>
      </c>
      <c r="K4846" s="50" t="str">
        <f>VLOOKUP(D4846,'Species List'!$A$2:$J$97,4,0)</f>
        <v>Scaridae</v>
      </c>
    </row>
    <row r="4847" spans="1:11">
      <c r="A4847">
        <v>2017</v>
      </c>
      <c r="B4847" t="s">
        <v>4</v>
      </c>
      <c r="C4847">
        <v>1</v>
      </c>
      <c r="D4847" t="s">
        <v>15</v>
      </c>
      <c r="E4847" s="48" t="str">
        <f>VLOOKUP(D4847,'Species List'!$A$2:$J$97,3,0)</f>
        <v>Scarus iseri</v>
      </c>
      <c r="F4847">
        <v>10</v>
      </c>
      <c r="G4847" t="s">
        <v>21</v>
      </c>
      <c r="H4847" s="50">
        <f>VLOOKUP(D4847,'Species List'!$A$2:$J$97,6,0)</f>
        <v>-4.8887</v>
      </c>
      <c r="I4847" s="50">
        <f>VLOOKUP(D4847,'Species List'!$A$2:$J$97,7,0)</f>
        <v>3.0548000000000002</v>
      </c>
      <c r="J4847">
        <f t="shared" si="75"/>
        <v>16.630296795457848</v>
      </c>
      <c r="K4847" s="50" t="str">
        <f>VLOOKUP(D4847,'Species List'!$A$2:$J$97,4,0)</f>
        <v>Scaridae</v>
      </c>
    </row>
    <row r="4848" spans="1:11">
      <c r="A4848">
        <v>2017</v>
      </c>
      <c r="B4848" t="s">
        <v>4</v>
      </c>
      <c r="C4848">
        <v>1</v>
      </c>
      <c r="D4848" t="s">
        <v>15</v>
      </c>
      <c r="E4848" s="48" t="str">
        <f>VLOOKUP(D4848,'Species List'!$A$2:$J$97,3,0)</f>
        <v>Scarus iseri</v>
      </c>
      <c r="F4848">
        <v>18</v>
      </c>
      <c r="G4848" t="s">
        <v>21</v>
      </c>
      <c r="H4848" s="50">
        <f>VLOOKUP(D4848,'Species List'!$A$2:$J$97,6,0)</f>
        <v>-4.8887</v>
      </c>
      <c r="I4848" s="50">
        <f>VLOOKUP(D4848,'Species List'!$A$2:$J$97,7,0)</f>
        <v>3.0548000000000002</v>
      </c>
      <c r="J4848">
        <f t="shared" si="75"/>
        <v>100.16279817170965</v>
      </c>
      <c r="K4848" s="50" t="str">
        <f>VLOOKUP(D4848,'Species List'!$A$2:$J$97,4,0)</f>
        <v>Scaridae</v>
      </c>
    </row>
    <row r="4849" spans="1:11">
      <c r="A4849">
        <v>2017</v>
      </c>
      <c r="B4849" t="s">
        <v>4</v>
      </c>
      <c r="C4849">
        <v>1</v>
      </c>
      <c r="D4849" t="s">
        <v>15</v>
      </c>
      <c r="E4849" s="48" t="str">
        <f>VLOOKUP(D4849,'Species List'!$A$2:$J$97,3,0)</f>
        <v>Scarus iseri</v>
      </c>
      <c r="F4849">
        <v>18</v>
      </c>
      <c r="G4849" t="s">
        <v>21</v>
      </c>
      <c r="H4849" s="50">
        <f>VLOOKUP(D4849,'Species List'!$A$2:$J$97,6,0)</f>
        <v>-4.8887</v>
      </c>
      <c r="I4849" s="50">
        <f>VLOOKUP(D4849,'Species List'!$A$2:$J$97,7,0)</f>
        <v>3.0548000000000002</v>
      </c>
      <c r="J4849">
        <f t="shared" si="75"/>
        <v>100.16279817170965</v>
      </c>
      <c r="K4849" s="50" t="str">
        <f>VLOOKUP(D4849,'Species List'!$A$2:$J$97,4,0)</f>
        <v>Scaridae</v>
      </c>
    </row>
    <row r="4850" spans="1:11">
      <c r="A4850">
        <v>2017</v>
      </c>
      <c r="B4850" t="s">
        <v>4</v>
      </c>
      <c r="C4850">
        <v>1</v>
      </c>
      <c r="D4850" t="s">
        <v>15</v>
      </c>
      <c r="E4850" s="48" t="str">
        <f>VLOOKUP(D4850,'Species List'!$A$2:$J$97,3,0)</f>
        <v>Scarus iseri</v>
      </c>
      <c r="F4850">
        <v>30</v>
      </c>
      <c r="G4850" t="s">
        <v>43</v>
      </c>
      <c r="H4850" s="50">
        <f>VLOOKUP(D4850,'Species List'!$A$2:$J$97,6,0)</f>
        <v>-4.8887</v>
      </c>
      <c r="I4850" s="50">
        <f>VLOOKUP(D4850,'Species List'!$A$2:$J$97,7,0)</f>
        <v>3.0548000000000002</v>
      </c>
      <c r="J4850">
        <f t="shared" si="75"/>
        <v>476.88098835776412</v>
      </c>
      <c r="K4850" s="50" t="str">
        <f>VLOOKUP(D4850,'Species List'!$A$2:$J$97,4,0)</f>
        <v>Scaridae</v>
      </c>
    </row>
    <row r="4851" spans="1:11">
      <c r="A4851">
        <v>2017</v>
      </c>
      <c r="B4851" t="s">
        <v>4</v>
      </c>
      <c r="C4851">
        <v>1</v>
      </c>
      <c r="D4851" t="s">
        <v>15</v>
      </c>
      <c r="E4851" s="48" t="str">
        <f>VLOOKUP(D4851,'Species List'!$A$2:$J$97,3,0)</f>
        <v>Scarus iseri</v>
      </c>
      <c r="F4851">
        <v>10</v>
      </c>
      <c r="H4851" s="50">
        <f>VLOOKUP(D4851,'Species List'!$A$2:$J$97,6,0)</f>
        <v>-4.8887</v>
      </c>
      <c r="I4851" s="50">
        <f>VLOOKUP(D4851,'Species List'!$A$2:$J$97,7,0)</f>
        <v>3.0548000000000002</v>
      </c>
      <c r="J4851">
        <f t="shared" si="75"/>
        <v>16.630296795457848</v>
      </c>
      <c r="K4851" s="50" t="str">
        <f>VLOOKUP(D4851,'Species List'!$A$2:$J$97,4,0)</f>
        <v>Scaridae</v>
      </c>
    </row>
    <row r="4852" spans="1:11">
      <c r="A4852">
        <v>2017</v>
      </c>
      <c r="B4852" t="s">
        <v>4</v>
      </c>
      <c r="C4852">
        <v>1</v>
      </c>
      <c r="D4852" t="s">
        <v>48</v>
      </c>
      <c r="E4852" s="48" t="str">
        <f>VLOOKUP(D4852,'Species List'!$A$2:$J$97,3,0)</f>
        <v>Scarus taeniopterus</v>
      </c>
      <c r="F4852">
        <v>28</v>
      </c>
      <c r="G4852" t="s">
        <v>21</v>
      </c>
      <c r="H4852" s="50">
        <f>VLOOKUP(D4852,'Species List'!$A$2:$J$97,6,0)</f>
        <v>-3.2256999999999998</v>
      </c>
      <c r="I4852" s="50">
        <f>VLOOKUP(D4852,'Species List'!$A$2:$J$97,7,0)</f>
        <v>2.3852000000000002</v>
      </c>
      <c r="J4852">
        <f t="shared" si="75"/>
        <v>408.56516613863522</v>
      </c>
      <c r="K4852" s="50" t="str">
        <f>VLOOKUP(D4852,'Species List'!$A$2:$J$97,4,0)</f>
        <v>Scaridae</v>
      </c>
    </row>
    <row r="4853" spans="1:11">
      <c r="A4853">
        <v>2017</v>
      </c>
      <c r="B4853" t="s">
        <v>4</v>
      </c>
      <c r="C4853">
        <v>1</v>
      </c>
      <c r="D4853" t="s">
        <v>48</v>
      </c>
      <c r="E4853" s="48" t="str">
        <f>VLOOKUP(D4853,'Species List'!$A$2:$J$97,3,0)</f>
        <v>Scarus taeniopterus</v>
      </c>
      <c r="F4853">
        <v>30</v>
      </c>
      <c r="G4853" t="s">
        <v>21</v>
      </c>
      <c r="H4853" s="50">
        <f>VLOOKUP(D4853,'Species List'!$A$2:$J$97,6,0)</f>
        <v>-3.2256999999999998</v>
      </c>
      <c r="I4853" s="50">
        <f>VLOOKUP(D4853,'Species List'!$A$2:$J$97,7,0)</f>
        <v>2.3852000000000002</v>
      </c>
      <c r="J4853">
        <f t="shared" si="75"/>
        <v>481.64783974460363</v>
      </c>
      <c r="K4853" s="50" t="str">
        <f>VLOOKUP(D4853,'Species List'!$A$2:$J$97,4,0)</f>
        <v>Scaridae</v>
      </c>
    </row>
    <row r="4854" spans="1:11">
      <c r="A4854">
        <v>2017</v>
      </c>
      <c r="B4854" t="s">
        <v>4</v>
      </c>
      <c r="C4854">
        <v>1</v>
      </c>
      <c r="D4854" t="s">
        <v>48</v>
      </c>
      <c r="E4854" s="48" t="str">
        <f>VLOOKUP(D4854,'Species List'!$A$2:$J$97,3,0)</f>
        <v>Scarus taeniopterus</v>
      </c>
      <c r="F4854">
        <v>30</v>
      </c>
      <c r="G4854" t="s">
        <v>43</v>
      </c>
      <c r="H4854" s="50">
        <f>VLOOKUP(D4854,'Species List'!$A$2:$J$97,6,0)</f>
        <v>-3.2256999999999998</v>
      </c>
      <c r="I4854" s="50">
        <f>VLOOKUP(D4854,'Species List'!$A$2:$J$97,7,0)</f>
        <v>2.3852000000000002</v>
      </c>
      <c r="J4854">
        <f t="shared" si="75"/>
        <v>481.64783974460363</v>
      </c>
      <c r="K4854" s="50" t="str">
        <f>VLOOKUP(D4854,'Species List'!$A$2:$J$97,4,0)</f>
        <v>Scaridae</v>
      </c>
    </row>
    <row r="4855" spans="1:11">
      <c r="A4855">
        <v>2017</v>
      </c>
      <c r="B4855" t="s">
        <v>4</v>
      </c>
      <c r="C4855">
        <v>1</v>
      </c>
      <c r="D4855" t="s">
        <v>48</v>
      </c>
      <c r="E4855" s="48" t="str">
        <f>VLOOKUP(D4855,'Species List'!$A$2:$J$97,3,0)</f>
        <v>Scarus taeniopterus</v>
      </c>
      <c r="F4855">
        <v>30</v>
      </c>
      <c r="H4855" s="50">
        <f>VLOOKUP(D4855,'Species List'!$A$2:$J$97,6,0)</f>
        <v>-3.2256999999999998</v>
      </c>
      <c r="I4855" s="50">
        <f>VLOOKUP(D4855,'Species List'!$A$2:$J$97,7,0)</f>
        <v>2.3852000000000002</v>
      </c>
      <c r="J4855">
        <f t="shared" si="75"/>
        <v>481.64783974460363</v>
      </c>
      <c r="K4855" s="50" t="str">
        <f>VLOOKUP(D4855,'Species List'!$A$2:$J$97,4,0)</f>
        <v>Scaridae</v>
      </c>
    </row>
    <row r="4856" spans="1:11">
      <c r="A4856">
        <v>2017</v>
      </c>
      <c r="B4856" t="s">
        <v>4</v>
      </c>
      <c r="C4856">
        <v>1</v>
      </c>
      <c r="D4856" t="s">
        <v>5</v>
      </c>
      <c r="E4856" s="48" t="str">
        <f>VLOOKUP(D4856,'Species List'!$A$2:$J$97,3,0)</f>
        <v>Scarus vetula</v>
      </c>
      <c r="F4856">
        <v>40</v>
      </c>
      <c r="G4856" t="s">
        <v>21</v>
      </c>
      <c r="H4856" s="50">
        <f>VLOOKUP(D4856,'Species List'!$A$2:$J$97,6,0)</f>
        <v>-5.0162000000000004</v>
      </c>
      <c r="I4856" s="50">
        <f>VLOOKUP(D4856,'Species List'!$A$2:$J$97,7,0)</f>
        <v>3.1109</v>
      </c>
      <c r="J4856">
        <f t="shared" si="75"/>
        <v>1198.2527297145662</v>
      </c>
      <c r="K4856" s="50" t="str">
        <f>VLOOKUP(D4856,'Species List'!$A$2:$J$97,4,0)</f>
        <v>Scaridae</v>
      </c>
    </row>
    <row r="4857" spans="1:11">
      <c r="A4857">
        <v>2017</v>
      </c>
      <c r="B4857" t="s">
        <v>4</v>
      </c>
      <c r="C4857">
        <v>1</v>
      </c>
      <c r="D4857" t="s">
        <v>5</v>
      </c>
      <c r="E4857" s="48" t="str">
        <f>VLOOKUP(D4857,'Species List'!$A$2:$J$97,3,0)</f>
        <v>Scarus vetula</v>
      </c>
      <c r="F4857">
        <v>42</v>
      </c>
      <c r="G4857" t="s">
        <v>43</v>
      </c>
      <c r="H4857" s="50">
        <f>VLOOKUP(D4857,'Species List'!$A$2:$J$97,6,0)</f>
        <v>-5.0162000000000004</v>
      </c>
      <c r="I4857" s="50">
        <f>VLOOKUP(D4857,'Species List'!$A$2:$J$97,7,0)</f>
        <v>3.1109</v>
      </c>
      <c r="J4857">
        <f t="shared" si="75"/>
        <v>1394.6531674179507</v>
      </c>
      <c r="K4857" s="50" t="str">
        <f>VLOOKUP(D4857,'Species List'!$A$2:$J$97,4,0)</f>
        <v>Scaridae</v>
      </c>
    </row>
    <row r="4858" spans="1:11">
      <c r="A4858">
        <v>2017</v>
      </c>
      <c r="B4858" t="s">
        <v>4</v>
      </c>
      <c r="C4858">
        <v>1</v>
      </c>
      <c r="D4858" t="s">
        <v>18</v>
      </c>
      <c r="E4858" s="48" t="str">
        <f>VLOOKUP(D4858,'Species List'!$A$2:$J$97,3,0)</f>
        <v>Sparisoma aurofrenatum</v>
      </c>
      <c r="F4858">
        <v>12</v>
      </c>
      <c r="G4858" t="s">
        <v>21</v>
      </c>
      <c r="H4858" s="50">
        <f>VLOOKUP(D4858,'Species List'!$A$2:$J$97,6,0)</f>
        <v>-4.0781000000000001</v>
      </c>
      <c r="I4858" s="50">
        <f>VLOOKUP(D4858,'Species List'!$A$2:$J$97,7,0)</f>
        <v>2.7437999999999998</v>
      </c>
      <c r="J4858">
        <f t="shared" si="75"/>
        <v>42.340648247283212</v>
      </c>
      <c r="K4858" s="50" t="str">
        <f>VLOOKUP(D4858,'Species List'!$A$2:$J$97,4,0)</f>
        <v>Scaridae</v>
      </c>
    </row>
    <row r="4859" spans="1:11">
      <c r="A4859">
        <v>2017</v>
      </c>
      <c r="B4859" t="s">
        <v>4</v>
      </c>
      <c r="C4859">
        <v>1</v>
      </c>
      <c r="D4859" t="s">
        <v>18</v>
      </c>
      <c r="E4859" s="48" t="str">
        <f>VLOOKUP(D4859,'Species List'!$A$2:$J$97,3,0)</f>
        <v>Sparisoma aurofrenatum</v>
      </c>
      <c r="F4859">
        <v>22</v>
      </c>
      <c r="G4859" t="s">
        <v>43</v>
      </c>
      <c r="H4859" s="50">
        <f>VLOOKUP(D4859,'Species List'!$A$2:$J$97,6,0)</f>
        <v>-4.0781000000000001</v>
      </c>
      <c r="I4859" s="50">
        <f>VLOOKUP(D4859,'Species List'!$A$2:$J$97,7,0)</f>
        <v>2.7437999999999998</v>
      </c>
      <c r="J4859">
        <f t="shared" si="75"/>
        <v>223.37746170948702</v>
      </c>
      <c r="K4859" s="50" t="str">
        <f>VLOOKUP(D4859,'Species List'!$A$2:$J$97,4,0)</f>
        <v>Scaridae</v>
      </c>
    </row>
    <row r="4860" spans="1:11">
      <c r="A4860">
        <v>2017</v>
      </c>
      <c r="B4860" t="s">
        <v>4</v>
      </c>
      <c r="C4860">
        <v>1</v>
      </c>
      <c r="D4860" t="s">
        <v>18</v>
      </c>
      <c r="E4860" s="48" t="str">
        <f>VLOOKUP(D4860,'Species List'!$A$2:$J$97,3,0)</f>
        <v>Sparisoma aurofrenatum</v>
      </c>
      <c r="F4860">
        <v>26</v>
      </c>
      <c r="G4860" t="s">
        <v>43</v>
      </c>
      <c r="H4860" s="50">
        <f>VLOOKUP(D4860,'Species List'!$A$2:$J$97,6,0)</f>
        <v>-4.0781000000000001</v>
      </c>
      <c r="I4860" s="50">
        <f>VLOOKUP(D4860,'Species List'!$A$2:$J$97,7,0)</f>
        <v>2.7437999999999998</v>
      </c>
      <c r="J4860">
        <f t="shared" si="75"/>
        <v>353.26765229999938</v>
      </c>
      <c r="K4860" s="50" t="str">
        <f>VLOOKUP(D4860,'Species List'!$A$2:$J$97,4,0)</f>
        <v>Scaridae</v>
      </c>
    </row>
    <row r="4861" spans="1:11">
      <c r="A4861">
        <v>2017</v>
      </c>
      <c r="B4861" t="s">
        <v>4</v>
      </c>
      <c r="C4861">
        <v>1</v>
      </c>
      <c r="D4861" t="s">
        <v>9</v>
      </c>
      <c r="E4861" s="48" t="str">
        <f>VLOOKUP(D4861,'Species List'!$A$2:$J$97,3,0)</f>
        <v>Sparisoma viride</v>
      </c>
      <c r="F4861">
        <v>30</v>
      </c>
      <c r="G4861" t="s">
        <v>21</v>
      </c>
      <c r="H4861" s="50">
        <f>VLOOKUP(D4861,'Species List'!$A$2:$J$97,6,0)</f>
        <v>-4.4317000000000002</v>
      </c>
      <c r="I4861" s="50">
        <f>VLOOKUP(D4861,'Species List'!$A$2:$J$97,7,0)</f>
        <v>2.9051</v>
      </c>
      <c r="J4861">
        <f t="shared" si="75"/>
        <v>581.54718397712224</v>
      </c>
      <c r="K4861" s="50" t="str">
        <f>VLOOKUP(D4861,'Species List'!$A$2:$J$97,4,0)</f>
        <v>Scaridae</v>
      </c>
    </row>
    <row r="4862" spans="1:11">
      <c r="A4862">
        <v>2017</v>
      </c>
      <c r="B4862" t="s">
        <v>4</v>
      </c>
      <c r="C4862">
        <v>1</v>
      </c>
      <c r="D4862" t="s">
        <v>9</v>
      </c>
      <c r="E4862" s="48" t="str">
        <f>VLOOKUP(D4862,'Species List'!$A$2:$J$97,3,0)</f>
        <v>Sparisoma viride</v>
      </c>
      <c r="F4862">
        <v>35</v>
      </c>
      <c r="G4862" t="s">
        <v>21</v>
      </c>
      <c r="H4862" s="50">
        <f>VLOOKUP(D4862,'Species List'!$A$2:$J$97,6,0)</f>
        <v>-4.4317000000000002</v>
      </c>
      <c r="I4862" s="50">
        <f>VLOOKUP(D4862,'Species List'!$A$2:$J$97,7,0)</f>
        <v>2.9051</v>
      </c>
      <c r="J4862">
        <f t="shared" si="75"/>
        <v>910.06429464234679</v>
      </c>
      <c r="K4862" s="50" t="str">
        <f>VLOOKUP(D4862,'Species List'!$A$2:$J$97,4,0)</f>
        <v>Scaridae</v>
      </c>
    </row>
    <row r="4863" spans="1:11">
      <c r="A4863">
        <v>2017</v>
      </c>
      <c r="B4863" t="s">
        <v>4</v>
      </c>
      <c r="C4863">
        <v>1</v>
      </c>
      <c r="D4863" t="s">
        <v>9</v>
      </c>
      <c r="E4863" s="48" t="str">
        <f>VLOOKUP(D4863,'Species List'!$A$2:$J$97,3,0)</f>
        <v>Sparisoma viride</v>
      </c>
      <c r="F4863">
        <v>35</v>
      </c>
      <c r="G4863" t="s">
        <v>21</v>
      </c>
      <c r="H4863" s="50">
        <f>VLOOKUP(D4863,'Species List'!$A$2:$J$97,6,0)</f>
        <v>-4.4317000000000002</v>
      </c>
      <c r="I4863" s="50">
        <f>VLOOKUP(D4863,'Species List'!$A$2:$J$97,7,0)</f>
        <v>2.9051</v>
      </c>
      <c r="J4863">
        <f t="shared" si="75"/>
        <v>910.06429464234679</v>
      </c>
      <c r="K4863" s="50" t="str">
        <f>VLOOKUP(D4863,'Species List'!$A$2:$J$97,4,0)</f>
        <v>Scaridae</v>
      </c>
    </row>
    <row r="4864" spans="1:11">
      <c r="A4864">
        <v>2017</v>
      </c>
      <c r="B4864" t="s">
        <v>4</v>
      </c>
      <c r="C4864">
        <v>1</v>
      </c>
      <c r="D4864" t="s">
        <v>9</v>
      </c>
      <c r="E4864" s="48" t="str">
        <f>VLOOKUP(D4864,'Species List'!$A$2:$J$97,3,0)</f>
        <v>Sparisoma viride</v>
      </c>
      <c r="F4864">
        <v>40</v>
      </c>
      <c r="G4864" t="s">
        <v>21</v>
      </c>
      <c r="H4864" s="50">
        <f>VLOOKUP(D4864,'Species List'!$A$2:$J$97,6,0)</f>
        <v>-4.4317000000000002</v>
      </c>
      <c r="I4864" s="50">
        <f>VLOOKUP(D4864,'Species List'!$A$2:$J$97,7,0)</f>
        <v>2.9051</v>
      </c>
      <c r="J4864">
        <f t="shared" si="75"/>
        <v>1341.3573113165069</v>
      </c>
      <c r="K4864" s="50" t="str">
        <f>VLOOKUP(D4864,'Species List'!$A$2:$J$97,4,0)</f>
        <v>Scaridae</v>
      </c>
    </row>
    <row r="4865" spans="1:11">
      <c r="A4865">
        <v>2017</v>
      </c>
      <c r="B4865" t="s">
        <v>4</v>
      </c>
      <c r="C4865">
        <v>1</v>
      </c>
      <c r="D4865" t="s">
        <v>9</v>
      </c>
      <c r="E4865" s="48" t="str">
        <f>VLOOKUP(D4865,'Species List'!$A$2:$J$97,3,0)</f>
        <v>Sparisoma viride</v>
      </c>
      <c r="F4865">
        <v>38</v>
      </c>
      <c r="G4865" t="s">
        <v>43</v>
      </c>
      <c r="H4865" s="50">
        <f>VLOOKUP(D4865,'Species List'!$A$2:$J$97,6,0)</f>
        <v>-4.4317000000000002</v>
      </c>
      <c r="I4865" s="50">
        <f>VLOOKUP(D4865,'Species List'!$A$2:$J$97,7,0)</f>
        <v>2.9051</v>
      </c>
      <c r="J4865">
        <f t="shared" si="75"/>
        <v>1155.6579906929483</v>
      </c>
      <c r="K4865" s="50" t="str">
        <f>VLOOKUP(D4865,'Species List'!$A$2:$J$97,4,0)</f>
        <v>Scaridae</v>
      </c>
    </row>
    <row r="4866" spans="1:11">
      <c r="A4866">
        <v>2017</v>
      </c>
      <c r="B4866" t="s">
        <v>4</v>
      </c>
      <c r="C4866">
        <v>2</v>
      </c>
      <c r="D4866" s="48" t="s">
        <v>26</v>
      </c>
      <c r="E4866" s="48" t="str">
        <f>VLOOKUP(D4866,'Species List'!$A$2:$J$97,3,0)</f>
        <v>Acanthurus bahianus</v>
      </c>
      <c r="F4866">
        <v>20</v>
      </c>
      <c r="H4866" s="50">
        <f>VLOOKUP(D4866,'Species List'!$A$2:$J$97,6,0)</f>
        <v>-4.6005000000000003</v>
      </c>
      <c r="I4866" s="50">
        <f>VLOOKUP(D4866,'Species List'!$A$2:$J$97,7,0)</f>
        <v>2.9752000000000001</v>
      </c>
      <c r="J4866">
        <f t="shared" ref="J4866:J4929" si="76">10^(H4866+(I4866*LOG(F4866*10)/LOG(10)))</f>
        <v>176.00477205767049</v>
      </c>
      <c r="K4866" s="50" t="str">
        <f>VLOOKUP(D4866,'Species List'!$A$2:$J$97,4,0)</f>
        <v>Acanthuridae</v>
      </c>
    </row>
    <row r="4867" spans="1:11">
      <c r="A4867">
        <v>2017</v>
      </c>
      <c r="B4867" t="s">
        <v>4</v>
      </c>
      <c r="C4867">
        <v>2</v>
      </c>
      <c r="D4867" t="s">
        <v>22</v>
      </c>
      <c r="E4867" s="48" t="str">
        <f>VLOOKUP(D4867,'Species List'!$A$2:$J$97,3,0)</f>
        <v>Acanthurus chirurgus</v>
      </c>
      <c r="F4867">
        <v>22</v>
      </c>
      <c r="H4867" s="50">
        <f>VLOOKUP(D4867,'Species List'!$A$2:$J$97,6,0)</f>
        <v>-2.4262000000000001</v>
      </c>
      <c r="I4867" s="50">
        <f>VLOOKUP(D4867,'Species List'!$A$2:$J$97,7,0)</f>
        <v>2.0768</v>
      </c>
      <c r="J4867">
        <f t="shared" si="76"/>
        <v>274.50067930402673</v>
      </c>
      <c r="K4867" s="50" t="str">
        <f>VLOOKUP(D4867,'Species List'!$A$2:$J$97,4,0)</f>
        <v>Acanthuridae</v>
      </c>
    </row>
    <row r="4868" spans="1:11">
      <c r="A4868">
        <v>2017</v>
      </c>
      <c r="B4868" t="s">
        <v>4</v>
      </c>
      <c r="C4868">
        <v>2</v>
      </c>
      <c r="D4868" t="s">
        <v>15</v>
      </c>
      <c r="E4868" s="48" t="str">
        <f>VLOOKUP(D4868,'Species List'!$A$2:$J$97,3,0)</f>
        <v>Scarus iseri</v>
      </c>
      <c r="F4868">
        <v>20</v>
      </c>
      <c r="G4868" t="s">
        <v>21</v>
      </c>
      <c r="H4868" s="50">
        <f>VLOOKUP(D4868,'Species List'!$A$2:$J$97,6,0)</f>
        <v>-4.8887</v>
      </c>
      <c r="I4868" s="50">
        <f>VLOOKUP(D4868,'Species List'!$A$2:$J$97,7,0)</f>
        <v>3.0548000000000002</v>
      </c>
      <c r="J4868">
        <f t="shared" si="76"/>
        <v>138.19312276937541</v>
      </c>
      <c r="K4868" s="50" t="str">
        <f>VLOOKUP(D4868,'Species List'!$A$2:$J$97,4,0)</f>
        <v>Scaridae</v>
      </c>
    </row>
    <row r="4869" spans="1:11">
      <c r="A4869">
        <v>2017</v>
      </c>
      <c r="B4869" t="s">
        <v>4</v>
      </c>
      <c r="C4869">
        <v>2</v>
      </c>
      <c r="D4869" t="s">
        <v>15</v>
      </c>
      <c r="E4869" s="48" t="str">
        <f>VLOOKUP(D4869,'Species List'!$A$2:$J$97,3,0)</f>
        <v>Scarus iseri</v>
      </c>
      <c r="F4869">
        <v>22</v>
      </c>
      <c r="G4869" t="s">
        <v>21</v>
      </c>
      <c r="H4869" s="50">
        <f>VLOOKUP(D4869,'Species List'!$A$2:$J$97,6,0)</f>
        <v>-4.8887</v>
      </c>
      <c r="I4869" s="50">
        <f>VLOOKUP(D4869,'Species List'!$A$2:$J$97,7,0)</f>
        <v>3.0548000000000002</v>
      </c>
      <c r="J4869">
        <f t="shared" si="76"/>
        <v>184.89825197921766</v>
      </c>
      <c r="K4869" s="50" t="str">
        <f>VLOOKUP(D4869,'Species List'!$A$2:$J$97,4,0)</f>
        <v>Scaridae</v>
      </c>
    </row>
    <row r="4870" spans="1:11">
      <c r="A4870">
        <v>2017</v>
      </c>
      <c r="B4870" t="s">
        <v>4</v>
      </c>
      <c r="C4870">
        <v>2</v>
      </c>
      <c r="D4870" t="s">
        <v>48</v>
      </c>
      <c r="E4870" s="48" t="str">
        <f>VLOOKUP(D4870,'Species List'!$A$2:$J$97,3,0)</f>
        <v>Scarus taeniopterus</v>
      </c>
      <c r="F4870">
        <v>29</v>
      </c>
      <c r="G4870" t="s">
        <v>43</v>
      </c>
      <c r="H4870" s="50">
        <f>VLOOKUP(D4870,'Species List'!$A$2:$J$97,6,0)</f>
        <v>-3.2256999999999998</v>
      </c>
      <c r="I4870" s="50">
        <f>VLOOKUP(D4870,'Species List'!$A$2:$J$97,7,0)</f>
        <v>2.3852000000000002</v>
      </c>
      <c r="J4870">
        <f t="shared" si="76"/>
        <v>444.23390777390387</v>
      </c>
      <c r="K4870" s="50" t="str">
        <f>VLOOKUP(D4870,'Species List'!$A$2:$J$97,4,0)</f>
        <v>Scaridae</v>
      </c>
    </row>
    <row r="4871" spans="1:11">
      <c r="A4871">
        <v>2017</v>
      </c>
      <c r="B4871" t="s">
        <v>4</v>
      </c>
      <c r="C4871">
        <v>2</v>
      </c>
      <c r="D4871" t="s">
        <v>5</v>
      </c>
      <c r="E4871" s="48" t="str">
        <f>VLOOKUP(D4871,'Species List'!$A$2:$J$97,3,0)</f>
        <v>Scarus vetula</v>
      </c>
      <c r="F4871">
        <v>30</v>
      </c>
      <c r="G4871" t="s">
        <v>21</v>
      </c>
      <c r="H4871" s="50">
        <f>VLOOKUP(D4871,'Species List'!$A$2:$J$97,6,0)</f>
        <v>-5.0162000000000004</v>
      </c>
      <c r="I4871" s="50">
        <f>VLOOKUP(D4871,'Species List'!$A$2:$J$97,7,0)</f>
        <v>3.1109</v>
      </c>
      <c r="J4871">
        <f t="shared" si="76"/>
        <v>489.6395738782121</v>
      </c>
      <c r="K4871" s="50" t="str">
        <f>VLOOKUP(D4871,'Species List'!$A$2:$J$97,4,0)</f>
        <v>Scaridae</v>
      </c>
    </row>
    <row r="4872" spans="1:11">
      <c r="A4872">
        <v>2017</v>
      </c>
      <c r="B4872" t="s">
        <v>4</v>
      </c>
      <c r="C4872">
        <v>2</v>
      </c>
      <c r="D4872" t="s">
        <v>5</v>
      </c>
      <c r="E4872" s="48" t="str">
        <f>VLOOKUP(D4872,'Species List'!$A$2:$J$97,3,0)</f>
        <v>Scarus vetula</v>
      </c>
      <c r="F4872">
        <v>30</v>
      </c>
      <c r="G4872" t="s">
        <v>21</v>
      </c>
      <c r="H4872" s="50">
        <f>VLOOKUP(D4872,'Species List'!$A$2:$J$97,6,0)</f>
        <v>-5.0162000000000004</v>
      </c>
      <c r="I4872" s="50">
        <f>VLOOKUP(D4872,'Species List'!$A$2:$J$97,7,0)</f>
        <v>3.1109</v>
      </c>
      <c r="J4872">
        <f t="shared" si="76"/>
        <v>489.6395738782121</v>
      </c>
      <c r="K4872" s="50" t="str">
        <f>VLOOKUP(D4872,'Species List'!$A$2:$J$97,4,0)</f>
        <v>Scaridae</v>
      </c>
    </row>
    <row r="4873" spans="1:11">
      <c r="A4873">
        <v>2017</v>
      </c>
      <c r="B4873" t="s">
        <v>4</v>
      </c>
      <c r="C4873">
        <v>2</v>
      </c>
      <c r="D4873" t="s">
        <v>18</v>
      </c>
      <c r="E4873" s="48" t="str">
        <f>VLOOKUP(D4873,'Species List'!$A$2:$J$97,3,0)</f>
        <v>Sparisoma aurofrenatum</v>
      </c>
      <c r="F4873">
        <v>22</v>
      </c>
      <c r="G4873" t="s">
        <v>43</v>
      </c>
      <c r="H4873" s="50">
        <f>VLOOKUP(D4873,'Species List'!$A$2:$J$97,6,0)</f>
        <v>-4.0781000000000001</v>
      </c>
      <c r="I4873" s="50">
        <f>VLOOKUP(D4873,'Species List'!$A$2:$J$97,7,0)</f>
        <v>2.7437999999999998</v>
      </c>
      <c r="J4873">
        <f t="shared" si="76"/>
        <v>223.37746170948702</v>
      </c>
      <c r="K4873" s="50" t="str">
        <f>VLOOKUP(D4873,'Species List'!$A$2:$J$97,4,0)</f>
        <v>Scaridae</v>
      </c>
    </row>
    <row r="4874" spans="1:11">
      <c r="A4874">
        <v>2017</v>
      </c>
      <c r="B4874" t="s">
        <v>4</v>
      </c>
      <c r="C4874">
        <v>2</v>
      </c>
      <c r="D4874" t="s">
        <v>18</v>
      </c>
      <c r="E4874" s="48" t="str">
        <f>VLOOKUP(D4874,'Species List'!$A$2:$J$97,3,0)</f>
        <v>Sparisoma aurofrenatum</v>
      </c>
      <c r="F4874">
        <v>25</v>
      </c>
      <c r="H4874" s="50">
        <f>VLOOKUP(D4874,'Species List'!$A$2:$J$97,6,0)</f>
        <v>-4.0781000000000001</v>
      </c>
      <c r="I4874" s="50">
        <f>VLOOKUP(D4874,'Species List'!$A$2:$J$97,7,0)</f>
        <v>2.7437999999999998</v>
      </c>
      <c r="J4874">
        <f t="shared" si="76"/>
        <v>317.22528468051854</v>
      </c>
      <c r="K4874" s="50" t="str">
        <f>VLOOKUP(D4874,'Species List'!$A$2:$J$97,4,0)</f>
        <v>Scaridae</v>
      </c>
    </row>
    <row r="4875" spans="1:11">
      <c r="A4875">
        <v>2017</v>
      </c>
      <c r="B4875" t="s">
        <v>4</v>
      </c>
      <c r="C4875">
        <v>2</v>
      </c>
      <c r="D4875" t="s">
        <v>9</v>
      </c>
      <c r="E4875" s="48" t="str">
        <f>VLOOKUP(D4875,'Species List'!$A$2:$J$97,3,0)</f>
        <v>Sparisoma viride</v>
      </c>
      <c r="F4875">
        <v>32</v>
      </c>
      <c r="G4875" t="s">
        <v>21</v>
      </c>
      <c r="H4875" s="50">
        <f>VLOOKUP(D4875,'Species List'!$A$2:$J$97,6,0)</f>
        <v>-4.4317000000000002</v>
      </c>
      <c r="I4875" s="50">
        <f>VLOOKUP(D4875,'Species List'!$A$2:$J$97,7,0)</f>
        <v>2.9051</v>
      </c>
      <c r="J4875">
        <f t="shared" si="76"/>
        <v>701.47339170910243</v>
      </c>
      <c r="K4875" s="50" t="str">
        <f>VLOOKUP(D4875,'Species List'!$A$2:$J$97,4,0)</f>
        <v>Scaridae</v>
      </c>
    </row>
    <row r="4876" spans="1:11">
      <c r="A4876">
        <v>2017</v>
      </c>
      <c r="B4876" t="s">
        <v>4</v>
      </c>
      <c r="C4876">
        <v>2</v>
      </c>
      <c r="D4876" t="s">
        <v>9</v>
      </c>
      <c r="E4876" s="48" t="str">
        <f>VLOOKUP(D4876,'Species List'!$A$2:$J$97,3,0)</f>
        <v>Sparisoma viride</v>
      </c>
      <c r="F4876">
        <v>42</v>
      </c>
      <c r="G4876" t="s">
        <v>43</v>
      </c>
      <c r="H4876" s="50">
        <f>VLOOKUP(D4876,'Species List'!$A$2:$J$97,6,0)</f>
        <v>-4.4317000000000002</v>
      </c>
      <c r="I4876" s="50">
        <f>VLOOKUP(D4876,'Species List'!$A$2:$J$97,7,0)</f>
        <v>2.9051</v>
      </c>
      <c r="J4876">
        <f t="shared" si="76"/>
        <v>1545.6156750168914</v>
      </c>
      <c r="K4876" s="50" t="str">
        <f>VLOOKUP(D4876,'Species List'!$A$2:$J$97,4,0)</f>
        <v>Scaridae</v>
      </c>
    </row>
    <row r="4877" spans="1:11">
      <c r="A4877">
        <v>2017</v>
      </c>
      <c r="B4877" t="s">
        <v>4</v>
      </c>
      <c r="C4877">
        <v>3</v>
      </c>
      <c r="D4877" t="s">
        <v>22</v>
      </c>
      <c r="E4877" s="48" t="str">
        <f>VLOOKUP(D4877,'Species List'!$A$2:$J$97,3,0)</f>
        <v>Acanthurus chirurgus</v>
      </c>
      <c r="F4877">
        <v>20</v>
      </c>
      <c r="H4877" s="50">
        <f>VLOOKUP(D4877,'Species List'!$A$2:$J$97,6,0)</f>
        <v>-2.4262000000000001</v>
      </c>
      <c r="I4877" s="50">
        <f>VLOOKUP(D4877,'Species List'!$A$2:$J$97,7,0)</f>
        <v>2.0768</v>
      </c>
      <c r="J4877">
        <f t="shared" si="76"/>
        <v>225.20555304089149</v>
      </c>
      <c r="K4877" s="50" t="str">
        <f>VLOOKUP(D4877,'Species List'!$A$2:$J$97,4,0)</f>
        <v>Acanthuridae</v>
      </c>
    </row>
    <row r="4878" spans="1:11">
      <c r="A4878">
        <v>2017</v>
      </c>
      <c r="B4878" t="s">
        <v>4</v>
      </c>
      <c r="C4878">
        <v>3</v>
      </c>
      <c r="D4878" t="s">
        <v>29</v>
      </c>
      <c r="E4878" s="48" t="str">
        <f>VLOOKUP(D4878,'Species List'!$A$2:$J$97,3,0)</f>
        <v>Acanthurus coeruleus</v>
      </c>
      <c r="F4878">
        <v>15</v>
      </c>
      <c r="H4878" s="50">
        <f>VLOOKUP(D4878,'Species List'!$A$2:$J$97,6,0)</f>
        <v>-2.8241999999999998</v>
      </c>
      <c r="I4878" s="50">
        <f>VLOOKUP(D4878,'Species List'!$A$2:$J$97,7,0)</f>
        <v>2.2637999999999998</v>
      </c>
      <c r="J4878">
        <f t="shared" si="76"/>
        <v>126.48394196747614</v>
      </c>
      <c r="K4878" s="50" t="str">
        <f>VLOOKUP(D4878,'Species List'!$A$2:$J$97,4,0)</f>
        <v>Acanthuridae</v>
      </c>
    </row>
    <row r="4879" spans="1:11">
      <c r="A4879">
        <v>2017</v>
      </c>
      <c r="B4879" t="s">
        <v>4</v>
      </c>
      <c r="C4879">
        <v>3</v>
      </c>
      <c r="D4879" t="s">
        <v>48</v>
      </c>
      <c r="E4879" s="48" t="str">
        <f>VLOOKUP(D4879,'Species List'!$A$2:$J$97,3,0)</f>
        <v>Scarus taeniopterus</v>
      </c>
      <c r="F4879">
        <v>18</v>
      </c>
      <c r="G4879" t="s">
        <v>21</v>
      </c>
      <c r="H4879" s="50">
        <f>VLOOKUP(D4879,'Species List'!$A$2:$J$97,6,0)</f>
        <v>-3.2256999999999998</v>
      </c>
      <c r="I4879" s="50">
        <f>VLOOKUP(D4879,'Species List'!$A$2:$J$97,7,0)</f>
        <v>2.3852000000000002</v>
      </c>
      <c r="J4879">
        <f t="shared" si="76"/>
        <v>142.42163893869329</v>
      </c>
      <c r="K4879" s="50" t="str">
        <f>VLOOKUP(D4879,'Species List'!$A$2:$J$97,4,0)</f>
        <v>Scaridae</v>
      </c>
    </row>
    <row r="4880" spans="1:11">
      <c r="A4880">
        <v>2017</v>
      </c>
      <c r="B4880" t="s">
        <v>4</v>
      </c>
      <c r="C4880">
        <v>3</v>
      </c>
      <c r="D4880" t="s">
        <v>48</v>
      </c>
      <c r="E4880" s="48" t="str">
        <f>VLOOKUP(D4880,'Species List'!$A$2:$J$97,3,0)</f>
        <v>Scarus taeniopterus</v>
      </c>
      <c r="F4880">
        <v>20</v>
      </c>
      <c r="G4880" t="s">
        <v>21</v>
      </c>
      <c r="H4880" s="50">
        <f>VLOOKUP(D4880,'Species List'!$A$2:$J$97,6,0)</f>
        <v>-3.2256999999999998</v>
      </c>
      <c r="I4880" s="50">
        <f>VLOOKUP(D4880,'Species List'!$A$2:$J$97,7,0)</f>
        <v>2.3852000000000002</v>
      </c>
      <c r="J4880">
        <f t="shared" si="76"/>
        <v>183.11197449783583</v>
      </c>
      <c r="K4880" s="50" t="str">
        <f>VLOOKUP(D4880,'Species List'!$A$2:$J$97,4,0)</f>
        <v>Scaridae</v>
      </c>
    </row>
    <row r="4881" spans="1:11">
      <c r="A4881">
        <v>2017</v>
      </c>
      <c r="B4881" t="s">
        <v>4</v>
      </c>
      <c r="C4881">
        <v>3</v>
      </c>
      <c r="D4881" t="s">
        <v>48</v>
      </c>
      <c r="E4881" s="48" t="str">
        <f>VLOOKUP(D4881,'Species List'!$A$2:$J$97,3,0)</f>
        <v>Scarus taeniopterus</v>
      </c>
      <c r="F4881">
        <v>24</v>
      </c>
      <c r="G4881" t="s">
        <v>43</v>
      </c>
      <c r="H4881" s="50">
        <f>VLOOKUP(D4881,'Species List'!$A$2:$J$97,6,0)</f>
        <v>-3.2256999999999998</v>
      </c>
      <c r="I4881" s="50">
        <f>VLOOKUP(D4881,'Species List'!$A$2:$J$97,7,0)</f>
        <v>2.3852000000000002</v>
      </c>
      <c r="J4881">
        <f t="shared" si="76"/>
        <v>282.86541679033706</v>
      </c>
      <c r="K4881" s="50" t="str">
        <f>VLOOKUP(D4881,'Species List'!$A$2:$J$97,4,0)</f>
        <v>Scaridae</v>
      </c>
    </row>
    <row r="4882" spans="1:11">
      <c r="A4882">
        <v>2017</v>
      </c>
      <c r="B4882" t="s">
        <v>4</v>
      </c>
      <c r="C4882">
        <v>3</v>
      </c>
      <c r="D4882" t="s">
        <v>5</v>
      </c>
      <c r="E4882" s="48" t="str">
        <f>VLOOKUP(D4882,'Species List'!$A$2:$J$97,3,0)</f>
        <v>Scarus vetula</v>
      </c>
      <c r="F4882">
        <v>41</v>
      </c>
      <c r="G4882" t="s">
        <v>43</v>
      </c>
      <c r="H4882" s="50">
        <f>VLOOKUP(D4882,'Species List'!$A$2:$J$97,6,0)</f>
        <v>-5.0162000000000004</v>
      </c>
      <c r="I4882" s="50">
        <f>VLOOKUP(D4882,'Species List'!$A$2:$J$97,7,0)</f>
        <v>3.1109</v>
      </c>
      <c r="J4882">
        <f t="shared" si="76"/>
        <v>1293.9255836409109</v>
      </c>
      <c r="K4882" s="50" t="str">
        <f>VLOOKUP(D4882,'Species List'!$A$2:$J$97,4,0)</f>
        <v>Scaridae</v>
      </c>
    </row>
    <row r="4883" spans="1:11">
      <c r="A4883">
        <v>2017</v>
      </c>
      <c r="B4883" t="s">
        <v>4</v>
      </c>
      <c r="C4883">
        <v>3</v>
      </c>
      <c r="D4883" t="s">
        <v>18</v>
      </c>
      <c r="E4883" s="48" t="str">
        <f>VLOOKUP(D4883,'Species List'!$A$2:$J$97,3,0)</f>
        <v>Sparisoma aurofrenatum</v>
      </c>
      <c r="F4883">
        <v>20</v>
      </c>
      <c r="H4883" s="50">
        <f>VLOOKUP(D4883,'Species List'!$A$2:$J$97,6,0)</f>
        <v>-4.0781000000000001</v>
      </c>
      <c r="I4883" s="50">
        <f>VLOOKUP(D4883,'Species List'!$A$2:$J$97,7,0)</f>
        <v>2.7437999999999998</v>
      </c>
      <c r="J4883">
        <f t="shared" si="76"/>
        <v>171.97531044669645</v>
      </c>
      <c r="K4883" s="50" t="str">
        <f>VLOOKUP(D4883,'Species List'!$A$2:$J$97,4,0)</f>
        <v>Scaridae</v>
      </c>
    </row>
    <row r="4884" spans="1:11">
      <c r="A4884">
        <v>2017</v>
      </c>
      <c r="B4884" t="s">
        <v>4</v>
      </c>
      <c r="C4884">
        <v>3</v>
      </c>
      <c r="D4884" t="s">
        <v>18</v>
      </c>
      <c r="E4884" s="48" t="str">
        <f>VLOOKUP(D4884,'Species List'!$A$2:$J$97,3,0)</f>
        <v>Sparisoma aurofrenatum</v>
      </c>
      <c r="F4884">
        <v>22</v>
      </c>
      <c r="H4884" s="50">
        <f>VLOOKUP(D4884,'Species List'!$A$2:$J$97,6,0)</f>
        <v>-4.0781000000000001</v>
      </c>
      <c r="I4884" s="50">
        <f>VLOOKUP(D4884,'Species List'!$A$2:$J$97,7,0)</f>
        <v>2.7437999999999998</v>
      </c>
      <c r="J4884">
        <f t="shared" si="76"/>
        <v>223.37746170948702</v>
      </c>
      <c r="K4884" s="50" t="str">
        <f>VLOOKUP(D4884,'Species List'!$A$2:$J$97,4,0)</f>
        <v>Scaridae</v>
      </c>
    </row>
    <row r="4885" spans="1:11">
      <c r="A4885">
        <v>2017</v>
      </c>
      <c r="B4885" t="s">
        <v>4</v>
      </c>
      <c r="C4885">
        <v>3</v>
      </c>
      <c r="D4885" t="s">
        <v>9</v>
      </c>
      <c r="E4885" s="48" t="str">
        <f>VLOOKUP(D4885,'Species List'!$A$2:$J$97,3,0)</f>
        <v>Sparisoma viride</v>
      </c>
      <c r="F4885">
        <v>12</v>
      </c>
      <c r="G4885" t="s">
        <v>21</v>
      </c>
      <c r="H4885" s="50">
        <f>VLOOKUP(D4885,'Species List'!$A$2:$J$97,6,0)</f>
        <v>-4.4317000000000002</v>
      </c>
      <c r="I4885" s="50">
        <f>VLOOKUP(D4885,'Species List'!$A$2:$J$97,7,0)</f>
        <v>2.9051</v>
      </c>
      <c r="J4885">
        <f t="shared" si="76"/>
        <v>40.600318253552281</v>
      </c>
      <c r="K4885" s="50" t="str">
        <f>VLOOKUP(D4885,'Species List'!$A$2:$J$97,4,0)</f>
        <v>Scaridae</v>
      </c>
    </row>
    <row r="4886" spans="1:11">
      <c r="A4886">
        <v>2017</v>
      </c>
      <c r="B4886" t="s">
        <v>4</v>
      </c>
      <c r="C4886">
        <v>3</v>
      </c>
      <c r="D4886" t="s">
        <v>9</v>
      </c>
      <c r="E4886" s="48" t="str">
        <f>VLOOKUP(D4886,'Species List'!$A$2:$J$97,3,0)</f>
        <v>Sparisoma viride</v>
      </c>
      <c r="F4886">
        <v>20</v>
      </c>
      <c r="G4886" t="s">
        <v>21</v>
      </c>
      <c r="H4886" s="50">
        <f>VLOOKUP(D4886,'Species List'!$A$2:$J$97,6,0)</f>
        <v>-4.4317000000000002</v>
      </c>
      <c r="I4886" s="50">
        <f>VLOOKUP(D4886,'Species List'!$A$2:$J$97,7,0)</f>
        <v>2.9051</v>
      </c>
      <c r="J4886">
        <f t="shared" si="76"/>
        <v>179.06975540636282</v>
      </c>
      <c r="K4886" s="50" t="str">
        <f>VLOOKUP(D4886,'Species List'!$A$2:$J$97,4,0)</f>
        <v>Scaridae</v>
      </c>
    </row>
    <row r="4887" spans="1:11">
      <c r="A4887">
        <v>2017</v>
      </c>
      <c r="B4887" t="s">
        <v>4</v>
      </c>
      <c r="C4887">
        <v>3</v>
      </c>
      <c r="D4887" t="s">
        <v>9</v>
      </c>
      <c r="E4887" s="48" t="str">
        <f>VLOOKUP(D4887,'Species List'!$A$2:$J$97,3,0)</f>
        <v>Sparisoma viride</v>
      </c>
      <c r="F4887">
        <v>28</v>
      </c>
      <c r="G4887" t="s">
        <v>21</v>
      </c>
      <c r="H4887" s="50">
        <f>VLOOKUP(D4887,'Species List'!$A$2:$J$97,6,0)</f>
        <v>-4.4317000000000002</v>
      </c>
      <c r="I4887" s="50">
        <f>VLOOKUP(D4887,'Species List'!$A$2:$J$97,7,0)</f>
        <v>2.9051</v>
      </c>
      <c r="J4887">
        <f t="shared" si="76"/>
        <v>475.92530495067058</v>
      </c>
      <c r="K4887" s="50" t="str">
        <f>VLOOKUP(D4887,'Species List'!$A$2:$J$97,4,0)</f>
        <v>Scaridae</v>
      </c>
    </row>
    <row r="4888" spans="1:11">
      <c r="A4888">
        <v>2017</v>
      </c>
      <c r="B4888" t="s">
        <v>4</v>
      </c>
      <c r="C4888">
        <v>3</v>
      </c>
      <c r="D4888" t="s">
        <v>9</v>
      </c>
      <c r="E4888" s="48" t="str">
        <f>VLOOKUP(D4888,'Species List'!$A$2:$J$97,3,0)</f>
        <v>Sparisoma viride</v>
      </c>
      <c r="F4888">
        <v>30</v>
      </c>
      <c r="G4888" t="s">
        <v>21</v>
      </c>
      <c r="H4888" s="50">
        <f>VLOOKUP(D4888,'Species List'!$A$2:$J$97,6,0)</f>
        <v>-4.4317000000000002</v>
      </c>
      <c r="I4888" s="50">
        <f>VLOOKUP(D4888,'Species List'!$A$2:$J$97,7,0)</f>
        <v>2.9051</v>
      </c>
      <c r="J4888">
        <f t="shared" si="76"/>
        <v>581.54718397712224</v>
      </c>
      <c r="K4888" s="50" t="str">
        <f>VLOOKUP(D4888,'Species List'!$A$2:$J$97,4,0)</f>
        <v>Scaridae</v>
      </c>
    </row>
    <row r="4889" spans="1:11">
      <c r="A4889">
        <v>2017</v>
      </c>
      <c r="B4889" t="s">
        <v>4</v>
      </c>
      <c r="C4889">
        <v>3</v>
      </c>
      <c r="D4889" t="s">
        <v>9</v>
      </c>
      <c r="E4889" s="48" t="str">
        <f>VLOOKUP(D4889,'Species List'!$A$2:$J$97,3,0)</f>
        <v>Sparisoma viride</v>
      </c>
      <c r="F4889">
        <v>30</v>
      </c>
      <c r="G4889" t="s">
        <v>43</v>
      </c>
      <c r="H4889" s="50">
        <f>VLOOKUP(D4889,'Species List'!$A$2:$J$97,6,0)</f>
        <v>-4.4317000000000002</v>
      </c>
      <c r="I4889" s="50">
        <f>VLOOKUP(D4889,'Species List'!$A$2:$J$97,7,0)</f>
        <v>2.9051</v>
      </c>
      <c r="J4889">
        <f t="shared" si="76"/>
        <v>581.54718397712224</v>
      </c>
      <c r="K4889" s="50" t="str">
        <f>VLOOKUP(D4889,'Species List'!$A$2:$J$97,4,0)</f>
        <v>Scaridae</v>
      </c>
    </row>
    <row r="4890" spans="1:11">
      <c r="A4890">
        <v>2017</v>
      </c>
      <c r="B4890" t="s">
        <v>4</v>
      </c>
      <c r="C4890">
        <v>3</v>
      </c>
      <c r="D4890" t="s">
        <v>9</v>
      </c>
      <c r="E4890" s="48" t="str">
        <f>VLOOKUP(D4890,'Species List'!$A$2:$J$97,3,0)</f>
        <v>Sparisoma viride</v>
      </c>
      <c r="F4890">
        <v>32</v>
      </c>
      <c r="H4890" s="50">
        <f>VLOOKUP(D4890,'Species List'!$A$2:$J$97,6,0)</f>
        <v>-4.4317000000000002</v>
      </c>
      <c r="I4890" s="50">
        <f>VLOOKUP(D4890,'Species List'!$A$2:$J$97,7,0)</f>
        <v>2.9051</v>
      </c>
      <c r="J4890">
        <f t="shared" si="76"/>
        <v>701.47339170910243</v>
      </c>
      <c r="K4890" s="50" t="str">
        <f>VLOOKUP(D4890,'Species List'!$A$2:$J$97,4,0)</f>
        <v>Scaridae</v>
      </c>
    </row>
    <row r="4891" spans="1:11">
      <c r="A4891">
        <v>2017</v>
      </c>
      <c r="B4891" t="s">
        <v>4</v>
      </c>
      <c r="C4891">
        <v>4</v>
      </c>
      <c r="D4891" t="s">
        <v>22</v>
      </c>
      <c r="E4891" s="48" t="str">
        <f>VLOOKUP(D4891,'Species List'!$A$2:$J$97,3,0)</f>
        <v>Acanthurus chirurgus</v>
      </c>
      <c r="F4891">
        <v>20</v>
      </c>
      <c r="H4891" s="50">
        <f>VLOOKUP(D4891,'Species List'!$A$2:$J$97,6,0)</f>
        <v>-2.4262000000000001</v>
      </c>
      <c r="I4891" s="50">
        <f>VLOOKUP(D4891,'Species List'!$A$2:$J$97,7,0)</f>
        <v>2.0768</v>
      </c>
      <c r="J4891">
        <f t="shared" si="76"/>
        <v>225.20555304089149</v>
      </c>
      <c r="K4891" s="50" t="str">
        <f>VLOOKUP(D4891,'Species List'!$A$2:$J$97,4,0)</f>
        <v>Acanthuridae</v>
      </c>
    </row>
    <row r="4892" spans="1:11">
      <c r="A4892">
        <v>2017</v>
      </c>
      <c r="B4892" t="s">
        <v>4</v>
      </c>
      <c r="C4892">
        <v>4</v>
      </c>
      <c r="D4892" t="s">
        <v>15</v>
      </c>
      <c r="E4892" s="48" t="str">
        <f>VLOOKUP(D4892,'Species List'!$A$2:$J$97,3,0)</f>
        <v>Scarus iseri</v>
      </c>
      <c r="F4892">
        <v>21</v>
      </c>
      <c r="G4892" t="s">
        <v>43</v>
      </c>
      <c r="H4892" s="50">
        <f>VLOOKUP(D4892,'Species List'!$A$2:$J$97,6,0)</f>
        <v>-4.8887</v>
      </c>
      <c r="I4892" s="50">
        <f>VLOOKUP(D4892,'Species List'!$A$2:$J$97,7,0)</f>
        <v>3.0548000000000002</v>
      </c>
      <c r="J4892">
        <f t="shared" si="76"/>
        <v>160.40411355619071</v>
      </c>
      <c r="K4892" s="50" t="str">
        <f>VLOOKUP(D4892,'Species List'!$A$2:$J$97,4,0)</f>
        <v>Scaridae</v>
      </c>
    </row>
    <row r="4893" spans="1:11">
      <c r="A4893">
        <v>2017</v>
      </c>
      <c r="B4893" t="s">
        <v>4</v>
      </c>
      <c r="C4893">
        <v>4</v>
      </c>
      <c r="D4893" t="s">
        <v>15</v>
      </c>
      <c r="E4893" s="48" t="str">
        <f>VLOOKUP(D4893,'Species List'!$A$2:$J$97,3,0)</f>
        <v>Scarus iseri</v>
      </c>
      <c r="F4893">
        <v>22</v>
      </c>
      <c r="G4893" t="s">
        <v>43</v>
      </c>
      <c r="H4893" s="50">
        <f>VLOOKUP(D4893,'Species List'!$A$2:$J$97,6,0)</f>
        <v>-4.8887</v>
      </c>
      <c r="I4893" s="50">
        <f>VLOOKUP(D4893,'Species List'!$A$2:$J$97,7,0)</f>
        <v>3.0548000000000002</v>
      </c>
      <c r="J4893">
        <f t="shared" si="76"/>
        <v>184.89825197921766</v>
      </c>
      <c r="K4893" s="50" t="str">
        <f>VLOOKUP(D4893,'Species List'!$A$2:$J$97,4,0)</f>
        <v>Scaridae</v>
      </c>
    </row>
    <row r="4894" spans="1:11">
      <c r="A4894">
        <v>2017</v>
      </c>
      <c r="B4894" t="s">
        <v>4</v>
      </c>
      <c r="C4894">
        <v>4</v>
      </c>
      <c r="D4894" t="s">
        <v>15</v>
      </c>
      <c r="E4894" s="48" t="str">
        <f>VLOOKUP(D4894,'Species List'!$A$2:$J$97,3,0)</f>
        <v>Scarus iseri</v>
      </c>
      <c r="F4894">
        <v>23</v>
      </c>
      <c r="H4894" s="50">
        <f>VLOOKUP(D4894,'Species List'!$A$2:$J$97,6,0)</f>
        <v>-4.8887</v>
      </c>
      <c r="I4894" s="50">
        <f>VLOOKUP(D4894,'Species List'!$A$2:$J$97,7,0)</f>
        <v>3.0548000000000002</v>
      </c>
      <c r="J4894">
        <f t="shared" si="76"/>
        <v>211.79036238974825</v>
      </c>
      <c r="K4894" s="50" t="str">
        <f>VLOOKUP(D4894,'Species List'!$A$2:$J$97,4,0)</f>
        <v>Scaridae</v>
      </c>
    </row>
    <row r="4895" spans="1:11">
      <c r="A4895">
        <v>2017</v>
      </c>
      <c r="B4895" t="s">
        <v>4</v>
      </c>
      <c r="C4895">
        <v>4</v>
      </c>
      <c r="D4895" t="s">
        <v>48</v>
      </c>
      <c r="E4895" s="48" t="str">
        <f>VLOOKUP(D4895,'Species List'!$A$2:$J$97,3,0)</f>
        <v>Scarus taeniopterus</v>
      </c>
      <c r="F4895">
        <v>10</v>
      </c>
      <c r="G4895" t="s">
        <v>21</v>
      </c>
      <c r="H4895" s="50">
        <f>VLOOKUP(D4895,'Species List'!$A$2:$J$97,6,0)</f>
        <v>-3.2256999999999998</v>
      </c>
      <c r="I4895" s="50">
        <f>VLOOKUP(D4895,'Species List'!$A$2:$J$97,7,0)</f>
        <v>2.3852000000000002</v>
      </c>
      <c r="J4895">
        <f t="shared" si="76"/>
        <v>35.050966680669347</v>
      </c>
      <c r="K4895" s="50" t="str">
        <f>VLOOKUP(D4895,'Species List'!$A$2:$J$97,4,0)</f>
        <v>Scaridae</v>
      </c>
    </row>
    <row r="4896" spans="1:11">
      <c r="A4896">
        <v>2017</v>
      </c>
      <c r="B4896" t="s">
        <v>4</v>
      </c>
      <c r="C4896">
        <v>4</v>
      </c>
      <c r="D4896" t="s">
        <v>48</v>
      </c>
      <c r="E4896" s="48" t="str">
        <f>VLOOKUP(D4896,'Species List'!$A$2:$J$97,3,0)</f>
        <v>Scarus taeniopterus</v>
      </c>
      <c r="F4896">
        <v>10</v>
      </c>
      <c r="G4896" t="s">
        <v>21</v>
      </c>
      <c r="H4896" s="50">
        <f>VLOOKUP(D4896,'Species List'!$A$2:$J$97,6,0)</f>
        <v>-3.2256999999999998</v>
      </c>
      <c r="I4896" s="50">
        <f>VLOOKUP(D4896,'Species List'!$A$2:$J$97,7,0)</f>
        <v>2.3852000000000002</v>
      </c>
      <c r="J4896">
        <f t="shared" si="76"/>
        <v>35.050966680669347</v>
      </c>
      <c r="K4896" s="50" t="str">
        <f>VLOOKUP(D4896,'Species List'!$A$2:$J$97,4,0)</f>
        <v>Scaridae</v>
      </c>
    </row>
    <row r="4897" spans="1:11">
      <c r="A4897">
        <v>2017</v>
      </c>
      <c r="B4897" t="s">
        <v>4</v>
      </c>
      <c r="C4897">
        <v>4</v>
      </c>
      <c r="D4897" t="s">
        <v>48</v>
      </c>
      <c r="E4897" s="48" t="str">
        <f>VLOOKUP(D4897,'Species List'!$A$2:$J$97,3,0)</f>
        <v>Scarus taeniopterus</v>
      </c>
      <c r="F4897">
        <v>12</v>
      </c>
      <c r="G4897" t="s">
        <v>21</v>
      </c>
      <c r="H4897" s="50">
        <f>VLOOKUP(D4897,'Species List'!$A$2:$J$97,6,0)</f>
        <v>-3.2256999999999998</v>
      </c>
      <c r="I4897" s="50">
        <f>VLOOKUP(D4897,'Species List'!$A$2:$J$97,7,0)</f>
        <v>2.3852000000000002</v>
      </c>
      <c r="J4897">
        <f t="shared" si="76"/>
        <v>54.145592205106873</v>
      </c>
      <c r="K4897" s="50" t="str">
        <f>VLOOKUP(D4897,'Species List'!$A$2:$J$97,4,0)</f>
        <v>Scaridae</v>
      </c>
    </row>
    <row r="4898" spans="1:11">
      <c r="A4898">
        <v>2017</v>
      </c>
      <c r="B4898" t="s">
        <v>4</v>
      </c>
      <c r="C4898">
        <v>4</v>
      </c>
      <c r="D4898" t="s">
        <v>48</v>
      </c>
      <c r="E4898" s="48" t="str">
        <f>VLOOKUP(D4898,'Species List'!$A$2:$J$97,3,0)</f>
        <v>Scarus taeniopterus</v>
      </c>
      <c r="F4898">
        <v>15</v>
      </c>
      <c r="G4898" t="s">
        <v>21</v>
      </c>
      <c r="H4898" s="50">
        <f>VLOOKUP(D4898,'Species List'!$A$2:$J$97,6,0)</f>
        <v>-3.2256999999999998</v>
      </c>
      <c r="I4898" s="50">
        <f>VLOOKUP(D4898,'Species List'!$A$2:$J$97,7,0)</f>
        <v>2.3852000000000002</v>
      </c>
      <c r="J4898">
        <f t="shared" si="76"/>
        <v>92.19616810425471</v>
      </c>
      <c r="K4898" s="50" t="str">
        <f>VLOOKUP(D4898,'Species List'!$A$2:$J$97,4,0)</f>
        <v>Scaridae</v>
      </c>
    </row>
    <row r="4899" spans="1:11">
      <c r="A4899">
        <v>2017</v>
      </c>
      <c r="B4899" t="s">
        <v>4</v>
      </c>
      <c r="C4899">
        <v>4</v>
      </c>
      <c r="D4899" t="s">
        <v>48</v>
      </c>
      <c r="E4899" s="48" t="str">
        <f>VLOOKUP(D4899,'Species List'!$A$2:$J$97,3,0)</f>
        <v>Scarus taeniopterus</v>
      </c>
      <c r="F4899">
        <v>22</v>
      </c>
      <c r="G4899" t="s">
        <v>21</v>
      </c>
      <c r="H4899" s="50">
        <f>VLOOKUP(D4899,'Species List'!$A$2:$J$97,6,0)</f>
        <v>-3.2256999999999998</v>
      </c>
      <c r="I4899" s="50">
        <f>VLOOKUP(D4899,'Species List'!$A$2:$J$97,7,0)</f>
        <v>2.3852000000000002</v>
      </c>
      <c r="J4899">
        <f t="shared" si="76"/>
        <v>229.85109565998633</v>
      </c>
      <c r="K4899" s="50" t="str">
        <f>VLOOKUP(D4899,'Species List'!$A$2:$J$97,4,0)</f>
        <v>Scaridae</v>
      </c>
    </row>
    <row r="4900" spans="1:11">
      <c r="A4900">
        <v>2017</v>
      </c>
      <c r="B4900" t="s">
        <v>4</v>
      </c>
      <c r="C4900">
        <v>4</v>
      </c>
      <c r="D4900" t="s">
        <v>48</v>
      </c>
      <c r="E4900" s="48" t="str">
        <f>VLOOKUP(D4900,'Species List'!$A$2:$J$97,3,0)</f>
        <v>Scarus taeniopterus</v>
      </c>
      <c r="F4900">
        <v>30</v>
      </c>
      <c r="G4900" t="s">
        <v>43</v>
      </c>
      <c r="H4900" s="50">
        <f>VLOOKUP(D4900,'Species List'!$A$2:$J$97,6,0)</f>
        <v>-3.2256999999999998</v>
      </c>
      <c r="I4900" s="50">
        <f>VLOOKUP(D4900,'Species List'!$A$2:$J$97,7,0)</f>
        <v>2.3852000000000002</v>
      </c>
      <c r="J4900">
        <f t="shared" si="76"/>
        <v>481.64783974460363</v>
      </c>
      <c r="K4900" s="50" t="str">
        <f>VLOOKUP(D4900,'Species List'!$A$2:$J$97,4,0)</f>
        <v>Scaridae</v>
      </c>
    </row>
    <row r="4901" spans="1:11">
      <c r="A4901">
        <v>2017</v>
      </c>
      <c r="B4901" t="s">
        <v>4</v>
      </c>
      <c r="C4901">
        <v>4</v>
      </c>
      <c r="D4901" t="s">
        <v>48</v>
      </c>
      <c r="E4901" s="48" t="str">
        <f>VLOOKUP(D4901,'Species List'!$A$2:$J$97,3,0)</f>
        <v>Scarus taeniopterus</v>
      </c>
      <c r="F4901">
        <v>20</v>
      </c>
      <c r="H4901" s="50">
        <f>VLOOKUP(D4901,'Species List'!$A$2:$J$97,6,0)</f>
        <v>-3.2256999999999998</v>
      </c>
      <c r="I4901" s="50">
        <f>VLOOKUP(D4901,'Species List'!$A$2:$J$97,7,0)</f>
        <v>2.3852000000000002</v>
      </c>
      <c r="J4901">
        <f t="shared" si="76"/>
        <v>183.11197449783583</v>
      </c>
      <c r="K4901" s="50" t="str">
        <f>VLOOKUP(D4901,'Species List'!$A$2:$J$97,4,0)</f>
        <v>Scaridae</v>
      </c>
    </row>
    <row r="4902" spans="1:11">
      <c r="A4902">
        <v>2017</v>
      </c>
      <c r="B4902" t="s">
        <v>4</v>
      </c>
      <c r="C4902">
        <v>4</v>
      </c>
      <c r="D4902" t="s">
        <v>48</v>
      </c>
      <c r="E4902" s="48" t="str">
        <f>VLOOKUP(D4902,'Species List'!$A$2:$J$97,3,0)</f>
        <v>Scarus taeniopterus</v>
      </c>
      <c r="F4902">
        <v>27</v>
      </c>
      <c r="H4902" s="50">
        <f>VLOOKUP(D4902,'Species List'!$A$2:$J$97,6,0)</f>
        <v>-3.2256999999999998</v>
      </c>
      <c r="I4902" s="50">
        <f>VLOOKUP(D4902,'Species List'!$A$2:$J$97,7,0)</f>
        <v>2.3852000000000002</v>
      </c>
      <c r="J4902">
        <f t="shared" si="76"/>
        <v>374.61818057408522</v>
      </c>
      <c r="K4902" s="50" t="str">
        <f>VLOOKUP(D4902,'Species List'!$A$2:$J$97,4,0)</f>
        <v>Scaridae</v>
      </c>
    </row>
    <row r="4903" spans="1:11">
      <c r="A4903">
        <v>2017</v>
      </c>
      <c r="B4903" t="s">
        <v>4</v>
      </c>
      <c r="C4903">
        <v>4</v>
      </c>
      <c r="D4903" t="s">
        <v>5</v>
      </c>
      <c r="E4903" s="48" t="str">
        <f>VLOOKUP(D4903,'Species List'!$A$2:$J$97,3,0)</f>
        <v>Scarus vetula</v>
      </c>
      <c r="F4903">
        <v>25</v>
      </c>
      <c r="G4903" t="s">
        <v>21</v>
      </c>
      <c r="H4903" s="50">
        <f>VLOOKUP(D4903,'Species List'!$A$2:$J$97,6,0)</f>
        <v>-5.0162000000000004</v>
      </c>
      <c r="I4903" s="50">
        <f>VLOOKUP(D4903,'Species List'!$A$2:$J$97,7,0)</f>
        <v>3.1109</v>
      </c>
      <c r="J4903">
        <f t="shared" si="76"/>
        <v>277.684458006971</v>
      </c>
      <c r="K4903" s="50" t="str">
        <f>VLOOKUP(D4903,'Species List'!$A$2:$J$97,4,0)</f>
        <v>Scaridae</v>
      </c>
    </row>
    <row r="4904" spans="1:11">
      <c r="A4904">
        <v>2017</v>
      </c>
      <c r="B4904" t="s">
        <v>4</v>
      </c>
      <c r="C4904">
        <v>4</v>
      </c>
      <c r="D4904" t="s">
        <v>5</v>
      </c>
      <c r="E4904" s="48" t="str">
        <f>VLOOKUP(D4904,'Species List'!$A$2:$J$97,3,0)</f>
        <v>Scarus vetula</v>
      </c>
      <c r="F4904">
        <v>48</v>
      </c>
      <c r="G4904" t="s">
        <v>43</v>
      </c>
      <c r="H4904" s="50">
        <f>VLOOKUP(D4904,'Species List'!$A$2:$J$97,6,0)</f>
        <v>-5.0162000000000004</v>
      </c>
      <c r="I4904" s="50">
        <f>VLOOKUP(D4904,'Species List'!$A$2:$J$97,7,0)</f>
        <v>3.1109</v>
      </c>
      <c r="J4904">
        <f t="shared" si="76"/>
        <v>2112.8728636339983</v>
      </c>
      <c r="K4904" s="50" t="str">
        <f>VLOOKUP(D4904,'Species List'!$A$2:$J$97,4,0)</f>
        <v>Scaridae</v>
      </c>
    </row>
    <row r="4905" spans="1:11">
      <c r="A4905">
        <v>2017</v>
      </c>
      <c r="B4905" t="s">
        <v>4</v>
      </c>
      <c r="C4905">
        <v>4</v>
      </c>
      <c r="D4905" t="s">
        <v>18</v>
      </c>
      <c r="E4905" s="48" t="str">
        <f>VLOOKUP(D4905,'Species List'!$A$2:$J$97,3,0)</f>
        <v>Sparisoma aurofrenatum</v>
      </c>
      <c r="F4905">
        <v>21</v>
      </c>
      <c r="G4905" t="s">
        <v>43</v>
      </c>
      <c r="H4905" s="50">
        <f>VLOOKUP(D4905,'Species List'!$A$2:$J$97,6,0)</f>
        <v>-4.0781000000000001</v>
      </c>
      <c r="I4905" s="50">
        <f>VLOOKUP(D4905,'Species List'!$A$2:$J$97,7,0)</f>
        <v>2.7437999999999998</v>
      </c>
      <c r="J4905">
        <f t="shared" si="76"/>
        <v>196.60986314457895</v>
      </c>
      <c r="K4905" s="50" t="str">
        <f>VLOOKUP(D4905,'Species List'!$A$2:$J$97,4,0)</f>
        <v>Scaridae</v>
      </c>
    </row>
    <row r="4906" spans="1:11">
      <c r="A4906">
        <v>2017</v>
      </c>
      <c r="B4906" t="s">
        <v>4</v>
      </c>
      <c r="C4906">
        <v>4</v>
      </c>
      <c r="D4906" t="s">
        <v>9</v>
      </c>
      <c r="E4906" s="48" t="str">
        <f>VLOOKUP(D4906,'Species List'!$A$2:$J$97,3,0)</f>
        <v>Sparisoma viride</v>
      </c>
      <c r="F4906">
        <v>10</v>
      </c>
      <c r="G4906" t="s">
        <v>53</v>
      </c>
      <c r="H4906" s="50">
        <f>VLOOKUP(D4906,'Species List'!$A$2:$J$97,6,0)</f>
        <v>-4.4317000000000002</v>
      </c>
      <c r="I4906" s="50">
        <f>VLOOKUP(D4906,'Species List'!$A$2:$J$97,7,0)</f>
        <v>2.9051</v>
      </c>
      <c r="J4906">
        <f t="shared" si="76"/>
        <v>23.905619353446316</v>
      </c>
      <c r="K4906" s="50" t="str">
        <f>VLOOKUP(D4906,'Species List'!$A$2:$J$97,4,0)</f>
        <v>Scaridae</v>
      </c>
    </row>
    <row r="4907" spans="1:11">
      <c r="A4907">
        <v>2017</v>
      </c>
      <c r="B4907" t="s">
        <v>4</v>
      </c>
      <c r="C4907">
        <v>4</v>
      </c>
      <c r="D4907" t="s">
        <v>9</v>
      </c>
      <c r="E4907" s="48" t="str">
        <f>VLOOKUP(D4907,'Species List'!$A$2:$J$97,3,0)</f>
        <v>Sparisoma viride</v>
      </c>
      <c r="F4907">
        <v>35</v>
      </c>
      <c r="H4907" s="50">
        <f>VLOOKUP(D4907,'Species List'!$A$2:$J$97,6,0)</f>
        <v>-4.4317000000000002</v>
      </c>
      <c r="I4907" s="50">
        <f>VLOOKUP(D4907,'Species List'!$A$2:$J$97,7,0)</f>
        <v>2.9051</v>
      </c>
      <c r="J4907">
        <f t="shared" si="76"/>
        <v>910.06429464234679</v>
      </c>
      <c r="K4907" s="50" t="str">
        <f>VLOOKUP(D4907,'Species List'!$A$2:$J$97,4,0)</f>
        <v>Scaridae</v>
      </c>
    </row>
    <row r="4908" spans="1:11">
      <c r="A4908">
        <v>2017</v>
      </c>
      <c r="B4908" t="s">
        <v>4</v>
      </c>
      <c r="C4908">
        <v>5</v>
      </c>
      <c r="D4908" t="s">
        <v>22</v>
      </c>
      <c r="E4908" s="48" t="str">
        <f>VLOOKUP(D4908,'Species List'!$A$2:$J$97,3,0)</f>
        <v>Acanthurus chirurgus</v>
      </c>
      <c r="F4908">
        <v>15</v>
      </c>
      <c r="H4908" s="50">
        <f>VLOOKUP(D4908,'Species List'!$A$2:$J$97,6,0)</f>
        <v>-2.4262000000000001</v>
      </c>
      <c r="I4908" s="50">
        <f>VLOOKUP(D4908,'Species List'!$A$2:$J$97,7,0)</f>
        <v>2.0768</v>
      </c>
      <c r="J4908">
        <f t="shared" si="76"/>
        <v>123.90999139179274</v>
      </c>
      <c r="K4908" s="50" t="str">
        <f>VLOOKUP(D4908,'Species List'!$A$2:$J$97,4,0)</f>
        <v>Acanthuridae</v>
      </c>
    </row>
    <row r="4909" spans="1:11">
      <c r="A4909">
        <v>2017</v>
      </c>
      <c r="B4909" t="s">
        <v>4</v>
      </c>
      <c r="C4909">
        <v>5</v>
      </c>
      <c r="D4909" t="s">
        <v>22</v>
      </c>
      <c r="E4909" s="48" t="str">
        <f>VLOOKUP(D4909,'Species List'!$A$2:$J$97,3,0)</f>
        <v>Acanthurus chirurgus</v>
      </c>
      <c r="F4909">
        <v>15</v>
      </c>
      <c r="H4909" s="50">
        <f>VLOOKUP(D4909,'Species List'!$A$2:$J$97,6,0)</f>
        <v>-2.4262000000000001</v>
      </c>
      <c r="I4909" s="50">
        <f>VLOOKUP(D4909,'Species List'!$A$2:$J$97,7,0)</f>
        <v>2.0768</v>
      </c>
      <c r="J4909">
        <f t="shared" si="76"/>
        <v>123.90999139179274</v>
      </c>
      <c r="K4909" s="50" t="str">
        <f>VLOOKUP(D4909,'Species List'!$A$2:$J$97,4,0)</f>
        <v>Acanthuridae</v>
      </c>
    </row>
    <row r="4910" spans="1:11">
      <c r="A4910">
        <v>2017</v>
      </c>
      <c r="B4910" t="s">
        <v>4</v>
      </c>
      <c r="C4910">
        <v>5</v>
      </c>
      <c r="D4910" t="s">
        <v>22</v>
      </c>
      <c r="E4910" s="48" t="str">
        <f>VLOOKUP(D4910,'Species List'!$A$2:$J$97,3,0)</f>
        <v>Acanthurus chirurgus</v>
      </c>
      <c r="F4910">
        <v>18</v>
      </c>
      <c r="H4910" s="50">
        <f>VLOOKUP(D4910,'Species List'!$A$2:$J$97,6,0)</f>
        <v>-2.4262000000000001</v>
      </c>
      <c r="I4910" s="50">
        <f>VLOOKUP(D4910,'Species List'!$A$2:$J$97,7,0)</f>
        <v>2.0768</v>
      </c>
      <c r="J4910">
        <f t="shared" si="76"/>
        <v>180.94639647035288</v>
      </c>
      <c r="K4910" s="50" t="str">
        <f>VLOOKUP(D4910,'Species List'!$A$2:$J$97,4,0)</f>
        <v>Acanthuridae</v>
      </c>
    </row>
    <row r="4911" spans="1:11">
      <c r="A4911">
        <v>2017</v>
      </c>
      <c r="B4911" t="s">
        <v>4</v>
      </c>
      <c r="C4911">
        <v>5</v>
      </c>
      <c r="D4911" t="s">
        <v>22</v>
      </c>
      <c r="E4911" s="48" t="str">
        <f>VLOOKUP(D4911,'Species List'!$A$2:$J$97,3,0)</f>
        <v>Acanthurus chirurgus</v>
      </c>
      <c r="F4911">
        <v>18</v>
      </c>
      <c r="H4911" s="50">
        <f>VLOOKUP(D4911,'Species List'!$A$2:$J$97,6,0)</f>
        <v>-2.4262000000000001</v>
      </c>
      <c r="I4911" s="50">
        <f>VLOOKUP(D4911,'Species List'!$A$2:$J$97,7,0)</f>
        <v>2.0768</v>
      </c>
      <c r="J4911">
        <f t="shared" si="76"/>
        <v>180.94639647035288</v>
      </c>
      <c r="K4911" s="50" t="str">
        <f>VLOOKUP(D4911,'Species List'!$A$2:$J$97,4,0)</f>
        <v>Acanthuridae</v>
      </c>
    </row>
    <row r="4912" spans="1:11">
      <c r="A4912">
        <v>2017</v>
      </c>
      <c r="B4912" t="s">
        <v>4</v>
      </c>
      <c r="C4912">
        <v>5</v>
      </c>
      <c r="D4912" t="s">
        <v>15</v>
      </c>
      <c r="E4912" s="48" t="str">
        <f>VLOOKUP(D4912,'Species List'!$A$2:$J$97,3,0)</f>
        <v>Scarus iseri</v>
      </c>
      <c r="F4912">
        <v>18</v>
      </c>
      <c r="G4912" t="s">
        <v>21</v>
      </c>
      <c r="H4912" s="50">
        <f>VLOOKUP(D4912,'Species List'!$A$2:$J$97,6,0)</f>
        <v>-4.8887</v>
      </c>
      <c r="I4912" s="50">
        <f>VLOOKUP(D4912,'Species List'!$A$2:$J$97,7,0)</f>
        <v>3.0548000000000002</v>
      </c>
      <c r="J4912">
        <f t="shared" si="76"/>
        <v>100.16279817170965</v>
      </c>
      <c r="K4912" s="50" t="str">
        <f>VLOOKUP(D4912,'Species List'!$A$2:$J$97,4,0)</f>
        <v>Scaridae</v>
      </c>
    </row>
    <row r="4913" spans="1:11">
      <c r="A4913">
        <v>2017</v>
      </c>
      <c r="B4913" t="s">
        <v>4</v>
      </c>
      <c r="C4913">
        <v>5</v>
      </c>
      <c r="D4913" t="s">
        <v>48</v>
      </c>
      <c r="E4913" s="48" t="str">
        <f>VLOOKUP(D4913,'Species List'!$A$2:$J$97,3,0)</f>
        <v>Scarus taeniopterus</v>
      </c>
      <c r="F4913">
        <v>15</v>
      </c>
      <c r="G4913" t="s">
        <v>21</v>
      </c>
      <c r="H4913" s="50">
        <f>VLOOKUP(D4913,'Species List'!$A$2:$J$97,6,0)</f>
        <v>-3.2256999999999998</v>
      </c>
      <c r="I4913" s="50">
        <f>VLOOKUP(D4913,'Species List'!$A$2:$J$97,7,0)</f>
        <v>2.3852000000000002</v>
      </c>
      <c r="J4913">
        <f t="shared" si="76"/>
        <v>92.19616810425471</v>
      </c>
      <c r="K4913" s="50" t="str">
        <f>VLOOKUP(D4913,'Species List'!$A$2:$J$97,4,0)</f>
        <v>Scaridae</v>
      </c>
    </row>
    <row r="4914" spans="1:11">
      <c r="A4914">
        <v>2017</v>
      </c>
      <c r="B4914" t="s">
        <v>4</v>
      </c>
      <c r="C4914">
        <v>5</v>
      </c>
      <c r="D4914" t="s">
        <v>48</v>
      </c>
      <c r="E4914" s="48" t="str">
        <f>VLOOKUP(D4914,'Species List'!$A$2:$J$97,3,0)</f>
        <v>Scarus taeniopterus</v>
      </c>
      <c r="F4914">
        <v>18</v>
      </c>
      <c r="G4914" t="s">
        <v>43</v>
      </c>
      <c r="H4914" s="50">
        <f>VLOOKUP(D4914,'Species List'!$A$2:$J$97,6,0)</f>
        <v>-3.2256999999999998</v>
      </c>
      <c r="I4914" s="50">
        <f>VLOOKUP(D4914,'Species List'!$A$2:$J$97,7,0)</f>
        <v>2.3852000000000002</v>
      </c>
      <c r="J4914">
        <f t="shared" si="76"/>
        <v>142.42163893869329</v>
      </c>
      <c r="K4914" s="50" t="str">
        <f>VLOOKUP(D4914,'Species List'!$A$2:$J$97,4,0)</f>
        <v>Scaridae</v>
      </c>
    </row>
    <row r="4915" spans="1:11">
      <c r="A4915">
        <v>2017</v>
      </c>
      <c r="B4915" t="s">
        <v>4</v>
      </c>
      <c r="C4915">
        <v>5</v>
      </c>
      <c r="D4915" t="s">
        <v>48</v>
      </c>
      <c r="E4915" s="48" t="str">
        <f>VLOOKUP(D4915,'Species List'!$A$2:$J$97,3,0)</f>
        <v>Scarus taeniopterus</v>
      </c>
      <c r="F4915">
        <v>25</v>
      </c>
      <c r="G4915" t="s">
        <v>43</v>
      </c>
      <c r="H4915" s="50">
        <f>VLOOKUP(D4915,'Species List'!$A$2:$J$97,6,0)</f>
        <v>-3.2256999999999998</v>
      </c>
      <c r="I4915" s="50">
        <f>VLOOKUP(D4915,'Species List'!$A$2:$J$97,7,0)</f>
        <v>2.3852000000000002</v>
      </c>
      <c r="J4915">
        <f t="shared" si="76"/>
        <v>311.79310623759653</v>
      </c>
      <c r="K4915" s="50" t="str">
        <f>VLOOKUP(D4915,'Species List'!$A$2:$J$97,4,0)</f>
        <v>Scaridae</v>
      </c>
    </row>
    <row r="4916" spans="1:11">
      <c r="A4916">
        <v>2017</v>
      </c>
      <c r="B4916" t="s">
        <v>4</v>
      </c>
      <c r="C4916">
        <v>5</v>
      </c>
      <c r="D4916" t="s">
        <v>5</v>
      </c>
      <c r="E4916" s="48" t="str">
        <f>VLOOKUP(D4916,'Species List'!$A$2:$J$97,3,0)</f>
        <v>Scarus vetula</v>
      </c>
      <c r="F4916">
        <v>30</v>
      </c>
      <c r="G4916" t="s">
        <v>21</v>
      </c>
      <c r="H4916" s="50">
        <f>VLOOKUP(D4916,'Species List'!$A$2:$J$97,6,0)</f>
        <v>-5.0162000000000004</v>
      </c>
      <c r="I4916" s="50">
        <f>VLOOKUP(D4916,'Species List'!$A$2:$J$97,7,0)</f>
        <v>3.1109</v>
      </c>
      <c r="J4916">
        <f t="shared" si="76"/>
        <v>489.6395738782121</v>
      </c>
      <c r="K4916" s="50" t="str">
        <f>VLOOKUP(D4916,'Species List'!$A$2:$J$97,4,0)</f>
        <v>Scaridae</v>
      </c>
    </row>
    <row r="4917" spans="1:11">
      <c r="A4917">
        <v>2017</v>
      </c>
      <c r="B4917" t="s">
        <v>4</v>
      </c>
      <c r="C4917">
        <v>5</v>
      </c>
      <c r="D4917" t="s">
        <v>5</v>
      </c>
      <c r="E4917" s="48" t="str">
        <f>VLOOKUP(D4917,'Species List'!$A$2:$J$97,3,0)</f>
        <v>Scarus vetula</v>
      </c>
      <c r="F4917">
        <v>38</v>
      </c>
      <c r="G4917" t="s">
        <v>43</v>
      </c>
      <c r="H4917" s="50">
        <f>VLOOKUP(D4917,'Species List'!$A$2:$J$97,6,0)</f>
        <v>-5.0162000000000004</v>
      </c>
      <c r="I4917" s="50">
        <f>VLOOKUP(D4917,'Species List'!$A$2:$J$97,7,0)</f>
        <v>3.1109</v>
      </c>
      <c r="J4917">
        <f t="shared" si="76"/>
        <v>1021.5245084831901</v>
      </c>
      <c r="K4917" s="50" t="str">
        <f>VLOOKUP(D4917,'Species List'!$A$2:$J$97,4,0)</f>
        <v>Scaridae</v>
      </c>
    </row>
    <row r="4918" spans="1:11">
      <c r="A4918">
        <v>2017</v>
      </c>
      <c r="B4918" t="s">
        <v>4</v>
      </c>
      <c r="C4918">
        <v>5</v>
      </c>
      <c r="D4918" t="s">
        <v>5</v>
      </c>
      <c r="E4918" s="48" t="str">
        <f>VLOOKUP(D4918,'Species List'!$A$2:$J$97,3,0)</f>
        <v>Scarus vetula</v>
      </c>
      <c r="F4918">
        <v>40</v>
      </c>
      <c r="G4918" t="s">
        <v>43</v>
      </c>
      <c r="H4918" s="50">
        <f>VLOOKUP(D4918,'Species List'!$A$2:$J$97,6,0)</f>
        <v>-5.0162000000000004</v>
      </c>
      <c r="I4918" s="50">
        <f>VLOOKUP(D4918,'Species List'!$A$2:$J$97,7,0)</f>
        <v>3.1109</v>
      </c>
      <c r="J4918">
        <f t="shared" si="76"/>
        <v>1198.2527297145662</v>
      </c>
      <c r="K4918" s="50" t="str">
        <f>VLOOKUP(D4918,'Species List'!$A$2:$J$97,4,0)</f>
        <v>Scaridae</v>
      </c>
    </row>
    <row r="4919" spans="1:11">
      <c r="A4919">
        <v>2017</v>
      </c>
      <c r="B4919" t="s">
        <v>4</v>
      </c>
      <c r="C4919">
        <v>5</v>
      </c>
      <c r="D4919" t="s">
        <v>18</v>
      </c>
      <c r="E4919" s="48" t="str">
        <f>VLOOKUP(D4919,'Species List'!$A$2:$J$97,3,0)</f>
        <v>Sparisoma aurofrenatum</v>
      </c>
      <c r="F4919">
        <v>16</v>
      </c>
      <c r="G4919" t="s">
        <v>21</v>
      </c>
      <c r="H4919" s="50">
        <f>VLOOKUP(D4919,'Species List'!$A$2:$J$97,6,0)</f>
        <v>-4.0781000000000001</v>
      </c>
      <c r="I4919" s="50">
        <f>VLOOKUP(D4919,'Species List'!$A$2:$J$97,7,0)</f>
        <v>2.7437999999999998</v>
      </c>
      <c r="J4919">
        <f t="shared" si="76"/>
        <v>93.231872840853399</v>
      </c>
      <c r="K4919" s="50" t="str">
        <f>VLOOKUP(D4919,'Species List'!$A$2:$J$97,4,0)</f>
        <v>Scaridae</v>
      </c>
    </row>
    <row r="4920" spans="1:11">
      <c r="A4920">
        <v>2017</v>
      </c>
      <c r="B4920" t="s">
        <v>4</v>
      </c>
      <c r="C4920">
        <v>5</v>
      </c>
      <c r="D4920" t="s">
        <v>18</v>
      </c>
      <c r="E4920" s="48" t="str">
        <f>VLOOKUP(D4920,'Species List'!$A$2:$J$97,3,0)</f>
        <v>Sparisoma aurofrenatum</v>
      </c>
      <c r="F4920">
        <v>16</v>
      </c>
      <c r="G4920" t="s">
        <v>21</v>
      </c>
      <c r="H4920" s="50">
        <f>VLOOKUP(D4920,'Species List'!$A$2:$J$97,6,0)</f>
        <v>-4.0781000000000001</v>
      </c>
      <c r="I4920" s="50">
        <f>VLOOKUP(D4920,'Species List'!$A$2:$J$97,7,0)</f>
        <v>2.7437999999999998</v>
      </c>
      <c r="J4920">
        <f t="shared" si="76"/>
        <v>93.231872840853399</v>
      </c>
      <c r="K4920" s="50" t="str">
        <f>VLOOKUP(D4920,'Species List'!$A$2:$J$97,4,0)</f>
        <v>Scaridae</v>
      </c>
    </row>
    <row r="4921" spans="1:11">
      <c r="A4921">
        <v>2017</v>
      </c>
      <c r="B4921" t="s">
        <v>4</v>
      </c>
      <c r="C4921">
        <v>5</v>
      </c>
      <c r="D4921" t="s">
        <v>18</v>
      </c>
      <c r="E4921" s="48" t="str">
        <f>VLOOKUP(D4921,'Species List'!$A$2:$J$97,3,0)</f>
        <v>Sparisoma aurofrenatum</v>
      </c>
      <c r="F4921">
        <v>20</v>
      </c>
      <c r="G4921" t="s">
        <v>21</v>
      </c>
      <c r="H4921" s="50">
        <f>VLOOKUP(D4921,'Species List'!$A$2:$J$97,6,0)</f>
        <v>-4.0781000000000001</v>
      </c>
      <c r="I4921" s="50">
        <f>VLOOKUP(D4921,'Species List'!$A$2:$J$97,7,0)</f>
        <v>2.7437999999999998</v>
      </c>
      <c r="J4921">
        <f t="shared" si="76"/>
        <v>171.97531044669645</v>
      </c>
      <c r="K4921" s="50" t="str">
        <f>VLOOKUP(D4921,'Species List'!$A$2:$J$97,4,0)</f>
        <v>Scaridae</v>
      </c>
    </row>
    <row r="4922" spans="1:11">
      <c r="A4922">
        <v>2017</v>
      </c>
      <c r="B4922" t="s">
        <v>4</v>
      </c>
      <c r="C4922">
        <v>5</v>
      </c>
      <c r="D4922" t="s">
        <v>18</v>
      </c>
      <c r="E4922" s="48" t="str">
        <f>VLOOKUP(D4922,'Species List'!$A$2:$J$97,3,0)</f>
        <v>Sparisoma aurofrenatum</v>
      </c>
      <c r="F4922">
        <v>22</v>
      </c>
      <c r="G4922" t="s">
        <v>21</v>
      </c>
      <c r="H4922" s="50">
        <f>VLOOKUP(D4922,'Species List'!$A$2:$J$97,6,0)</f>
        <v>-4.0781000000000001</v>
      </c>
      <c r="I4922" s="50">
        <f>VLOOKUP(D4922,'Species List'!$A$2:$J$97,7,0)</f>
        <v>2.7437999999999998</v>
      </c>
      <c r="J4922">
        <f t="shared" si="76"/>
        <v>223.37746170948702</v>
      </c>
      <c r="K4922" s="50" t="str">
        <f>VLOOKUP(D4922,'Species List'!$A$2:$J$97,4,0)</f>
        <v>Scaridae</v>
      </c>
    </row>
    <row r="4923" spans="1:11">
      <c r="A4923">
        <v>2017</v>
      </c>
      <c r="B4923" t="s">
        <v>4</v>
      </c>
      <c r="C4923">
        <v>5</v>
      </c>
      <c r="D4923" t="s">
        <v>18</v>
      </c>
      <c r="E4923" s="48" t="str">
        <f>VLOOKUP(D4923,'Species List'!$A$2:$J$97,3,0)</f>
        <v>Sparisoma aurofrenatum</v>
      </c>
      <c r="F4923">
        <v>18</v>
      </c>
      <c r="G4923" t="s">
        <v>43</v>
      </c>
      <c r="H4923" s="50">
        <f>VLOOKUP(D4923,'Species List'!$A$2:$J$97,6,0)</f>
        <v>-4.0781000000000001</v>
      </c>
      <c r="I4923" s="50">
        <f>VLOOKUP(D4923,'Species List'!$A$2:$J$97,7,0)</f>
        <v>2.7437999999999998</v>
      </c>
      <c r="J4923">
        <f t="shared" si="76"/>
        <v>128.80024807719036</v>
      </c>
      <c r="K4923" s="50" t="str">
        <f>VLOOKUP(D4923,'Species List'!$A$2:$J$97,4,0)</f>
        <v>Scaridae</v>
      </c>
    </row>
    <row r="4924" spans="1:11">
      <c r="A4924">
        <v>2017</v>
      </c>
      <c r="B4924" t="s">
        <v>4</v>
      </c>
      <c r="C4924">
        <v>5</v>
      </c>
      <c r="D4924" t="s">
        <v>18</v>
      </c>
      <c r="E4924" s="48" t="str">
        <f>VLOOKUP(D4924,'Species List'!$A$2:$J$97,3,0)</f>
        <v>Sparisoma aurofrenatum</v>
      </c>
      <c r="F4924">
        <v>20</v>
      </c>
      <c r="G4924" t="s">
        <v>43</v>
      </c>
      <c r="H4924" s="50">
        <f>VLOOKUP(D4924,'Species List'!$A$2:$J$97,6,0)</f>
        <v>-4.0781000000000001</v>
      </c>
      <c r="I4924" s="50">
        <f>VLOOKUP(D4924,'Species List'!$A$2:$J$97,7,0)</f>
        <v>2.7437999999999998</v>
      </c>
      <c r="J4924">
        <f t="shared" si="76"/>
        <v>171.97531044669645</v>
      </c>
      <c r="K4924" s="50" t="str">
        <f>VLOOKUP(D4924,'Species List'!$A$2:$J$97,4,0)</f>
        <v>Scaridae</v>
      </c>
    </row>
    <row r="4925" spans="1:11">
      <c r="A4925">
        <v>2017</v>
      </c>
      <c r="B4925" t="s">
        <v>4</v>
      </c>
      <c r="C4925">
        <v>5</v>
      </c>
      <c r="D4925" t="s">
        <v>18</v>
      </c>
      <c r="E4925" s="48" t="str">
        <f>VLOOKUP(D4925,'Species List'!$A$2:$J$97,3,0)</f>
        <v>Sparisoma aurofrenatum</v>
      </c>
      <c r="F4925">
        <v>29</v>
      </c>
      <c r="G4925" t="s">
        <v>43</v>
      </c>
      <c r="H4925" s="50">
        <f>VLOOKUP(D4925,'Species List'!$A$2:$J$97,6,0)</f>
        <v>-4.0781000000000001</v>
      </c>
      <c r="I4925" s="50">
        <f>VLOOKUP(D4925,'Species List'!$A$2:$J$97,7,0)</f>
        <v>2.7437999999999998</v>
      </c>
      <c r="J4925">
        <f t="shared" si="76"/>
        <v>476.68076388618772</v>
      </c>
      <c r="K4925" s="50" t="str">
        <f>VLOOKUP(D4925,'Species List'!$A$2:$J$97,4,0)</f>
        <v>Scaridae</v>
      </c>
    </row>
    <row r="4926" spans="1:11">
      <c r="A4926">
        <v>2017</v>
      </c>
      <c r="B4926" t="s">
        <v>4</v>
      </c>
      <c r="C4926">
        <v>5</v>
      </c>
      <c r="D4926" t="s">
        <v>36</v>
      </c>
      <c r="E4926" s="48" t="str">
        <f>VLOOKUP(D4926,'Species List'!$A$2:$J$97,3,0)</f>
        <v>Sparisoma chrysopterum</v>
      </c>
      <c r="F4926">
        <v>35</v>
      </c>
      <c r="G4926" t="s">
        <v>43</v>
      </c>
      <c r="H4926" s="50">
        <f>VLOOKUP(D4926,'Species List'!$A$2:$J$97,6,0)</f>
        <v>-3.0508999999999999</v>
      </c>
      <c r="I4926" s="50">
        <f>VLOOKUP(D4926,'Species List'!$A$2:$J$97,7,0)</f>
        <v>2.3191999999999999</v>
      </c>
      <c r="J4926">
        <f t="shared" si="76"/>
        <v>706.80987492513293</v>
      </c>
      <c r="K4926" s="50" t="str">
        <f>VLOOKUP(D4926,'Species List'!$A$2:$J$97,4,0)</f>
        <v>Scaridae</v>
      </c>
    </row>
    <row r="4927" spans="1:11">
      <c r="A4927">
        <v>2017</v>
      </c>
      <c r="B4927" t="s">
        <v>4</v>
      </c>
      <c r="C4927">
        <v>5</v>
      </c>
      <c r="D4927" t="s">
        <v>9</v>
      </c>
      <c r="E4927" s="48" t="str">
        <f>VLOOKUP(D4927,'Species List'!$A$2:$J$97,3,0)</f>
        <v>Sparisoma viride</v>
      </c>
      <c r="F4927">
        <v>20</v>
      </c>
      <c r="G4927" t="s">
        <v>21</v>
      </c>
      <c r="H4927" s="50">
        <f>VLOOKUP(D4927,'Species List'!$A$2:$J$97,6,0)</f>
        <v>-4.4317000000000002</v>
      </c>
      <c r="I4927" s="50">
        <f>VLOOKUP(D4927,'Species List'!$A$2:$J$97,7,0)</f>
        <v>2.9051</v>
      </c>
      <c r="J4927">
        <f t="shared" si="76"/>
        <v>179.06975540636282</v>
      </c>
      <c r="K4927" s="50" t="str">
        <f>VLOOKUP(D4927,'Species List'!$A$2:$J$97,4,0)</f>
        <v>Scaridae</v>
      </c>
    </row>
    <row r="4928" spans="1:11">
      <c r="A4928">
        <v>2017</v>
      </c>
      <c r="B4928" t="s">
        <v>4</v>
      </c>
      <c r="C4928">
        <v>5</v>
      </c>
      <c r="D4928" t="s">
        <v>9</v>
      </c>
      <c r="E4928" s="48" t="str">
        <f>VLOOKUP(D4928,'Species List'!$A$2:$J$97,3,0)</f>
        <v>Sparisoma viride</v>
      </c>
      <c r="F4928">
        <v>30</v>
      </c>
      <c r="G4928" t="s">
        <v>21</v>
      </c>
      <c r="H4928" s="50">
        <f>VLOOKUP(D4928,'Species List'!$A$2:$J$97,6,0)</f>
        <v>-4.4317000000000002</v>
      </c>
      <c r="I4928" s="50">
        <f>VLOOKUP(D4928,'Species List'!$A$2:$J$97,7,0)</f>
        <v>2.9051</v>
      </c>
      <c r="J4928">
        <f t="shared" si="76"/>
        <v>581.54718397712224</v>
      </c>
      <c r="K4928" s="50" t="str">
        <f>VLOOKUP(D4928,'Species List'!$A$2:$J$97,4,0)</f>
        <v>Scaridae</v>
      </c>
    </row>
    <row r="4929" spans="1:11">
      <c r="A4929">
        <v>2017</v>
      </c>
      <c r="B4929" t="s">
        <v>4</v>
      </c>
      <c r="C4929">
        <v>5</v>
      </c>
      <c r="D4929" t="s">
        <v>9</v>
      </c>
      <c r="E4929" s="48" t="str">
        <f>VLOOKUP(D4929,'Species List'!$A$2:$J$97,3,0)</f>
        <v>Sparisoma viride</v>
      </c>
      <c r="F4929">
        <v>30</v>
      </c>
      <c r="G4929" t="s">
        <v>21</v>
      </c>
      <c r="H4929" s="50">
        <f>VLOOKUP(D4929,'Species List'!$A$2:$J$97,6,0)</f>
        <v>-4.4317000000000002</v>
      </c>
      <c r="I4929" s="50">
        <f>VLOOKUP(D4929,'Species List'!$A$2:$J$97,7,0)</f>
        <v>2.9051</v>
      </c>
      <c r="J4929">
        <f t="shared" si="76"/>
        <v>581.54718397712224</v>
      </c>
      <c r="K4929" s="50" t="str">
        <f>VLOOKUP(D4929,'Species List'!$A$2:$J$97,4,0)</f>
        <v>Scaridae</v>
      </c>
    </row>
    <row r="4930" spans="1:11">
      <c r="A4930">
        <v>2017</v>
      </c>
      <c r="B4930" t="s">
        <v>379</v>
      </c>
      <c r="C4930">
        <v>1</v>
      </c>
      <c r="D4930" t="s">
        <v>22</v>
      </c>
      <c r="E4930" s="48" t="str">
        <f>VLOOKUP(D4930,'Species List'!$A$2:$J$97,3,0)</f>
        <v>Acanthurus chirurgus</v>
      </c>
      <c r="F4930">
        <v>15</v>
      </c>
      <c r="H4930" s="50">
        <f>VLOOKUP(D4930,'Species List'!$A$2:$J$97,6,0)</f>
        <v>-2.4262000000000001</v>
      </c>
      <c r="I4930" s="50">
        <f>VLOOKUP(D4930,'Species List'!$A$2:$J$97,7,0)</f>
        <v>2.0768</v>
      </c>
      <c r="J4930">
        <f t="shared" ref="J4930:J4993" si="77">10^(H4930+(I4930*LOG(F4930*10)/LOG(10)))</f>
        <v>123.90999139179274</v>
      </c>
      <c r="K4930" s="50" t="str">
        <f>VLOOKUP(D4930,'Species List'!$A$2:$J$97,4,0)</f>
        <v>Acanthuridae</v>
      </c>
    </row>
    <row r="4931" spans="1:11">
      <c r="A4931">
        <v>2017</v>
      </c>
      <c r="B4931" t="s">
        <v>379</v>
      </c>
      <c r="C4931">
        <v>1</v>
      </c>
      <c r="D4931" t="s">
        <v>44</v>
      </c>
      <c r="E4931" s="48" t="str">
        <f>VLOOKUP(D4931,'Species List'!$A$2:$J$97,3,0)</f>
        <v>Scarus iseri</v>
      </c>
      <c r="F4931">
        <v>18</v>
      </c>
      <c r="G4931" t="s">
        <v>21</v>
      </c>
      <c r="H4931" s="50">
        <f>VLOOKUP(D4931,'Species List'!$A$2:$J$97,6,0)</f>
        <v>-4.8887</v>
      </c>
      <c r="I4931" s="50">
        <f>VLOOKUP(D4931,'Species List'!$A$2:$J$97,7,0)</f>
        <v>3.0548000000000002</v>
      </c>
      <c r="J4931">
        <f t="shared" si="77"/>
        <v>100.16279817170965</v>
      </c>
      <c r="K4931" s="50" t="str">
        <f>VLOOKUP(D4931,'Species List'!$A$2:$J$97,4,0)</f>
        <v>Scaridae</v>
      </c>
    </row>
    <row r="4932" spans="1:11">
      <c r="A4932">
        <v>2017</v>
      </c>
      <c r="B4932" t="s">
        <v>379</v>
      </c>
      <c r="C4932">
        <v>1</v>
      </c>
      <c r="D4932" t="s">
        <v>15</v>
      </c>
      <c r="E4932" s="48" t="str">
        <f>VLOOKUP(D4932,'Species List'!$A$2:$J$97,3,0)</f>
        <v>Scarus iseri</v>
      </c>
      <c r="F4932">
        <v>20</v>
      </c>
      <c r="G4932" t="s">
        <v>43</v>
      </c>
      <c r="H4932" s="50">
        <f>VLOOKUP(D4932,'Species List'!$A$2:$J$97,6,0)</f>
        <v>-4.8887</v>
      </c>
      <c r="I4932" s="50">
        <f>VLOOKUP(D4932,'Species List'!$A$2:$J$97,7,0)</f>
        <v>3.0548000000000002</v>
      </c>
      <c r="J4932">
        <f t="shared" si="77"/>
        <v>138.19312276937541</v>
      </c>
      <c r="K4932" s="50" t="str">
        <f>VLOOKUP(D4932,'Species List'!$A$2:$J$97,4,0)</f>
        <v>Scaridae</v>
      </c>
    </row>
    <row r="4933" spans="1:11">
      <c r="A4933">
        <v>2017</v>
      </c>
      <c r="B4933" t="s">
        <v>379</v>
      </c>
      <c r="C4933">
        <v>1</v>
      </c>
      <c r="D4933" t="s">
        <v>44</v>
      </c>
      <c r="E4933" s="48" t="str">
        <f>VLOOKUP(D4933,'Species List'!$A$2:$J$97,3,0)</f>
        <v>Scarus iseri</v>
      </c>
      <c r="F4933">
        <v>21</v>
      </c>
      <c r="H4933" s="50">
        <f>VLOOKUP(D4933,'Species List'!$A$2:$J$97,6,0)</f>
        <v>-4.8887</v>
      </c>
      <c r="I4933" s="50">
        <f>VLOOKUP(D4933,'Species List'!$A$2:$J$97,7,0)</f>
        <v>3.0548000000000002</v>
      </c>
      <c r="J4933">
        <f t="shared" si="77"/>
        <v>160.40411355619071</v>
      </c>
      <c r="K4933" s="50" t="str">
        <f>VLOOKUP(D4933,'Species List'!$A$2:$J$97,4,0)</f>
        <v>Scaridae</v>
      </c>
    </row>
    <row r="4934" spans="1:11">
      <c r="A4934">
        <v>2017</v>
      </c>
      <c r="B4934" t="s">
        <v>379</v>
      </c>
      <c r="C4934">
        <v>1</v>
      </c>
      <c r="D4934" t="s">
        <v>48</v>
      </c>
      <c r="E4934" s="48" t="str">
        <f>VLOOKUP(D4934,'Species List'!$A$2:$J$97,3,0)</f>
        <v>Scarus taeniopterus</v>
      </c>
      <c r="F4934">
        <v>12</v>
      </c>
      <c r="G4934" t="s">
        <v>21</v>
      </c>
      <c r="H4934" s="50">
        <f>VLOOKUP(D4934,'Species List'!$A$2:$J$97,6,0)</f>
        <v>-3.2256999999999998</v>
      </c>
      <c r="I4934" s="50">
        <f>VLOOKUP(D4934,'Species List'!$A$2:$J$97,7,0)</f>
        <v>2.3852000000000002</v>
      </c>
      <c r="J4934">
        <f t="shared" si="77"/>
        <v>54.145592205106873</v>
      </c>
      <c r="K4934" s="50" t="str">
        <f>VLOOKUP(D4934,'Species List'!$A$2:$J$97,4,0)</f>
        <v>Scaridae</v>
      </c>
    </row>
    <row r="4935" spans="1:11">
      <c r="A4935">
        <v>2017</v>
      </c>
      <c r="B4935" t="s">
        <v>379</v>
      </c>
      <c r="C4935">
        <v>1</v>
      </c>
      <c r="D4935" t="s">
        <v>48</v>
      </c>
      <c r="E4935" s="48" t="str">
        <f>VLOOKUP(D4935,'Species List'!$A$2:$J$97,3,0)</f>
        <v>Scarus taeniopterus</v>
      </c>
      <c r="F4935">
        <v>14</v>
      </c>
      <c r="G4935" t="s">
        <v>21</v>
      </c>
      <c r="H4935" s="50">
        <f>VLOOKUP(D4935,'Species List'!$A$2:$J$97,6,0)</f>
        <v>-3.2256999999999998</v>
      </c>
      <c r="I4935" s="50">
        <f>VLOOKUP(D4935,'Species List'!$A$2:$J$97,7,0)</f>
        <v>2.3852000000000002</v>
      </c>
      <c r="J4935">
        <f t="shared" si="77"/>
        <v>78.206813423753971</v>
      </c>
      <c r="K4935" s="50" t="str">
        <f>VLOOKUP(D4935,'Species List'!$A$2:$J$97,4,0)</f>
        <v>Scaridae</v>
      </c>
    </row>
    <row r="4936" spans="1:11">
      <c r="A4936">
        <v>2017</v>
      </c>
      <c r="B4936" t="s">
        <v>379</v>
      </c>
      <c r="C4936">
        <v>1</v>
      </c>
      <c r="D4936" t="s">
        <v>48</v>
      </c>
      <c r="E4936" s="48" t="str">
        <f>VLOOKUP(D4936,'Species List'!$A$2:$J$97,3,0)</f>
        <v>Scarus taeniopterus</v>
      </c>
      <c r="F4936">
        <v>18</v>
      </c>
      <c r="G4936" t="s">
        <v>21</v>
      </c>
      <c r="H4936" s="50">
        <f>VLOOKUP(D4936,'Species List'!$A$2:$J$97,6,0)</f>
        <v>-3.2256999999999998</v>
      </c>
      <c r="I4936" s="50">
        <f>VLOOKUP(D4936,'Species List'!$A$2:$J$97,7,0)</f>
        <v>2.3852000000000002</v>
      </c>
      <c r="J4936">
        <f t="shared" si="77"/>
        <v>142.42163893869329</v>
      </c>
      <c r="K4936" s="50" t="str">
        <f>VLOOKUP(D4936,'Species List'!$A$2:$J$97,4,0)</f>
        <v>Scaridae</v>
      </c>
    </row>
    <row r="4937" spans="1:11">
      <c r="A4937">
        <v>2017</v>
      </c>
      <c r="B4937" t="s">
        <v>379</v>
      </c>
      <c r="C4937">
        <v>1</v>
      </c>
      <c r="D4937" t="s">
        <v>48</v>
      </c>
      <c r="E4937" s="48" t="str">
        <f>VLOOKUP(D4937,'Species List'!$A$2:$J$97,3,0)</f>
        <v>Scarus taeniopterus</v>
      </c>
      <c r="F4937">
        <v>19</v>
      </c>
      <c r="G4937" t="s">
        <v>43</v>
      </c>
      <c r="H4937" s="50">
        <f>VLOOKUP(D4937,'Species List'!$A$2:$J$97,6,0)</f>
        <v>-3.2256999999999998</v>
      </c>
      <c r="I4937" s="50">
        <f>VLOOKUP(D4937,'Species List'!$A$2:$J$97,7,0)</f>
        <v>2.3852000000000002</v>
      </c>
      <c r="J4937">
        <f t="shared" si="77"/>
        <v>162.02539503890316</v>
      </c>
      <c r="K4937" s="50" t="str">
        <f>VLOOKUP(D4937,'Species List'!$A$2:$J$97,4,0)</f>
        <v>Scaridae</v>
      </c>
    </row>
    <row r="4938" spans="1:11">
      <c r="A4938">
        <v>2017</v>
      </c>
      <c r="B4938" t="s">
        <v>379</v>
      </c>
      <c r="C4938">
        <v>1</v>
      </c>
      <c r="D4938" t="s">
        <v>48</v>
      </c>
      <c r="E4938" s="48" t="str">
        <f>VLOOKUP(D4938,'Species List'!$A$2:$J$97,3,0)</f>
        <v>Scarus taeniopterus</v>
      </c>
      <c r="F4938">
        <v>21</v>
      </c>
      <c r="G4938" t="s">
        <v>43</v>
      </c>
      <c r="H4938" s="50">
        <f>VLOOKUP(D4938,'Species List'!$A$2:$J$97,6,0)</f>
        <v>-3.2256999999999998</v>
      </c>
      <c r="I4938" s="50">
        <f>VLOOKUP(D4938,'Species List'!$A$2:$J$97,7,0)</f>
        <v>2.3852000000000002</v>
      </c>
      <c r="J4938">
        <f t="shared" si="77"/>
        <v>205.71097462173614</v>
      </c>
      <c r="K4938" s="50" t="str">
        <f>VLOOKUP(D4938,'Species List'!$A$2:$J$97,4,0)</f>
        <v>Scaridae</v>
      </c>
    </row>
    <row r="4939" spans="1:11">
      <c r="A4939">
        <v>2017</v>
      </c>
      <c r="B4939" t="s">
        <v>379</v>
      </c>
      <c r="C4939">
        <v>1</v>
      </c>
      <c r="D4939" t="s">
        <v>42</v>
      </c>
      <c r="E4939" s="48" t="str">
        <f>VLOOKUP(D4939,'Species List'!$A$2:$J$97,3,0)</f>
        <v>Scarus vetula</v>
      </c>
      <c r="F4939">
        <v>21</v>
      </c>
      <c r="G4939" t="s">
        <v>21</v>
      </c>
      <c r="H4939" s="50">
        <f>VLOOKUP(D4939,'Species List'!$A$2:$J$97,6,0)</f>
        <v>-5.0162000000000004</v>
      </c>
      <c r="I4939" s="50">
        <f>VLOOKUP(D4939,'Species List'!$A$2:$J$97,7,0)</f>
        <v>3.1109</v>
      </c>
      <c r="J4939">
        <f t="shared" si="77"/>
        <v>161.43288343397762</v>
      </c>
      <c r="K4939" s="50" t="str">
        <f>VLOOKUP(D4939,'Species List'!$A$2:$J$97,4,0)</f>
        <v>Scaridae</v>
      </c>
    </row>
    <row r="4940" spans="1:11">
      <c r="A4940">
        <v>2017</v>
      </c>
      <c r="B4940" t="s">
        <v>379</v>
      </c>
      <c r="C4940">
        <v>1</v>
      </c>
      <c r="D4940" t="s">
        <v>5</v>
      </c>
      <c r="E4940" s="48" t="str">
        <f>VLOOKUP(D4940,'Species List'!$A$2:$J$97,3,0)</f>
        <v>Scarus vetula</v>
      </c>
      <c r="F4940">
        <v>24</v>
      </c>
      <c r="G4940" t="s">
        <v>43</v>
      </c>
      <c r="H4940" s="50">
        <f>VLOOKUP(D4940,'Species List'!$A$2:$J$97,6,0)</f>
        <v>-5.0162000000000004</v>
      </c>
      <c r="I4940" s="50">
        <f>VLOOKUP(D4940,'Species List'!$A$2:$J$97,7,0)</f>
        <v>3.1109</v>
      </c>
      <c r="J4940">
        <f t="shared" si="77"/>
        <v>244.56772957919503</v>
      </c>
      <c r="K4940" s="50" t="str">
        <f>VLOOKUP(D4940,'Species List'!$A$2:$J$97,4,0)</f>
        <v>Scaridae</v>
      </c>
    </row>
    <row r="4941" spans="1:11">
      <c r="A4941">
        <v>2017</v>
      </c>
      <c r="B4941" t="s">
        <v>379</v>
      </c>
      <c r="C4941">
        <v>1</v>
      </c>
      <c r="D4941" t="s">
        <v>5</v>
      </c>
      <c r="E4941" s="48" t="str">
        <f>VLOOKUP(D4941,'Species List'!$A$2:$J$97,3,0)</f>
        <v>Scarus vetula</v>
      </c>
      <c r="F4941">
        <v>30</v>
      </c>
      <c r="G4941" t="s">
        <v>43</v>
      </c>
      <c r="H4941" s="50">
        <f>VLOOKUP(D4941,'Species List'!$A$2:$J$97,6,0)</f>
        <v>-5.0162000000000004</v>
      </c>
      <c r="I4941" s="50">
        <f>VLOOKUP(D4941,'Species List'!$A$2:$J$97,7,0)</f>
        <v>3.1109</v>
      </c>
      <c r="J4941">
        <f t="shared" si="77"/>
        <v>489.6395738782121</v>
      </c>
      <c r="K4941" s="50" t="str">
        <f>VLOOKUP(D4941,'Species List'!$A$2:$J$97,4,0)</f>
        <v>Scaridae</v>
      </c>
    </row>
    <row r="4942" spans="1:11">
      <c r="A4942">
        <v>2017</v>
      </c>
      <c r="B4942" t="s">
        <v>379</v>
      </c>
      <c r="C4942">
        <v>1</v>
      </c>
      <c r="D4942" t="s">
        <v>47</v>
      </c>
      <c r="E4942" s="48" t="str">
        <f>VLOOKUP(D4942,'Species List'!$A$2:$J$97,3,0)</f>
        <v>Sparisoma aurofrenatum</v>
      </c>
      <c r="F4942">
        <v>12</v>
      </c>
      <c r="G4942" t="s">
        <v>21</v>
      </c>
      <c r="H4942" s="50">
        <f>VLOOKUP(D4942,'Species List'!$A$2:$J$97,6,0)</f>
        <v>-4.0781000000000001</v>
      </c>
      <c r="I4942" s="50">
        <f>VLOOKUP(D4942,'Species List'!$A$2:$J$97,7,0)</f>
        <v>2.7437999999999998</v>
      </c>
      <c r="J4942">
        <f t="shared" si="77"/>
        <v>42.340648247283212</v>
      </c>
      <c r="K4942" s="50" t="str">
        <f>VLOOKUP(D4942,'Species List'!$A$2:$J$97,4,0)</f>
        <v>Scaridae</v>
      </c>
    </row>
    <row r="4943" spans="1:11">
      <c r="A4943">
        <v>2017</v>
      </c>
      <c r="B4943" t="s">
        <v>379</v>
      </c>
      <c r="C4943">
        <v>1</v>
      </c>
      <c r="D4943" t="s">
        <v>45</v>
      </c>
      <c r="E4943" s="48" t="str">
        <f>VLOOKUP(D4943,'Species List'!$A$2:$J$97,3,0)</f>
        <v>Sparisoma viride</v>
      </c>
      <c r="F4943">
        <v>21</v>
      </c>
      <c r="G4943" t="s">
        <v>21</v>
      </c>
      <c r="H4943" s="50">
        <f>VLOOKUP(D4943,'Species List'!$A$2:$J$97,6,0)</f>
        <v>-4.4317000000000002</v>
      </c>
      <c r="I4943" s="50">
        <f>VLOOKUP(D4943,'Species List'!$A$2:$J$97,7,0)</f>
        <v>2.9051</v>
      </c>
      <c r="J4943">
        <f t="shared" si="77"/>
        <v>206.33802681991546</v>
      </c>
      <c r="K4943" s="50" t="str">
        <f>VLOOKUP(D4943,'Species List'!$A$2:$J$97,4,0)</f>
        <v>Scaridae</v>
      </c>
    </row>
    <row r="4944" spans="1:11">
      <c r="A4944">
        <v>2017</v>
      </c>
      <c r="B4944" t="s">
        <v>379</v>
      </c>
      <c r="C4944">
        <v>1</v>
      </c>
      <c r="D4944" t="s">
        <v>9</v>
      </c>
      <c r="E4944" s="48" t="str">
        <f>VLOOKUP(D4944,'Species List'!$A$2:$J$97,3,0)</f>
        <v>Sparisoma viride</v>
      </c>
      <c r="F4944">
        <v>30</v>
      </c>
      <c r="G4944" t="s">
        <v>43</v>
      </c>
      <c r="H4944" s="50">
        <f>VLOOKUP(D4944,'Species List'!$A$2:$J$97,6,0)</f>
        <v>-4.4317000000000002</v>
      </c>
      <c r="I4944" s="50">
        <f>VLOOKUP(D4944,'Species List'!$A$2:$J$97,7,0)</f>
        <v>2.9051</v>
      </c>
      <c r="J4944">
        <f t="shared" si="77"/>
        <v>581.54718397712224</v>
      </c>
      <c r="K4944" s="50" t="str">
        <f>VLOOKUP(D4944,'Species List'!$A$2:$J$97,4,0)</f>
        <v>Scaridae</v>
      </c>
    </row>
    <row r="4945" spans="1:11">
      <c r="A4945">
        <v>2017</v>
      </c>
      <c r="B4945" t="s">
        <v>379</v>
      </c>
      <c r="C4945">
        <v>2</v>
      </c>
      <c r="D4945" t="s">
        <v>46</v>
      </c>
      <c r="E4945" s="48" t="str">
        <f>VLOOKUP(D4945,'Species List'!$A$2:$J$97,3,0)</f>
        <v>Acanthurus chirurgus</v>
      </c>
      <c r="F4945">
        <v>10</v>
      </c>
      <c r="H4945" s="50">
        <f>VLOOKUP(D4945,'Species List'!$A$2:$J$97,6,0)</f>
        <v>-2.4262000000000001</v>
      </c>
      <c r="I4945" s="50">
        <f>VLOOKUP(D4945,'Species List'!$A$2:$J$97,7,0)</f>
        <v>2.0768</v>
      </c>
      <c r="J4945">
        <f t="shared" si="77"/>
        <v>53.382634136403873</v>
      </c>
      <c r="K4945" s="50" t="str">
        <f>VLOOKUP(D4945,'Species List'!$A$2:$J$97,4,0)</f>
        <v>Acanthuridae</v>
      </c>
    </row>
    <row r="4946" spans="1:11">
      <c r="A4946">
        <v>2017</v>
      </c>
      <c r="B4946" t="s">
        <v>379</v>
      </c>
      <c r="C4946">
        <v>2</v>
      </c>
      <c r="D4946" t="s">
        <v>46</v>
      </c>
      <c r="E4946" s="48" t="str">
        <f>VLOOKUP(D4946,'Species List'!$A$2:$J$97,3,0)</f>
        <v>Acanthurus chirurgus</v>
      </c>
      <c r="F4946">
        <v>14</v>
      </c>
      <c r="H4946" s="50">
        <f>VLOOKUP(D4946,'Species List'!$A$2:$J$97,6,0)</f>
        <v>-2.4262000000000001</v>
      </c>
      <c r="I4946" s="50">
        <f>VLOOKUP(D4946,'Species List'!$A$2:$J$97,7,0)</f>
        <v>2.0768</v>
      </c>
      <c r="J4946">
        <f t="shared" si="77"/>
        <v>107.36894962663263</v>
      </c>
      <c r="K4946" s="50" t="str">
        <f>VLOOKUP(D4946,'Species List'!$A$2:$J$97,4,0)</f>
        <v>Acanthuridae</v>
      </c>
    </row>
    <row r="4947" spans="1:11">
      <c r="A4947">
        <v>2017</v>
      </c>
      <c r="B4947" t="s">
        <v>379</v>
      </c>
      <c r="C4947">
        <v>2</v>
      </c>
      <c r="D4947" t="s">
        <v>49</v>
      </c>
      <c r="E4947" s="48" t="str">
        <f>VLOOKUP(D4947,'Species List'!$A$2:$J$97,3,0)</f>
        <v>Microspathodon chrysurus</v>
      </c>
      <c r="F4947">
        <v>14</v>
      </c>
      <c r="H4947" s="50">
        <f>VLOOKUP(D4947,'Species List'!$A$2:$J$97,6,0)</f>
        <v>-4.7032999999999996</v>
      </c>
      <c r="I4947" s="50">
        <f>VLOOKUP(D4947,'Species List'!$A$2:$J$97,7,0)</f>
        <v>3.0825</v>
      </c>
      <c r="J4947">
        <f t="shared" si="77"/>
        <v>81.684502812349265</v>
      </c>
      <c r="K4947" s="50" t="str">
        <f>VLOOKUP(D4947,'Species List'!$A$2:$J$97,4,0)</f>
        <v>Pomacentridae</v>
      </c>
    </row>
    <row r="4948" spans="1:11">
      <c r="A4948">
        <v>2017</v>
      </c>
      <c r="B4948" t="s">
        <v>379</v>
      </c>
      <c r="C4948">
        <v>2</v>
      </c>
      <c r="D4948" t="s">
        <v>44</v>
      </c>
      <c r="E4948" s="48" t="str">
        <f>VLOOKUP(D4948,'Species List'!$A$2:$J$97,3,0)</f>
        <v>Scarus iseri</v>
      </c>
      <c r="F4948">
        <v>20</v>
      </c>
      <c r="G4948" t="s">
        <v>43</v>
      </c>
      <c r="H4948" s="50">
        <f>VLOOKUP(D4948,'Species List'!$A$2:$J$97,6,0)</f>
        <v>-4.8887</v>
      </c>
      <c r="I4948" s="50">
        <f>VLOOKUP(D4948,'Species List'!$A$2:$J$97,7,0)</f>
        <v>3.0548000000000002</v>
      </c>
      <c r="J4948">
        <f t="shared" si="77"/>
        <v>138.19312276937541</v>
      </c>
      <c r="K4948" s="50" t="str">
        <f>VLOOKUP(D4948,'Species List'!$A$2:$J$97,4,0)</f>
        <v>Scaridae</v>
      </c>
    </row>
    <row r="4949" spans="1:11">
      <c r="A4949">
        <v>2017</v>
      </c>
      <c r="B4949" t="s">
        <v>379</v>
      </c>
      <c r="C4949">
        <v>2</v>
      </c>
      <c r="D4949" t="s">
        <v>48</v>
      </c>
      <c r="E4949" s="48" t="str">
        <f>VLOOKUP(D4949,'Species List'!$A$2:$J$97,3,0)</f>
        <v>Scarus taeniopterus</v>
      </c>
      <c r="F4949">
        <v>10</v>
      </c>
      <c r="G4949" t="s">
        <v>21</v>
      </c>
      <c r="H4949" s="50">
        <f>VLOOKUP(D4949,'Species List'!$A$2:$J$97,6,0)</f>
        <v>-3.2256999999999998</v>
      </c>
      <c r="I4949" s="50">
        <f>VLOOKUP(D4949,'Species List'!$A$2:$J$97,7,0)</f>
        <v>2.3852000000000002</v>
      </c>
      <c r="J4949">
        <f t="shared" si="77"/>
        <v>35.050966680669347</v>
      </c>
      <c r="K4949" s="50" t="str">
        <f>VLOOKUP(D4949,'Species List'!$A$2:$J$97,4,0)</f>
        <v>Scaridae</v>
      </c>
    </row>
    <row r="4950" spans="1:11">
      <c r="A4950">
        <v>2017</v>
      </c>
      <c r="B4950" t="s">
        <v>379</v>
      </c>
      <c r="C4950">
        <v>2</v>
      </c>
      <c r="D4950" t="s">
        <v>48</v>
      </c>
      <c r="E4950" s="48" t="str">
        <f>VLOOKUP(D4950,'Species List'!$A$2:$J$97,3,0)</f>
        <v>Scarus taeniopterus</v>
      </c>
      <c r="F4950">
        <v>12</v>
      </c>
      <c r="G4950" t="s">
        <v>21</v>
      </c>
      <c r="H4950" s="50">
        <f>VLOOKUP(D4950,'Species List'!$A$2:$J$97,6,0)</f>
        <v>-3.2256999999999998</v>
      </c>
      <c r="I4950" s="50">
        <f>VLOOKUP(D4950,'Species List'!$A$2:$J$97,7,0)</f>
        <v>2.3852000000000002</v>
      </c>
      <c r="J4950">
        <f t="shared" si="77"/>
        <v>54.145592205106873</v>
      </c>
      <c r="K4950" s="50" t="str">
        <f>VLOOKUP(D4950,'Species List'!$A$2:$J$97,4,0)</f>
        <v>Scaridae</v>
      </c>
    </row>
    <row r="4951" spans="1:11">
      <c r="A4951">
        <v>2017</v>
      </c>
      <c r="B4951" t="s">
        <v>379</v>
      </c>
      <c r="C4951">
        <v>2</v>
      </c>
      <c r="D4951" t="s">
        <v>48</v>
      </c>
      <c r="E4951" s="48" t="str">
        <f>VLOOKUP(D4951,'Species List'!$A$2:$J$97,3,0)</f>
        <v>Scarus taeniopterus</v>
      </c>
      <c r="F4951">
        <v>14</v>
      </c>
      <c r="G4951" t="s">
        <v>21</v>
      </c>
      <c r="H4951" s="50">
        <f>VLOOKUP(D4951,'Species List'!$A$2:$J$97,6,0)</f>
        <v>-3.2256999999999998</v>
      </c>
      <c r="I4951" s="50">
        <f>VLOOKUP(D4951,'Species List'!$A$2:$J$97,7,0)</f>
        <v>2.3852000000000002</v>
      </c>
      <c r="J4951">
        <f t="shared" si="77"/>
        <v>78.206813423753971</v>
      </c>
      <c r="K4951" s="50" t="str">
        <f>VLOOKUP(D4951,'Species List'!$A$2:$J$97,4,0)</f>
        <v>Scaridae</v>
      </c>
    </row>
    <row r="4952" spans="1:11">
      <c r="A4952">
        <v>2017</v>
      </c>
      <c r="B4952" t="s">
        <v>379</v>
      </c>
      <c r="C4952">
        <v>2</v>
      </c>
      <c r="D4952" t="s">
        <v>48</v>
      </c>
      <c r="E4952" s="48" t="str">
        <f>VLOOKUP(D4952,'Species List'!$A$2:$J$97,3,0)</f>
        <v>Scarus taeniopterus</v>
      </c>
      <c r="F4952">
        <v>14</v>
      </c>
      <c r="G4952" t="s">
        <v>21</v>
      </c>
      <c r="H4952" s="50">
        <f>VLOOKUP(D4952,'Species List'!$A$2:$J$97,6,0)</f>
        <v>-3.2256999999999998</v>
      </c>
      <c r="I4952" s="50">
        <f>VLOOKUP(D4952,'Species List'!$A$2:$J$97,7,0)</f>
        <v>2.3852000000000002</v>
      </c>
      <c r="J4952">
        <f t="shared" si="77"/>
        <v>78.206813423753971</v>
      </c>
      <c r="K4952" s="50" t="str">
        <f>VLOOKUP(D4952,'Species List'!$A$2:$J$97,4,0)</f>
        <v>Scaridae</v>
      </c>
    </row>
    <row r="4953" spans="1:11">
      <c r="A4953">
        <v>2017</v>
      </c>
      <c r="B4953" t="s">
        <v>379</v>
      </c>
      <c r="C4953">
        <v>2</v>
      </c>
      <c r="D4953" t="s">
        <v>48</v>
      </c>
      <c r="E4953" s="48" t="str">
        <f>VLOOKUP(D4953,'Species List'!$A$2:$J$97,3,0)</f>
        <v>Scarus taeniopterus</v>
      </c>
      <c r="F4953">
        <v>15</v>
      </c>
      <c r="G4953" t="s">
        <v>21</v>
      </c>
      <c r="H4953" s="50">
        <f>VLOOKUP(D4953,'Species List'!$A$2:$J$97,6,0)</f>
        <v>-3.2256999999999998</v>
      </c>
      <c r="I4953" s="50">
        <f>VLOOKUP(D4953,'Species List'!$A$2:$J$97,7,0)</f>
        <v>2.3852000000000002</v>
      </c>
      <c r="J4953">
        <f t="shared" si="77"/>
        <v>92.19616810425471</v>
      </c>
      <c r="K4953" s="50" t="str">
        <f>VLOOKUP(D4953,'Species List'!$A$2:$J$97,4,0)</f>
        <v>Scaridae</v>
      </c>
    </row>
    <row r="4954" spans="1:11">
      <c r="A4954">
        <v>2017</v>
      </c>
      <c r="B4954" t="s">
        <v>379</v>
      </c>
      <c r="C4954">
        <v>2</v>
      </c>
      <c r="D4954" t="s">
        <v>48</v>
      </c>
      <c r="E4954" s="48" t="str">
        <f>VLOOKUP(D4954,'Species List'!$A$2:$J$97,3,0)</f>
        <v>Scarus taeniopterus</v>
      </c>
      <c r="F4954">
        <v>15</v>
      </c>
      <c r="G4954" t="s">
        <v>21</v>
      </c>
      <c r="H4954" s="50">
        <f>VLOOKUP(D4954,'Species List'!$A$2:$J$97,6,0)</f>
        <v>-3.2256999999999998</v>
      </c>
      <c r="I4954" s="50">
        <f>VLOOKUP(D4954,'Species List'!$A$2:$J$97,7,0)</f>
        <v>2.3852000000000002</v>
      </c>
      <c r="J4954">
        <f t="shared" si="77"/>
        <v>92.19616810425471</v>
      </c>
      <c r="K4954" s="50" t="str">
        <f>VLOOKUP(D4954,'Species List'!$A$2:$J$97,4,0)</f>
        <v>Scaridae</v>
      </c>
    </row>
    <row r="4955" spans="1:11">
      <c r="A4955">
        <v>2017</v>
      </c>
      <c r="B4955" t="s">
        <v>379</v>
      </c>
      <c r="C4955">
        <v>2</v>
      </c>
      <c r="D4955" t="s">
        <v>48</v>
      </c>
      <c r="E4955" s="48" t="str">
        <f>VLOOKUP(D4955,'Species List'!$A$2:$J$97,3,0)</f>
        <v>Scarus taeniopterus</v>
      </c>
      <c r="F4955">
        <v>20</v>
      </c>
      <c r="G4955" t="s">
        <v>43</v>
      </c>
      <c r="H4955" s="50">
        <f>VLOOKUP(D4955,'Species List'!$A$2:$J$97,6,0)</f>
        <v>-3.2256999999999998</v>
      </c>
      <c r="I4955" s="50">
        <f>VLOOKUP(D4955,'Species List'!$A$2:$J$97,7,0)</f>
        <v>2.3852000000000002</v>
      </c>
      <c r="J4955">
        <f t="shared" si="77"/>
        <v>183.11197449783583</v>
      </c>
      <c r="K4955" s="50" t="str">
        <f>VLOOKUP(D4955,'Species List'!$A$2:$J$97,4,0)</f>
        <v>Scaridae</v>
      </c>
    </row>
    <row r="4956" spans="1:11">
      <c r="A4956">
        <v>2017</v>
      </c>
      <c r="B4956" t="s">
        <v>379</v>
      </c>
      <c r="C4956">
        <v>2</v>
      </c>
      <c r="D4956" t="s">
        <v>48</v>
      </c>
      <c r="E4956" s="48" t="str">
        <f>VLOOKUP(D4956,'Species List'!$A$2:$J$97,3,0)</f>
        <v>Scarus taeniopterus</v>
      </c>
      <c r="F4956">
        <v>21</v>
      </c>
      <c r="G4956" t="s">
        <v>43</v>
      </c>
      <c r="H4956" s="50">
        <f>VLOOKUP(D4956,'Species List'!$A$2:$J$97,6,0)</f>
        <v>-3.2256999999999998</v>
      </c>
      <c r="I4956" s="50">
        <f>VLOOKUP(D4956,'Species List'!$A$2:$J$97,7,0)</f>
        <v>2.3852000000000002</v>
      </c>
      <c r="J4956">
        <f t="shared" si="77"/>
        <v>205.71097462173614</v>
      </c>
      <c r="K4956" s="50" t="str">
        <f>VLOOKUP(D4956,'Species List'!$A$2:$J$97,4,0)</f>
        <v>Scaridae</v>
      </c>
    </row>
    <row r="4957" spans="1:11">
      <c r="A4957">
        <v>2017</v>
      </c>
      <c r="B4957" t="s">
        <v>379</v>
      </c>
      <c r="C4957">
        <v>2</v>
      </c>
      <c r="D4957" t="s">
        <v>48</v>
      </c>
      <c r="E4957" s="48" t="str">
        <f>VLOOKUP(D4957,'Species List'!$A$2:$J$97,3,0)</f>
        <v>Scarus taeniopterus</v>
      </c>
      <c r="F4957">
        <v>23</v>
      </c>
      <c r="G4957" t="s">
        <v>43</v>
      </c>
      <c r="H4957" s="50">
        <f>VLOOKUP(D4957,'Species List'!$A$2:$J$97,6,0)</f>
        <v>-3.2256999999999998</v>
      </c>
      <c r="I4957" s="50">
        <f>VLOOKUP(D4957,'Species List'!$A$2:$J$97,7,0)</f>
        <v>2.3852000000000002</v>
      </c>
      <c r="J4957">
        <f t="shared" si="77"/>
        <v>255.56020890468707</v>
      </c>
      <c r="K4957" s="50" t="str">
        <f>VLOOKUP(D4957,'Species List'!$A$2:$J$97,4,0)</f>
        <v>Scaridae</v>
      </c>
    </row>
    <row r="4958" spans="1:11">
      <c r="A4958">
        <v>2017</v>
      </c>
      <c r="B4958" t="s">
        <v>379</v>
      </c>
      <c r="C4958">
        <v>2</v>
      </c>
      <c r="D4958" t="s">
        <v>42</v>
      </c>
      <c r="E4958" s="48" t="str">
        <f>VLOOKUP(D4958,'Species List'!$A$2:$J$97,3,0)</f>
        <v>Scarus vetula</v>
      </c>
      <c r="F4958">
        <v>25</v>
      </c>
      <c r="G4958" t="s">
        <v>21</v>
      </c>
      <c r="H4958" s="50">
        <f>VLOOKUP(D4958,'Species List'!$A$2:$J$97,6,0)</f>
        <v>-5.0162000000000004</v>
      </c>
      <c r="I4958" s="50">
        <f>VLOOKUP(D4958,'Species List'!$A$2:$J$97,7,0)</f>
        <v>3.1109</v>
      </c>
      <c r="J4958">
        <f t="shared" si="77"/>
        <v>277.684458006971</v>
      </c>
      <c r="K4958" s="50" t="str">
        <f>VLOOKUP(D4958,'Species List'!$A$2:$J$97,4,0)</f>
        <v>Scaridae</v>
      </c>
    </row>
    <row r="4959" spans="1:11">
      <c r="A4959">
        <v>2017</v>
      </c>
      <c r="B4959" t="s">
        <v>379</v>
      </c>
      <c r="C4959">
        <v>2</v>
      </c>
      <c r="D4959" t="s">
        <v>42</v>
      </c>
      <c r="E4959" s="48" t="str">
        <f>VLOOKUP(D4959,'Species List'!$A$2:$J$97,3,0)</f>
        <v>Scarus vetula</v>
      </c>
      <c r="F4959">
        <v>35</v>
      </c>
      <c r="G4959" t="s">
        <v>43</v>
      </c>
      <c r="H4959" s="50">
        <f>VLOOKUP(D4959,'Species List'!$A$2:$J$97,6,0)</f>
        <v>-5.0162000000000004</v>
      </c>
      <c r="I4959" s="50">
        <f>VLOOKUP(D4959,'Species List'!$A$2:$J$97,7,0)</f>
        <v>3.1109</v>
      </c>
      <c r="J4959">
        <f t="shared" si="77"/>
        <v>790.93588337793562</v>
      </c>
      <c r="K4959" s="50" t="str">
        <f>VLOOKUP(D4959,'Species List'!$A$2:$J$97,4,0)</f>
        <v>Scaridae</v>
      </c>
    </row>
    <row r="4960" spans="1:11">
      <c r="A4960">
        <v>2017</v>
      </c>
      <c r="B4960" t="s">
        <v>379</v>
      </c>
      <c r="C4960">
        <v>2</v>
      </c>
      <c r="D4960" t="s">
        <v>47</v>
      </c>
      <c r="E4960" s="48" t="str">
        <f>VLOOKUP(D4960,'Species List'!$A$2:$J$97,3,0)</f>
        <v>Sparisoma aurofrenatum</v>
      </c>
      <c r="F4960">
        <v>18</v>
      </c>
      <c r="G4960" t="s">
        <v>43</v>
      </c>
      <c r="H4960" s="50">
        <f>VLOOKUP(D4960,'Species List'!$A$2:$J$97,6,0)</f>
        <v>-4.0781000000000001</v>
      </c>
      <c r="I4960" s="50">
        <f>VLOOKUP(D4960,'Species List'!$A$2:$J$97,7,0)</f>
        <v>2.7437999999999998</v>
      </c>
      <c r="J4960">
        <f t="shared" si="77"/>
        <v>128.80024807719036</v>
      </c>
      <c r="K4960" s="50" t="str">
        <f>VLOOKUP(D4960,'Species List'!$A$2:$J$97,4,0)</f>
        <v>Scaridae</v>
      </c>
    </row>
    <row r="4961" spans="1:11">
      <c r="A4961">
        <v>2017</v>
      </c>
      <c r="B4961" t="s">
        <v>379</v>
      </c>
      <c r="C4961">
        <v>2</v>
      </c>
      <c r="D4961" t="s">
        <v>45</v>
      </c>
      <c r="E4961" s="48" t="str">
        <f>VLOOKUP(D4961,'Species List'!$A$2:$J$97,3,0)</f>
        <v>Sparisoma viride</v>
      </c>
      <c r="F4961">
        <v>18</v>
      </c>
      <c r="G4961" t="s">
        <v>21</v>
      </c>
      <c r="H4961" s="50">
        <f>VLOOKUP(D4961,'Species List'!$A$2:$J$97,6,0)</f>
        <v>-4.4317000000000002</v>
      </c>
      <c r="I4961" s="50">
        <f>VLOOKUP(D4961,'Species List'!$A$2:$J$97,7,0)</f>
        <v>2.9051</v>
      </c>
      <c r="J4961">
        <f t="shared" si="77"/>
        <v>131.85364940800787</v>
      </c>
      <c r="K4961" s="50" t="str">
        <f>VLOOKUP(D4961,'Species List'!$A$2:$J$97,4,0)</f>
        <v>Scaridae</v>
      </c>
    </row>
    <row r="4962" spans="1:11">
      <c r="A4962">
        <v>2017</v>
      </c>
      <c r="B4962" t="s">
        <v>379</v>
      </c>
      <c r="C4962">
        <v>2</v>
      </c>
      <c r="D4962" t="s">
        <v>45</v>
      </c>
      <c r="E4962" s="48" t="str">
        <f>VLOOKUP(D4962,'Species List'!$A$2:$J$97,3,0)</f>
        <v>Sparisoma viride</v>
      </c>
      <c r="F4962">
        <v>20</v>
      </c>
      <c r="G4962" t="s">
        <v>21</v>
      </c>
      <c r="H4962" s="50">
        <f>VLOOKUP(D4962,'Species List'!$A$2:$J$97,6,0)</f>
        <v>-4.4317000000000002</v>
      </c>
      <c r="I4962" s="50">
        <f>VLOOKUP(D4962,'Species List'!$A$2:$J$97,7,0)</f>
        <v>2.9051</v>
      </c>
      <c r="J4962">
        <f t="shared" si="77"/>
        <v>179.06975540636282</v>
      </c>
      <c r="K4962" s="50" t="str">
        <f>VLOOKUP(D4962,'Species List'!$A$2:$J$97,4,0)</f>
        <v>Scaridae</v>
      </c>
    </row>
    <row r="4963" spans="1:11">
      <c r="A4963">
        <v>2017</v>
      </c>
      <c r="B4963" t="s">
        <v>379</v>
      </c>
      <c r="C4963">
        <v>2</v>
      </c>
      <c r="D4963" t="s">
        <v>45</v>
      </c>
      <c r="E4963" s="48" t="str">
        <f>VLOOKUP(D4963,'Species List'!$A$2:$J$97,3,0)</f>
        <v>Sparisoma viride</v>
      </c>
      <c r="F4963">
        <v>21</v>
      </c>
      <c r="G4963" t="s">
        <v>21</v>
      </c>
      <c r="H4963" s="50">
        <f>VLOOKUP(D4963,'Species List'!$A$2:$J$97,6,0)</f>
        <v>-4.4317000000000002</v>
      </c>
      <c r="I4963" s="50">
        <f>VLOOKUP(D4963,'Species List'!$A$2:$J$97,7,0)</f>
        <v>2.9051</v>
      </c>
      <c r="J4963">
        <f t="shared" si="77"/>
        <v>206.33802681991546</v>
      </c>
      <c r="K4963" s="50" t="str">
        <f>VLOOKUP(D4963,'Species List'!$A$2:$J$97,4,0)</f>
        <v>Scaridae</v>
      </c>
    </row>
    <row r="4964" spans="1:11">
      <c r="A4964">
        <v>2017</v>
      </c>
      <c r="B4964" t="s">
        <v>379</v>
      </c>
      <c r="C4964">
        <v>2</v>
      </c>
      <c r="D4964" t="s">
        <v>45</v>
      </c>
      <c r="E4964" s="48" t="str">
        <f>VLOOKUP(D4964,'Species List'!$A$2:$J$97,3,0)</f>
        <v>Sparisoma viride</v>
      </c>
      <c r="F4964">
        <v>21</v>
      </c>
      <c r="G4964" t="s">
        <v>21</v>
      </c>
      <c r="H4964" s="50">
        <f>VLOOKUP(D4964,'Species List'!$A$2:$J$97,6,0)</f>
        <v>-4.4317000000000002</v>
      </c>
      <c r="I4964" s="50">
        <f>VLOOKUP(D4964,'Species List'!$A$2:$J$97,7,0)</f>
        <v>2.9051</v>
      </c>
      <c r="J4964">
        <f t="shared" si="77"/>
        <v>206.33802681991546</v>
      </c>
      <c r="K4964" s="50" t="str">
        <f>VLOOKUP(D4964,'Species List'!$A$2:$J$97,4,0)</f>
        <v>Scaridae</v>
      </c>
    </row>
    <row r="4965" spans="1:11">
      <c r="A4965">
        <v>2017</v>
      </c>
      <c r="B4965" t="s">
        <v>379</v>
      </c>
      <c r="C4965">
        <v>2</v>
      </c>
      <c r="D4965" t="s">
        <v>45</v>
      </c>
      <c r="E4965" s="48" t="str">
        <f>VLOOKUP(D4965,'Species List'!$A$2:$J$97,3,0)</f>
        <v>Sparisoma viride</v>
      </c>
      <c r="F4965">
        <v>29</v>
      </c>
      <c r="G4965" t="s">
        <v>43</v>
      </c>
      <c r="H4965" s="50">
        <f>VLOOKUP(D4965,'Species List'!$A$2:$J$97,6,0)</f>
        <v>-4.4317000000000002</v>
      </c>
      <c r="I4965" s="50">
        <f>VLOOKUP(D4965,'Species List'!$A$2:$J$97,7,0)</f>
        <v>2.9051</v>
      </c>
      <c r="J4965">
        <f t="shared" si="77"/>
        <v>527.00219453145235</v>
      </c>
      <c r="K4965" s="50" t="str">
        <f>VLOOKUP(D4965,'Species List'!$A$2:$J$97,4,0)</f>
        <v>Scaridae</v>
      </c>
    </row>
    <row r="4966" spans="1:11">
      <c r="A4966">
        <v>2017</v>
      </c>
      <c r="B4966" t="s">
        <v>379</v>
      </c>
      <c r="C4966">
        <v>3</v>
      </c>
      <c r="D4966" s="48" t="s">
        <v>26</v>
      </c>
      <c r="E4966" s="48" t="str">
        <f>VLOOKUP(D4966,'Species List'!$A$2:$J$97,3,0)</f>
        <v>Acanthurus bahianus</v>
      </c>
      <c r="F4966">
        <v>14</v>
      </c>
      <c r="H4966" s="50">
        <f>VLOOKUP(D4966,'Species List'!$A$2:$J$97,6,0)</f>
        <v>-4.6005000000000003</v>
      </c>
      <c r="I4966" s="50">
        <f>VLOOKUP(D4966,'Species List'!$A$2:$J$97,7,0)</f>
        <v>2.9752000000000001</v>
      </c>
      <c r="J4966">
        <f t="shared" si="77"/>
        <v>60.906007515663681</v>
      </c>
      <c r="K4966" s="50" t="str">
        <f>VLOOKUP(D4966,'Species List'!$A$2:$J$97,4,0)</f>
        <v>Acanthuridae</v>
      </c>
    </row>
    <row r="4967" spans="1:11">
      <c r="A4967">
        <v>2017</v>
      </c>
      <c r="B4967" t="s">
        <v>379</v>
      </c>
      <c r="C4967">
        <v>3</v>
      </c>
      <c r="D4967" t="s">
        <v>44</v>
      </c>
      <c r="E4967" s="48" t="str">
        <f>VLOOKUP(D4967,'Species List'!$A$2:$J$97,3,0)</f>
        <v>Scarus iseri</v>
      </c>
      <c r="F4967">
        <v>12</v>
      </c>
      <c r="G4967" t="s">
        <v>21</v>
      </c>
      <c r="H4967" s="50">
        <f>VLOOKUP(D4967,'Species List'!$A$2:$J$97,6,0)</f>
        <v>-4.8887</v>
      </c>
      <c r="I4967" s="50">
        <f>VLOOKUP(D4967,'Species List'!$A$2:$J$97,7,0)</f>
        <v>3.0548000000000002</v>
      </c>
      <c r="J4967">
        <f t="shared" si="77"/>
        <v>29.025711241570576</v>
      </c>
      <c r="K4967" s="50" t="str">
        <f>VLOOKUP(D4967,'Species List'!$A$2:$J$97,4,0)</f>
        <v>Scaridae</v>
      </c>
    </row>
    <row r="4968" spans="1:11">
      <c r="A4968">
        <v>2017</v>
      </c>
      <c r="B4968" t="s">
        <v>379</v>
      </c>
      <c r="C4968">
        <v>3</v>
      </c>
      <c r="D4968" t="s">
        <v>44</v>
      </c>
      <c r="E4968" s="48" t="str">
        <f>VLOOKUP(D4968,'Species List'!$A$2:$J$97,3,0)</f>
        <v>Scarus iseri</v>
      </c>
      <c r="F4968">
        <v>12</v>
      </c>
      <c r="G4968" t="s">
        <v>21</v>
      </c>
      <c r="H4968" s="50">
        <f>VLOOKUP(D4968,'Species List'!$A$2:$J$97,6,0)</f>
        <v>-4.8887</v>
      </c>
      <c r="I4968" s="50">
        <f>VLOOKUP(D4968,'Species List'!$A$2:$J$97,7,0)</f>
        <v>3.0548000000000002</v>
      </c>
      <c r="J4968">
        <f t="shared" si="77"/>
        <v>29.025711241570576</v>
      </c>
      <c r="K4968" s="50" t="str">
        <f>VLOOKUP(D4968,'Species List'!$A$2:$J$97,4,0)</f>
        <v>Scaridae</v>
      </c>
    </row>
    <row r="4969" spans="1:11">
      <c r="A4969">
        <v>2017</v>
      </c>
      <c r="B4969" t="s">
        <v>379</v>
      </c>
      <c r="C4969">
        <v>3</v>
      </c>
      <c r="D4969" t="s">
        <v>44</v>
      </c>
      <c r="E4969" s="48" t="str">
        <f>VLOOKUP(D4969,'Species List'!$A$2:$J$97,3,0)</f>
        <v>Scarus iseri</v>
      </c>
      <c r="F4969">
        <v>12</v>
      </c>
      <c r="G4969" t="s">
        <v>21</v>
      </c>
      <c r="H4969" s="50">
        <f>VLOOKUP(D4969,'Species List'!$A$2:$J$97,6,0)</f>
        <v>-4.8887</v>
      </c>
      <c r="I4969" s="50">
        <f>VLOOKUP(D4969,'Species List'!$A$2:$J$97,7,0)</f>
        <v>3.0548000000000002</v>
      </c>
      <c r="J4969">
        <f t="shared" si="77"/>
        <v>29.025711241570576</v>
      </c>
      <c r="K4969" s="50" t="str">
        <f>VLOOKUP(D4969,'Species List'!$A$2:$J$97,4,0)</f>
        <v>Scaridae</v>
      </c>
    </row>
    <row r="4970" spans="1:11">
      <c r="A4970">
        <v>2017</v>
      </c>
      <c r="B4970" t="s">
        <v>379</v>
      </c>
      <c r="C4970">
        <v>3</v>
      </c>
      <c r="D4970" t="s">
        <v>44</v>
      </c>
      <c r="E4970" s="48" t="str">
        <f>VLOOKUP(D4970,'Species List'!$A$2:$J$97,3,0)</f>
        <v>Scarus iseri</v>
      </c>
      <c r="F4970">
        <v>10</v>
      </c>
      <c r="G4970" t="s">
        <v>53</v>
      </c>
      <c r="H4970" s="50">
        <f>VLOOKUP(D4970,'Species List'!$A$2:$J$97,6,0)</f>
        <v>-4.8887</v>
      </c>
      <c r="I4970" s="50">
        <f>VLOOKUP(D4970,'Species List'!$A$2:$J$97,7,0)</f>
        <v>3.0548000000000002</v>
      </c>
      <c r="J4970">
        <f t="shared" si="77"/>
        <v>16.630296795457848</v>
      </c>
      <c r="K4970" s="50" t="str">
        <f>VLOOKUP(D4970,'Species List'!$A$2:$J$97,4,0)</f>
        <v>Scaridae</v>
      </c>
    </row>
    <row r="4971" spans="1:11">
      <c r="A4971">
        <v>2017</v>
      </c>
      <c r="B4971" t="s">
        <v>379</v>
      </c>
      <c r="C4971">
        <v>3</v>
      </c>
      <c r="D4971" t="s">
        <v>44</v>
      </c>
      <c r="E4971" s="48" t="str">
        <f>VLOOKUP(D4971,'Species List'!$A$2:$J$97,3,0)</f>
        <v>Scarus iseri</v>
      </c>
      <c r="F4971">
        <v>13</v>
      </c>
      <c r="G4971" t="s">
        <v>43</v>
      </c>
      <c r="H4971" s="50">
        <f>VLOOKUP(D4971,'Species List'!$A$2:$J$97,6,0)</f>
        <v>-4.8887</v>
      </c>
      <c r="I4971" s="50">
        <f>VLOOKUP(D4971,'Species List'!$A$2:$J$97,7,0)</f>
        <v>3.0548000000000002</v>
      </c>
      <c r="J4971">
        <f t="shared" si="77"/>
        <v>37.065866108828203</v>
      </c>
      <c r="K4971" s="50" t="str">
        <f>VLOOKUP(D4971,'Species List'!$A$2:$J$97,4,0)</f>
        <v>Scaridae</v>
      </c>
    </row>
    <row r="4972" spans="1:11">
      <c r="A4972">
        <v>2017</v>
      </c>
      <c r="B4972" t="s">
        <v>379</v>
      </c>
      <c r="C4972">
        <v>3</v>
      </c>
      <c r="D4972" t="s">
        <v>48</v>
      </c>
      <c r="E4972" s="48" t="str">
        <f>VLOOKUP(D4972,'Species List'!$A$2:$J$97,3,0)</f>
        <v>Scarus taeniopterus</v>
      </c>
      <c r="F4972">
        <v>14</v>
      </c>
      <c r="G4972" t="s">
        <v>21</v>
      </c>
      <c r="H4972" s="50">
        <f>VLOOKUP(D4972,'Species List'!$A$2:$J$97,6,0)</f>
        <v>-3.2256999999999998</v>
      </c>
      <c r="I4972" s="50">
        <f>VLOOKUP(D4972,'Species List'!$A$2:$J$97,7,0)</f>
        <v>2.3852000000000002</v>
      </c>
      <c r="J4972">
        <f t="shared" si="77"/>
        <v>78.206813423753971</v>
      </c>
      <c r="K4972" s="50" t="str">
        <f>VLOOKUP(D4972,'Species List'!$A$2:$J$97,4,0)</f>
        <v>Scaridae</v>
      </c>
    </row>
    <row r="4973" spans="1:11">
      <c r="A4973">
        <v>2017</v>
      </c>
      <c r="B4973" t="s">
        <v>379</v>
      </c>
      <c r="C4973">
        <v>3</v>
      </c>
      <c r="D4973" t="s">
        <v>48</v>
      </c>
      <c r="E4973" s="48" t="str">
        <f>VLOOKUP(D4973,'Species List'!$A$2:$J$97,3,0)</f>
        <v>Scarus taeniopterus</v>
      </c>
      <c r="F4973">
        <v>14</v>
      </c>
      <c r="G4973" t="s">
        <v>21</v>
      </c>
      <c r="H4973" s="50">
        <f>VLOOKUP(D4973,'Species List'!$A$2:$J$97,6,0)</f>
        <v>-3.2256999999999998</v>
      </c>
      <c r="I4973" s="50">
        <f>VLOOKUP(D4973,'Species List'!$A$2:$J$97,7,0)</f>
        <v>2.3852000000000002</v>
      </c>
      <c r="J4973">
        <f t="shared" si="77"/>
        <v>78.206813423753971</v>
      </c>
      <c r="K4973" s="50" t="str">
        <f>VLOOKUP(D4973,'Species List'!$A$2:$J$97,4,0)</f>
        <v>Scaridae</v>
      </c>
    </row>
    <row r="4974" spans="1:11">
      <c r="A4974">
        <v>2017</v>
      </c>
      <c r="B4974" t="s">
        <v>379</v>
      </c>
      <c r="C4974">
        <v>3</v>
      </c>
      <c r="D4974" t="s">
        <v>48</v>
      </c>
      <c r="E4974" s="48" t="str">
        <f>VLOOKUP(D4974,'Species List'!$A$2:$J$97,3,0)</f>
        <v>Scarus taeniopterus</v>
      </c>
      <c r="F4974">
        <v>14</v>
      </c>
      <c r="G4974" t="s">
        <v>21</v>
      </c>
      <c r="H4974" s="50">
        <f>VLOOKUP(D4974,'Species List'!$A$2:$J$97,6,0)</f>
        <v>-3.2256999999999998</v>
      </c>
      <c r="I4974" s="50">
        <f>VLOOKUP(D4974,'Species List'!$A$2:$J$97,7,0)</f>
        <v>2.3852000000000002</v>
      </c>
      <c r="J4974">
        <f t="shared" si="77"/>
        <v>78.206813423753971</v>
      </c>
      <c r="K4974" s="50" t="str">
        <f>VLOOKUP(D4974,'Species List'!$A$2:$J$97,4,0)</f>
        <v>Scaridae</v>
      </c>
    </row>
    <row r="4975" spans="1:11">
      <c r="A4975">
        <v>2017</v>
      </c>
      <c r="B4975" t="s">
        <v>379</v>
      </c>
      <c r="C4975">
        <v>3</v>
      </c>
      <c r="D4975" t="s">
        <v>48</v>
      </c>
      <c r="E4975" s="48" t="str">
        <f>VLOOKUP(D4975,'Species List'!$A$2:$J$97,3,0)</f>
        <v>Scarus taeniopterus</v>
      </c>
      <c r="F4975">
        <v>16</v>
      </c>
      <c r="G4975" t="s">
        <v>21</v>
      </c>
      <c r="H4975" s="50">
        <f>VLOOKUP(D4975,'Species List'!$A$2:$J$97,6,0)</f>
        <v>-3.2256999999999998</v>
      </c>
      <c r="I4975" s="50">
        <f>VLOOKUP(D4975,'Species List'!$A$2:$J$97,7,0)</f>
        <v>2.3852000000000002</v>
      </c>
      <c r="J4975">
        <f t="shared" si="77"/>
        <v>107.53924488293569</v>
      </c>
      <c r="K4975" s="50" t="str">
        <f>VLOOKUP(D4975,'Species List'!$A$2:$J$97,4,0)</f>
        <v>Scaridae</v>
      </c>
    </row>
    <row r="4976" spans="1:11">
      <c r="A4976">
        <v>2017</v>
      </c>
      <c r="B4976" t="s">
        <v>379</v>
      </c>
      <c r="C4976">
        <v>3</v>
      </c>
      <c r="D4976" t="s">
        <v>48</v>
      </c>
      <c r="E4976" s="48" t="str">
        <f>VLOOKUP(D4976,'Species List'!$A$2:$J$97,3,0)</f>
        <v>Scarus taeniopterus</v>
      </c>
      <c r="F4976">
        <v>20</v>
      </c>
      <c r="G4976" t="s">
        <v>43</v>
      </c>
      <c r="H4976" s="50">
        <f>VLOOKUP(D4976,'Species List'!$A$2:$J$97,6,0)</f>
        <v>-3.2256999999999998</v>
      </c>
      <c r="I4976" s="50">
        <f>VLOOKUP(D4976,'Species List'!$A$2:$J$97,7,0)</f>
        <v>2.3852000000000002</v>
      </c>
      <c r="J4976">
        <f t="shared" si="77"/>
        <v>183.11197449783583</v>
      </c>
      <c r="K4976" s="50" t="str">
        <f>VLOOKUP(D4976,'Species List'!$A$2:$J$97,4,0)</f>
        <v>Scaridae</v>
      </c>
    </row>
    <row r="4977" spans="1:11">
      <c r="A4977">
        <v>2017</v>
      </c>
      <c r="B4977" t="s">
        <v>379</v>
      </c>
      <c r="C4977">
        <v>3</v>
      </c>
      <c r="D4977" t="s">
        <v>42</v>
      </c>
      <c r="E4977" s="48" t="str">
        <f>VLOOKUP(D4977,'Species List'!$A$2:$J$97,3,0)</f>
        <v>Scarus vetula</v>
      </c>
      <c r="F4977">
        <v>21</v>
      </c>
      <c r="G4977" t="s">
        <v>21</v>
      </c>
      <c r="H4977" s="50">
        <f>VLOOKUP(D4977,'Species List'!$A$2:$J$97,6,0)</f>
        <v>-5.0162000000000004</v>
      </c>
      <c r="I4977" s="50">
        <f>VLOOKUP(D4977,'Species List'!$A$2:$J$97,7,0)</f>
        <v>3.1109</v>
      </c>
      <c r="J4977">
        <f t="shared" si="77"/>
        <v>161.43288343397762</v>
      </c>
      <c r="K4977" s="50" t="str">
        <f>VLOOKUP(D4977,'Species List'!$A$2:$J$97,4,0)</f>
        <v>Scaridae</v>
      </c>
    </row>
    <row r="4978" spans="1:11">
      <c r="A4978">
        <v>2017</v>
      </c>
      <c r="B4978" t="s">
        <v>379</v>
      </c>
      <c r="C4978">
        <v>3</v>
      </c>
      <c r="D4978" t="s">
        <v>42</v>
      </c>
      <c r="E4978" s="48" t="str">
        <f>VLOOKUP(D4978,'Species List'!$A$2:$J$97,3,0)</f>
        <v>Scarus vetula</v>
      </c>
      <c r="F4978">
        <v>21</v>
      </c>
      <c r="G4978" t="s">
        <v>21</v>
      </c>
      <c r="H4978" s="50">
        <f>VLOOKUP(D4978,'Species List'!$A$2:$J$97,6,0)</f>
        <v>-5.0162000000000004</v>
      </c>
      <c r="I4978" s="50">
        <f>VLOOKUP(D4978,'Species List'!$A$2:$J$97,7,0)</f>
        <v>3.1109</v>
      </c>
      <c r="J4978">
        <f t="shared" si="77"/>
        <v>161.43288343397762</v>
      </c>
      <c r="K4978" s="50" t="str">
        <f>VLOOKUP(D4978,'Species List'!$A$2:$J$97,4,0)</f>
        <v>Scaridae</v>
      </c>
    </row>
    <row r="4979" spans="1:11">
      <c r="A4979">
        <v>2017</v>
      </c>
      <c r="B4979" t="s">
        <v>379</v>
      </c>
      <c r="C4979">
        <v>3</v>
      </c>
      <c r="D4979" t="s">
        <v>42</v>
      </c>
      <c r="E4979" s="48" t="str">
        <f>VLOOKUP(D4979,'Species List'!$A$2:$J$97,3,0)</f>
        <v>Scarus vetula</v>
      </c>
      <c r="F4979">
        <v>35</v>
      </c>
      <c r="G4979" t="s">
        <v>43</v>
      </c>
      <c r="H4979" s="50">
        <f>VLOOKUP(D4979,'Species List'!$A$2:$J$97,6,0)</f>
        <v>-5.0162000000000004</v>
      </c>
      <c r="I4979" s="50">
        <f>VLOOKUP(D4979,'Species List'!$A$2:$J$97,7,0)</f>
        <v>3.1109</v>
      </c>
      <c r="J4979">
        <f t="shared" si="77"/>
        <v>790.93588337793562</v>
      </c>
      <c r="K4979" s="50" t="str">
        <f>VLOOKUP(D4979,'Species List'!$A$2:$J$97,4,0)</f>
        <v>Scaridae</v>
      </c>
    </row>
    <row r="4980" spans="1:11">
      <c r="A4980">
        <v>2017</v>
      </c>
      <c r="B4980" t="s">
        <v>379</v>
      </c>
      <c r="C4980">
        <v>3</v>
      </c>
      <c r="D4980" t="s">
        <v>47</v>
      </c>
      <c r="E4980" s="48" t="str">
        <f>VLOOKUP(D4980,'Species List'!$A$2:$J$97,3,0)</f>
        <v>Sparisoma aurofrenatum</v>
      </c>
      <c r="F4980">
        <v>16</v>
      </c>
      <c r="G4980" t="s">
        <v>21</v>
      </c>
      <c r="H4980" s="50">
        <f>VLOOKUP(D4980,'Species List'!$A$2:$J$97,6,0)</f>
        <v>-4.0781000000000001</v>
      </c>
      <c r="I4980" s="50">
        <f>VLOOKUP(D4980,'Species List'!$A$2:$J$97,7,0)</f>
        <v>2.7437999999999998</v>
      </c>
      <c r="J4980">
        <f t="shared" si="77"/>
        <v>93.231872840853399</v>
      </c>
      <c r="K4980" s="50" t="str">
        <f>VLOOKUP(D4980,'Species List'!$A$2:$J$97,4,0)</f>
        <v>Scaridae</v>
      </c>
    </row>
    <row r="4981" spans="1:11">
      <c r="A4981">
        <v>2017</v>
      </c>
      <c r="B4981" t="s">
        <v>379</v>
      </c>
      <c r="C4981">
        <v>3</v>
      </c>
      <c r="D4981" t="s">
        <v>47</v>
      </c>
      <c r="E4981" s="48" t="str">
        <f>VLOOKUP(D4981,'Species List'!$A$2:$J$97,3,0)</f>
        <v>Sparisoma aurofrenatum</v>
      </c>
      <c r="F4981">
        <v>4</v>
      </c>
      <c r="G4981" t="s">
        <v>53</v>
      </c>
      <c r="H4981" s="50">
        <f>VLOOKUP(D4981,'Species List'!$A$2:$J$97,6,0)</f>
        <v>-4.0781000000000001</v>
      </c>
      <c r="I4981" s="50">
        <f>VLOOKUP(D4981,'Species List'!$A$2:$J$97,7,0)</f>
        <v>2.7437999999999998</v>
      </c>
      <c r="J4981">
        <f t="shared" si="77"/>
        <v>2.0779361768346503</v>
      </c>
      <c r="K4981" s="50" t="str">
        <f>VLOOKUP(D4981,'Species List'!$A$2:$J$97,4,0)</f>
        <v>Scaridae</v>
      </c>
    </row>
    <row r="4982" spans="1:11">
      <c r="A4982">
        <v>2017</v>
      </c>
      <c r="B4982" t="s">
        <v>379</v>
      </c>
      <c r="C4982">
        <v>3</v>
      </c>
      <c r="D4982" t="s">
        <v>47</v>
      </c>
      <c r="E4982" s="48" t="str">
        <f>VLOOKUP(D4982,'Species List'!$A$2:$J$97,3,0)</f>
        <v>Sparisoma aurofrenatum</v>
      </c>
      <c r="F4982">
        <v>18</v>
      </c>
      <c r="G4982" t="s">
        <v>43</v>
      </c>
      <c r="H4982" s="50">
        <f>VLOOKUP(D4982,'Species List'!$A$2:$J$97,6,0)</f>
        <v>-4.0781000000000001</v>
      </c>
      <c r="I4982" s="50">
        <f>VLOOKUP(D4982,'Species List'!$A$2:$J$97,7,0)</f>
        <v>2.7437999999999998</v>
      </c>
      <c r="J4982">
        <f t="shared" si="77"/>
        <v>128.80024807719036</v>
      </c>
      <c r="K4982" s="50" t="str">
        <f>VLOOKUP(D4982,'Species List'!$A$2:$J$97,4,0)</f>
        <v>Scaridae</v>
      </c>
    </row>
    <row r="4983" spans="1:11">
      <c r="A4983">
        <v>2017</v>
      </c>
      <c r="B4983" t="s">
        <v>379</v>
      </c>
      <c r="C4983">
        <v>3</v>
      </c>
      <c r="D4983" t="s">
        <v>45</v>
      </c>
      <c r="E4983" s="48" t="str">
        <f>VLOOKUP(D4983,'Species List'!$A$2:$J$97,3,0)</f>
        <v>Sparisoma viride</v>
      </c>
      <c r="F4983">
        <v>14</v>
      </c>
      <c r="G4983" t="s">
        <v>21</v>
      </c>
      <c r="H4983" s="50">
        <f>VLOOKUP(D4983,'Species List'!$A$2:$J$97,6,0)</f>
        <v>-4.4317000000000002</v>
      </c>
      <c r="I4983" s="50">
        <f>VLOOKUP(D4983,'Species List'!$A$2:$J$97,7,0)</f>
        <v>2.9051</v>
      </c>
      <c r="J4983">
        <f t="shared" si="77"/>
        <v>63.535515280093612</v>
      </c>
      <c r="K4983" s="50" t="str">
        <f>VLOOKUP(D4983,'Species List'!$A$2:$J$97,4,0)</f>
        <v>Scaridae</v>
      </c>
    </row>
    <row r="4984" spans="1:11">
      <c r="A4984">
        <v>2017</v>
      </c>
      <c r="B4984" t="s">
        <v>379</v>
      </c>
      <c r="C4984">
        <v>3</v>
      </c>
      <c r="D4984" t="s">
        <v>45</v>
      </c>
      <c r="E4984" s="48" t="str">
        <f>VLOOKUP(D4984,'Species List'!$A$2:$J$97,3,0)</f>
        <v>Sparisoma viride</v>
      </c>
      <c r="F4984">
        <v>22</v>
      </c>
      <c r="G4984" t="s">
        <v>21</v>
      </c>
      <c r="H4984" s="50">
        <f>VLOOKUP(D4984,'Species List'!$A$2:$J$97,6,0)</f>
        <v>-4.4317000000000002</v>
      </c>
      <c r="I4984" s="50">
        <f>VLOOKUP(D4984,'Species List'!$A$2:$J$97,7,0)</f>
        <v>2.9051</v>
      </c>
      <c r="J4984">
        <f t="shared" si="77"/>
        <v>236.19577785013334</v>
      </c>
      <c r="K4984" s="50" t="str">
        <f>VLOOKUP(D4984,'Species List'!$A$2:$J$97,4,0)</f>
        <v>Scaridae</v>
      </c>
    </row>
    <row r="4985" spans="1:11">
      <c r="A4985">
        <v>2017</v>
      </c>
      <c r="B4985" t="s">
        <v>379</v>
      </c>
      <c r="C4985">
        <v>3</v>
      </c>
      <c r="D4985" t="s">
        <v>45</v>
      </c>
      <c r="E4985" s="48" t="str">
        <f>VLOOKUP(D4985,'Species List'!$A$2:$J$97,3,0)</f>
        <v>Sparisoma viride</v>
      </c>
      <c r="F4985">
        <v>22</v>
      </c>
      <c r="G4985" t="s">
        <v>21</v>
      </c>
      <c r="H4985" s="50">
        <f>VLOOKUP(D4985,'Species List'!$A$2:$J$97,6,0)</f>
        <v>-4.4317000000000002</v>
      </c>
      <c r="I4985" s="50">
        <f>VLOOKUP(D4985,'Species List'!$A$2:$J$97,7,0)</f>
        <v>2.9051</v>
      </c>
      <c r="J4985">
        <f t="shared" si="77"/>
        <v>236.19577785013334</v>
      </c>
      <c r="K4985" s="50" t="str">
        <f>VLOOKUP(D4985,'Species List'!$A$2:$J$97,4,0)</f>
        <v>Scaridae</v>
      </c>
    </row>
    <row r="4986" spans="1:11">
      <c r="A4986">
        <v>2017</v>
      </c>
      <c r="B4986" t="s">
        <v>379</v>
      </c>
      <c r="C4986">
        <v>3</v>
      </c>
      <c r="D4986" t="s">
        <v>45</v>
      </c>
      <c r="E4986" s="48" t="str">
        <f>VLOOKUP(D4986,'Species List'!$A$2:$J$97,3,0)</f>
        <v>Sparisoma viride</v>
      </c>
      <c r="F4986">
        <v>3</v>
      </c>
      <c r="G4986" t="s">
        <v>53</v>
      </c>
      <c r="H4986" s="50">
        <f>VLOOKUP(D4986,'Species List'!$A$2:$J$97,6,0)</f>
        <v>-4.4317000000000002</v>
      </c>
      <c r="I4986" s="50">
        <f>VLOOKUP(D4986,'Species List'!$A$2:$J$97,7,0)</f>
        <v>2.9051</v>
      </c>
      <c r="J4986">
        <f t="shared" si="77"/>
        <v>0.72357733887147957</v>
      </c>
      <c r="K4986" s="50" t="str">
        <f>VLOOKUP(D4986,'Species List'!$A$2:$J$97,4,0)</f>
        <v>Scaridae</v>
      </c>
    </row>
    <row r="4987" spans="1:11">
      <c r="A4987">
        <v>2017</v>
      </c>
      <c r="B4987" t="s">
        <v>379</v>
      </c>
      <c r="C4987">
        <v>3</v>
      </c>
      <c r="D4987" t="s">
        <v>45</v>
      </c>
      <c r="E4987" s="48" t="str">
        <f>VLOOKUP(D4987,'Species List'!$A$2:$J$97,3,0)</f>
        <v>Sparisoma viride</v>
      </c>
      <c r="F4987">
        <v>10</v>
      </c>
      <c r="G4987" t="s">
        <v>53</v>
      </c>
      <c r="H4987" s="50">
        <f>VLOOKUP(D4987,'Species List'!$A$2:$J$97,6,0)</f>
        <v>-4.4317000000000002</v>
      </c>
      <c r="I4987" s="50">
        <f>VLOOKUP(D4987,'Species List'!$A$2:$J$97,7,0)</f>
        <v>2.9051</v>
      </c>
      <c r="J4987">
        <f t="shared" si="77"/>
        <v>23.905619353446316</v>
      </c>
      <c r="K4987" s="50" t="str">
        <f>VLOOKUP(D4987,'Species List'!$A$2:$J$97,4,0)</f>
        <v>Scaridae</v>
      </c>
    </row>
    <row r="4988" spans="1:11">
      <c r="A4988">
        <v>2017</v>
      </c>
      <c r="B4988" t="s">
        <v>379</v>
      </c>
      <c r="C4988">
        <v>3</v>
      </c>
      <c r="D4988" t="s">
        <v>45</v>
      </c>
      <c r="E4988" s="48" t="str">
        <f>VLOOKUP(D4988,'Species List'!$A$2:$J$97,3,0)</f>
        <v>Sparisoma viride</v>
      </c>
      <c r="F4988">
        <v>30</v>
      </c>
      <c r="G4988" t="s">
        <v>43</v>
      </c>
      <c r="H4988" s="50">
        <f>VLOOKUP(D4988,'Species List'!$A$2:$J$97,6,0)</f>
        <v>-4.4317000000000002</v>
      </c>
      <c r="I4988" s="50">
        <f>VLOOKUP(D4988,'Species List'!$A$2:$J$97,7,0)</f>
        <v>2.9051</v>
      </c>
      <c r="J4988">
        <f t="shared" si="77"/>
        <v>581.54718397712224</v>
      </c>
      <c r="K4988" s="50" t="str">
        <f>VLOOKUP(D4988,'Species List'!$A$2:$J$97,4,0)</f>
        <v>Scaridae</v>
      </c>
    </row>
    <row r="4989" spans="1:11">
      <c r="A4989">
        <v>2017</v>
      </c>
      <c r="B4989" t="s">
        <v>379</v>
      </c>
      <c r="C4989">
        <v>3</v>
      </c>
      <c r="D4989" t="s">
        <v>45</v>
      </c>
      <c r="E4989" s="48" t="str">
        <f>VLOOKUP(D4989,'Species List'!$A$2:$J$97,3,0)</f>
        <v>Sparisoma viride</v>
      </c>
      <c r="F4989">
        <v>32</v>
      </c>
      <c r="G4989" t="s">
        <v>43</v>
      </c>
      <c r="H4989" s="50">
        <f>VLOOKUP(D4989,'Species List'!$A$2:$J$97,6,0)</f>
        <v>-4.4317000000000002</v>
      </c>
      <c r="I4989" s="50">
        <f>VLOOKUP(D4989,'Species List'!$A$2:$J$97,7,0)</f>
        <v>2.9051</v>
      </c>
      <c r="J4989">
        <f t="shared" si="77"/>
        <v>701.47339170910243</v>
      </c>
      <c r="K4989" s="50" t="str">
        <f>VLOOKUP(D4989,'Species List'!$A$2:$J$97,4,0)</f>
        <v>Scaridae</v>
      </c>
    </row>
    <row r="4990" spans="1:11">
      <c r="A4990">
        <v>2017</v>
      </c>
      <c r="B4990" t="s">
        <v>379</v>
      </c>
      <c r="C4990">
        <v>4</v>
      </c>
      <c r="D4990" t="s">
        <v>46</v>
      </c>
      <c r="E4990" s="48" t="str">
        <f>VLOOKUP(D4990,'Species List'!$A$2:$J$97,3,0)</f>
        <v>Acanthurus chirurgus</v>
      </c>
      <c r="F4990">
        <v>15</v>
      </c>
      <c r="H4990" s="50">
        <f>VLOOKUP(D4990,'Species List'!$A$2:$J$97,6,0)</f>
        <v>-2.4262000000000001</v>
      </c>
      <c r="I4990" s="50">
        <f>VLOOKUP(D4990,'Species List'!$A$2:$J$97,7,0)</f>
        <v>2.0768</v>
      </c>
      <c r="J4990">
        <f t="shared" si="77"/>
        <v>123.90999139179274</v>
      </c>
      <c r="K4990" s="50" t="str">
        <f>VLOOKUP(D4990,'Species List'!$A$2:$J$97,4,0)</f>
        <v>Acanthuridae</v>
      </c>
    </row>
    <row r="4991" spans="1:11">
      <c r="A4991">
        <v>2017</v>
      </c>
      <c r="B4991" t="s">
        <v>379</v>
      </c>
      <c r="C4991">
        <v>4</v>
      </c>
      <c r="D4991" t="s">
        <v>46</v>
      </c>
      <c r="E4991" s="48" t="str">
        <f>VLOOKUP(D4991,'Species List'!$A$2:$J$97,3,0)</f>
        <v>Acanthurus chirurgus</v>
      </c>
      <c r="F4991">
        <v>15</v>
      </c>
      <c r="H4991" s="50">
        <f>VLOOKUP(D4991,'Species List'!$A$2:$J$97,6,0)</f>
        <v>-2.4262000000000001</v>
      </c>
      <c r="I4991" s="50">
        <f>VLOOKUP(D4991,'Species List'!$A$2:$J$97,7,0)</f>
        <v>2.0768</v>
      </c>
      <c r="J4991">
        <f t="shared" si="77"/>
        <v>123.90999139179274</v>
      </c>
      <c r="K4991" s="50" t="str">
        <f>VLOOKUP(D4991,'Species List'!$A$2:$J$97,4,0)</f>
        <v>Acanthuridae</v>
      </c>
    </row>
    <row r="4992" spans="1:11">
      <c r="A4992">
        <v>2017</v>
      </c>
      <c r="B4992" t="s">
        <v>379</v>
      </c>
      <c r="C4992">
        <v>4</v>
      </c>
      <c r="D4992" t="s">
        <v>46</v>
      </c>
      <c r="E4992" s="48" t="str">
        <f>VLOOKUP(D4992,'Species List'!$A$2:$J$97,3,0)</f>
        <v>Acanthurus chirurgus</v>
      </c>
      <c r="F4992">
        <v>15</v>
      </c>
      <c r="H4992" s="50">
        <f>VLOOKUP(D4992,'Species List'!$A$2:$J$97,6,0)</f>
        <v>-2.4262000000000001</v>
      </c>
      <c r="I4992" s="50">
        <f>VLOOKUP(D4992,'Species List'!$A$2:$J$97,7,0)</f>
        <v>2.0768</v>
      </c>
      <c r="J4992">
        <f t="shared" si="77"/>
        <v>123.90999139179274</v>
      </c>
      <c r="K4992" s="50" t="str">
        <f>VLOOKUP(D4992,'Species List'!$A$2:$J$97,4,0)</f>
        <v>Acanthuridae</v>
      </c>
    </row>
    <row r="4993" spans="1:11">
      <c r="A4993">
        <v>2017</v>
      </c>
      <c r="B4993" t="s">
        <v>379</v>
      </c>
      <c r="C4993">
        <v>4</v>
      </c>
      <c r="D4993" t="s">
        <v>46</v>
      </c>
      <c r="E4993" s="48" t="str">
        <f>VLOOKUP(D4993,'Species List'!$A$2:$J$97,3,0)</f>
        <v>Acanthurus chirurgus</v>
      </c>
      <c r="F4993">
        <v>15</v>
      </c>
      <c r="H4993" s="50">
        <f>VLOOKUP(D4993,'Species List'!$A$2:$J$97,6,0)</f>
        <v>-2.4262000000000001</v>
      </c>
      <c r="I4993" s="50">
        <f>VLOOKUP(D4993,'Species List'!$A$2:$J$97,7,0)</f>
        <v>2.0768</v>
      </c>
      <c r="J4993">
        <f t="shared" si="77"/>
        <v>123.90999139179274</v>
      </c>
      <c r="K4993" s="50" t="str">
        <f>VLOOKUP(D4993,'Species List'!$A$2:$J$97,4,0)</f>
        <v>Acanthuridae</v>
      </c>
    </row>
    <row r="4994" spans="1:11">
      <c r="A4994">
        <v>2017</v>
      </c>
      <c r="B4994" t="s">
        <v>379</v>
      </c>
      <c r="C4994">
        <v>4</v>
      </c>
      <c r="D4994" t="s">
        <v>46</v>
      </c>
      <c r="E4994" s="48" t="str">
        <f>VLOOKUP(D4994,'Species List'!$A$2:$J$97,3,0)</f>
        <v>Acanthurus chirurgus</v>
      </c>
      <c r="F4994">
        <v>15</v>
      </c>
      <c r="H4994" s="50">
        <f>VLOOKUP(D4994,'Species List'!$A$2:$J$97,6,0)</f>
        <v>-2.4262000000000001</v>
      </c>
      <c r="I4994" s="50">
        <f>VLOOKUP(D4994,'Species List'!$A$2:$J$97,7,0)</f>
        <v>2.0768</v>
      </c>
      <c r="J4994">
        <f t="shared" ref="J4994:J5057" si="78">10^(H4994+(I4994*LOG(F4994*10)/LOG(10)))</f>
        <v>123.90999139179274</v>
      </c>
      <c r="K4994" s="50" t="str">
        <f>VLOOKUP(D4994,'Species List'!$A$2:$J$97,4,0)</f>
        <v>Acanthuridae</v>
      </c>
    </row>
    <row r="4995" spans="1:11">
      <c r="A4995">
        <v>2017</v>
      </c>
      <c r="B4995" t="s">
        <v>379</v>
      </c>
      <c r="C4995">
        <v>4</v>
      </c>
      <c r="D4995" t="s">
        <v>46</v>
      </c>
      <c r="E4995" s="48" t="str">
        <f>VLOOKUP(D4995,'Species List'!$A$2:$J$97,3,0)</f>
        <v>Acanthurus chirurgus</v>
      </c>
      <c r="F4995">
        <v>15</v>
      </c>
      <c r="H4995" s="50">
        <f>VLOOKUP(D4995,'Species List'!$A$2:$J$97,6,0)</f>
        <v>-2.4262000000000001</v>
      </c>
      <c r="I4995" s="50">
        <f>VLOOKUP(D4995,'Species List'!$A$2:$J$97,7,0)</f>
        <v>2.0768</v>
      </c>
      <c r="J4995">
        <f t="shared" si="78"/>
        <v>123.90999139179274</v>
      </c>
      <c r="K4995" s="50" t="str">
        <f>VLOOKUP(D4995,'Species List'!$A$2:$J$97,4,0)</f>
        <v>Acanthuridae</v>
      </c>
    </row>
    <row r="4996" spans="1:11">
      <c r="A4996">
        <v>2017</v>
      </c>
      <c r="B4996" t="s">
        <v>379</v>
      </c>
      <c r="C4996">
        <v>4</v>
      </c>
      <c r="D4996" t="s">
        <v>46</v>
      </c>
      <c r="E4996" s="48" t="str">
        <f>VLOOKUP(D4996,'Species List'!$A$2:$J$97,3,0)</f>
        <v>Acanthurus chirurgus</v>
      </c>
      <c r="F4996">
        <v>15</v>
      </c>
      <c r="H4996" s="50">
        <f>VLOOKUP(D4996,'Species List'!$A$2:$J$97,6,0)</f>
        <v>-2.4262000000000001</v>
      </c>
      <c r="I4996" s="50">
        <f>VLOOKUP(D4996,'Species List'!$A$2:$J$97,7,0)</f>
        <v>2.0768</v>
      </c>
      <c r="J4996">
        <f t="shared" si="78"/>
        <v>123.90999139179274</v>
      </c>
      <c r="K4996" s="50" t="str">
        <f>VLOOKUP(D4996,'Species List'!$A$2:$J$97,4,0)</f>
        <v>Acanthuridae</v>
      </c>
    </row>
    <row r="4997" spans="1:11">
      <c r="A4997">
        <v>2017</v>
      </c>
      <c r="B4997" t="s">
        <v>379</v>
      </c>
      <c r="C4997">
        <v>4</v>
      </c>
      <c r="D4997" t="s">
        <v>46</v>
      </c>
      <c r="E4997" s="48" t="str">
        <f>VLOOKUP(D4997,'Species List'!$A$2:$J$97,3,0)</f>
        <v>Acanthurus chirurgus</v>
      </c>
      <c r="F4997">
        <v>15</v>
      </c>
      <c r="H4997" s="50">
        <f>VLOOKUP(D4997,'Species List'!$A$2:$J$97,6,0)</f>
        <v>-2.4262000000000001</v>
      </c>
      <c r="I4997" s="50">
        <f>VLOOKUP(D4997,'Species List'!$A$2:$J$97,7,0)</f>
        <v>2.0768</v>
      </c>
      <c r="J4997">
        <f t="shared" si="78"/>
        <v>123.90999139179274</v>
      </c>
      <c r="K4997" s="50" t="str">
        <f>VLOOKUP(D4997,'Species List'!$A$2:$J$97,4,0)</f>
        <v>Acanthuridae</v>
      </c>
    </row>
    <row r="4998" spans="1:11">
      <c r="A4998">
        <v>2017</v>
      </c>
      <c r="B4998" t="s">
        <v>379</v>
      </c>
      <c r="C4998">
        <v>4</v>
      </c>
      <c r="D4998" t="s">
        <v>46</v>
      </c>
      <c r="E4998" s="48" t="str">
        <f>VLOOKUP(D4998,'Species List'!$A$2:$J$97,3,0)</f>
        <v>Acanthurus chirurgus</v>
      </c>
      <c r="F4998">
        <v>15</v>
      </c>
      <c r="H4998" s="50">
        <f>VLOOKUP(D4998,'Species List'!$A$2:$J$97,6,0)</f>
        <v>-2.4262000000000001</v>
      </c>
      <c r="I4998" s="50">
        <f>VLOOKUP(D4998,'Species List'!$A$2:$J$97,7,0)</f>
        <v>2.0768</v>
      </c>
      <c r="J4998">
        <f t="shared" si="78"/>
        <v>123.90999139179274</v>
      </c>
      <c r="K4998" s="50" t="str">
        <f>VLOOKUP(D4998,'Species List'!$A$2:$J$97,4,0)</f>
        <v>Acanthuridae</v>
      </c>
    </row>
    <row r="4999" spans="1:11">
      <c r="A4999">
        <v>2017</v>
      </c>
      <c r="B4999" t="s">
        <v>379</v>
      </c>
      <c r="C4999">
        <v>4</v>
      </c>
      <c r="D4999" t="s">
        <v>46</v>
      </c>
      <c r="E4999" s="48" t="str">
        <f>VLOOKUP(D4999,'Species List'!$A$2:$J$97,3,0)</f>
        <v>Acanthurus chirurgus</v>
      </c>
      <c r="F4999">
        <v>15</v>
      </c>
      <c r="H4999" s="50">
        <f>VLOOKUP(D4999,'Species List'!$A$2:$J$97,6,0)</f>
        <v>-2.4262000000000001</v>
      </c>
      <c r="I4999" s="50">
        <f>VLOOKUP(D4999,'Species List'!$A$2:$J$97,7,0)</f>
        <v>2.0768</v>
      </c>
      <c r="J4999">
        <f t="shared" si="78"/>
        <v>123.90999139179274</v>
      </c>
      <c r="K4999" s="50" t="str">
        <f>VLOOKUP(D4999,'Species List'!$A$2:$J$97,4,0)</f>
        <v>Acanthuridae</v>
      </c>
    </row>
    <row r="5000" spans="1:11">
      <c r="A5000">
        <v>2017</v>
      </c>
      <c r="B5000" t="s">
        <v>379</v>
      </c>
      <c r="C5000">
        <v>4</v>
      </c>
      <c r="D5000" t="s">
        <v>46</v>
      </c>
      <c r="E5000" s="48" t="str">
        <f>VLOOKUP(D5000,'Species List'!$A$2:$J$97,3,0)</f>
        <v>Acanthurus chirurgus</v>
      </c>
      <c r="F5000">
        <v>15</v>
      </c>
      <c r="H5000" s="50">
        <f>VLOOKUP(D5000,'Species List'!$A$2:$J$97,6,0)</f>
        <v>-2.4262000000000001</v>
      </c>
      <c r="I5000" s="50">
        <f>VLOOKUP(D5000,'Species List'!$A$2:$J$97,7,0)</f>
        <v>2.0768</v>
      </c>
      <c r="J5000">
        <f t="shared" si="78"/>
        <v>123.90999139179274</v>
      </c>
      <c r="K5000" s="50" t="str">
        <f>VLOOKUP(D5000,'Species List'!$A$2:$J$97,4,0)</f>
        <v>Acanthuridae</v>
      </c>
    </row>
    <row r="5001" spans="1:11">
      <c r="A5001">
        <v>2017</v>
      </c>
      <c r="B5001" t="s">
        <v>379</v>
      </c>
      <c r="C5001">
        <v>4</v>
      </c>
      <c r="D5001" t="s">
        <v>46</v>
      </c>
      <c r="E5001" s="48" t="str">
        <f>VLOOKUP(D5001,'Species List'!$A$2:$J$97,3,0)</f>
        <v>Acanthurus chirurgus</v>
      </c>
      <c r="F5001">
        <v>15</v>
      </c>
      <c r="H5001" s="50">
        <f>VLOOKUP(D5001,'Species List'!$A$2:$J$97,6,0)</f>
        <v>-2.4262000000000001</v>
      </c>
      <c r="I5001" s="50">
        <f>VLOOKUP(D5001,'Species List'!$A$2:$J$97,7,0)</f>
        <v>2.0768</v>
      </c>
      <c r="J5001">
        <f t="shared" si="78"/>
        <v>123.90999139179274</v>
      </c>
      <c r="K5001" s="50" t="str">
        <f>VLOOKUP(D5001,'Species List'!$A$2:$J$97,4,0)</f>
        <v>Acanthuridae</v>
      </c>
    </row>
    <row r="5002" spans="1:11">
      <c r="A5002">
        <v>2017</v>
      </c>
      <c r="B5002" t="s">
        <v>379</v>
      </c>
      <c r="C5002">
        <v>4</v>
      </c>
      <c r="D5002" t="s">
        <v>46</v>
      </c>
      <c r="E5002" s="48" t="str">
        <f>VLOOKUP(D5002,'Species List'!$A$2:$J$97,3,0)</f>
        <v>Acanthurus chirurgus</v>
      </c>
      <c r="F5002">
        <v>15</v>
      </c>
      <c r="H5002" s="50">
        <f>VLOOKUP(D5002,'Species List'!$A$2:$J$97,6,0)</f>
        <v>-2.4262000000000001</v>
      </c>
      <c r="I5002" s="50">
        <f>VLOOKUP(D5002,'Species List'!$A$2:$J$97,7,0)</f>
        <v>2.0768</v>
      </c>
      <c r="J5002">
        <f t="shared" si="78"/>
        <v>123.90999139179274</v>
      </c>
      <c r="K5002" s="50" t="str">
        <f>VLOOKUP(D5002,'Species List'!$A$2:$J$97,4,0)</f>
        <v>Acanthuridae</v>
      </c>
    </row>
    <row r="5003" spans="1:11">
      <c r="A5003">
        <v>2017</v>
      </c>
      <c r="B5003" t="s">
        <v>379</v>
      </c>
      <c r="C5003">
        <v>4</v>
      </c>
      <c r="D5003" t="s">
        <v>46</v>
      </c>
      <c r="E5003" s="48" t="str">
        <f>VLOOKUP(D5003,'Species List'!$A$2:$J$97,3,0)</f>
        <v>Acanthurus chirurgus</v>
      </c>
      <c r="F5003">
        <v>15</v>
      </c>
      <c r="H5003" s="50">
        <f>VLOOKUP(D5003,'Species List'!$A$2:$J$97,6,0)</f>
        <v>-2.4262000000000001</v>
      </c>
      <c r="I5003" s="50">
        <f>VLOOKUP(D5003,'Species List'!$A$2:$J$97,7,0)</f>
        <v>2.0768</v>
      </c>
      <c r="J5003">
        <f t="shared" si="78"/>
        <v>123.90999139179274</v>
      </c>
      <c r="K5003" s="50" t="str">
        <f>VLOOKUP(D5003,'Species List'!$A$2:$J$97,4,0)</f>
        <v>Acanthuridae</v>
      </c>
    </row>
    <row r="5004" spans="1:11">
      <c r="A5004">
        <v>2017</v>
      </c>
      <c r="B5004" t="s">
        <v>379</v>
      </c>
      <c r="C5004">
        <v>4</v>
      </c>
      <c r="D5004" t="s">
        <v>46</v>
      </c>
      <c r="E5004" s="48" t="str">
        <f>VLOOKUP(D5004,'Species List'!$A$2:$J$97,3,0)</f>
        <v>Acanthurus chirurgus</v>
      </c>
      <c r="F5004">
        <v>15</v>
      </c>
      <c r="H5004" s="50">
        <f>VLOOKUP(D5004,'Species List'!$A$2:$J$97,6,0)</f>
        <v>-2.4262000000000001</v>
      </c>
      <c r="I5004" s="50">
        <f>VLOOKUP(D5004,'Species List'!$A$2:$J$97,7,0)</f>
        <v>2.0768</v>
      </c>
      <c r="J5004">
        <f t="shared" si="78"/>
        <v>123.90999139179274</v>
      </c>
      <c r="K5004" s="50" t="str">
        <f>VLOOKUP(D5004,'Species List'!$A$2:$J$97,4,0)</f>
        <v>Acanthuridae</v>
      </c>
    </row>
    <row r="5005" spans="1:11">
      <c r="A5005">
        <v>2017</v>
      </c>
      <c r="B5005" t="s">
        <v>379</v>
      </c>
      <c r="C5005">
        <v>4</v>
      </c>
      <c r="D5005" t="s">
        <v>46</v>
      </c>
      <c r="E5005" s="48" t="str">
        <f>VLOOKUP(D5005,'Species List'!$A$2:$J$97,3,0)</f>
        <v>Acanthurus chirurgus</v>
      </c>
      <c r="F5005">
        <v>15</v>
      </c>
      <c r="H5005" s="50">
        <f>VLOOKUP(D5005,'Species List'!$A$2:$J$97,6,0)</f>
        <v>-2.4262000000000001</v>
      </c>
      <c r="I5005" s="50">
        <f>VLOOKUP(D5005,'Species List'!$A$2:$J$97,7,0)</f>
        <v>2.0768</v>
      </c>
      <c r="J5005">
        <f t="shared" si="78"/>
        <v>123.90999139179274</v>
      </c>
      <c r="K5005" s="50" t="str">
        <f>VLOOKUP(D5005,'Species List'!$A$2:$J$97,4,0)</f>
        <v>Acanthuridae</v>
      </c>
    </row>
    <row r="5006" spans="1:11">
      <c r="A5006">
        <v>2017</v>
      </c>
      <c r="B5006" t="s">
        <v>379</v>
      </c>
      <c r="C5006">
        <v>4</v>
      </c>
      <c r="D5006" t="s">
        <v>46</v>
      </c>
      <c r="E5006" s="48" t="str">
        <f>VLOOKUP(D5006,'Species List'!$A$2:$J$97,3,0)</f>
        <v>Acanthurus chirurgus</v>
      </c>
      <c r="F5006">
        <v>15</v>
      </c>
      <c r="H5006" s="50">
        <f>VLOOKUP(D5006,'Species List'!$A$2:$J$97,6,0)</f>
        <v>-2.4262000000000001</v>
      </c>
      <c r="I5006" s="50">
        <f>VLOOKUP(D5006,'Species List'!$A$2:$J$97,7,0)</f>
        <v>2.0768</v>
      </c>
      <c r="J5006">
        <f t="shared" si="78"/>
        <v>123.90999139179274</v>
      </c>
      <c r="K5006" s="50" t="str">
        <f>VLOOKUP(D5006,'Species List'!$A$2:$J$97,4,0)</f>
        <v>Acanthuridae</v>
      </c>
    </row>
    <row r="5007" spans="1:11">
      <c r="A5007">
        <v>2017</v>
      </c>
      <c r="B5007" t="s">
        <v>379</v>
      </c>
      <c r="C5007">
        <v>4</v>
      </c>
      <c r="D5007" t="s">
        <v>46</v>
      </c>
      <c r="E5007" s="48" t="str">
        <f>VLOOKUP(D5007,'Species List'!$A$2:$J$97,3,0)</f>
        <v>Acanthurus chirurgus</v>
      </c>
      <c r="F5007">
        <v>15</v>
      </c>
      <c r="H5007" s="50">
        <f>VLOOKUP(D5007,'Species List'!$A$2:$J$97,6,0)</f>
        <v>-2.4262000000000001</v>
      </c>
      <c r="I5007" s="50">
        <f>VLOOKUP(D5007,'Species List'!$A$2:$J$97,7,0)</f>
        <v>2.0768</v>
      </c>
      <c r="J5007">
        <f t="shared" si="78"/>
        <v>123.90999139179274</v>
      </c>
      <c r="K5007" s="50" t="str">
        <f>VLOOKUP(D5007,'Species List'!$A$2:$J$97,4,0)</f>
        <v>Acanthuridae</v>
      </c>
    </row>
    <row r="5008" spans="1:11">
      <c r="A5008">
        <v>2017</v>
      </c>
      <c r="B5008" t="s">
        <v>379</v>
      </c>
      <c r="C5008">
        <v>4</v>
      </c>
      <c r="D5008" t="s">
        <v>46</v>
      </c>
      <c r="E5008" s="48" t="str">
        <f>VLOOKUP(D5008,'Species List'!$A$2:$J$97,3,0)</f>
        <v>Acanthurus chirurgus</v>
      </c>
      <c r="F5008">
        <v>15</v>
      </c>
      <c r="H5008" s="50">
        <f>VLOOKUP(D5008,'Species List'!$A$2:$J$97,6,0)</f>
        <v>-2.4262000000000001</v>
      </c>
      <c r="I5008" s="50">
        <f>VLOOKUP(D5008,'Species List'!$A$2:$J$97,7,0)</f>
        <v>2.0768</v>
      </c>
      <c r="J5008">
        <f t="shared" si="78"/>
        <v>123.90999139179274</v>
      </c>
      <c r="K5008" s="50" t="str">
        <f>VLOOKUP(D5008,'Species List'!$A$2:$J$97,4,0)</f>
        <v>Acanthuridae</v>
      </c>
    </row>
    <row r="5009" spans="1:11">
      <c r="A5009">
        <v>2017</v>
      </c>
      <c r="B5009" t="s">
        <v>379</v>
      </c>
      <c r="C5009">
        <v>4</v>
      </c>
      <c r="D5009" t="s">
        <v>46</v>
      </c>
      <c r="E5009" s="48" t="str">
        <f>VLOOKUP(D5009,'Species List'!$A$2:$J$97,3,0)</f>
        <v>Acanthurus chirurgus</v>
      </c>
      <c r="F5009">
        <v>15</v>
      </c>
      <c r="H5009" s="50">
        <f>VLOOKUP(D5009,'Species List'!$A$2:$J$97,6,0)</f>
        <v>-2.4262000000000001</v>
      </c>
      <c r="I5009" s="50">
        <f>VLOOKUP(D5009,'Species List'!$A$2:$J$97,7,0)</f>
        <v>2.0768</v>
      </c>
      <c r="J5009">
        <f t="shared" si="78"/>
        <v>123.90999139179274</v>
      </c>
      <c r="K5009" s="50" t="str">
        <f>VLOOKUP(D5009,'Species List'!$A$2:$J$97,4,0)</f>
        <v>Acanthuridae</v>
      </c>
    </row>
    <row r="5010" spans="1:11">
      <c r="A5010">
        <v>2017</v>
      </c>
      <c r="B5010" t="s">
        <v>379</v>
      </c>
      <c r="C5010">
        <v>4</v>
      </c>
      <c r="D5010" t="s">
        <v>46</v>
      </c>
      <c r="E5010" s="48" t="str">
        <f>VLOOKUP(D5010,'Species List'!$A$2:$J$97,3,0)</f>
        <v>Acanthurus chirurgus</v>
      </c>
      <c r="F5010">
        <v>18</v>
      </c>
      <c r="H5010" s="50">
        <f>VLOOKUP(D5010,'Species List'!$A$2:$J$97,6,0)</f>
        <v>-2.4262000000000001</v>
      </c>
      <c r="I5010" s="50">
        <f>VLOOKUP(D5010,'Species List'!$A$2:$J$97,7,0)</f>
        <v>2.0768</v>
      </c>
      <c r="J5010">
        <f t="shared" si="78"/>
        <v>180.94639647035288</v>
      </c>
      <c r="K5010" s="50" t="str">
        <f>VLOOKUP(D5010,'Species List'!$A$2:$J$97,4,0)</f>
        <v>Acanthuridae</v>
      </c>
    </row>
    <row r="5011" spans="1:11">
      <c r="A5011">
        <v>2017</v>
      </c>
      <c r="B5011" t="s">
        <v>379</v>
      </c>
      <c r="C5011">
        <v>4</v>
      </c>
      <c r="D5011" t="s">
        <v>46</v>
      </c>
      <c r="E5011" s="48" t="str">
        <f>VLOOKUP(D5011,'Species List'!$A$2:$J$97,3,0)</f>
        <v>Acanthurus chirurgus</v>
      </c>
      <c r="F5011">
        <v>18</v>
      </c>
      <c r="H5011" s="50">
        <f>VLOOKUP(D5011,'Species List'!$A$2:$J$97,6,0)</f>
        <v>-2.4262000000000001</v>
      </c>
      <c r="I5011" s="50">
        <f>VLOOKUP(D5011,'Species List'!$A$2:$J$97,7,0)</f>
        <v>2.0768</v>
      </c>
      <c r="J5011">
        <f t="shared" si="78"/>
        <v>180.94639647035288</v>
      </c>
      <c r="K5011" s="50" t="str">
        <f>VLOOKUP(D5011,'Species List'!$A$2:$J$97,4,0)</f>
        <v>Acanthuridae</v>
      </c>
    </row>
    <row r="5012" spans="1:11">
      <c r="A5012">
        <v>2017</v>
      </c>
      <c r="B5012" t="s">
        <v>379</v>
      </c>
      <c r="C5012">
        <v>4</v>
      </c>
      <c r="D5012" t="s">
        <v>46</v>
      </c>
      <c r="E5012" s="48" t="str">
        <f>VLOOKUP(D5012,'Species List'!$A$2:$J$97,3,0)</f>
        <v>Acanthurus chirurgus</v>
      </c>
      <c r="F5012">
        <v>18</v>
      </c>
      <c r="H5012" s="50">
        <f>VLOOKUP(D5012,'Species List'!$A$2:$J$97,6,0)</f>
        <v>-2.4262000000000001</v>
      </c>
      <c r="I5012" s="50">
        <f>VLOOKUP(D5012,'Species List'!$A$2:$J$97,7,0)</f>
        <v>2.0768</v>
      </c>
      <c r="J5012">
        <f t="shared" si="78"/>
        <v>180.94639647035288</v>
      </c>
      <c r="K5012" s="50" t="str">
        <f>VLOOKUP(D5012,'Species List'!$A$2:$J$97,4,0)</f>
        <v>Acanthuridae</v>
      </c>
    </row>
    <row r="5013" spans="1:11">
      <c r="A5013">
        <v>2017</v>
      </c>
      <c r="B5013" t="s">
        <v>379</v>
      </c>
      <c r="C5013">
        <v>4</v>
      </c>
      <c r="D5013" t="s">
        <v>46</v>
      </c>
      <c r="E5013" s="48" t="str">
        <f>VLOOKUP(D5013,'Species List'!$A$2:$J$97,3,0)</f>
        <v>Acanthurus chirurgus</v>
      </c>
      <c r="F5013">
        <v>18</v>
      </c>
      <c r="H5013" s="50">
        <f>VLOOKUP(D5013,'Species List'!$A$2:$J$97,6,0)</f>
        <v>-2.4262000000000001</v>
      </c>
      <c r="I5013" s="50">
        <f>VLOOKUP(D5013,'Species List'!$A$2:$J$97,7,0)</f>
        <v>2.0768</v>
      </c>
      <c r="J5013">
        <f t="shared" si="78"/>
        <v>180.94639647035288</v>
      </c>
      <c r="K5013" s="50" t="str">
        <f>VLOOKUP(D5013,'Species List'!$A$2:$J$97,4,0)</f>
        <v>Acanthuridae</v>
      </c>
    </row>
    <row r="5014" spans="1:11">
      <c r="A5014">
        <v>2017</v>
      </c>
      <c r="B5014" t="s">
        <v>379</v>
      </c>
      <c r="C5014">
        <v>4</v>
      </c>
      <c r="D5014" t="s">
        <v>46</v>
      </c>
      <c r="E5014" s="48" t="str">
        <f>VLOOKUP(D5014,'Species List'!$A$2:$J$97,3,0)</f>
        <v>Acanthurus chirurgus</v>
      </c>
      <c r="F5014">
        <v>18</v>
      </c>
      <c r="H5014" s="50">
        <f>VLOOKUP(D5014,'Species List'!$A$2:$J$97,6,0)</f>
        <v>-2.4262000000000001</v>
      </c>
      <c r="I5014" s="50">
        <f>VLOOKUP(D5014,'Species List'!$A$2:$J$97,7,0)</f>
        <v>2.0768</v>
      </c>
      <c r="J5014">
        <f t="shared" si="78"/>
        <v>180.94639647035288</v>
      </c>
      <c r="K5014" s="50" t="str">
        <f>VLOOKUP(D5014,'Species List'!$A$2:$J$97,4,0)</f>
        <v>Acanthuridae</v>
      </c>
    </row>
    <row r="5015" spans="1:11">
      <c r="A5015">
        <v>2017</v>
      </c>
      <c r="B5015" t="s">
        <v>379</v>
      </c>
      <c r="C5015">
        <v>4</v>
      </c>
      <c r="D5015" t="s">
        <v>46</v>
      </c>
      <c r="E5015" s="48" t="str">
        <f>VLOOKUP(D5015,'Species List'!$A$2:$J$97,3,0)</f>
        <v>Acanthurus chirurgus</v>
      </c>
      <c r="F5015">
        <v>18</v>
      </c>
      <c r="H5015" s="50">
        <f>VLOOKUP(D5015,'Species List'!$A$2:$J$97,6,0)</f>
        <v>-2.4262000000000001</v>
      </c>
      <c r="I5015" s="50">
        <f>VLOOKUP(D5015,'Species List'!$A$2:$J$97,7,0)</f>
        <v>2.0768</v>
      </c>
      <c r="J5015">
        <f t="shared" si="78"/>
        <v>180.94639647035288</v>
      </c>
      <c r="K5015" s="50" t="str">
        <f>VLOOKUP(D5015,'Species List'!$A$2:$J$97,4,0)</f>
        <v>Acanthuridae</v>
      </c>
    </row>
    <row r="5016" spans="1:11">
      <c r="A5016">
        <v>2017</v>
      </c>
      <c r="B5016" t="s">
        <v>379</v>
      </c>
      <c r="C5016">
        <v>4</v>
      </c>
      <c r="D5016" t="s">
        <v>46</v>
      </c>
      <c r="E5016" s="48" t="str">
        <f>VLOOKUP(D5016,'Species List'!$A$2:$J$97,3,0)</f>
        <v>Acanthurus chirurgus</v>
      </c>
      <c r="F5016">
        <v>18</v>
      </c>
      <c r="H5016" s="50">
        <f>VLOOKUP(D5016,'Species List'!$A$2:$J$97,6,0)</f>
        <v>-2.4262000000000001</v>
      </c>
      <c r="I5016" s="50">
        <f>VLOOKUP(D5016,'Species List'!$A$2:$J$97,7,0)</f>
        <v>2.0768</v>
      </c>
      <c r="J5016">
        <f t="shared" si="78"/>
        <v>180.94639647035288</v>
      </c>
      <c r="K5016" s="50" t="str">
        <f>VLOOKUP(D5016,'Species List'!$A$2:$J$97,4,0)</f>
        <v>Acanthuridae</v>
      </c>
    </row>
    <row r="5017" spans="1:11">
      <c r="A5017">
        <v>2017</v>
      </c>
      <c r="B5017" t="s">
        <v>379</v>
      </c>
      <c r="C5017">
        <v>4</v>
      </c>
      <c r="D5017" t="s">
        <v>46</v>
      </c>
      <c r="E5017" s="48" t="str">
        <f>VLOOKUP(D5017,'Species List'!$A$2:$J$97,3,0)</f>
        <v>Acanthurus chirurgus</v>
      </c>
      <c r="F5017">
        <v>18</v>
      </c>
      <c r="H5017" s="50">
        <f>VLOOKUP(D5017,'Species List'!$A$2:$J$97,6,0)</f>
        <v>-2.4262000000000001</v>
      </c>
      <c r="I5017" s="50">
        <f>VLOOKUP(D5017,'Species List'!$A$2:$J$97,7,0)</f>
        <v>2.0768</v>
      </c>
      <c r="J5017">
        <f t="shared" si="78"/>
        <v>180.94639647035288</v>
      </c>
      <c r="K5017" s="50" t="str">
        <f>VLOOKUP(D5017,'Species List'!$A$2:$J$97,4,0)</f>
        <v>Acanthuridae</v>
      </c>
    </row>
    <row r="5018" spans="1:11">
      <c r="A5018">
        <v>2017</v>
      </c>
      <c r="B5018" t="s">
        <v>379</v>
      </c>
      <c r="C5018">
        <v>4</v>
      </c>
      <c r="D5018" t="s">
        <v>46</v>
      </c>
      <c r="E5018" s="48" t="str">
        <f>VLOOKUP(D5018,'Species List'!$A$2:$J$97,3,0)</f>
        <v>Acanthurus chirurgus</v>
      </c>
      <c r="F5018">
        <v>18</v>
      </c>
      <c r="H5018" s="50">
        <f>VLOOKUP(D5018,'Species List'!$A$2:$J$97,6,0)</f>
        <v>-2.4262000000000001</v>
      </c>
      <c r="I5018" s="50">
        <f>VLOOKUP(D5018,'Species List'!$A$2:$J$97,7,0)</f>
        <v>2.0768</v>
      </c>
      <c r="J5018">
        <f t="shared" si="78"/>
        <v>180.94639647035288</v>
      </c>
      <c r="K5018" s="50" t="str">
        <f>VLOOKUP(D5018,'Species List'!$A$2:$J$97,4,0)</f>
        <v>Acanthuridae</v>
      </c>
    </row>
    <row r="5019" spans="1:11">
      <c r="A5019">
        <v>2017</v>
      </c>
      <c r="B5019" t="s">
        <v>379</v>
      </c>
      <c r="C5019">
        <v>4</v>
      </c>
      <c r="D5019" t="s">
        <v>46</v>
      </c>
      <c r="E5019" s="48" t="str">
        <f>VLOOKUP(D5019,'Species List'!$A$2:$J$97,3,0)</f>
        <v>Acanthurus chirurgus</v>
      </c>
      <c r="F5019">
        <v>18</v>
      </c>
      <c r="H5019" s="50">
        <f>VLOOKUP(D5019,'Species List'!$A$2:$J$97,6,0)</f>
        <v>-2.4262000000000001</v>
      </c>
      <c r="I5019" s="50">
        <f>VLOOKUP(D5019,'Species List'!$A$2:$J$97,7,0)</f>
        <v>2.0768</v>
      </c>
      <c r="J5019">
        <f t="shared" si="78"/>
        <v>180.94639647035288</v>
      </c>
      <c r="K5019" s="50" t="str">
        <f>VLOOKUP(D5019,'Species List'!$A$2:$J$97,4,0)</f>
        <v>Acanthuridae</v>
      </c>
    </row>
    <row r="5020" spans="1:11">
      <c r="A5020">
        <v>2017</v>
      </c>
      <c r="B5020" t="s">
        <v>379</v>
      </c>
      <c r="C5020">
        <v>4</v>
      </c>
      <c r="D5020" t="s">
        <v>46</v>
      </c>
      <c r="E5020" s="48" t="str">
        <f>VLOOKUP(D5020,'Species List'!$A$2:$J$97,3,0)</f>
        <v>Acanthurus chirurgus</v>
      </c>
      <c r="F5020">
        <v>19</v>
      </c>
      <c r="H5020" s="50">
        <f>VLOOKUP(D5020,'Species List'!$A$2:$J$97,6,0)</f>
        <v>-2.4262000000000001</v>
      </c>
      <c r="I5020" s="50">
        <f>VLOOKUP(D5020,'Species List'!$A$2:$J$97,7,0)</f>
        <v>2.0768</v>
      </c>
      <c r="J5020">
        <f t="shared" si="78"/>
        <v>202.44892660536834</v>
      </c>
      <c r="K5020" s="50" t="str">
        <f>VLOOKUP(D5020,'Species List'!$A$2:$J$97,4,0)</f>
        <v>Acanthuridae</v>
      </c>
    </row>
    <row r="5021" spans="1:11">
      <c r="A5021">
        <v>2017</v>
      </c>
      <c r="B5021" t="s">
        <v>379</v>
      </c>
      <c r="C5021">
        <v>4</v>
      </c>
      <c r="D5021" t="s">
        <v>46</v>
      </c>
      <c r="E5021" s="48" t="str">
        <f>VLOOKUP(D5021,'Species List'!$A$2:$J$97,3,0)</f>
        <v>Acanthurus chirurgus</v>
      </c>
      <c r="F5021">
        <v>19</v>
      </c>
      <c r="H5021" s="50">
        <f>VLOOKUP(D5021,'Species List'!$A$2:$J$97,6,0)</f>
        <v>-2.4262000000000001</v>
      </c>
      <c r="I5021" s="50">
        <f>VLOOKUP(D5021,'Species List'!$A$2:$J$97,7,0)</f>
        <v>2.0768</v>
      </c>
      <c r="J5021">
        <f t="shared" si="78"/>
        <v>202.44892660536834</v>
      </c>
      <c r="K5021" s="50" t="str">
        <f>VLOOKUP(D5021,'Species List'!$A$2:$J$97,4,0)</f>
        <v>Acanthuridae</v>
      </c>
    </row>
    <row r="5022" spans="1:11">
      <c r="A5022">
        <v>2017</v>
      </c>
      <c r="B5022" t="s">
        <v>379</v>
      </c>
      <c r="C5022">
        <v>4</v>
      </c>
      <c r="D5022" t="s">
        <v>46</v>
      </c>
      <c r="E5022" s="48" t="str">
        <f>VLOOKUP(D5022,'Species List'!$A$2:$J$97,3,0)</f>
        <v>Acanthurus chirurgus</v>
      </c>
      <c r="F5022">
        <v>19</v>
      </c>
      <c r="H5022" s="50">
        <f>VLOOKUP(D5022,'Species List'!$A$2:$J$97,6,0)</f>
        <v>-2.4262000000000001</v>
      </c>
      <c r="I5022" s="50">
        <f>VLOOKUP(D5022,'Species List'!$A$2:$J$97,7,0)</f>
        <v>2.0768</v>
      </c>
      <c r="J5022">
        <f t="shared" si="78"/>
        <v>202.44892660536834</v>
      </c>
      <c r="K5022" s="50" t="str">
        <f>VLOOKUP(D5022,'Species List'!$A$2:$J$97,4,0)</f>
        <v>Acanthuridae</v>
      </c>
    </row>
    <row r="5023" spans="1:11">
      <c r="A5023">
        <v>2017</v>
      </c>
      <c r="B5023" t="s">
        <v>379</v>
      </c>
      <c r="C5023">
        <v>4</v>
      </c>
      <c r="D5023" t="s">
        <v>54</v>
      </c>
      <c r="E5023" s="48" t="str">
        <f>VLOOKUP(D5023,'Species List'!$A$2:$J$97,3,0)</f>
        <v>Acanthurus coeruleus</v>
      </c>
      <c r="F5023">
        <v>16</v>
      </c>
      <c r="H5023" s="50">
        <f>VLOOKUP(D5023,'Species List'!$A$2:$J$97,6,0)</f>
        <v>-2.8241999999999998</v>
      </c>
      <c r="I5023" s="50">
        <f>VLOOKUP(D5023,'Species List'!$A$2:$J$97,7,0)</f>
        <v>2.2637999999999998</v>
      </c>
      <c r="J5023">
        <f t="shared" si="78"/>
        <v>146.38171018501848</v>
      </c>
      <c r="K5023" s="50" t="str">
        <f>VLOOKUP(D5023,'Species List'!$A$2:$J$97,4,0)</f>
        <v>Acanthuridae</v>
      </c>
    </row>
    <row r="5024" spans="1:11">
      <c r="A5024">
        <v>2017</v>
      </c>
      <c r="B5024" t="s">
        <v>379</v>
      </c>
      <c r="C5024">
        <v>4</v>
      </c>
      <c r="D5024" t="s">
        <v>54</v>
      </c>
      <c r="E5024" s="48" t="str">
        <f>VLOOKUP(D5024,'Species List'!$A$2:$J$97,3,0)</f>
        <v>Acanthurus coeruleus</v>
      </c>
      <c r="F5024">
        <v>16</v>
      </c>
      <c r="H5024" s="50">
        <f>VLOOKUP(D5024,'Species List'!$A$2:$J$97,6,0)</f>
        <v>-2.8241999999999998</v>
      </c>
      <c r="I5024" s="50">
        <f>VLOOKUP(D5024,'Species List'!$A$2:$J$97,7,0)</f>
        <v>2.2637999999999998</v>
      </c>
      <c r="J5024">
        <f t="shared" si="78"/>
        <v>146.38171018501848</v>
      </c>
      <c r="K5024" s="50" t="str">
        <f>VLOOKUP(D5024,'Species List'!$A$2:$J$97,4,0)</f>
        <v>Acanthuridae</v>
      </c>
    </row>
    <row r="5025" spans="1:11">
      <c r="A5025">
        <v>2017</v>
      </c>
      <c r="B5025" t="s">
        <v>379</v>
      </c>
      <c r="C5025">
        <v>4</v>
      </c>
      <c r="D5025" t="s">
        <v>54</v>
      </c>
      <c r="E5025" s="48" t="str">
        <f>VLOOKUP(D5025,'Species List'!$A$2:$J$97,3,0)</f>
        <v>Acanthurus coeruleus</v>
      </c>
      <c r="F5025">
        <v>16</v>
      </c>
      <c r="H5025" s="50">
        <f>VLOOKUP(D5025,'Species List'!$A$2:$J$97,6,0)</f>
        <v>-2.8241999999999998</v>
      </c>
      <c r="I5025" s="50">
        <f>VLOOKUP(D5025,'Species List'!$A$2:$J$97,7,0)</f>
        <v>2.2637999999999998</v>
      </c>
      <c r="J5025">
        <f t="shared" si="78"/>
        <v>146.38171018501848</v>
      </c>
      <c r="K5025" s="50" t="str">
        <f>VLOOKUP(D5025,'Species List'!$A$2:$J$97,4,0)</f>
        <v>Acanthuridae</v>
      </c>
    </row>
    <row r="5026" spans="1:11">
      <c r="A5026">
        <v>2017</v>
      </c>
      <c r="B5026" t="s">
        <v>379</v>
      </c>
      <c r="C5026">
        <v>4</v>
      </c>
      <c r="D5026" t="s">
        <v>54</v>
      </c>
      <c r="E5026" s="48" t="str">
        <f>VLOOKUP(D5026,'Species List'!$A$2:$J$97,3,0)</f>
        <v>Acanthurus coeruleus</v>
      </c>
      <c r="F5026">
        <v>16</v>
      </c>
      <c r="H5026" s="50">
        <f>VLOOKUP(D5026,'Species List'!$A$2:$J$97,6,0)</f>
        <v>-2.8241999999999998</v>
      </c>
      <c r="I5026" s="50">
        <f>VLOOKUP(D5026,'Species List'!$A$2:$J$97,7,0)</f>
        <v>2.2637999999999998</v>
      </c>
      <c r="J5026">
        <f t="shared" si="78"/>
        <v>146.38171018501848</v>
      </c>
      <c r="K5026" s="50" t="str">
        <f>VLOOKUP(D5026,'Species List'!$A$2:$J$97,4,0)</f>
        <v>Acanthuridae</v>
      </c>
    </row>
    <row r="5027" spans="1:11">
      <c r="A5027">
        <v>2017</v>
      </c>
      <c r="B5027" t="s">
        <v>379</v>
      </c>
      <c r="C5027">
        <v>4</v>
      </c>
      <c r="D5027" t="s">
        <v>54</v>
      </c>
      <c r="E5027" s="48" t="str">
        <f>VLOOKUP(D5027,'Species List'!$A$2:$J$97,3,0)</f>
        <v>Acanthurus coeruleus</v>
      </c>
      <c r="F5027">
        <v>16</v>
      </c>
      <c r="H5027" s="50">
        <f>VLOOKUP(D5027,'Species List'!$A$2:$J$97,6,0)</f>
        <v>-2.8241999999999998</v>
      </c>
      <c r="I5027" s="50">
        <f>VLOOKUP(D5027,'Species List'!$A$2:$J$97,7,0)</f>
        <v>2.2637999999999998</v>
      </c>
      <c r="J5027">
        <f t="shared" si="78"/>
        <v>146.38171018501848</v>
      </c>
      <c r="K5027" s="50" t="str">
        <f>VLOOKUP(D5027,'Species List'!$A$2:$J$97,4,0)</f>
        <v>Acanthuridae</v>
      </c>
    </row>
    <row r="5028" spans="1:11">
      <c r="A5028">
        <v>2017</v>
      </c>
      <c r="B5028" t="s">
        <v>379</v>
      </c>
      <c r="C5028">
        <v>4</v>
      </c>
      <c r="D5028" t="s">
        <v>54</v>
      </c>
      <c r="E5028" s="48" t="str">
        <f>VLOOKUP(D5028,'Species List'!$A$2:$J$97,3,0)</f>
        <v>Acanthurus coeruleus</v>
      </c>
      <c r="F5028">
        <v>16</v>
      </c>
      <c r="H5028" s="50">
        <f>VLOOKUP(D5028,'Species List'!$A$2:$J$97,6,0)</f>
        <v>-2.8241999999999998</v>
      </c>
      <c r="I5028" s="50">
        <f>VLOOKUP(D5028,'Species List'!$A$2:$J$97,7,0)</f>
        <v>2.2637999999999998</v>
      </c>
      <c r="J5028">
        <f t="shared" si="78"/>
        <v>146.38171018501848</v>
      </c>
      <c r="K5028" s="50" t="str">
        <f>VLOOKUP(D5028,'Species List'!$A$2:$J$97,4,0)</f>
        <v>Acanthuridae</v>
      </c>
    </row>
    <row r="5029" spans="1:11">
      <c r="A5029">
        <v>2017</v>
      </c>
      <c r="B5029" t="s">
        <v>379</v>
      </c>
      <c r="C5029">
        <v>4</v>
      </c>
      <c r="D5029" t="s">
        <v>54</v>
      </c>
      <c r="E5029" s="48" t="str">
        <f>VLOOKUP(D5029,'Species List'!$A$2:$J$97,3,0)</f>
        <v>Acanthurus coeruleus</v>
      </c>
      <c r="F5029">
        <v>16</v>
      </c>
      <c r="H5029" s="50">
        <f>VLOOKUP(D5029,'Species List'!$A$2:$J$97,6,0)</f>
        <v>-2.8241999999999998</v>
      </c>
      <c r="I5029" s="50">
        <f>VLOOKUP(D5029,'Species List'!$A$2:$J$97,7,0)</f>
        <v>2.2637999999999998</v>
      </c>
      <c r="J5029">
        <f t="shared" si="78"/>
        <v>146.38171018501848</v>
      </c>
      <c r="K5029" s="50" t="str">
        <f>VLOOKUP(D5029,'Species List'!$A$2:$J$97,4,0)</f>
        <v>Acanthuridae</v>
      </c>
    </row>
    <row r="5030" spans="1:11">
      <c r="A5030">
        <v>2017</v>
      </c>
      <c r="B5030" t="s">
        <v>379</v>
      </c>
      <c r="C5030">
        <v>4</v>
      </c>
      <c r="D5030" t="s">
        <v>54</v>
      </c>
      <c r="E5030" s="48" t="str">
        <f>VLOOKUP(D5030,'Species List'!$A$2:$J$97,3,0)</f>
        <v>Acanthurus coeruleus</v>
      </c>
      <c r="F5030">
        <v>16</v>
      </c>
      <c r="H5030" s="50">
        <f>VLOOKUP(D5030,'Species List'!$A$2:$J$97,6,0)</f>
        <v>-2.8241999999999998</v>
      </c>
      <c r="I5030" s="50">
        <f>VLOOKUP(D5030,'Species List'!$A$2:$J$97,7,0)</f>
        <v>2.2637999999999998</v>
      </c>
      <c r="J5030">
        <f t="shared" si="78"/>
        <v>146.38171018501848</v>
      </c>
      <c r="K5030" s="50" t="str">
        <f>VLOOKUP(D5030,'Species List'!$A$2:$J$97,4,0)</f>
        <v>Acanthuridae</v>
      </c>
    </row>
    <row r="5031" spans="1:11">
      <c r="A5031">
        <v>2017</v>
      </c>
      <c r="B5031" t="s">
        <v>379</v>
      </c>
      <c r="C5031">
        <v>4</v>
      </c>
      <c r="D5031" t="s">
        <v>54</v>
      </c>
      <c r="E5031" s="48" t="str">
        <f>VLOOKUP(D5031,'Species List'!$A$2:$J$97,3,0)</f>
        <v>Acanthurus coeruleus</v>
      </c>
      <c r="F5031">
        <v>16</v>
      </c>
      <c r="H5031" s="50">
        <f>VLOOKUP(D5031,'Species List'!$A$2:$J$97,6,0)</f>
        <v>-2.8241999999999998</v>
      </c>
      <c r="I5031" s="50">
        <f>VLOOKUP(D5031,'Species List'!$A$2:$J$97,7,0)</f>
        <v>2.2637999999999998</v>
      </c>
      <c r="J5031">
        <f t="shared" si="78"/>
        <v>146.38171018501848</v>
      </c>
      <c r="K5031" s="50" t="str">
        <f>VLOOKUP(D5031,'Species List'!$A$2:$J$97,4,0)</f>
        <v>Acanthuridae</v>
      </c>
    </row>
    <row r="5032" spans="1:11">
      <c r="A5032">
        <v>2017</v>
      </c>
      <c r="B5032" t="s">
        <v>379</v>
      </c>
      <c r="C5032">
        <v>4</v>
      </c>
      <c r="D5032" t="s">
        <v>54</v>
      </c>
      <c r="E5032" s="48" t="str">
        <f>VLOOKUP(D5032,'Species List'!$A$2:$J$97,3,0)</f>
        <v>Acanthurus coeruleus</v>
      </c>
      <c r="F5032">
        <v>16</v>
      </c>
      <c r="H5032" s="50">
        <f>VLOOKUP(D5032,'Species List'!$A$2:$J$97,6,0)</f>
        <v>-2.8241999999999998</v>
      </c>
      <c r="I5032" s="50">
        <f>VLOOKUP(D5032,'Species List'!$A$2:$J$97,7,0)</f>
        <v>2.2637999999999998</v>
      </c>
      <c r="J5032">
        <f t="shared" si="78"/>
        <v>146.38171018501848</v>
      </c>
      <c r="K5032" s="50" t="str">
        <f>VLOOKUP(D5032,'Species List'!$A$2:$J$97,4,0)</f>
        <v>Acanthuridae</v>
      </c>
    </row>
    <row r="5033" spans="1:11">
      <c r="A5033">
        <v>2017</v>
      </c>
      <c r="B5033" t="s">
        <v>379</v>
      </c>
      <c r="C5033">
        <v>4</v>
      </c>
      <c r="D5033" t="s">
        <v>54</v>
      </c>
      <c r="E5033" s="48" t="str">
        <f>VLOOKUP(D5033,'Species List'!$A$2:$J$97,3,0)</f>
        <v>Acanthurus coeruleus</v>
      </c>
      <c r="F5033">
        <v>16</v>
      </c>
      <c r="H5033" s="50">
        <f>VLOOKUP(D5033,'Species List'!$A$2:$J$97,6,0)</f>
        <v>-2.8241999999999998</v>
      </c>
      <c r="I5033" s="50">
        <f>VLOOKUP(D5033,'Species List'!$A$2:$J$97,7,0)</f>
        <v>2.2637999999999998</v>
      </c>
      <c r="J5033">
        <f t="shared" si="78"/>
        <v>146.38171018501848</v>
      </c>
      <c r="K5033" s="50" t="str">
        <f>VLOOKUP(D5033,'Species List'!$A$2:$J$97,4,0)</f>
        <v>Acanthuridae</v>
      </c>
    </row>
    <row r="5034" spans="1:11">
      <c r="A5034">
        <v>2017</v>
      </c>
      <c r="B5034" t="s">
        <v>379</v>
      </c>
      <c r="C5034">
        <v>4</v>
      </c>
      <c r="D5034" t="s">
        <v>54</v>
      </c>
      <c r="E5034" s="48" t="str">
        <f>VLOOKUP(D5034,'Species List'!$A$2:$J$97,3,0)</f>
        <v>Acanthurus coeruleus</v>
      </c>
      <c r="F5034">
        <v>16</v>
      </c>
      <c r="H5034" s="50">
        <f>VLOOKUP(D5034,'Species List'!$A$2:$J$97,6,0)</f>
        <v>-2.8241999999999998</v>
      </c>
      <c r="I5034" s="50">
        <f>VLOOKUP(D5034,'Species List'!$A$2:$J$97,7,0)</f>
        <v>2.2637999999999998</v>
      </c>
      <c r="J5034">
        <f t="shared" si="78"/>
        <v>146.38171018501848</v>
      </c>
      <c r="K5034" s="50" t="str">
        <f>VLOOKUP(D5034,'Species List'!$A$2:$J$97,4,0)</f>
        <v>Acanthuridae</v>
      </c>
    </row>
    <row r="5035" spans="1:11">
      <c r="A5035">
        <v>2017</v>
      </c>
      <c r="B5035" t="s">
        <v>379</v>
      </c>
      <c r="C5035">
        <v>4</v>
      </c>
      <c r="D5035" t="s">
        <v>54</v>
      </c>
      <c r="E5035" s="48" t="str">
        <f>VLOOKUP(D5035,'Species List'!$A$2:$J$97,3,0)</f>
        <v>Acanthurus coeruleus</v>
      </c>
      <c r="F5035">
        <v>16</v>
      </c>
      <c r="H5035" s="50">
        <f>VLOOKUP(D5035,'Species List'!$A$2:$J$97,6,0)</f>
        <v>-2.8241999999999998</v>
      </c>
      <c r="I5035" s="50">
        <f>VLOOKUP(D5035,'Species List'!$A$2:$J$97,7,0)</f>
        <v>2.2637999999999998</v>
      </c>
      <c r="J5035">
        <f t="shared" si="78"/>
        <v>146.38171018501848</v>
      </c>
      <c r="K5035" s="50" t="str">
        <f>VLOOKUP(D5035,'Species List'!$A$2:$J$97,4,0)</f>
        <v>Acanthuridae</v>
      </c>
    </row>
    <row r="5036" spans="1:11">
      <c r="A5036">
        <v>2017</v>
      </c>
      <c r="B5036" t="s">
        <v>379</v>
      </c>
      <c r="C5036">
        <v>4</v>
      </c>
      <c r="D5036" t="s">
        <v>54</v>
      </c>
      <c r="E5036" s="48" t="str">
        <f>VLOOKUP(D5036,'Species List'!$A$2:$J$97,3,0)</f>
        <v>Acanthurus coeruleus</v>
      </c>
      <c r="F5036">
        <v>16</v>
      </c>
      <c r="H5036" s="50">
        <f>VLOOKUP(D5036,'Species List'!$A$2:$J$97,6,0)</f>
        <v>-2.8241999999999998</v>
      </c>
      <c r="I5036" s="50">
        <f>VLOOKUP(D5036,'Species List'!$A$2:$J$97,7,0)</f>
        <v>2.2637999999999998</v>
      </c>
      <c r="J5036">
        <f t="shared" si="78"/>
        <v>146.38171018501848</v>
      </c>
      <c r="K5036" s="50" t="str">
        <f>VLOOKUP(D5036,'Species List'!$A$2:$J$97,4,0)</f>
        <v>Acanthuridae</v>
      </c>
    </row>
    <row r="5037" spans="1:11">
      <c r="A5037">
        <v>2017</v>
      </c>
      <c r="B5037" t="s">
        <v>379</v>
      </c>
      <c r="C5037">
        <v>4</v>
      </c>
      <c r="D5037" t="s">
        <v>54</v>
      </c>
      <c r="E5037" s="48" t="str">
        <f>VLOOKUP(D5037,'Species List'!$A$2:$J$97,3,0)</f>
        <v>Acanthurus coeruleus</v>
      </c>
      <c r="F5037">
        <v>16</v>
      </c>
      <c r="H5037" s="50">
        <f>VLOOKUP(D5037,'Species List'!$A$2:$J$97,6,0)</f>
        <v>-2.8241999999999998</v>
      </c>
      <c r="I5037" s="50">
        <f>VLOOKUP(D5037,'Species List'!$A$2:$J$97,7,0)</f>
        <v>2.2637999999999998</v>
      </c>
      <c r="J5037">
        <f t="shared" si="78"/>
        <v>146.38171018501848</v>
      </c>
      <c r="K5037" s="50" t="str">
        <f>VLOOKUP(D5037,'Species List'!$A$2:$J$97,4,0)</f>
        <v>Acanthuridae</v>
      </c>
    </row>
    <row r="5038" spans="1:11">
      <c r="A5038">
        <v>2017</v>
      </c>
      <c r="B5038" t="s">
        <v>379</v>
      </c>
      <c r="C5038">
        <v>4</v>
      </c>
      <c r="D5038" t="s">
        <v>54</v>
      </c>
      <c r="E5038" s="48" t="str">
        <f>VLOOKUP(D5038,'Species List'!$A$2:$J$97,3,0)</f>
        <v>Acanthurus coeruleus</v>
      </c>
      <c r="F5038">
        <v>16</v>
      </c>
      <c r="H5038" s="50">
        <f>VLOOKUP(D5038,'Species List'!$A$2:$J$97,6,0)</f>
        <v>-2.8241999999999998</v>
      </c>
      <c r="I5038" s="50">
        <f>VLOOKUP(D5038,'Species List'!$A$2:$J$97,7,0)</f>
        <v>2.2637999999999998</v>
      </c>
      <c r="J5038">
        <f t="shared" si="78"/>
        <v>146.38171018501848</v>
      </c>
      <c r="K5038" s="50" t="str">
        <f>VLOOKUP(D5038,'Species List'!$A$2:$J$97,4,0)</f>
        <v>Acanthuridae</v>
      </c>
    </row>
    <row r="5039" spans="1:11">
      <c r="A5039">
        <v>2017</v>
      </c>
      <c r="B5039" t="s">
        <v>379</v>
      </c>
      <c r="C5039">
        <v>4</v>
      </c>
      <c r="D5039" t="s">
        <v>54</v>
      </c>
      <c r="E5039" s="48" t="str">
        <f>VLOOKUP(D5039,'Species List'!$A$2:$J$97,3,0)</f>
        <v>Acanthurus coeruleus</v>
      </c>
      <c r="F5039">
        <v>16</v>
      </c>
      <c r="H5039" s="50">
        <f>VLOOKUP(D5039,'Species List'!$A$2:$J$97,6,0)</f>
        <v>-2.8241999999999998</v>
      </c>
      <c r="I5039" s="50">
        <f>VLOOKUP(D5039,'Species List'!$A$2:$J$97,7,0)</f>
        <v>2.2637999999999998</v>
      </c>
      <c r="J5039">
        <f t="shared" si="78"/>
        <v>146.38171018501848</v>
      </c>
      <c r="K5039" s="50" t="str">
        <f>VLOOKUP(D5039,'Species List'!$A$2:$J$97,4,0)</f>
        <v>Acanthuridae</v>
      </c>
    </row>
    <row r="5040" spans="1:11">
      <c r="A5040">
        <v>2017</v>
      </c>
      <c r="B5040" t="s">
        <v>379</v>
      </c>
      <c r="C5040">
        <v>4</v>
      </c>
      <c r="D5040" t="s">
        <v>54</v>
      </c>
      <c r="E5040" s="48" t="str">
        <f>VLOOKUP(D5040,'Species List'!$A$2:$J$97,3,0)</f>
        <v>Acanthurus coeruleus</v>
      </c>
      <c r="F5040">
        <v>16</v>
      </c>
      <c r="H5040" s="50">
        <f>VLOOKUP(D5040,'Species List'!$A$2:$J$97,6,0)</f>
        <v>-2.8241999999999998</v>
      </c>
      <c r="I5040" s="50">
        <f>VLOOKUP(D5040,'Species List'!$A$2:$J$97,7,0)</f>
        <v>2.2637999999999998</v>
      </c>
      <c r="J5040">
        <f t="shared" si="78"/>
        <v>146.38171018501848</v>
      </c>
      <c r="K5040" s="50" t="str">
        <f>VLOOKUP(D5040,'Species List'!$A$2:$J$97,4,0)</f>
        <v>Acanthuridae</v>
      </c>
    </row>
    <row r="5041" spans="1:11">
      <c r="A5041">
        <v>2017</v>
      </c>
      <c r="B5041" t="s">
        <v>379</v>
      </c>
      <c r="C5041">
        <v>4</v>
      </c>
      <c r="D5041" t="s">
        <v>54</v>
      </c>
      <c r="E5041" s="48" t="str">
        <f>VLOOKUP(D5041,'Species List'!$A$2:$J$97,3,0)</f>
        <v>Acanthurus coeruleus</v>
      </c>
      <c r="F5041">
        <v>16</v>
      </c>
      <c r="H5041" s="50">
        <f>VLOOKUP(D5041,'Species List'!$A$2:$J$97,6,0)</f>
        <v>-2.8241999999999998</v>
      </c>
      <c r="I5041" s="50">
        <f>VLOOKUP(D5041,'Species List'!$A$2:$J$97,7,0)</f>
        <v>2.2637999999999998</v>
      </c>
      <c r="J5041">
        <f t="shared" si="78"/>
        <v>146.38171018501848</v>
      </c>
      <c r="K5041" s="50" t="str">
        <f>VLOOKUP(D5041,'Species List'!$A$2:$J$97,4,0)</f>
        <v>Acanthuridae</v>
      </c>
    </row>
    <row r="5042" spans="1:11">
      <c r="A5042">
        <v>2017</v>
      </c>
      <c r="B5042" t="s">
        <v>379</v>
      </c>
      <c r="C5042">
        <v>4</v>
      </c>
      <c r="D5042" t="s">
        <v>54</v>
      </c>
      <c r="E5042" s="48" t="str">
        <f>VLOOKUP(D5042,'Species List'!$A$2:$J$97,3,0)</f>
        <v>Acanthurus coeruleus</v>
      </c>
      <c r="F5042">
        <v>16</v>
      </c>
      <c r="H5042" s="50">
        <f>VLOOKUP(D5042,'Species List'!$A$2:$J$97,6,0)</f>
        <v>-2.8241999999999998</v>
      </c>
      <c r="I5042" s="50">
        <f>VLOOKUP(D5042,'Species List'!$A$2:$J$97,7,0)</f>
        <v>2.2637999999999998</v>
      </c>
      <c r="J5042">
        <f t="shared" si="78"/>
        <v>146.38171018501848</v>
      </c>
      <c r="K5042" s="50" t="str">
        <f>VLOOKUP(D5042,'Species List'!$A$2:$J$97,4,0)</f>
        <v>Acanthuridae</v>
      </c>
    </row>
    <row r="5043" spans="1:11">
      <c r="A5043">
        <v>2017</v>
      </c>
      <c r="B5043" t="s">
        <v>379</v>
      </c>
      <c r="C5043">
        <v>4</v>
      </c>
      <c r="D5043" t="s">
        <v>54</v>
      </c>
      <c r="E5043" s="48" t="str">
        <f>VLOOKUP(D5043,'Species List'!$A$2:$J$97,3,0)</f>
        <v>Acanthurus coeruleus</v>
      </c>
      <c r="F5043">
        <v>16</v>
      </c>
      <c r="H5043" s="50">
        <f>VLOOKUP(D5043,'Species List'!$A$2:$J$97,6,0)</f>
        <v>-2.8241999999999998</v>
      </c>
      <c r="I5043" s="50">
        <f>VLOOKUP(D5043,'Species List'!$A$2:$J$97,7,0)</f>
        <v>2.2637999999999998</v>
      </c>
      <c r="J5043">
        <f t="shared" si="78"/>
        <v>146.38171018501848</v>
      </c>
      <c r="K5043" s="50" t="str">
        <f>VLOOKUP(D5043,'Species List'!$A$2:$J$97,4,0)</f>
        <v>Acanthuridae</v>
      </c>
    </row>
    <row r="5044" spans="1:11">
      <c r="A5044">
        <v>2017</v>
      </c>
      <c r="B5044" t="s">
        <v>379</v>
      </c>
      <c r="C5044">
        <v>4</v>
      </c>
      <c r="D5044" t="s">
        <v>54</v>
      </c>
      <c r="E5044" s="48" t="str">
        <f>VLOOKUP(D5044,'Species List'!$A$2:$J$97,3,0)</f>
        <v>Acanthurus coeruleus</v>
      </c>
      <c r="F5044">
        <v>16</v>
      </c>
      <c r="H5044" s="50">
        <f>VLOOKUP(D5044,'Species List'!$A$2:$J$97,6,0)</f>
        <v>-2.8241999999999998</v>
      </c>
      <c r="I5044" s="50">
        <f>VLOOKUP(D5044,'Species List'!$A$2:$J$97,7,0)</f>
        <v>2.2637999999999998</v>
      </c>
      <c r="J5044">
        <f t="shared" si="78"/>
        <v>146.38171018501848</v>
      </c>
      <c r="K5044" s="50" t="str">
        <f>VLOOKUP(D5044,'Species List'!$A$2:$J$97,4,0)</f>
        <v>Acanthuridae</v>
      </c>
    </row>
    <row r="5045" spans="1:11">
      <c r="A5045">
        <v>2017</v>
      </c>
      <c r="B5045" t="s">
        <v>379</v>
      </c>
      <c r="C5045">
        <v>4</v>
      </c>
      <c r="D5045" t="s">
        <v>54</v>
      </c>
      <c r="E5045" s="48" t="str">
        <f>VLOOKUP(D5045,'Species List'!$A$2:$J$97,3,0)</f>
        <v>Acanthurus coeruleus</v>
      </c>
      <c r="F5045">
        <v>16</v>
      </c>
      <c r="H5045" s="50">
        <f>VLOOKUP(D5045,'Species List'!$A$2:$J$97,6,0)</f>
        <v>-2.8241999999999998</v>
      </c>
      <c r="I5045" s="50">
        <f>VLOOKUP(D5045,'Species List'!$A$2:$J$97,7,0)</f>
        <v>2.2637999999999998</v>
      </c>
      <c r="J5045">
        <f t="shared" si="78"/>
        <v>146.38171018501848</v>
      </c>
      <c r="K5045" s="50" t="str">
        <f>VLOOKUP(D5045,'Species List'!$A$2:$J$97,4,0)</f>
        <v>Acanthuridae</v>
      </c>
    </row>
    <row r="5046" spans="1:11">
      <c r="A5046">
        <v>2017</v>
      </c>
      <c r="B5046" t="s">
        <v>379</v>
      </c>
      <c r="C5046">
        <v>4</v>
      </c>
      <c r="D5046" t="s">
        <v>54</v>
      </c>
      <c r="E5046" s="48" t="str">
        <f>VLOOKUP(D5046,'Species List'!$A$2:$J$97,3,0)</f>
        <v>Acanthurus coeruleus</v>
      </c>
      <c r="F5046">
        <v>16</v>
      </c>
      <c r="H5046" s="50">
        <f>VLOOKUP(D5046,'Species List'!$A$2:$J$97,6,0)</f>
        <v>-2.8241999999999998</v>
      </c>
      <c r="I5046" s="50">
        <f>VLOOKUP(D5046,'Species List'!$A$2:$J$97,7,0)</f>
        <v>2.2637999999999998</v>
      </c>
      <c r="J5046">
        <f t="shared" si="78"/>
        <v>146.38171018501848</v>
      </c>
      <c r="K5046" s="50" t="str">
        <f>VLOOKUP(D5046,'Species List'!$A$2:$J$97,4,0)</f>
        <v>Acanthuridae</v>
      </c>
    </row>
    <row r="5047" spans="1:11">
      <c r="A5047">
        <v>2017</v>
      </c>
      <c r="B5047" t="s">
        <v>379</v>
      </c>
      <c r="C5047">
        <v>4</v>
      </c>
      <c r="D5047" t="s">
        <v>54</v>
      </c>
      <c r="E5047" s="48" t="str">
        <f>VLOOKUP(D5047,'Species List'!$A$2:$J$97,3,0)</f>
        <v>Acanthurus coeruleus</v>
      </c>
      <c r="F5047">
        <v>16</v>
      </c>
      <c r="H5047" s="50">
        <f>VLOOKUP(D5047,'Species List'!$A$2:$J$97,6,0)</f>
        <v>-2.8241999999999998</v>
      </c>
      <c r="I5047" s="50">
        <f>VLOOKUP(D5047,'Species List'!$A$2:$J$97,7,0)</f>
        <v>2.2637999999999998</v>
      </c>
      <c r="J5047">
        <f t="shared" si="78"/>
        <v>146.38171018501848</v>
      </c>
      <c r="K5047" s="50" t="str">
        <f>VLOOKUP(D5047,'Species List'!$A$2:$J$97,4,0)</f>
        <v>Acanthuridae</v>
      </c>
    </row>
    <row r="5048" spans="1:11">
      <c r="A5048">
        <v>2017</v>
      </c>
      <c r="B5048" t="s">
        <v>379</v>
      </c>
      <c r="C5048">
        <v>4</v>
      </c>
      <c r="D5048" t="s">
        <v>54</v>
      </c>
      <c r="E5048" s="48" t="str">
        <f>VLOOKUP(D5048,'Species List'!$A$2:$J$97,3,0)</f>
        <v>Acanthurus coeruleus</v>
      </c>
      <c r="F5048">
        <v>16</v>
      </c>
      <c r="H5048" s="50">
        <f>VLOOKUP(D5048,'Species List'!$A$2:$J$97,6,0)</f>
        <v>-2.8241999999999998</v>
      </c>
      <c r="I5048" s="50">
        <f>VLOOKUP(D5048,'Species List'!$A$2:$J$97,7,0)</f>
        <v>2.2637999999999998</v>
      </c>
      <c r="J5048">
        <f t="shared" si="78"/>
        <v>146.38171018501848</v>
      </c>
      <c r="K5048" s="50" t="str">
        <f>VLOOKUP(D5048,'Species List'!$A$2:$J$97,4,0)</f>
        <v>Acanthuridae</v>
      </c>
    </row>
    <row r="5049" spans="1:11">
      <c r="A5049">
        <v>2017</v>
      </c>
      <c r="B5049" t="s">
        <v>379</v>
      </c>
      <c r="C5049">
        <v>4</v>
      </c>
      <c r="D5049" t="s">
        <v>54</v>
      </c>
      <c r="E5049" s="48" t="str">
        <f>VLOOKUP(D5049,'Species List'!$A$2:$J$97,3,0)</f>
        <v>Acanthurus coeruleus</v>
      </c>
      <c r="F5049">
        <v>16</v>
      </c>
      <c r="H5049" s="50">
        <f>VLOOKUP(D5049,'Species List'!$A$2:$J$97,6,0)</f>
        <v>-2.8241999999999998</v>
      </c>
      <c r="I5049" s="50">
        <f>VLOOKUP(D5049,'Species List'!$A$2:$J$97,7,0)</f>
        <v>2.2637999999999998</v>
      </c>
      <c r="J5049">
        <f t="shared" si="78"/>
        <v>146.38171018501848</v>
      </c>
      <c r="K5049" s="50" t="str">
        <f>VLOOKUP(D5049,'Species List'!$A$2:$J$97,4,0)</f>
        <v>Acanthuridae</v>
      </c>
    </row>
    <row r="5050" spans="1:11">
      <c r="A5050">
        <v>2017</v>
      </c>
      <c r="B5050" t="s">
        <v>379</v>
      </c>
      <c r="C5050">
        <v>4</v>
      </c>
      <c r="D5050" t="s">
        <v>54</v>
      </c>
      <c r="E5050" s="48" t="str">
        <f>VLOOKUP(D5050,'Species List'!$A$2:$J$97,3,0)</f>
        <v>Acanthurus coeruleus</v>
      </c>
      <c r="F5050">
        <v>16</v>
      </c>
      <c r="H5050" s="50">
        <f>VLOOKUP(D5050,'Species List'!$A$2:$J$97,6,0)</f>
        <v>-2.8241999999999998</v>
      </c>
      <c r="I5050" s="50">
        <f>VLOOKUP(D5050,'Species List'!$A$2:$J$97,7,0)</f>
        <v>2.2637999999999998</v>
      </c>
      <c r="J5050">
        <f t="shared" si="78"/>
        <v>146.38171018501848</v>
      </c>
      <c r="K5050" s="50" t="str">
        <f>VLOOKUP(D5050,'Species List'!$A$2:$J$97,4,0)</f>
        <v>Acanthuridae</v>
      </c>
    </row>
    <row r="5051" spans="1:11">
      <c r="A5051">
        <v>2017</v>
      </c>
      <c r="B5051" t="s">
        <v>379</v>
      </c>
      <c r="C5051">
        <v>4</v>
      </c>
      <c r="D5051" t="s">
        <v>54</v>
      </c>
      <c r="E5051" s="48" t="str">
        <f>VLOOKUP(D5051,'Species List'!$A$2:$J$97,3,0)</f>
        <v>Acanthurus coeruleus</v>
      </c>
      <c r="F5051">
        <v>16</v>
      </c>
      <c r="H5051" s="50">
        <f>VLOOKUP(D5051,'Species List'!$A$2:$J$97,6,0)</f>
        <v>-2.8241999999999998</v>
      </c>
      <c r="I5051" s="50">
        <f>VLOOKUP(D5051,'Species List'!$A$2:$J$97,7,0)</f>
        <v>2.2637999999999998</v>
      </c>
      <c r="J5051">
        <f t="shared" si="78"/>
        <v>146.38171018501848</v>
      </c>
      <c r="K5051" s="50" t="str">
        <f>VLOOKUP(D5051,'Species List'!$A$2:$J$97,4,0)</f>
        <v>Acanthuridae</v>
      </c>
    </row>
    <row r="5052" spans="1:11">
      <c r="A5052">
        <v>2017</v>
      </c>
      <c r="B5052" t="s">
        <v>379</v>
      </c>
      <c r="C5052">
        <v>4</v>
      </c>
      <c r="D5052" t="s">
        <v>54</v>
      </c>
      <c r="E5052" s="48" t="str">
        <f>VLOOKUP(D5052,'Species List'!$A$2:$J$97,3,0)</f>
        <v>Acanthurus coeruleus</v>
      </c>
      <c r="F5052">
        <v>16</v>
      </c>
      <c r="H5052" s="50">
        <f>VLOOKUP(D5052,'Species List'!$A$2:$J$97,6,0)</f>
        <v>-2.8241999999999998</v>
      </c>
      <c r="I5052" s="50">
        <f>VLOOKUP(D5052,'Species List'!$A$2:$J$97,7,0)</f>
        <v>2.2637999999999998</v>
      </c>
      <c r="J5052">
        <f t="shared" si="78"/>
        <v>146.38171018501848</v>
      </c>
      <c r="K5052" s="50" t="str">
        <f>VLOOKUP(D5052,'Species List'!$A$2:$J$97,4,0)</f>
        <v>Acanthuridae</v>
      </c>
    </row>
    <row r="5053" spans="1:11">
      <c r="A5053">
        <v>2017</v>
      </c>
      <c r="B5053" t="s">
        <v>379</v>
      </c>
      <c r="C5053">
        <v>4</v>
      </c>
      <c r="D5053" t="s">
        <v>54</v>
      </c>
      <c r="E5053" s="48" t="str">
        <f>VLOOKUP(D5053,'Species List'!$A$2:$J$97,3,0)</f>
        <v>Acanthurus coeruleus</v>
      </c>
      <c r="F5053">
        <v>16</v>
      </c>
      <c r="H5053" s="50">
        <f>VLOOKUP(D5053,'Species List'!$A$2:$J$97,6,0)</f>
        <v>-2.8241999999999998</v>
      </c>
      <c r="I5053" s="50">
        <f>VLOOKUP(D5053,'Species List'!$A$2:$J$97,7,0)</f>
        <v>2.2637999999999998</v>
      </c>
      <c r="J5053">
        <f t="shared" si="78"/>
        <v>146.38171018501848</v>
      </c>
      <c r="K5053" s="50" t="str">
        <f>VLOOKUP(D5053,'Species List'!$A$2:$J$97,4,0)</f>
        <v>Acanthuridae</v>
      </c>
    </row>
    <row r="5054" spans="1:11">
      <c r="A5054">
        <v>2017</v>
      </c>
      <c r="B5054" t="s">
        <v>379</v>
      </c>
      <c r="C5054">
        <v>4</v>
      </c>
      <c r="D5054" t="s">
        <v>54</v>
      </c>
      <c r="E5054" s="48" t="str">
        <f>VLOOKUP(D5054,'Species List'!$A$2:$J$97,3,0)</f>
        <v>Acanthurus coeruleus</v>
      </c>
      <c r="F5054">
        <v>16</v>
      </c>
      <c r="H5054" s="50">
        <f>VLOOKUP(D5054,'Species List'!$A$2:$J$97,6,0)</f>
        <v>-2.8241999999999998</v>
      </c>
      <c r="I5054" s="50">
        <f>VLOOKUP(D5054,'Species List'!$A$2:$J$97,7,0)</f>
        <v>2.2637999999999998</v>
      </c>
      <c r="J5054">
        <f t="shared" si="78"/>
        <v>146.38171018501848</v>
      </c>
      <c r="K5054" s="50" t="str">
        <f>VLOOKUP(D5054,'Species List'!$A$2:$J$97,4,0)</f>
        <v>Acanthuridae</v>
      </c>
    </row>
    <row r="5055" spans="1:11">
      <c r="A5055">
        <v>2017</v>
      </c>
      <c r="B5055" t="s">
        <v>379</v>
      </c>
      <c r="C5055">
        <v>4</v>
      </c>
      <c r="D5055" t="s">
        <v>54</v>
      </c>
      <c r="E5055" s="48" t="str">
        <f>VLOOKUP(D5055,'Species List'!$A$2:$J$97,3,0)</f>
        <v>Acanthurus coeruleus</v>
      </c>
      <c r="F5055">
        <v>16</v>
      </c>
      <c r="H5055" s="50">
        <f>VLOOKUP(D5055,'Species List'!$A$2:$J$97,6,0)</f>
        <v>-2.8241999999999998</v>
      </c>
      <c r="I5055" s="50">
        <f>VLOOKUP(D5055,'Species List'!$A$2:$J$97,7,0)</f>
        <v>2.2637999999999998</v>
      </c>
      <c r="J5055">
        <f t="shared" si="78"/>
        <v>146.38171018501848</v>
      </c>
      <c r="K5055" s="50" t="str">
        <f>VLOOKUP(D5055,'Species List'!$A$2:$J$97,4,0)</f>
        <v>Acanthuridae</v>
      </c>
    </row>
    <row r="5056" spans="1:11">
      <c r="A5056">
        <v>2017</v>
      </c>
      <c r="B5056" t="s">
        <v>379</v>
      </c>
      <c r="C5056">
        <v>4</v>
      </c>
      <c r="D5056" t="s">
        <v>54</v>
      </c>
      <c r="E5056" s="48" t="str">
        <f>VLOOKUP(D5056,'Species List'!$A$2:$J$97,3,0)</f>
        <v>Acanthurus coeruleus</v>
      </c>
      <c r="F5056">
        <v>16</v>
      </c>
      <c r="H5056" s="50">
        <f>VLOOKUP(D5056,'Species List'!$A$2:$J$97,6,0)</f>
        <v>-2.8241999999999998</v>
      </c>
      <c r="I5056" s="50">
        <f>VLOOKUP(D5056,'Species List'!$A$2:$J$97,7,0)</f>
        <v>2.2637999999999998</v>
      </c>
      <c r="J5056">
        <f t="shared" si="78"/>
        <v>146.38171018501848</v>
      </c>
      <c r="K5056" s="50" t="str">
        <f>VLOOKUP(D5056,'Species List'!$A$2:$J$97,4,0)</f>
        <v>Acanthuridae</v>
      </c>
    </row>
    <row r="5057" spans="1:11">
      <c r="A5057">
        <v>2017</v>
      </c>
      <c r="B5057" t="s">
        <v>379</v>
      </c>
      <c r="C5057">
        <v>4</v>
      </c>
      <c r="D5057" t="s">
        <v>54</v>
      </c>
      <c r="E5057" s="48" t="str">
        <f>VLOOKUP(D5057,'Species List'!$A$2:$J$97,3,0)</f>
        <v>Acanthurus coeruleus</v>
      </c>
      <c r="F5057">
        <v>16</v>
      </c>
      <c r="H5057" s="50">
        <f>VLOOKUP(D5057,'Species List'!$A$2:$J$97,6,0)</f>
        <v>-2.8241999999999998</v>
      </c>
      <c r="I5057" s="50">
        <f>VLOOKUP(D5057,'Species List'!$A$2:$J$97,7,0)</f>
        <v>2.2637999999999998</v>
      </c>
      <c r="J5057">
        <f t="shared" si="78"/>
        <v>146.38171018501848</v>
      </c>
      <c r="K5057" s="50" t="str">
        <f>VLOOKUP(D5057,'Species List'!$A$2:$J$97,4,0)</f>
        <v>Acanthuridae</v>
      </c>
    </row>
    <row r="5058" spans="1:11">
      <c r="A5058">
        <v>2017</v>
      </c>
      <c r="B5058" t="s">
        <v>379</v>
      </c>
      <c r="C5058">
        <v>4</v>
      </c>
      <c r="D5058" t="s">
        <v>54</v>
      </c>
      <c r="E5058" s="48" t="str">
        <f>VLOOKUP(D5058,'Species List'!$A$2:$J$97,3,0)</f>
        <v>Acanthurus coeruleus</v>
      </c>
      <c r="F5058">
        <v>16</v>
      </c>
      <c r="H5058" s="50">
        <f>VLOOKUP(D5058,'Species List'!$A$2:$J$97,6,0)</f>
        <v>-2.8241999999999998</v>
      </c>
      <c r="I5058" s="50">
        <f>VLOOKUP(D5058,'Species List'!$A$2:$J$97,7,0)</f>
        <v>2.2637999999999998</v>
      </c>
      <c r="J5058">
        <f t="shared" ref="J5058:J5121" si="79">10^(H5058+(I5058*LOG(F5058*10)/LOG(10)))</f>
        <v>146.38171018501848</v>
      </c>
      <c r="K5058" s="50" t="str">
        <f>VLOOKUP(D5058,'Species List'!$A$2:$J$97,4,0)</f>
        <v>Acanthuridae</v>
      </c>
    </row>
    <row r="5059" spans="1:11">
      <c r="A5059">
        <v>2017</v>
      </c>
      <c r="B5059" t="s">
        <v>379</v>
      </c>
      <c r="C5059">
        <v>4</v>
      </c>
      <c r="D5059" t="s">
        <v>54</v>
      </c>
      <c r="E5059" s="48" t="str">
        <f>VLOOKUP(D5059,'Species List'!$A$2:$J$97,3,0)</f>
        <v>Acanthurus coeruleus</v>
      </c>
      <c r="F5059">
        <v>16</v>
      </c>
      <c r="H5059" s="50">
        <f>VLOOKUP(D5059,'Species List'!$A$2:$J$97,6,0)</f>
        <v>-2.8241999999999998</v>
      </c>
      <c r="I5059" s="50">
        <f>VLOOKUP(D5059,'Species List'!$A$2:$J$97,7,0)</f>
        <v>2.2637999999999998</v>
      </c>
      <c r="J5059">
        <f t="shared" si="79"/>
        <v>146.38171018501848</v>
      </c>
      <c r="K5059" s="50" t="str">
        <f>VLOOKUP(D5059,'Species List'!$A$2:$J$97,4,0)</f>
        <v>Acanthuridae</v>
      </c>
    </row>
    <row r="5060" spans="1:11">
      <c r="A5060">
        <v>2017</v>
      </c>
      <c r="B5060" t="s">
        <v>379</v>
      </c>
      <c r="C5060">
        <v>4</v>
      </c>
      <c r="D5060" t="s">
        <v>54</v>
      </c>
      <c r="E5060" s="48" t="str">
        <f>VLOOKUP(D5060,'Species List'!$A$2:$J$97,3,0)</f>
        <v>Acanthurus coeruleus</v>
      </c>
      <c r="F5060">
        <v>16</v>
      </c>
      <c r="H5060" s="50">
        <f>VLOOKUP(D5060,'Species List'!$A$2:$J$97,6,0)</f>
        <v>-2.8241999999999998</v>
      </c>
      <c r="I5060" s="50">
        <f>VLOOKUP(D5060,'Species List'!$A$2:$J$97,7,0)</f>
        <v>2.2637999999999998</v>
      </c>
      <c r="J5060">
        <f t="shared" si="79"/>
        <v>146.38171018501848</v>
      </c>
      <c r="K5060" s="50" t="str">
        <f>VLOOKUP(D5060,'Species List'!$A$2:$J$97,4,0)</f>
        <v>Acanthuridae</v>
      </c>
    </row>
    <row r="5061" spans="1:11">
      <c r="A5061">
        <v>2017</v>
      </c>
      <c r="B5061" t="s">
        <v>379</v>
      </c>
      <c r="C5061">
        <v>4</v>
      </c>
      <c r="D5061" t="s">
        <v>54</v>
      </c>
      <c r="E5061" s="48" t="str">
        <f>VLOOKUP(D5061,'Species List'!$A$2:$J$97,3,0)</f>
        <v>Acanthurus coeruleus</v>
      </c>
      <c r="F5061">
        <v>16</v>
      </c>
      <c r="H5061" s="50">
        <f>VLOOKUP(D5061,'Species List'!$A$2:$J$97,6,0)</f>
        <v>-2.8241999999999998</v>
      </c>
      <c r="I5061" s="50">
        <f>VLOOKUP(D5061,'Species List'!$A$2:$J$97,7,0)</f>
        <v>2.2637999999999998</v>
      </c>
      <c r="J5061">
        <f t="shared" si="79"/>
        <v>146.38171018501848</v>
      </c>
      <c r="K5061" s="50" t="str">
        <f>VLOOKUP(D5061,'Species List'!$A$2:$J$97,4,0)</f>
        <v>Acanthuridae</v>
      </c>
    </row>
    <row r="5062" spans="1:11">
      <c r="A5062">
        <v>2017</v>
      </c>
      <c r="B5062" t="s">
        <v>379</v>
      </c>
      <c r="C5062">
        <v>4</v>
      </c>
      <c r="D5062" t="s">
        <v>54</v>
      </c>
      <c r="E5062" s="48" t="str">
        <f>VLOOKUP(D5062,'Species List'!$A$2:$J$97,3,0)</f>
        <v>Acanthurus coeruleus</v>
      </c>
      <c r="F5062">
        <v>16</v>
      </c>
      <c r="H5062" s="50">
        <f>VLOOKUP(D5062,'Species List'!$A$2:$J$97,6,0)</f>
        <v>-2.8241999999999998</v>
      </c>
      <c r="I5062" s="50">
        <f>VLOOKUP(D5062,'Species List'!$A$2:$J$97,7,0)</f>
        <v>2.2637999999999998</v>
      </c>
      <c r="J5062">
        <f t="shared" si="79"/>
        <v>146.38171018501848</v>
      </c>
      <c r="K5062" s="50" t="str">
        <f>VLOOKUP(D5062,'Species List'!$A$2:$J$97,4,0)</f>
        <v>Acanthuridae</v>
      </c>
    </row>
    <row r="5063" spans="1:11">
      <c r="A5063">
        <v>2017</v>
      </c>
      <c r="B5063" t="s">
        <v>379</v>
      </c>
      <c r="C5063">
        <v>4</v>
      </c>
      <c r="D5063" t="s">
        <v>54</v>
      </c>
      <c r="E5063" s="48" t="str">
        <f>VLOOKUP(D5063,'Species List'!$A$2:$J$97,3,0)</f>
        <v>Acanthurus coeruleus</v>
      </c>
      <c r="F5063">
        <v>16</v>
      </c>
      <c r="H5063" s="50">
        <f>VLOOKUP(D5063,'Species List'!$A$2:$J$97,6,0)</f>
        <v>-2.8241999999999998</v>
      </c>
      <c r="I5063" s="50">
        <f>VLOOKUP(D5063,'Species List'!$A$2:$J$97,7,0)</f>
        <v>2.2637999999999998</v>
      </c>
      <c r="J5063">
        <f t="shared" si="79"/>
        <v>146.38171018501848</v>
      </c>
      <c r="K5063" s="50" t="str">
        <f>VLOOKUP(D5063,'Species List'!$A$2:$J$97,4,0)</f>
        <v>Acanthuridae</v>
      </c>
    </row>
    <row r="5064" spans="1:11">
      <c r="A5064">
        <v>2017</v>
      </c>
      <c r="B5064" t="s">
        <v>379</v>
      </c>
      <c r="C5064">
        <v>4</v>
      </c>
      <c r="D5064" t="s">
        <v>54</v>
      </c>
      <c r="E5064" s="48" t="str">
        <f>VLOOKUP(D5064,'Species List'!$A$2:$J$97,3,0)</f>
        <v>Acanthurus coeruleus</v>
      </c>
      <c r="F5064">
        <v>16</v>
      </c>
      <c r="H5064" s="50">
        <f>VLOOKUP(D5064,'Species List'!$A$2:$J$97,6,0)</f>
        <v>-2.8241999999999998</v>
      </c>
      <c r="I5064" s="50">
        <f>VLOOKUP(D5064,'Species List'!$A$2:$J$97,7,0)</f>
        <v>2.2637999999999998</v>
      </c>
      <c r="J5064">
        <f t="shared" si="79"/>
        <v>146.38171018501848</v>
      </c>
      <c r="K5064" s="50" t="str">
        <f>VLOOKUP(D5064,'Species List'!$A$2:$J$97,4,0)</f>
        <v>Acanthuridae</v>
      </c>
    </row>
    <row r="5065" spans="1:11">
      <c r="A5065">
        <v>2017</v>
      </c>
      <c r="B5065" t="s">
        <v>379</v>
      </c>
      <c r="C5065">
        <v>4</v>
      </c>
      <c r="D5065" t="s">
        <v>54</v>
      </c>
      <c r="E5065" s="48" t="str">
        <f>VLOOKUP(D5065,'Species List'!$A$2:$J$97,3,0)</f>
        <v>Acanthurus coeruleus</v>
      </c>
      <c r="F5065">
        <v>16</v>
      </c>
      <c r="H5065" s="50">
        <f>VLOOKUP(D5065,'Species List'!$A$2:$J$97,6,0)</f>
        <v>-2.8241999999999998</v>
      </c>
      <c r="I5065" s="50">
        <f>VLOOKUP(D5065,'Species List'!$A$2:$J$97,7,0)</f>
        <v>2.2637999999999998</v>
      </c>
      <c r="J5065">
        <f t="shared" si="79"/>
        <v>146.38171018501848</v>
      </c>
      <c r="K5065" s="50" t="str">
        <f>VLOOKUP(D5065,'Species List'!$A$2:$J$97,4,0)</f>
        <v>Acanthuridae</v>
      </c>
    </row>
    <row r="5066" spans="1:11">
      <c r="A5066">
        <v>2017</v>
      </c>
      <c r="B5066" t="s">
        <v>379</v>
      </c>
      <c r="C5066">
        <v>4</v>
      </c>
      <c r="D5066" t="s">
        <v>54</v>
      </c>
      <c r="E5066" s="48" t="str">
        <f>VLOOKUP(D5066,'Species List'!$A$2:$J$97,3,0)</f>
        <v>Acanthurus coeruleus</v>
      </c>
      <c r="F5066">
        <v>16</v>
      </c>
      <c r="H5066" s="50">
        <f>VLOOKUP(D5066,'Species List'!$A$2:$J$97,6,0)</f>
        <v>-2.8241999999999998</v>
      </c>
      <c r="I5066" s="50">
        <f>VLOOKUP(D5066,'Species List'!$A$2:$J$97,7,0)</f>
        <v>2.2637999999999998</v>
      </c>
      <c r="J5066">
        <f t="shared" si="79"/>
        <v>146.38171018501848</v>
      </c>
      <c r="K5066" s="50" t="str">
        <f>VLOOKUP(D5066,'Species List'!$A$2:$J$97,4,0)</f>
        <v>Acanthuridae</v>
      </c>
    </row>
    <row r="5067" spans="1:11">
      <c r="A5067">
        <v>2017</v>
      </c>
      <c r="B5067" t="s">
        <v>379</v>
      </c>
      <c r="C5067">
        <v>4</v>
      </c>
      <c r="D5067" t="s">
        <v>54</v>
      </c>
      <c r="E5067" s="48" t="str">
        <f>VLOOKUP(D5067,'Species List'!$A$2:$J$97,3,0)</f>
        <v>Acanthurus coeruleus</v>
      </c>
      <c r="F5067">
        <v>16</v>
      </c>
      <c r="H5067" s="50">
        <f>VLOOKUP(D5067,'Species List'!$A$2:$J$97,6,0)</f>
        <v>-2.8241999999999998</v>
      </c>
      <c r="I5067" s="50">
        <f>VLOOKUP(D5067,'Species List'!$A$2:$J$97,7,0)</f>
        <v>2.2637999999999998</v>
      </c>
      <c r="J5067">
        <f t="shared" si="79"/>
        <v>146.38171018501848</v>
      </c>
      <c r="K5067" s="50" t="str">
        <f>VLOOKUP(D5067,'Species List'!$A$2:$J$97,4,0)</f>
        <v>Acanthuridae</v>
      </c>
    </row>
    <row r="5068" spans="1:11">
      <c r="A5068">
        <v>2017</v>
      </c>
      <c r="B5068" t="s">
        <v>379</v>
      </c>
      <c r="C5068">
        <v>4</v>
      </c>
      <c r="D5068" t="s">
        <v>54</v>
      </c>
      <c r="E5068" s="48" t="str">
        <f>VLOOKUP(D5068,'Species List'!$A$2:$J$97,3,0)</f>
        <v>Acanthurus coeruleus</v>
      </c>
      <c r="F5068">
        <v>16</v>
      </c>
      <c r="H5068" s="50">
        <f>VLOOKUP(D5068,'Species List'!$A$2:$J$97,6,0)</f>
        <v>-2.8241999999999998</v>
      </c>
      <c r="I5068" s="50">
        <f>VLOOKUP(D5068,'Species List'!$A$2:$J$97,7,0)</f>
        <v>2.2637999999999998</v>
      </c>
      <c r="J5068">
        <f t="shared" si="79"/>
        <v>146.38171018501848</v>
      </c>
      <c r="K5068" s="50" t="str">
        <f>VLOOKUP(D5068,'Species List'!$A$2:$J$97,4,0)</f>
        <v>Acanthuridae</v>
      </c>
    </row>
    <row r="5069" spans="1:11">
      <c r="A5069">
        <v>2017</v>
      </c>
      <c r="B5069" t="s">
        <v>379</v>
      </c>
      <c r="C5069">
        <v>4</v>
      </c>
      <c r="D5069" t="s">
        <v>54</v>
      </c>
      <c r="E5069" s="48" t="str">
        <f>VLOOKUP(D5069,'Species List'!$A$2:$J$97,3,0)</f>
        <v>Acanthurus coeruleus</v>
      </c>
      <c r="F5069">
        <v>16</v>
      </c>
      <c r="H5069" s="50">
        <f>VLOOKUP(D5069,'Species List'!$A$2:$J$97,6,0)</f>
        <v>-2.8241999999999998</v>
      </c>
      <c r="I5069" s="50">
        <f>VLOOKUP(D5069,'Species List'!$A$2:$J$97,7,0)</f>
        <v>2.2637999999999998</v>
      </c>
      <c r="J5069">
        <f t="shared" si="79"/>
        <v>146.38171018501848</v>
      </c>
      <c r="K5069" s="50" t="str">
        <f>VLOOKUP(D5069,'Species List'!$A$2:$J$97,4,0)</f>
        <v>Acanthuridae</v>
      </c>
    </row>
    <row r="5070" spans="1:11">
      <c r="A5070">
        <v>2017</v>
      </c>
      <c r="B5070" t="s">
        <v>379</v>
      </c>
      <c r="C5070">
        <v>4</v>
      </c>
      <c r="D5070" t="s">
        <v>54</v>
      </c>
      <c r="E5070" s="48" t="str">
        <f>VLOOKUP(D5070,'Species List'!$A$2:$J$97,3,0)</f>
        <v>Acanthurus coeruleus</v>
      </c>
      <c r="F5070">
        <v>16</v>
      </c>
      <c r="H5070" s="50">
        <f>VLOOKUP(D5070,'Species List'!$A$2:$J$97,6,0)</f>
        <v>-2.8241999999999998</v>
      </c>
      <c r="I5070" s="50">
        <f>VLOOKUP(D5070,'Species List'!$A$2:$J$97,7,0)</f>
        <v>2.2637999999999998</v>
      </c>
      <c r="J5070">
        <f t="shared" si="79"/>
        <v>146.38171018501848</v>
      </c>
      <c r="K5070" s="50" t="str">
        <f>VLOOKUP(D5070,'Species List'!$A$2:$J$97,4,0)</f>
        <v>Acanthuridae</v>
      </c>
    </row>
    <row r="5071" spans="1:11">
      <c r="A5071">
        <v>2017</v>
      </c>
      <c r="B5071" t="s">
        <v>379</v>
      </c>
      <c r="C5071">
        <v>4</v>
      </c>
      <c r="D5071" t="s">
        <v>54</v>
      </c>
      <c r="E5071" s="48" t="str">
        <f>VLOOKUP(D5071,'Species List'!$A$2:$J$97,3,0)</f>
        <v>Acanthurus coeruleus</v>
      </c>
      <c r="F5071">
        <v>16</v>
      </c>
      <c r="H5071" s="50">
        <f>VLOOKUP(D5071,'Species List'!$A$2:$J$97,6,0)</f>
        <v>-2.8241999999999998</v>
      </c>
      <c r="I5071" s="50">
        <f>VLOOKUP(D5071,'Species List'!$A$2:$J$97,7,0)</f>
        <v>2.2637999999999998</v>
      </c>
      <c r="J5071">
        <f t="shared" si="79"/>
        <v>146.38171018501848</v>
      </c>
      <c r="K5071" s="50" t="str">
        <f>VLOOKUP(D5071,'Species List'!$A$2:$J$97,4,0)</f>
        <v>Acanthuridae</v>
      </c>
    </row>
    <row r="5072" spans="1:11">
      <c r="A5072">
        <v>2017</v>
      </c>
      <c r="B5072" t="s">
        <v>379</v>
      </c>
      <c r="C5072">
        <v>4</v>
      </c>
      <c r="D5072" t="s">
        <v>54</v>
      </c>
      <c r="E5072" s="48" t="str">
        <f>VLOOKUP(D5072,'Species List'!$A$2:$J$97,3,0)</f>
        <v>Acanthurus coeruleus</v>
      </c>
      <c r="F5072">
        <v>16</v>
      </c>
      <c r="H5072" s="50">
        <f>VLOOKUP(D5072,'Species List'!$A$2:$J$97,6,0)</f>
        <v>-2.8241999999999998</v>
      </c>
      <c r="I5072" s="50">
        <f>VLOOKUP(D5072,'Species List'!$A$2:$J$97,7,0)</f>
        <v>2.2637999999999998</v>
      </c>
      <c r="J5072">
        <f t="shared" si="79"/>
        <v>146.38171018501848</v>
      </c>
      <c r="K5072" s="50" t="str">
        <f>VLOOKUP(D5072,'Species List'!$A$2:$J$97,4,0)</f>
        <v>Acanthuridae</v>
      </c>
    </row>
    <row r="5073" spans="1:11">
      <c r="A5073">
        <v>2017</v>
      </c>
      <c r="B5073" t="s">
        <v>379</v>
      </c>
      <c r="C5073">
        <v>4</v>
      </c>
      <c r="D5073" t="s">
        <v>54</v>
      </c>
      <c r="E5073" s="48" t="str">
        <f>VLOOKUP(D5073,'Species List'!$A$2:$J$97,3,0)</f>
        <v>Acanthurus coeruleus</v>
      </c>
      <c r="F5073">
        <v>16</v>
      </c>
      <c r="H5073" s="50">
        <f>VLOOKUP(D5073,'Species List'!$A$2:$J$97,6,0)</f>
        <v>-2.8241999999999998</v>
      </c>
      <c r="I5073" s="50">
        <f>VLOOKUP(D5073,'Species List'!$A$2:$J$97,7,0)</f>
        <v>2.2637999999999998</v>
      </c>
      <c r="J5073">
        <f t="shared" si="79"/>
        <v>146.38171018501848</v>
      </c>
      <c r="K5073" s="50" t="str">
        <f>VLOOKUP(D5073,'Species List'!$A$2:$J$97,4,0)</f>
        <v>Acanthuridae</v>
      </c>
    </row>
    <row r="5074" spans="1:11">
      <c r="A5074">
        <v>2017</v>
      </c>
      <c r="B5074" t="s">
        <v>379</v>
      </c>
      <c r="C5074">
        <v>4</v>
      </c>
      <c r="D5074" t="s">
        <v>54</v>
      </c>
      <c r="E5074" s="48" t="str">
        <f>VLOOKUP(D5074,'Species List'!$A$2:$J$97,3,0)</f>
        <v>Acanthurus coeruleus</v>
      </c>
      <c r="F5074">
        <v>16</v>
      </c>
      <c r="H5074" s="50">
        <f>VLOOKUP(D5074,'Species List'!$A$2:$J$97,6,0)</f>
        <v>-2.8241999999999998</v>
      </c>
      <c r="I5074" s="50">
        <f>VLOOKUP(D5074,'Species List'!$A$2:$J$97,7,0)</f>
        <v>2.2637999999999998</v>
      </c>
      <c r="J5074">
        <f t="shared" si="79"/>
        <v>146.38171018501848</v>
      </c>
      <c r="K5074" s="50" t="str">
        <f>VLOOKUP(D5074,'Species List'!$A$2:$J$97,4,0)</f>
        <v>Acanthuridae</v>
      </c>
    </row>
    <row r="5075" spans="1:11">
      <c r="A5075">
        <v>2017</v>
      </c>
      <c r="B5075" t="s">
        <v>379</v>
      </c>
      <c r="C5075">
        <v>4</v>
      </c>
      <c r="D5075" t="s">
        <v>54</v>
      </c>
      <c r="E5075" s="48" t="str">
        <f>VLOOKUP(D5075,'Species List'!$A$2:$J$97,3,0)</f>
        <v>Acanthurus coeruleus</v>
      </c>
      <c r="F5075">
        <v>16</v>
      </c>
      <c r="H5075" s="50">
        <f>VLOOKUP(D5075,'Species List'!$A$2:$J$97,6,0)</f>
        <v>-2.8241999999999998</v>
      </c>
      <c r="I5075" s="50">
        <f>VLOOKUP(D5075,'Species List'!$A$2:$J$97,7,0)</f>
        <v>2.2637999999999998</v>
      </c>
      <c r="J5075">
        <f t="shared" si="79"/>
        <v>146.38171018501848</v>
      </c>
      <c r="K5075" s="50" t="str">
        <f>VLOOKUP(D5075,'Species List'!$A$2:$J$97,4,0)</f>
        <v>Acanthuridae</v>
      </c>
    </row>
    <row r="5076" spans="1:11">
      <c r="A5076">
        <v>2017</v>
      </c>
      <c r="B5076" t="s">
        <v>379</v>
      </c>
      <c r="C5076">
        <v>4</v>
      </c>
      <c r="D5076" t="s">
        <v>54</v>
      </c>
      <c r="E5076" s="48" t="str">
        <f>VLOOKUP(D5076,'Species List'!$A$2:$J$97,3,0)</f>
        <v>Acanthurus coeruleus</v>
      </c>
      <c r="F5076">
        <v>16</v>
      </c>
      <c r="H5076" s="50">
        <f>VLOOKUP(D5076,'Species List'!$A$2:$J$97,6,0)</f>
        <v>-2.8241999999999998</v>
      </c>
      <c r="I5076" s="50">
        <f>VLOOKUP(D5076,'Species List'!$A$2:$J$97,7,0)</f>
        <v>2.2637999999999998</v>
      </c>
      <c r="J5076">
        <f t="shared" si="79"/>
        <v>146.38171018501848</v>
      </c>
      <c r="K5076" s="50" t="str">
        <f>VLOOKUP(D5076,'Species List'!$A$2:$J$97,4,0)</f>
        <v>Acanthuridae</v>
      </c>
    </row>
    <row r="5077" spans="1:11">
      <c r="A5077">
        <v>2017</v>
      </c>
      <c r="B5077" t="s">
        <v>379</v>
      </c>
      <c r="C5077">
        <v>4</v>
      </c>
      <c r="D5077" t="s">
        <v>54</v>
      </c>
      <c r="E5077" s="48" t="str">
        <f>VLOOKUP(D5077,'Species List'!$A$2:$J$97,3,0)</f>
        <v>Acanthurus coeruleus</v>
      </c>
      <c r="F5077">
        <v>16</v>
      </c>
      <c r="H5077" s="50">
        <f>VLOOKUP(D5077,'Species List'!$A$2:$J$97,6,0)</f>
        <v>-2.8241999999999998</v>
      </c>
      <c r="I5077" s="50">
        <f>VLOOKUP(D5077,'Species List'!$A$2:$J$97,7,0)</f>
        <v>2.2637999999999998</v>
      </c>
      <c r="J5077">
        <f t="shared" si="79"/>
        <v>146.38171018501848</v>
      </c>
      <c r="K5077" s="50" t="str">
        <f>VLOOKUP(D5077,'Species List'!$A$2:$J$97,4,0)</f>
        <v>Acanthuridae</v>
      </c>
    </row>
    <row r="5078" spans="1:11">
      <c r="A5078">
        <v>2017</v>
      </c>
      <c r="B5078" t="s">
        <v>379</v>
      </c>
      <c r="C5078">
        <v>4</v>
      </c>
      <c r="D5078" t="s">
        <v>54</v>
      </c>
      <c r="E5078" s="48" t="str">
        <f>VLOOKUP(D5078,'Species List'!$A$2:$J$97,3,0)</f>
        <v>Acanthurus coeruleus</v>
      </c>
      <c r="F5078">
        <v>16</v>
      </c>
      <c r="H5078" s="50">
        <f>VLOOKUP(D5078,'Species List'!$A$2:$J$97,6,0)</f>
        <v>-2.8241999999999998</v>
      </c>
      <c r="I5078" s="50">
        <f>VLOOKUP(D5078,'Species List'!$A$2:$J$97,7,0)</f>
        <v>2.2637999999999998</v>
      </c>
      <c r="J5078">
        <f t="shared" si="79"/>
        <v>146.38171018501848</v>
      </c>
      <c r="K5078" s="50" t="str">
        <f>VLOOKUP(D5078,'Species List'!$A$2:$J$97,4,0)</f>
        <v>Acanthuridae</v>
      </c>
    </row>
    <row r="5079" spans="1:11">
      <c r="A5079">
        <v>2017</v>
      </c>
      <c r="B5079" t="s">
        <v>379</v>
      </c>
      <c r="C5079">
        <v>4</v>
      </c>
      <c r="D5079" t="s">
        <v>54</v>
      </c>
      <c r="E5079" s="48" t="str">
        <f>VLOOKUP(D5079,'Species List'!$A$2:$J$97,3,0)</f>
        <v>Acanthurus coeruleus</v>
      </c>
      <c r="F5079">
        <v>16</v>
      </c>
      <c r="H5079" s="50">
        <f>VLOOKUP(D5079,'Species List'!$A$2:$J$97,6,0)</f>
        <v>-2.8241999999999998</v>
      </c>
      <c r="I5079" s="50">
        <f>VLOOKUP(D5079,'Species List'!$A$2:$J$97,7,0)</f>
        <v>2.2637999999999998</v>
      </c>
      <c r="J5079">
        <f t="shared" si="79"/>
        <v>146.38171018501848</v>
      </c>
      <c r="K5079" s="50" t="str">
        <f>VLOOKUP(D5079,'Species List'!$A$2:$J$97,4,0)</f>
        <v>Acanthuridae</v>
      </c>
    </row>
    <row r="5080" spans="1:11">
      <c r="A5080">
        <v>2017</v>
      </c>
      <c r="B5080" t="s">
        <v>379</v>
      </c>
      <c r="C5080">
        <v>4</v>
      </c>
      <c r="D5080" t="s">
        <v>54</v>
      </c>
      <c r="E5080" s="48" t="str">
        <f>VLOOKUP(D5080,'Species List'!$A$2:$J$97,3,0)</f>
        <v>Acanthurus coeruleus</v>
      </c>
      <c r="F5080">
        <v>16</v>
      </c>
      <c r="H5080" s="50">
        <f>VLOOKUP(D5080,'Species List'!$A$2:$J$97,6,0)</f>
        <v>-2.8241999999999998</v>
      </c>
      <c r="I5080" s="50">
        <f>VLOOKUP(D5080,'Species List'!$A$2:$J$97,7,0)</f>
        <v>2.2637999999999998</v>
      </c>
      <c r="J5080">
        <f t="shared" si="79"/>
        <v>146.38171018501848</v>
      </c>
      <c r="K5080" s="50" t="str">
        <f>VLOOKUP(D5080,'Species List'!$A$2:$J$97,4,0)</f>
        <v>Acanthuridae</v>
      </c>
    </row>
    <row r="5081" spans="1:11">
      <c r="A5081">
        <v>2017</v>
      </c>
      <c r="B5081" t="s">
        <v>379</v>
      </c>
      <c r="C5081">
        <v>4</v>
      </c>
      <c r="D5081" t="s">
        <v>54</v>
      </c>
      <c r="E5081" s="48" t="str">
        <f>VLOOKUP(D5081,'Species List'!$A$2:$J$97,3,0)</f>
        <v>Acanthurus coeruleus</v>
      </c>
      <c r="F5081">
        <v>16</v>
      </c>
      <c r="H5081" s="50">
        <f>VLOOKUP(D5081,'Species List'!$A$2:$J$97,6,0)</f>
        <v>-2.8241999999999998</v>
      </c>
      <c r="I5081" s="50">
        <f>VLOOKUP(D5081,'Species List'!$A$2:$J$97,7,0)</f>
        <v>2.2637999999999998</v>
      </c>
      <c r="J5081">
        <f t="shared" si="79"/>
        <v>146.38171018501848</v>
      </c>
      <c r="K5081" s="50" t="str">
        <f>VLOOKUP(D5081,'Species List'!$A$2:$J$97,4,0)</f>
        <v>Acanthuridae</v>
      </c>
    </row>
    <row r="5082" spans="1:11">
      <c r="A5082">
        <v>2017</v>
      </c>
      <c r="B5082" t="s">
        <v>379</v>
      </c>
      <c r="C5082">
        <v>4</v>
      </c>
      <c r="D5082" t="s">
        <v>54</v>
      </c>
      <c r="E5082" s="48" t="str">
        <f>VLOOKUP(D5082,'Species List'!$A$2:$J$97,3,0)</f>
        <v>Acanthurus coeruleus</v>
      </c>
      <c r="F5082">
        <v>16</v>
      </c>
      <c r="H5082" s="50">
        <f>VLOOKUP(D5082,'Species List'!$A$2:$J$97,6,0)</f>
        <v>-2.8241999999999998</v>
      </c>
      <c r="I5082" s="50">
        <f>VLOOKUP(D5082,'Species List'!$A$2:$J$97,7,0)</f>
        <v>2.2637999999999998</v>
      </c>
      <c r="J5082">
        <f t="shared" si="79"/>
        <v>146.38171018501848</v>
      </c>
      <c r="K5082" s="50" t="str">
        <f>VLOOKUP(D5082,'Species List'!$A$2:$J$97,4,0)</f>
        <v>Acanthuridae</v>
      </c>
    </row>
    <row r="5083" spans="1:11">
      <c r="A5083">
        <v>2017</v>
      </c>
      <c r="B5083" t="s">
        <v>379</v>
      </c>
      <c r="C5083">
        <v>4</v>
      </c>
      <c r="D5083" t="s">
        <v>54</v>
      </c>
      <c r="E5083" s="48" t="str">
        <f>VLOOKUP(D5083,'Species List'!$A$2:$J$97,3,0)</f>
        <v>Acanthurus coeruleus</v>
      </c>
      <c r="F5083">
        <v>16</v>
      </c>
      <c r="H5083" s="50">
        <f>VLOOKUP(D5083,'Species List'!$A$2:$J$97,6,0)</f>
        <v>-2.8241999999999998</v>
      </c>
      <c r="I5083" s="50">
        <f>VLOOKUP(D5083,'Species List'!$A$2:$J$97,7,0)</f>
        <v>2.2637999999999998</v>
      </c>
      <c r="J5083">
        <f t="shared" si="79"/>
        <v>146.38171018501848</v>
      </c>
      <c r="K5083" s="50" t="str">
        <f>VLOOKUP(D5083,'Species List'!$A$2:$J$97,4,0)</f>
        <v>Acanthuridae</v>
      </c>
    </row>
    <row r="5084" spans="1:11">
      <c r="A5084">
        <v>2017</v>
      </c>
      <c r="B5084" t="s">
        <v>379</v>
      </c>
      <c r="C5084">
        <v>4</v>
      </c>
      <c r="D5084" t="s">
        <v>54</v>
      </c>
      <c r="E5084" s="48" t="str">
        <f>VLOOKUP(D5084,'Species List'!$A$2:$J$97,3,0)</f>
        <v>Acanthurus coeruleus</v>
      </c>
      <c r="F5084">
        <v>16</v>
      </c>
      <c r="H5084" s="50">
        <f>VLOOKUP(D5084,'Species List'!$A$2:$J$97,6,0)</f>
        <v>-2.8241999999999998</v>
      </c>
      <c r="I5084" s="50">
        <f>VLOOKUP(D5084,'Species List'!$A$2:$J$97,7,0)</f>
        <v>2.2637999999999998</v>
      </c>
      <c r="J5084">
        <f t="shared" si="79"/>
        <v>146.38171018501848</v>
      </c>
      <c r="K5084" s="50" t="str">
        <f>VLOOKUP(D5084,'Species List'!$A$2:$J$97,4,0)</f>
        <v>Acanthuridae</v>
      </c>
    </row>
    <row r="5085" spans="1:11">
      <c r="A5085">
        <v>2017</v>
      </c>
      <c r="B5085" t="s">
        <v>379</v>
      </c>
      <c r="C5085">
        <v>4</v>
      </c>
      <c r="D5085" t="s">
        <v>54</v>
      </c>
      <c r="E5085" s="48" t="str">
        <f>VLOOKUP(D5085,'Species List'!$A$2:$J$97,3,0)</f>
        <v>Acanthurus coeruleus</v>
      </c>
      <c r="F5085">
        <v>16</v>
      </c>
      <c r="H5085" s="50">
        <f>VLOOKUP(D5085,'Species List'!$A$2:$J$97,6,0)</f>
        <v>-2.8241999999999998</v>
      </c>
      <c r="I5085" s="50">
        <f>VLOOKUP(D5085,'Species List'!$A$2:$J$97,7,0)</f>
        <v>2.2637999999999998</v>
      </c>
      <c r="J5085">
        <f t="shared" si="79"/>
        <v>146.38171018501848</v>
      </c>
      <c r="K5085" s="50" t="str">
        <f>VLOOKUP(D5085,'Species List'!$A$2:$J$97,4,0)</f>
        <v>Acanthuridae</v>
      </c>
    </row>
    <row r="5086" spans="1:11">
      <c r="A5086">
        <v>2017</v>
      </c>
      <c r="B5086" t="s">
        <v>379</v>
      </c>
      <c r="C5086">
        <v>4</v>
      </c>
      <c r="D5086" t="s">
        <v>54</v>
      </c>
      <c r="E5086" s="48" t="str">
        <f>VLOOKUP(D5086,'Species List'!$A$2:$J$97,3,0)</f>
        <v>Acanthurus coeruleus</v>
      </c>
      <c r="F5086">
        <v>16</v>
      </c>
      <c r="H5086" s="50">
        <f>VLOOKUP(D5086,'Species List'!$A$2:$J$97,6,0)</f>
        <v>-2.8241999999999998</v>
      </c>
      <c r="I5086" s="50">
        <f>VLOOKUP(D5086,'Species List'!$A$2:$J$97,7,0)</f>
        <v>2.2637999999999998</v>
      </c>
      <c r="J5086">
        <f t="shared" si="79"/>
        <v>146.38171018501848</v>
      </c>
      <c r="K5086" s="50" t="str">
        <f>VLOOKUP(D5086,'Species List'!$A$2:$J$97,4,0)</f>
        <v>Acanthuridae</v>
      </c>
    </row>
    <row r="5087" spans="1:11">
      <c r="A5087">
        <v>2017</v>
      </c>
      <c r="B5087" t="s">
        <v>379</v>
      </c>
      <c r="C5087">
        <v>4</v>
      </c>
      <c r="D5087" t="s">
        <v>54</v>
      </c>
      <c r="E5087" s="48" t="str">
        <f>VLOOKUP(D5087,'Species List'!$A$2:$J$97,3,0)</f>
        <v>Acanthurus coeruleus</v>
      </c>
      <c r="F5087">
        <v>16</v>
      </c>
      <c r="H5087" s="50">
        <f>VLOOKUP(D5087,'Species List'!$A$2:$J$97,6,0)</f>
        <v>-2.8241999999999998</v>
      </c>
      <c r="I5087" s="50">
        <f>VLOOKUP(D5087,'Species List'!$A$2:$J$97,7,0)</f>
        <v>2.2637999999999998</v>
      </c>
      <c r="J5087">
        <f t="shared" si="79"/>
        <v>146.38171018501848</v>
      </c>
      <c r="K5087" s="50" t="str">
        <f>VLOOKUP(D5087,'Species List'!$A$2:$J$97,4,0)</f>
        <v>Acanthuridae</v>
      </c>
    </row>
    <row r="5088" spans="1:11">
      <c r="A5088">
        <v>2017</v>
      </c>
      <c r="B5088" t="s">
        <v>379</v>
      </c>
      <c r="C5088">
        <v>4</v>
      </c>
      <c r="D5088" t="s">
        <v>54</v>
      </c>
      <c r="E5088" s="48" t="str">
        <f>VLOOKUP(D5088,'Species List'!$A$2:$J$97,3,0)</f>
        <v>Acanthurus coeruleus</v>
      </c>
      <c r="F5088">
        <v>16</v>
      </c>
      <c r="H5088" s="50">
        <f>VLOOKUP(D5088,'Species List'!$A$2:$J$97,6,0)</f>
        <v>-2.8241999999999998</v>
      </c>
      <c r="I5088" s="50">
        <f>VLOOKUP(D5088,'Species List'!$A$2:$J$97,7,0)</f>
        <v>2.2637999999999998</v>
      </c>
      <c r="J5088">
        <f t="shared" si="79"/>
        <v>146.38171018501848</v>
      </c>
      <c r="K5088" s="50" t="str">
        <f>VLOOKUP(D5088,'Species List'!$A$2:$J$97,4,0)</f>
        <v>Acanthuridae</v>
      </c>
    </row>
    <row r="5089" spans="1:11">
      <c r="A5089">
        <v>2017</v>
      </c>
      <c r="B5089" t="s">
        <v>379</v>
      </c>
      <c r="C5089">
        <v>4</v>
      </c>
      <c r="D5089" t="s">
        <v>54</v>
      </c>
      <c r="E5089" s="48" t="str">
        <f>VLOOKUP(D5089,'Species List'!$A$2:$J$97,3,0)</f>
        <v>Acanthurus coeruleus</v>
      </c>
      <c r="F5089">
        <v>16</v>
      </c>
      <c r="H5089" s="50">
        <f>VLOOKUP(D5089,'Species List'!$A$2:$J$97,6,0)</f>
        <v>-2.8241999999999998</v>
      </c>
      <c r="I5089" s="50">
        <f>VLOOKUP(D5089,'Species List'!$A$2:$J$97,7,0)</f>
        <v>2.2637999999999998</v>
      </c>
      <c r="J5089">
        <f t="shared" si="79"/>
        <v>146.38171018501848</v>
      </c>
      <c r="K5089" s="50" t="str">
        <f>VLOOKUP(D5089,'Species List'!$A$2:$J$97,4,0)</f>
        <v>Acanthuridae</v>
      </c>
    </row>
    <row r="5090" spans="1:11">
      <c r="A5090">
        <v>2017</v>
      </c>
      <c r="B5090" t="s">
        <v>379</v>
      </c>
      <c r="C5090">
        <v>4</v>
      </c>
      <c r="D5090" t="s">
        <v>54</v>
      </c>
      <c r="E5090" s="48" t="str">
        <f>VLOOKUP(D5090,'Species List'!$A$2:$J$97,3,0)</f>
        <v>Acanthurus coeruleus</v>
      </c>
      <c r="F5090">
        <v>16</v>
      </c>
      <c r="H5090" s="50">
        <f>VLOOKUP(D5090,'Species List'!$A$2:$J$97,6,0)</f>
        <v>-2.8241999999999998</v>
      </c>
      <c r="I5090" s="50">
        <f>VLOOKUP(D5090,'Species List'!$A$2:$J$97,7,0)</f>
        <v>2.2637999999999998</v>
      </c>
      <c r="J5090">
        <f t="shared" si="79"/>
        <v>146.38171018501848</v>
      </c>
      <c r="K5090" s="50" t="str">
        <f>VLOOKUP(D5090,'Species List'!$A$2:$J$97,4,0)</f>
        <v>Acanthuridae</v>
      </c>
    </row>
    <row r="5091" spans="1:11">
      <c r="A5091">
        <v>2017</v>
      </c>
      <c r="B5091" t="s">
        <v>379</v>
      </c>
      <c r="C5091">
        <v>4</v>
      </c>
      <c r="D5091" t="s">
        <v>54</v>
      </c>
      <c r="E5091" s="48" t="str">
        <f>VLOOKUP(D5091,'Species List'!$A$2:$J$97,3,0)</f>
        <v>Acanthurus coeruleus</v>
      </c>
      <c r="F5091">
        <v>16</v>
      </c>
      <c r="H5091" s="50">
        <f>VLOOKUP(D5091,'Species List'!$A$2:$J$97,6,0)</f>
        <v>-2.8241999999999998</v>
      </c>
      <c r="I5091" s="50">
        <f>VLOOKUP(D5091,'Species List'!$A$2:$J$97,7,0)</f>
        <v>2.2637999999999998</v>
      </c>
      <c r="J5091">
        <f t="shared" si="79"/>
        <v>146.38171018501848</v>
      </c>
      <c r="K5091" s="50" t="str">
        <f>VLOOKUP(D5091,'Species List'!$A$2:$J$97,4,0)</f>
        <v>Acanthuridae</v>
      </c>
    </row>
    <row r="5092" spans="1:11">
      <c r="A5092">
        <v>2017</v>
      </c>
      <c r="B5092" t="s">
        <v>379</v>
      </c>
      <c r="C5092">
        <v>4</v>
      </c>
      <c r="D5092" t="s">
        <v>54</v>
      </c>
      <c r="E5092" s="48" t="str">
        <f>VLOOKUP(D5092,'Species List'!$A$2:$J$97,3,0)</f>
        <v>Acanthurus coeruleus</v>
      </c>
      <c r="F5092">
        <v>16</v>
      </c>
      <c r="H5092" s="50">
        <f>VLOOKUP(D5092,'Species List'!$A$2:$J$97,6,0)</f>
        <v>-2.8241999999999998</v>
      </c>
      <c r="I5092" s="50">
        <f>VLOOKUP(D5092,'Species List'!$A$2:$J$97,7,0)</f>
        <v>2.2637999999999998</v>
      </c>
      <c r="J5092">
        <f t="shared" si="79"/>
        <v>146.38171018501848</v>
      </c>
      <c r="K5092" s="50" t="str">
        <f>VLOOKUP(D5092,'Species List'!$A$2:$J$97,4,0)</f>
        <v>Acanthuridae</v>
      </c>
    </row>
    <row r="5093" spans="1:11">
      <c r="A5093">
        <v>2017</v>
      </c>
      <c r="B5093" t="s">
        <v>379</v>
      </c>
      <c r="C5093">
        <v>4</v>
      </c>
      <c r="D5093" t="s">
        <v>48</v>
      </c>
      <c r="E5093" s="48" t="str">
        <f>VLOOKUP(D5093,'Species List'!$A$2:$J$97,3,0)</f>
        <v>Scarus taeniopterus</v>
      </c>
      <c r="F5093">
        <v>10</v>
      </c>
      <c r="G5093" t="s">
        <v>21</v>
      </c>
      <c r="H5093" s="50">
        <f>VLOOKUP(D5093,'Species List'!$A$2:$J$97,6,0)</f>
        <v>-3.2256999999999998</v>
      </c>
      <c r="I5093" s="50">
        <f>VLOOKUP(D5093,'Species List'!$A$2:$J$97,7,0)</f>
        <v>2.3852000000000002</v>
      </c>
      <c r="J5093">
        <f t="shared" si="79"/>
        <v>35.050966680669347</v>
      </c>
      <c r="K5093" s="50" t="str">
        <f>VLOOKUP(D5093,'Species List'!$A$2:$J$97,4,0)</f>
        <v>Scaridae</v>
      </c>
    </row>
    <row r="5094" spans="1:11">
      <c r="A5094">
        <v>2017</v>
      </c>
      <c r="B5094" t="s">
        <v>379</v>
      </c>
      <c r="C5094">
        <v>4</v>
      </c>
      <c r="D5094" t="s">
        <v>48</v>
      </c>
      <c r="E5094" s="48" t="str">
        <f>VLOOKUP(D5094,'Species List'!$A$2:$J$97,3,0)</f>
        <v>Scarus taeniopterus</v>
      </c>
      <c r="F5094">
        <v>12</v>
      </c>
      <c r="G5094" t="s">
        <v>21</v>
      </c>
      <c r="H5094" s="50">
        <f>VLOOKUP(D5094,'Species List'!$A$2:$J$97,6,0)</f>
        <v>-3.2256999999999998</v>
      </c>
      <c r="I5094" s="50">
        <f>VLOOKUP(D5094,'Species List'!$A$2:$J$97,7,0)</f>
        <v>2.3852000000000002</v>
      </c>
      <c r="J5094">
        <f t="shared" si="79"/>
        <v>54.145592205106873</v>
      </c>
      <c r="K5094" s="50" t="str">
        <f>VLOOKUP(D5094,'Species List'!$A$2:$J$97,4,0)</f>
        <v>Scaridae</v>
      </c>
    </row>
    <row r="5095" spans="1:11">
      <c r="A5095">
        <v>2017</v>
      </c>
      <c r="B5095" t="s">
        <v>379</v>
      </c>
      <c r="C5095">
        <v>4</v>
      </c>
      <c r="D5095" t="s">
        <v>48</v>
      </c>
      <c r="E5095" s="48" t="str">
        <f>VLOOKUP(D5095,'Species List'!$A$2:$J$97,3,0)</f>
        <v>Scarus taeniopterus</v>
      </c>
      <c r="F5095">
        <v>12</v>
      </c>
      <c r="G5095" t="s">
        <v>21</v>
      </c>
      <c r="H5095" s="50">
        <f>VLOOKUP(D5095,'Species List'!$A$2:$J$97,6,0)</f>
        <v>-3.2256999999999998</v>
      </c>
      <c r="I5095" s="50">
        <f>VLOOKUP(D5095,'Species List'!$A$2:$J$97,7,0)</f>
        <v>2.3852000000000002</v>
      </c>
      <c r="J5095">
        <f t="shared" si="79"/>
        <v>54.145592205106873</v>
      </c>
      <c r="K5095" s="50" t="str">
        <f>VLOOKUP(D5095,'Species List'!$A$2:$J$97,4,0)</f>
        <v>Scaridae</v>
      </c>
    </row>
    <row r="5096" spans="1:11">
      <c r="A5096">
        <v>2017</v>
      </c>
      <c r="B5096" t="s">
        <v>379</v>
      </c>
      <c r="C5096">
        <v>4</v>
      </c>
      <c r="D5096" t="s">
        <v>48</v>
      </c>
      <c r="E5096" s="48" t="str">
        <f>VLOOKUP(D5096,'Species List'!$A$2:$J$97,3,0)</f>
        <v>Scarus taeniopterus</v>
      </c>
      <c r="F5096">
        <v>14</v>
      </c>
      <c r="G5096" t="s">
        <v>21</v>
      </c>
      <c r="H5096" s="50">
        <f>VLOOKUP(D5096,'Species List'!$A$2:$J$97,6,0)</f>
        <v>-3.2256999999999998</v>
      </c>
      <c r="I5096" s="50">
        <f>VLOOKUP(D5096,'Species List'!$A$2:$J$97,7,0)</f>
        <v>2.3852000000000002</v>
      </c>
      <c r="J5096">
        <f t="shared" si="79"/>
        <v>78.206813423753971</v>
      </c>
      <c r="K5096" s="50" t="str">
        <f>VLOOKUP(D5096,'Species List'!$A$2:$J$97,4,0)</f>
        <v>Scaridae</v>
      </c>
    </row>
    <row r="5097" spans="1:11">
      <c r="A5097">
        <v>2017</v>
      </c>
      <c r="B5097" t="s">
        <v>379</v>
      </c>
      <c r="C5097">
        <v>4</v>
      </c>
      <c r="D5097" t="s">
        <v>48</v>
      </c>
      <c r="E5097" s="48" t="str">
        <f>VLOOKUP(D5097,'Species List'!$A$2:$J$97,3,0)</f>
        <v>Scarus taeniopterus</v>
      </c>
      <c r="F5097">
        <v>16</v>
      </c>
      <c r="G5097" t="s">
        <v>21</v>
      </c>
      <c r="H5097" s="50">
        <f>VLOOKUP(D5097,'Species List'!$A$2:$J$97,6,0)</f>
        <v>-3.2256999999999998</v>
      </c>
      <c r="I5097" s="50">
        <f>VLOOKUP(D5097,'Species List'!$A$2:$J$97,7,0)</f>
        <v>2.3852000000000002</v>
      </c>
      <c r="J5097">
        <f t="shared" si="79"/>
        <v>107.53924488293569</v>
      </c>
      <c r="K5097" s="50" t="str">
        <f>VLOOKUP(D5097,'Species List'!$A$2:$J$97,4,0)</f>
        <v>Scaridae</v>
      </c>
    </row>
    <row r="5098" spans="1:11">
      <c r="A5098">
        <v>2017</v>
      </c>
      <c r="B5098" t="s">
        <v>379</v>
      </c>
      <c r="C5098">
        <v>4</v>
      </c>
      <c r="D5098" t="s">
        <v>48</v>
      </c>
      <c r="E5098" s="48" t="str">
        <f>VLOOKUP(D5098,'Species List'!$A$2:$J$97,3,0)</f>
        <v>Scarus taeniopterus</v>
      </c>
      <c r="F5098">
        <v>18</v>
      </c>
      <c r="G5098" t="s">
        <v>21</v>
      </c>
      <c r="H5098" s="50">
        <f>VLOOKUP(D5098,'Species List'!$A$2:$J$97,6,0)</f>
        <v>-3.2256999999999998</v>
      </c>
      <c r="I5098" s="50">
        <f>VLOOKUP(D5098,'Species List'!$A$2:$J$97,7,0)</f>
        <v>2.3852000000000002</v>
      </c>
      <c r="J5098">
        <f t="shared" si="79"/>
        <v>142.42163893869329</v>
      </c>
      <c r="K5098" s="50" t="str">
        <f>VLOOKUP(D5098,'Species List'!$A$2:$J$97,4,0)</f>
        <v>Scaridae</v>
      </c>
    </row>
    <row r="5099" spans="1:11">
      <c r="A5099">
        <v>2017</v>
      </c>
      <c r="B5099" t="s">
        <v>379</v>
      </c>
      <c r="C5099">
        <v>4</v>
      </c>
      <c r="D5099" t="s">
        <v>48</v>
      </c>
      <c r="E5099" s="48" t="str">
        <f>VLOOKUP(D5099,'Species List'!$A$2:$J$97,3,0)</f>
        <v>Scarus taeniopterus</v>
      </c>
      <c r="F5099">
        <v>20</v>
      </c>
      <c r="G5099" t="s">
        <v>43</v>
      </c>
      <c r="H5099" s="50">
        <f>VLOOKUP(D5099,'Species List'!$A$2:$J$97,6,0)</f>
        <v>-3.2256999999999998</v>
      </c>
      <c r="I5099" s="50">
        <f>VLOOKUP(D5099,'Species List'!$A$2:$J$97,7,0)</f>
        <v>2.3852000000000002</v>
      </c>
      <c r="J5099">
        <f t="shared" si="79"/>
        <v>183.11197449783583</v>
      </c>
      <c r="K5099" s="50" t="str">
        <f>VLOOKUP(D5099,'Species List'!$A$2:$J$97,4,0)</f>
        <v>Scaridae</v>
      </c>
    </row>
    <row r="5100" spans="1:11">
      <c r="A5100">
        <v>2017</v>
      </c>
      <c r="B5100" t="s">
        <v>379</v>
      </c>
      <c r="C5100">
        <v>4</v>
      </c>
      <c r="D5100" t="s">
        <v>48</v>
      </c>
      <c r="E5100" s="48" t="str">
        <f>VLOOKUP(D5100,'Species List'!$A$2:$J$97,3,0)</f>
        <v>Scarus taeniopterus</v>
      </c>
      <c r="F5100">
        <v>20</v>
      </c>
      <c r="G5100" t="s">
        <v>43</v>
      </c>
      <c r="H5100" s="50">
        <f>VLOOKUP(D5100,'Species List'!$A$2:$J$97,6,0)</f>
        <v>-3.2256999999999998</v>
      </c>
      <c r="I5100" s="50">
        <f>VLOOKUP(D5100,'Species List'!$A$2:$J$97,7,0)</f>
        <v>2.3852000000000002</v>
      </c>
      <c r="J5100">
        <f t="shared" si="79"/>
        <v>183.11197449783583</v>
      </c>
      <c r="K5100" s="50" t="str">
        <f>VLOOKUP(D5100,'Species List'!$A$2:$J$97,4,0)</f>
        <v>Scaridae</v>
      </c>
    </row>
    <row r="5101" spans="1:11">
      <c r="A5101">
        <v>2017</v>
      </c>
      <c r="B5101" t="s">
        <v>379</v>
      </c>
      <c r="C5101">
        <v>4</v>
      </c>
      <c r="D5101" t="s">
        <v>48</v>
      </c>
      <c r="E5101" s="48" t="str">
        <f>VLOOKUP(D5101,'Species List'!$A$2:$J$97,3,0)</f>
        <v>Scarus taeniopterus</v>
      </c>
      <c r="F5101">
        <v>22</v>
      </c>
      <c r="G5101" t="s">
        <v>43</v>
      </c>
      <c r="H5101" s="50">
        <f>VLOOKUP(D5101,'Species List'!$A$2:$J$97,6,0)</f>
        <v>-3.2256999999999998</v>
      </c>
      <c r="I5101" s="50">
        <f>VLOOKUP(D5101,'Species List'!$A$2:$J$97,7,0)</f>
        <v>2.3852000000000002</v>
      </c>
      <c r="J5101">
        <f t="shared" si="79"/>
        <v>229.85109565998633</v>
      </c>
      <c r="K5101" s="50" t="str">
        <f>VLOOKUP(D5101,'Species List'!$A$2:$J$97,4,0)</f>
        <v>Scaridae</v>
      </c>
    </row>
    <row r="5102" spans="1:11">
      <c r="A5102">
        <v>2017</v>
      </c>
      <c r="B5102" t="s">
        <v>379</v>
      </c>
      <c r="C5102">
        <v>4</v>
      </c>
      <c r="D5102" t="s">
        <v>42</v>
      </c>
      <c r="E5102" s="48" t="str">
        <f>VLOOKUP(D5102,'Species List'!$A$2:$J$97,3,0)</f>
        <v>Scarus vetula</v>
      </c>
      <c r="F5102">
        <v>20</v>
      </c>
      <c r="G5102" t="s">
        <v>21</v>
      </c>
      <c r="H5102" s="50">
        <f>VLOOKUP(D5102,'Species List'!$A$2:$J$97,6,0)</f>
        <v>-5.0162000000000004</v>
      </c>
      <c r="I5102" s="50">
        <f>VLOOKUP(D5102,'Species List'!$A$2:$J$97,7,0)</f>
        <v>3.1109</v>
      </c>
      <c r="J5102">
        <f t="shared" si="79"/>
        <v>138.69928220116935</v>
      </c>
      <c r="K5102" s="50" t="str">
        <f>VLOOKUP(D5102,'Species List'!$A$2:$J$97,4,0)</f>
        <v>Scaridae</v>
      </c>
    </row>
    <row r="5103" spans="1:11">
      <c r="A5103">
        <v>2017</v>
      </c>
      <c r="B5103" t="s">
        <v>379</v>
      </c>
      <c r="C5103">
        <v>4</v>
      </c>
      <c r="D5103" t="s">
        <v>42</v>
      </c>
      <c r="E5103" s="48" t="str">
        <f>VLOOKUP(D5103,'Species List'!$A$2:$J$97,3,0)</f>
        <v>Scarus vetula</v>
      </c>
      <c r="F5103">
        <v>36</v>
      </c>
      <c r="G5103" t="s">
        <v>43</v>
      </c>
      <c r="H5103" s="50">
        <f>VLOOKUP(D5103,'Species List'!$A$2:$J$97,6,0)</f>
        <v>-5.0162000000000004</v>
      </c>
      <c r="I5103" s="50">
        <f>VLOOKUP(D5103,'Species List'!$A$2:$J$97,7,0)</f>
        <v>3.1109</v>
      </c>
      <c r="J5103">
        <f t="shared" si="79"/>
        <v>863.378937475925</v>
      </c>
      <c r="K5103" s="50" t="str">
        <f>VLOOKUP(D5103,'Species List'!$A$2:$J$97,4,0)</f>
        <v>Scaridae</v>
      </c>
    </row>
    <row r="5104" spans="1:11">
      <c r="A5104">
        <v>2017</v>
      </c>
      <c r="B5104" t="s">
        <v>379</v>
      </c>
      <c r="C5104">
        <v>4</v>
      </c>
      <c r="D5104" t="s">
        <v>47</v>
      </c>
      <c r="E5104" s="48" t="str">
        <f>VLOOKUP(D5104,'Species List'!$A$2:$J$97,3,0)</f>
        <v>Sparisoma aurofrenatum</v>
      </c>
      <c r="F5104">
        <v>19</v>
      </c>
      <c r="G5104" t="s">
        <v>43</v>
      </c>
      <c r="H5104" s="50">
        <f>VLOOKUP(D5104,'Species List'!$A$2:$J$97,6,0)</f>
        <v>-4.0781000000000001</v>
      </c>
      <c r="I5104" s="50">
        <f>VLOOKUP(D5104,'Species List'!$A$2:$J$97,7,0)</f>
        <v>2.7437999999999998</v>
      </c>
      <c r="J5104">
        <f t="shared" si="79"/>
        <v>149.3977752647418</v>
      </c>
      <c r="K5104" s="50" t="str">
        <f>VLOOKUP(D5104,'Species List'!$A$2:$J$97,4,0)</f>
        <v>Scaridae</v>
      </c>
    </row>
    <row r="5105" spans="1:11">
      <c r="A5105">
        <v>2017</v>
      </c>
      <c r="B5105" t="s">
        <v>379</v>
      </c>
      <c r="C5105">
        <v>4</v>
      </c>
      <c r="D5105" t="s">
        <v>45</v>
      </c>
      <c r="E5105" s="48" t="str">
        <f>VLOOKUP(D5105,'Species List'!$A$2:$J$97,3,0)</f>
        <v>Sparisoma viride</v>
      </c>
      <c r="F5105">
        <v>21</v>
      </c>
      <c r="G5105" t="s">
        <v>21</v>
      </c>
      <c r="H5105" s="50">
        <f>VLOOKUP(D5105,'Species List'!$A$2:$J$97,6,0)</f>
        <v>-4.4317000000000002</v>
      </c>
      <c r="I5105" s="50">
        <f>VLOOKUP(D5105,'Species List'!$A$2:$J$97,7,0)</f>
        <v>2.9051</v>
      </c>
      <c r="J5105">
        <f t="shared" si="79"/>
        <v>206.33802681991546</v>
      </c>
      <c r="K5105" s="50" t="str">
        <f>VLOOKUP(D5105,'Species List'!$A$2:$J$97,4,0)</f>
        <v>Scaridae</v>
      </c>
    </row>
    <row r="5106" spans="1:11">
      <c r="A5106">
        <v>2017</v>
      </c>
      <c r="B5106" t="s">
        <v>379</v>
      </c>
      <c r="C5106">
        <v>4</v>
      </c>
      <c r="D5106" t="s">
        <v>45</v>
      </c>
      <c r="E5106" s="48" t="str">
        <f>VLOOKUP(D5106,'Species List'!$A$2:$J$97,3,0)</f>
        <v>Sparisoma viride</v>
      </c>
      <c r="F5106">
        <v>26</v>
      </c>
      <c r="G5106" t="s">
        <v>43</v>
      </c>
      <c r="H5106" s="50">
        <f>VLOOKUP(D5106,'Species List'!$A$2:$J$97,6,0)</f>
        <v>-4.4317000000000002</v>
      </c>
      <c r="I5106" s="50">
        <f>VLOOKUP(D5106,'Species List'!$A$2:$J$97,7,0)</f>
        <v>2.9051</v>
      </c>
      <c r="J5106">
        <f t="shared" si="79"/>
        <v>383.741768934785</v>
      </c>
      <c r="K5106" s="50" t="str">
        <f>VLOOKUP(D5106,'Species List'!$A$2:$J$97,4,0)</f>
        <v>Scaridae</v>
      </c>
    </row>
    <row r="5107" spans="1:11">
      <c r="A5107">
        <v>2017</v>
      </c>
      <c r="B5107" t="s">
        <v>379</v>
      </c>
      <c r="C5107">
        <v>4</v>
      </c>
      <c r="D5107" t="s">
        <v>45</v>
      </c>
      <c r="E5107" s="48" t="str">
        <f>VLOOKUP(D5107,'Species List'!$A$2:$J$97,3,0)</f>
        <v>Sparisoma viride</v>
      </c>
      <c r="F5107">
        <v>26</v>
      </c>
      <c r="G5107" t="s">
        <v>43</v>
      </c>
      <c r="H5107" s="50">
        <f>VLOOKUP(D5107,'Species List'!$A$2:$J$97,6,0)</f>
        <v>-4.4317000000000002</v>
      </c>
      <c r="I5107" s="50">
        <f>VLOOKUP(D5107,'Species List'!$A$2:$J$97,7,0)</f>
        <v>2.9051</v>
      </c>
      <c r="J5107">
        <f t="shared" si="79"/>
        <v>383.741768934785</v>
      </c>
      <c r="K5107" s="50" t="str">
        <f>VLOOKUP(D5107,'Species List'!$A$2:$J$97,4,0)</f>
        <v>Scaridae</v>
      </c>
    </row>
    <row r="5108" spans="1:11">
      <c r="A5108">
        <v>2017</v>
      </c>
      <c r="B5108" t="s">
        <v>379</v>
      </c>
      <c r="C5108">
        <v>4</v>
      </c>
      <c r="D5108" t="s">
        <v>60</v>
      </c>
      <c r="E5108" s="48" t="str">
        <f>VLOOKUP(D5108,'Species List'!$A$2:$J$97,3,0)</f>
        <v>Sparisoma rubripinne</v>
      </c>
      <c r="F5108">
        <v>22</v>
      </c>
      <c r="G5108" t="s">
        <v>21</v>
      </c>
      <c r="H5108" s="50">
        <f>VLOOKUP(D5108,'Species List'!$A$2:$J$97,6,0)</f>
        <v>-4.8700999999999999</v>
      </c>
      <c r="I5108" s="50">
        <f>VLOOKUP(D5108,'Species List'!$A$2:$J$97,7,0)</f>
        <v>3.0640999999999998</v>
      </c>
      <c r="J5108">
        <f t="shared" si="79"/>
        <v>202.91648762510769</v>
      </c>
      <c r="K5108" s="50" t="str">
        <f>VLOOKUP(D5108,'Species List'!$A$2:$J$97,4,0)</f>
        <v>Scaridae</v>
      </c>
    </row>
    <row r="5109" spans="1:11">
      <c r="A5109">
        <v>2017</v>
      </c>
      <c r="B5109" t="s">
        <v>379</v>
      </c>
      <c r="C5109">
        <v>5</v>
      </c>
      <c r="D5109" s="48" t="s">
        <v>26</v>
      </c>
      <c r="E5109" s="48" t="str">
        <f>VLOOKUP(D5109,'Species List'!$A$2:$J$97,3,0)</f>
        <v>Acanthurus bahianus</v>
      </c>
      <c r="F5109">
        <v>14</v>
      </c>
      <c r="H5109" s="50">
        <f>VLOOKUP(D5109,'Species List'!$A$2:$J$97,6,0)</f>
        <v>-4.6005000000000003</v>
      </c>
      <c r="I5109" s="50">
        <f>VLOOKUP(D5109,'Species List'!$A$2:$J$97,7,0)</f>
        <v>2.9752000000000001</v>
      </c>
      <c r="J5109">
        <f t="shared" si="79"/>
        <v>60.906007515663681</v>
      </c>
      <c r="K5109" s="50" t="str">
        <f>VLOOKUP(D5109,'Species List'!$A$2:$J$97,4,0)</f>
        <v>Acanthuridae</v>
      </c>
    </row>
    <row r="5110" spans="1:11">
      <c r="A5110">
        <v>2017</v>
      </c>
      <c r="B5110" t="s">
        <v>379</v>
      </c>
      <c r="C5110">
        <v>5</v>
      </c>
      <c r="D5110" s="48" t="s">
        <v>26</v>
      </c>
      <c r="E5110" s="48" t="str">
        <f>VLOOKUP(D5110,'Species List'!$A$2:$J$97,3,0)</f>
        <v>Acanthurus bahianus</v>
      </c>
      <c r="F5110">
        <v>14</v>
      </c>
      <c r="H5110" s="50">
        <f>VLOOKUP(D5110,'Species List'!$A$2:$J$97,6,0)</f>
        <v>-4.6005000000000003</v>
      </c>
      <c r="I5110" s="50">
        <f>VLOOKUP(D5110,'Species List'!$A$2:$J$97,7,0)</f>
        <v>2.9752000000000001</v>
      </c>
      <c r="J5110">
        <f t="shared" si="79"/>
        <v>60.906007515663681</v>
      </c>
      <c r="K5110" s="50" t="str">
        <f>VLOOKUP(D5110,'Species List'!$A$2:$J$97,4,0)</f>
        <v>Acanthuridae</v>
      </c>
    </row>
    <row r="5111" spans="1:11">
      <c r="A5111">
        <v>2017</v>
      </c>
      <c r="B5111" t="s">
        <v>379</v>
      </c>
      <c r="C5111">
        <v>5</v>
      </c>
      <c r="D5111" t="s">
        <v>46</v>
      </c>
      <c r="E5111" s="48" t="str">
        <f>VLOOKUP(D5111,'Species List'!$A$2:$J$97,3,0)</f>
        <v>Acanthurus chirurgus</v>
      </c>
      <c r="F5111">
        <v>13</v>
      </c>
      <c r="H5111" s="50">
        <f>VLOOKUP(D5111,'Species List'!$A$2:$J$97,6,0)</f>
        <v>-2.4262000000000001</v>
      </c>
      <c r="I5111" s="50">
        <f>VLOOKUP(D5111,'Species List'!$A$2:$J$97,7,0)</f>
        <v>2.0768</v>
      </c>
      <c r="J5111">
        <f t="shared" si="79"/>
        <v>92.052916779783232</v>
      </c>
      <c r="K5111" s="50" t="str">
        <f>VLOOKUP(D5111,'Species List'!$A$2:$J$97,4,0)</f>
        <v>Acanthuridae</v>
      </c>
    </row>
    <row r="5112" spans="1:11">
      <c r="A5112">
        <v>2017</v>
      </c>
      <c r="B5112" t="s">
        <v>379</v>
      </c>
      <c r="C5112">
        <v>5</v>
      </c>
      <c r="D5112" t="s">
        <v>54</v>
      </c>
      <c r="E5112" s="48" t="str">
        <f>VLOOKUP(D5112,'Species List'!$A$2:$J$97,3,0)</f>
        <v>Acanthurus coeruleus</v>
      </c>
      <c r="F5112">
        <v>16</v>
      </c>
      <c r="H5112" s="50">
        <f>VLOOKUP(D5112,'Species List'!$A$2:$J$97,6,0)</f>
        <v>-2.8241999999999998</v>
      </c>
      <c r="I5112" s="50">
        <f>VLOOKUP(D5112,'Species List'!$A$2:$J$97,7,0)</f>
        <v>2.2637999999999998</v>
      </c>
      <c r="J5112">
        <f t="shared" si="79"/>
        <v>146.38171018501848</v>
      </c>
      <c r="K5112" s="50" t="str">
        <f>VLOOKUP(D5112,'Species List'!$A$2:$J$97,4,0)</f>
        <v>Acanthuridae</v>
      </c>
    </row>
    <row r="5113" spans="1:11">
      <c r="A5113">
        <v>2017</v>
      </c>
      <c r="B5113" t="s">
        <v>379</v>
      </c>
      <c r="C5113">
        <v>5</v>
      </c>
      <c r="D5113" t="s">
        <v>54</v>
      </c>
      <c r="E5113" s="48" t="str">
        <f>VLOOKUP(D5113,'Species List'!$A$2:$J$97,3,0)</f>
        <v>Acanthurus coeruleus</v>
      </c>
      <c r="F5113">
        <v>16</v>
      </c>
      <c r="H5113" s="50">
        <f>VLOOKUP(D5113,'Species List'!$A$2:$J$97,6,0)</f>
        <v>-2.8241999999999998</v>
      </c>
      <c r="I5113" s="50">
        <f>VLOOKUP(D5113,'Species List'!$A$2:$J$97,7,0)</f>
        <v>2.2637999999999998</v>
      </c>
      <c r="J5113">
        <f t="shared" si="79"/>
        <v>146.38171018501848</v>
      </c>
      <c r="K5113" s="50" t="str">
        <f>VLOOKUP(D5113,'Species List'!$A$2:$J$97,4,0)</f>
        <v>Acanthuridae</v>
      </c>
    </row>
    <row r="5114" spans="1:11">
      <c r="A5114">
        <v>2017</v>
      </c>
      <c r="B5114" t="s">
        <v>379</v>
      </c>
      <c r="C5114">
        <v>5</v>
      </c>
      <c r="D5114" t="s">
        <v>54</v>
      </c>
      <c r="E5114" s="48" t="str">
        <f>VLOOKUP(D5114,'Species List'!$A$2:$J$97,3,0)</f>
        <v>Acanthurus coeruleus</v>
      </c>
      <c r="F5114">
        <v>16</v>
      </c>
      <c r="H5114" s="50">
        <f>VLOOKUP(D5114,'Species List'!$A$2:$J$97,6,0)</f>
        <v>-2.8241999999999998</v>
      </c>
      <c r="I5114" s="50">
        <f>VLOOKUP(D5114,'Species List'!$A$2:$J$97,7,0)</f>
        <v>2.2637999999999998</v>
      </c>
      <c r="J5114">
        <f t="shared" si="79"/>
        <v>146.38171018501848</v>
      </c>
      <c r="K5114" s="50" t="str">
        <f>VLOOKUP(D5114,'Species List'!$A$2:$J$97,4,0)</f>
        <v>Acanthuridae</v>
      </c>
    </row>
    <row r="5115" spans="1:11">
      <c r="A5115">
        <v>2017</v>
      </c>
      <c r="B5115" t="s">
        <v>379</v>
      </c>
      <c r="C5115">
        <v>5</v>
      </c>
      <c r="D5115" t="s">
        <v>54</v>
      </c>
      <c r="E5115" s="48" t="str">
        <f>VLOOKUP(D5115,'Species List'!$A$2:$J$97,3,0)</f>
        <v>Acanthurus coeruleus</v>
      </c>
      <c r="F5115">
        <v>16</v>
      </c>
      <c r="H5115" s="50">
        <f>VLOOKUP(D5115,'Species List'!$A$2:$J$97,6,0)</f>
        <v>-2.8241999999999998</v>
      </c>
      <c r="I5115" s="50">
        <f>VLOOKUP(D5115,'Species List'!$A$2:$J$97,7,0)</f>
        <v>2.2637999999999998</v>
      </c>
      <c r="J5115">
        <f t="shared" si="79"/>
        <v>146.38171018501848</v>
      </c>
      <c r="K5115" s="50" t="str">
        <f>VLOOKUP(D5115,'Species List'!$A$2:$J$97,4,0)</f>
        <v>Acanthuridae</v>
      </c>
    </row>
    <row r="5116" spans="1:11">
      <c r="A5116">
        <v>2017</v>
      </c>
      <c r="B5116" t="s">
        <v>379</v>
      </c>
      <c r="C5116">
        <v>5</v>
      </c>
      <c r="D5116" t="s">
        <v>44</v>
      </c>
      <c r="E5116" s="48" t="str">
        <f>VLOOKUP(D5116,'Species List'!$A$2:$J$97,3,0)</f>
        <v>Scarus iseri</v>
      </c>
      <c r="F5116">
        <v>12</v>
      </c>
      <c r="G5116" t="s">
        <v>21</v>
      </c>
      <c r="H5116" s="50">
        <f>VLOOKUP(D5116,'Species List'!$A$2:$J$97,6,0)</f>
        <v>-4.8887</v>
      </c>
      <c r="I5116" s="50">
        <f>VLOOKUP(D5116,'Species List'!$A$2:$J$97,7,0)</f>
        <v>3.0548000000000002</v>
      </c>
      <c r="J5116">
        <f t="shared" si="79"/>
        <v>29.025711241570576</v>
      </c>
      <c r="K5116" s="50" t="str">
        <f>VLOOKUP(D5116,'Species List'!$A$2:$J$97,4,0)</f>
        <v>Scaridae</v>
      </c>
    </row>
    <row r="5117" spans="1:11">
      <c r="A5117">
        <v>2017</v>
      </c>
      <c r="B5117" t="s">
        <v>379</v>
      </c>
      <c r="C5117">
        <v>5</v>
      </c>
      <c r="D5117" t="s">
        <v>48</v>
      </c>
      <c r="E5117" s="48" t="str">
        <f>VLOOKUP(D5117,'Species List'!$A$2:$J$97,3,0)</f>
        <v>Scarus taeniopterus</v>
      </c>
      <c r="F5117">
        <v>12</v>
      </c>
      <c r="G5117" t="s">
        <v>21</v>
      </c>
      <c r="H5117" s="50">
        <f>VLOOKUP(D5117,'Species List'!$A$2:$J$97,6,0)</f>
        <v>-3.2256999999999998</v>
      </c>
      <c r="I5117" s="50">
        <f>VLOOKUP(D5117,'Species List'!$A$2:$J$97,7,0)</f>
        <v>2.3852000000000002</v>
      </c>
      <c r="J5117">
        <f t="shared" si="79"/>
        <v>54.145592205106873</v>
      </c>
      <c r="K5117" s="50" t="str">
        <f>VLOOKUP(D5117,'Species List'!$A$2:$J$97,4,0)</f>
        <v>Scaridae</v>
      </c>
    </row>
    <row r="5118" spans="1:11">
      <c r="A5118">
        <v>2017</v>
      </c>
      <c r="B5118" t="s">
        <v>379</v>
      </c>
      <c r="C5118">
        <v>5</v>
      </c>
      <c r="D5118" t="s">
        <v>48</v>
      </c>
      <c r="E5118" s="48" t="str">
        <f>VLOOKUP(D5118,'Species List'!$A$2:$J$97,3,0)</f>
        <v>Scarus taeniopterus</v>
      </c>
      <c r="F5118">
        <v>12</v>
      </c>
      <c r="G5118" t="s">
        <v>21</v>
      </c>
      <c r="H5118" s="50">
        <f>VLOOKUP(D5118,'Species List'!$A$2:$J$97,6,0)</f>
        <v>-3.2256999999999998</v>
      </c>
      <c r="I5118" s="50">
        <f>VLOOKUP(D5118,'Species List'!$A$2:$J$97,7,0)</f>
        <v>2.3852000000000002</v>
      </c>
      <c r="J5118">
        <f t="shared" si="79"/>
        <v>54.145592205106873</v>
      </c>
      <c r="K5118" s="50" t="str">
        <f>VLOOKUP(D5118,'Species List'!$A$2:$J$97,4,0)</f>
        <v>Scaridae</v>
      </c>
    </row>
    <row r="5119" spans="1:11">
      <c r="A5119">
        <v>2017</v>
      </c>
      <c r="B5119" t="s">
        <v>379</v>
      </c>
      <c r="C5119">
        <v>5</v>
      </c>
      <c r="D5119" t="s">
        <v>48</v>
      </c>
      <c r="E5119" s="48" t="str">
        <f>VLOOKUP(D5119,'Species List'!$A$2:$J$97,3,0)</f>
        <v>Scarus taeniopterus</v>
      </c>
      <c r="F5119">
        <v>13</v>
      </c>
      <c r="G5119" t="s">
        <v>21</v>
      </c>
      <c r="H5119" s="50">
        <f>VLOOKUP(D5119,'Species List'!$A$2:$J$97,6,0)</f>
        <v>-3.2256999999999998</v>
      </c>
      <c r="I5119" s="50">
        <f>VLOOKUP(D5119,'Species List'!$A$2:$J$97,7,0)</f>
        <v>2.3852000000000002</v>
      </c>
      <c r="J5119">
        <f t="shared" si="79"/>
        <v>65.535660968650873</v>
      </c>
      <c r="K5119" s="50" t="str">
        <f>VLOOKUP(D5119,'Species List'!$A$2:$J$97,4,0)</f>
        <v>Scaridae</v>
      </c>
    </row>
    <row r="5120" spans="1:11">
      <c r="A5120">
        <v>2017</v>
      </c>
      <c r="B5120" t="s">
        <v>379</v>
      </c>
      <c r="C5120">
        <v>5</v>
      </c>
      <c r="D5120" t="s">
        <v>48</v>
      </c>
      <c r="E5120" s="48" t="str">
        <f>VLOOKUP(D5120,'Species List'!$A$2:$J$97,3,0)</f>
        <v>Scarus taeniopterus</v>
      </c>
      <c r="F5120">
        <v>16</v>
      </c>
      <c r="G5120" t="s">
        <v>21</v>
      </c>
      <c r="H5120" s="50">
        <f>VLOOKUP(D5120,'Species List'!$A$2:$J$97,6,0)</f>
        <v>-3.2256999999999998</v>
      </c>
      <c r="I5120" s="50">
        <f>VLOOKUP(D5120,'Species List'!$A$2:$J$97,7,0)</f>
        <v>2.3852000000000002</v>
      </c>
      <c r="J5120">
        <f t="shared" si="79"/>
        <v>107.53924488293569</v>
      </c>
      <c r="K5120" s="50" t="str">
        <f>VLOOKUP(D5120,'Species List'!$A$2:$J$97,4,0)</f>
        <v>Scaridae</v>
      </c>
    </row>
    <row r="5121" spans="1:11">
      <c r="A5121">
        <v>2017</v>
      </c>
      <c r="B5121" t="s">
        <v>379</v>
      </c>
      <c r="C5121">
        <v>5</v>
      </c>
      <c r="D5121" t="s">
        <v>48</v>
      </c>
      <c r="E5121" s="48" t="str">
        <f>VLOOKUP(D5121,'Species List'!$A$2:$J$97,3,0)</f>
        <v>Scarus taeniopterus</v>
      </c>
      <c r="F5121">
        <v>16</v>
      </c>
      <c r="G5121" t="s">
        <v>21</v>
      </c>
      <c r="H5121" s="50">
        <f>VLOOKUP(D5121,'Species List'!$A$2:$J$97,6,0)</f>
        <v>-3.2256999999999998</v>
      </c>
      <c r="I5121" s="50">
        <f>VLOOKUP(D5121,'Species List'!$A$2:$J$97,7,0)</f>
        <v>2.3852000000000002</v>
      </c>
      <c r="J5121">
        <f t="shared" si="79"/>
        <v>107.53924488293569</v>
      </c>
      <c r="K5121" s="50" t="str">
        <f>VLOOKUP(D5121,'Species List'!$A$2:$J$97,4,0)</f>
        <v>Scaridae</v>
      </c>
    </row>
    <row r="5122" spans="1:11">
      <c r="A5122">
        <v>2017</v>
      </c>
      <c r="B5122" t="s">
        <v>379</v>
      </c>
      <c r="C5122">
        <v>5</v>
      </c>
      <c r="D5122" t="s">
        <v>48</v>
      </c>
      <c r="E5122" s="48" t="str">
        <f>VLOOKUP(D5122,'Species List'!$A$2:$J$97,3,0)</f>
        <v>Scarus taeniopterus</v>
      </c>
      <c r="F5122">
        <v>18</v>
      </c>
      <c r="G5122" t="s">
        <v>21</v>
      </c>
      <c r="H5122" s="50">
        <f>VLOOKUP(D5122,'Species List'!$A$2:$J$97,6,0)</f>
        <v>-3.2256999999999998</v>
      </c>
      <c r="I5122" s="50">
        <f>VLOOKUP(D5122,'Species List'!$A$2:$J$97,7,0)</f>
        <v>2.3852000000000002</v>
      </c>
      <c r="J5122">
        <f t="shared" ref="J5122:J5185" si="80">10^(H5122+(I5122*LOG(F5122*10)/LOG(10)))</f>
        <v>142.42163893869329</v>
      </c>
      <c r="K5122" s="50" t="str">
        <f>VLOOKUP(D5122,'Species List'!$A$2:$J$97,4,0)</f>
        <v>Scaridae</v>
      </c>
    </row>
    <row r="5123" spans="1:11">
      <c r="A5123">
        <v>2017</v>
      </c>
      <c r="B5123" t="s">
        <v>379</v>
      </c>
      <c r="C5123">
        <v>5</v>
      </c>
      <c r="D5123" t="s">
        <v>48</v>
      </c>
      <c r="E5123" s="48" t="str">
        <f>VLOOKUP(D5123,'Species List'!$A$2:$J$97,3,0)</f>
        <v>Scarus taeniopterus</v>
      </c>
      <c r="F5123">
        <v>2</v>
      </c>
      <c r="G5123" t="s">
        <v>53</v>
      </c>
      <c r="H5123" s="50">
        <f>VLOOKUP(D5123,'Species List'!$A$2:$J$97,6,0)</f>
        <v>-3.2256999999999998</v>
      </c>
      <c r="I5123" s="50">
        <f>VLOOKUP(D5123,'Species List'!$A$2:$J$97,7,0)</f>
        <v>2.3852000000000002</v>
      </c>
      <c r="J5123">
        <f t="shared" si="80"/>
        <v>0.75425247798161132</v>
      </c>
      <c r="K5123" s="50" t="str">
        <f>VLOOKUP(D5123,'Species List'!$A$2:$J$97,4,0)</f>
        <v>Scaridae</v>
      </c>
    </row>
    <row r="5124" spans="1:11">
      <c r="A5124">
        <v>2017</v>
      </c>
      <c r="B5124" t="s">
        <v>379</v>
      </c>
      <c r="C5124">
        <v>5</v>
      </c>
      <c r="D5124" t="s">
        <v>48</v>
      </c>
      <c r="E5124" s="48" t="str">
        <f>VLOOKUP(D5124,'Species List'!$A$2:$J$97,3,0)</f>
        <v>Scarus taeniopterus</v>
      </c>
      <c r="F5124">
        <v>2</v>
      </c>
      <c r="G5124" t="s">
        <v>53</v>
      </c>
      <c r="H5124" s="50">
        <f>VLOOKUP(D5124,'Species List'!$A$2:$J$97,6,0)</f>
        <v>-3.2256999999999998</v>
      </c>
      <c r="I5124" s="50">
        <f>VLOOKUP(D5124,'Species List'!$A$2:$J$97,7,0)</f>
        <v>2.3852000000000002</v>
      </c>
      <c r="J5124">
        <f t="shared" si="80"/>
        <v>0.75425247798161132</v>
      </c>
      <c r="K5124" s="50" t="str">
        <f>VLOOKUP(D5124,'Species List'!$A$2:$J$97,4,0)</f>
        <v>Scaridae</v>
      </c>
    </row>
    <row r="5125" spans="1:11">
      <c r="A5125">
        <v>2017</v>
      </c>
      <c r="B5125" t="s">
        <v>379</v>
      </c>
      <c r="C5125">
        <v>5</v>
      </c>
      <c r="D5125" t="s">
        <v>48</v>
      </c>
      <c r="E5125" s="48" t="str">
        <f>VLOOKUP(D5125,'Species List'!$A$2:$J$97,3,0)</f>
        <v>Scarus taeniopterus</v>
      </c>
      <c r="F5125">
        <v>2</v>
      </c>
      <c r="G5125" t="s">
        <v>53</v>
      </c>
      <c r="H5125" s="50">
        <f>VLOOKUP(D5125,'Species List'!$A$2:$J$97,6,0)</f>
        <v>-3.2256999999999998</v>
      </c>
      <c r="I5125" s="50">
        <f>VLOOKUP(D5125,'Species List'!$A$2:$J$97,7,0)</f>
        <v>2.3852000000000002</v>
      </c>
      <c r="J5125">
        <f t="shared" si="80"/>
        <v>0.75425247798161132</v>
      </c>
      <c r="K5125" s="50" t="str">
        <f>VLOOKUP(D5125,'Species List'!$A$2:$J$97,4,0)</f>
        <v>Scaridae</v>
      </c>
    </row>
    <row r="5126" spans="1:11">
      <c r="A5126">
        <v>2017</v>
      </c>
      <c r="B5126" t="s">
        <v>379</v>
      </c>
      <c r="C5126">
        <v>5</v>
      </c>
      <c r="D5126" t="s">
        <v>48</v>
      </c>
      <c r="E5126" s="48" t="str">
        <f>VLOOKUP(D5126,'Species List'!$A$2:$J$97,3,0)</f>
        <v>Scarus taeniopterus</v>
      </c>
      <c r="F5126">
        <v>2</v>
      </c>
      <c r="G5126" t="s">
        <v>53</v>
      </c>
      <c r="H5126" s="50">
        <f>VLOOKUP(D5126,'Species List'!$A$2:$J$97,6,0)</f>
        <v>-3.2256999999999998</v>
      </c>
      <c r="I5126" s="50">
        <f>VLOOKUP(D5126,'Species List'!$A$2:$J$97,7,0)</f>
        <v>2.3852000000000002</v>
      </c>
      <c r="J5126">
        <f t="shared" si="80"/>
        <v>0.75425247798161132</v>
      </c>
      <c r="K5126" s="50" t="str">
        <f>VLOOKUP(D5126,'Species List'!$A$2:$J$97,4,0)</f>
        <v>Scaridae</v>
      </c>
    </row>
    <row r="5127" spans="1:11">
      <c r="A5127">
        <v>2017</v>
      </c>
      <c r="B5127" t="s">
        <v>379</v>
      </c>
      <c r="C5127">
        <v>5</v>
      </c>
      <c r="D5127" t="s">
        <v>48</v>
      </c>
      <c r="E5127" s="48" t="str">
        <f>VLOOKUP(D5127,'Species List'!$A$2:$J$97,3,0)</f>
        <v>Scarus taeniopterus</v>
      </c>
      <c r="F5127">
        <v>2</v>
      </c>
      <c r="G5127" t="s">
        <v>53</v>
      </c>
      <c r="H5127" s="50">
        <f>VLOOKUP(D5127,'Species List'!$A$2:$J$97,6,0)</f>
        <v>-3.2256999999999998</v>
      </c>
      <c r="I5127" s="50">
        <f>VLOOKUP(D5127,'Species List'!$A$2:$J$97,7,0)</f>
        <v>2.3852000000000002</v>
      </c>
      <c r="J5127">
        <f t="shared" si="80"/>
        <v>0.75425247798161132</v>
      </c>
      <c r="K5127" s="50" t="str">
        <f>VLOOKUP(D5127,'Species List'!$A$2:$J$97,4,0)</f>
        <v>Scaridae</v>
      </c>
    </row>
    <row r="5128" spans="1:11">
      <c r="A5128">
        <v>2017</v>
      </c>
      <c r="B5128" t="s">
        <v>379</v>
      </c>
      <c r="C5128">
        <v>5</v>
      </c>
      <c r="D5128" t="s">
        <v>48</v>
      </c>
      <c r="E5128" s="48" t="str">
        <f>VLOOKUP(D5128,'Species List'!$A$2:$J$97,3,0)</f>
        <v>Scarus taeniopterus</v>
      </c>
      <c r="F5128">
        <v>2</v>
      </c>
      <c r="G5128" t="s">
        <v>53</v>
      </c>
      <c r="H5128" s="50">
        <f>VLOOKUP(D5128,'Species List'!$A$2:$J$97,6,0)</f>
        <v>-3.2256999999999998</v>
      </c>
      <c r="I5128" s="50">
        <f>VLOOKUP(D5128,'Species List'!$A$2:$J$97,7,0)</f>
        <v>2.3852000000000002</v>
      </c>
      <c r="J5128">
        <f t="shared" si="80"/>
        <v>0.75425247798161132</v>
      </c>
      <c r="K5128" s="50" t="str">
        <f>VLOOKUP(D5128,'Species List'!$A$2:$J$97,4,0)</f>
        <v>Scaridae</v>
      </c>
    </row>
    <row r="5129" spans="1:11">
      <c r="A5129">
        <v>2017</v>
      </c>
      <c r="B5129" t="s">
        <v>379</v>
      </c>
      <c r="C5129">
        <v>5</v>
      </c>
      <c r="D5129" t="s">
        <v>48</v>
      </c>
      <c r="E5129" s="48" t="str">
        <f>VLOOKUP(D5129,'Species List'!$A$2:$J$97,3,0)</f>
        <v>Scarus taeniopterus</v>
      </c>
      <c r="F5129">
        <v>2</v>
      </c>
      <c r="G5129" t="s">
        <v>53</v>
      </c>
      <c r="H5129" s="50">
        <f>VLOOKUP(D5129,'Species List'!$A$2:$J$97,6,0)</f>
        <v>-3.2256999999999998</v>
      </c>
      <c r="I5129" s="50">
        <f>VLOOKUP(D5129,'Species List'!$A$2:$J$97,7,0)</f>
        <v>2.3852000000000002</v>
      </c>
      <c r="J5129">
        <f t="shared" si="80"/>
        <v>0.75425247798161132</v>
      </c>
      <c r="K5129" s="50" t="str">
        <f>VLOOKUP(D5129,'Species List'!$A$2:$J$97,4,0)</f>
        <v>Scaridae</v>
      </c>
    </row>
    <row r="5130" spans="1:11">
      <c r="A5130">
        <v>2017</v>
      </c>
      <c r="B5130" t="s">
        <v>379</v>
      </c>
      <c r="C5130">
        <v>5</v>
      </c>
      <c r="D5130" t="s">
        <v>48</v>
      </c>
      <c r="E5130" s="48" t="str">
        <f>VLOOKUP(D5130,'Species List'!$A$2:$J$97,3,0)</f>
        <v>Scarus taeniopterus</v>
      </c>
      <c r="F5130">
        <v>2</v>
      </c>
      <c r="G5130" t="s">
        <v>53</v>
      </c>
      <c r="H5130" s="50">
        <f>VLOOKUP(D5130,'Species List'!$A$2:$J$97,6,0)</f>
        <v>-3.2256999999999998</v>
      </c>
      <c r="I5130" s="50">
        <f>VLOOKUP(D5130,'Species List'!$A$2:$J$97,7,0)</f>
        <v>2.3852000000000002</v>
      </c>
      <c r="J5130">
        <f t="shared" si="80"/>
        <v>0.75425247798161132</v>
      </c>
      <c r="K5130" s="50" t="str">
        <f>VLOOKUP(D5130,'Species List'!$A$2:$J$97,4,0)</f>
        <v>Scaridae</v>
      </c>
    </row>
    <row r="5131" spans="1:11">
      <c r="A5131">
        <v>2017</v>
      </c>
      <c r="B5131" t="s">
        <v>379</v>
      </c>
      <c r="C5131">
        <v>5</v>
      </c>
      <c r="D5131" t="s">
        <v>48</v>
      </c>
      <c r="E5131" s="48" t="str">
        <f>VLOOKUP(D5131,'Species List'!$A$2:$J$97,3,0)</f>
        <v>Scarus taeniopterus</v>
      </c>
      <c r="F5131">
        <v>2</v>
      </c>
      <c r="G5131" t="s">
        <v>53</v>
      </c>
      <c r="H5131" s="50">
        <f>VLOOKUP(D5131,'Species List'!$A$2:$J$97,6,0)</f>
        <v>-3.2256999999999998</v>
      </c>
      <c r="I5131" s="50">
        <f>VLOOKUP(D5131,'Species List'!$A$2:$J$97,7,0)</f>
        <v>2.3852000000000002</v>
      </c>
      <c r="J5131">
        <f t="shared" si="80"/>
        <v>0.75425247798161132</v>
      </c>
      <c r="K5131" s="50" t="str">
        <f>VLOOKUP(D5131,'Species List'!$A$2:$J$97,4,0)</f>
        <v>Scaridae</v>
      </c>
    </row>
    <row r="5132" spans="1:11">
      <c r="A5132">
        <v>2017</v>
      </c>
      <c r="B5132" t="s">
        <v>379</v>
      </c>
      <c r="C5132">
        <v>5</v>
      </c>
      <c r="D5132" t="s">
        <v>48</v>
      </c>
      <c r="E5132" s="48" t="str">
        <f>VLOOKUP(D5132,'Species List'!$A$2:$J$97,3,0)</f>
        <v>Scarus taeniopterus</v>
      </c>
      <c r="F5132">
        <v>2</v>
      </c>
      <c r="G5132" t="s">
        <v>53</v>
      </c>
      <c r="H5132" s="50">
        <f>VLOOKUP(D5132,'Species List'!$A$2:$J$97,6,0)</f>
        <v>-3.2256999999999998</v>
      </c>
      <c r="I5132" s="50">
        <f>VLOOKUP(D5132,'Species List'!$A$2:$J$97,7,0)</f>
        <v>2.3852000000000002</v>
      </c>
      <c r="J5132">
        <f t="shared" si="80"/>
        <v>0.75425247798161132</v>
      </c>
      <c r="K5132" s="50" t="str">
        <f>VLOOKUP(D5132,'Species List'!$A$2:$J$97,4,0)</f>
        <v>Scaridae</v>
      </c>
    </row>
    <row r="5133" spans="1:11">
      <c r="A5133">
        <v>2017</v>
      </c>
      <c r="B5133" t="s">
        <v>379</v>
      </c>
      <c r="C5133">
        <v>5</v>
      </c>
      <c r="D5133" t="s">
        <v>48</v>
      </c>
      <c r="E5133" s="48" t="str">
        <f>VLOOKUP(D5133,'Species List'!$A$2:$J$97,3,0)</f>
        <v>Scarus taeniopterus</v>
      </c>
      <c r="F5133">
        <v>18</v>
      </c>
      <c r="G5133" t="s">
        <v>43</v>
      </c>
      <c r="H5133" s="50">
        <f>VLOOKUP(D5133,'Species List'!$A$2:$J$97,6,0)</f>
        <v>-3.2256999999999998</v>
      </c>
      <c r="I5133" s="50">
        <f>VLOOKUP(D5133,'Species List'!$A$2:$J$97,7,0)</f>
        <v>2.3852000000000002</v>
      </c>
      <c r="J5133">
        <f t="shared" si="80"/>
        <v>142.42163893869329</v>
      </c>
      <c r="K5133" s="50" t="str">
        <f>VLOOKUP(D5133,'Species List'!$A$2:$J$97,4,0)</f>
        <v>Scaridae</v>
      </c>
    </row>
    <row r="5134" spans="1:11">
      <c r="A5134">
        <v>2017</v>
      </c>
      <c r="B5134" t="s">
        <v>379</v>
      </c>
      <c r="C5134">
        <v>5</v>
      </c>
      <c r="D5134" t="s">
        <v>48</v>
      </c>
      <c r="E5134" s="48" t="str">
        <f>VLOOKUP(D5134,'Species List'!$A$2:$J$97,3,0)</f>
        <v>Scarus taeniopterus</v>
      </c>
      <c r="F5134">
        <v>20</v>
      </c>
      <c r="G5134" t="s">
        <v>43</v>
      </c>
      <c r="H5134" s="50">
        <f>VLOOKUP(D5134,'Species List'!$A$2:$J$97,6,0)</f>
        <v>-3.2256999999999998</v>
      </c>
      <c r="I5134" s="50">
        <f>VLOOKUP(D5134,'Species List'!$A$2:$J$97,7,0)</f>
        <v>2.3852000000000002</v>
      </c>
      <c r="J5134">
        <f t="shared" si="80"/>
        <v>183.11197449783583</v>
      </c>
      <c r="K5134" s="50" t="str">
        <f>VLOOKUP(D5134,'Species List'!$A$2:$J$97,4,0)</f>
        <v>Scaridae</v>
      </c>
    </row>
    <row r="5135" spans="1:11">
      <c r="A5135">
        <v>2017</v>
      </c>
      <c r="B5135" t="s">
        <v>379</v>
      </c>
      <c r="C5135">
        <v>5</v>
      </c>
      <c r="D5135" t="s">
        <v>48</v>
      </c>
      <c r="E5135" s="48" t="str">
        <f>VLOOKUP(D5135,'Species List'!$A$2:$J$97,3,0)</f>
        <v>Scarus taeniopterus</v>
      </c>
      <c r="F5135">
        <v>20</v>
      </c>
      <c r="G5135" t="s">
        <v>43</v>
      </c>
      <c r="H5135" s="50">
        <f>VLOOKUP(D5135,'Species List'!$A$2:$J$97,6,0)</f>
        <v>-3.2256999999999998</v>
      </c>
      <c r="I5135" s="50">
        <f>VLOOKUP(D5135,'Species List'!$A$2:$J$97,7,0)</f>
        <v>2.3852000000000002</v>
      </c>
      <c r="J5135">
        <f t="shared" si="80"/>
        <v>183.11197449783583</v>
      </c>
      <c r="K5135" s="50" t="str">
        <f>VLOOKUP(D5135,'Species List'!$A$2:$J$97,4,0)</f>
        <v>Scaridae</v>
      </c>
    </row>
    <row r="5136" spans="1:11">
      <c r="A5136">
        <v>2017</v>
      </c>
      <c r="B5136" t="s">
        <v>379</v>
      </c>
      <c r="C5136">
        <v>5</v>
      </c>
      <c r="D5136" t="s">
        <v>42</v>
      </c>
      <c r="E5136" s="48" t="str">
        <f>VLOOKUP(D5136,'Species List'!$A$2:$J$97,3,0)</f>
        <v>Scarus vetula</v>
      </c>
      <c r="F5136">
        <v>10</v>
      </c>
      <c r="G5136" t="s">
        <v>21</v>
      </c>
      <c r="H5136" s="50">
        <f>VLOOKUP(D5136,'Species List'!$A$2:$J$97,6,0)</f>
        <v>-5.0162000000000004</v>
      </c>
      <c r="I5136" s="50">
        <f>VLOOKUP(D5136,'Species List'!$A$2:$J$97,7,0)</f>
        <v>3.1109</v>
      </c>
      <c r="J5136">
        <f t="shared" si="80"/>
        <v>16.054618868009708</v>
      </c>
      <c r="K5136" s="50" t="str">
        <f>VLOOKUP(D5136,'Species List'!$A$2:$J$97,4,0)</f>
        <v>Scaridae</v>
      </c>
    </row>
    <row r="5137" spans="1:11">
      <c r="A5137">
        <v>2017</v>
      </c>
      <c r="B5137" t="s">
        <v>379</v>
      </c>
      <c r="C5137">
        <v>5</v>
      </c>
      <c r="D5137" t="s">
        <v>42</v>
      </c>
      <c r="E5137" s="48" t="str">
        <f>VLOOKUP(D5137,'Species List'!$A$2:$J$97,3,0)</f>
        <v>Scarus vetula</v>
      </c>
      <c r="F5137">
        <v>20</v>
      </c>
      <c r="G5137" t="s">
        <v>21</v>
      </c>
      <c r="H5137" s="50">
        <f>VLOOKUP(D5137,'Species List'!$A$2:$J$97,6,0)</f>
        <v>-5.0162000000000004</v>
      </c>
      <c r="I5137" s="50">
        <f>VLOOKUP(D5137,'Species List'!$A$2:$J$97,7,0)</f>
        <v>3.1109</v>
      </c>
      <c r="J5137">
        <f t="shared" si="80"/>
        <v>138.69928220116935</v>
      </c>
      <c r="K5137" s="50" t="str">
        <f>VLOOKUP(D5137,'Species List'!$A$2:$J$97,4,0)</f>
        <v>Scaridae</v>
      </c>
    </row>
    <row r="5138" spans="1:11">
      <c r="A5138">
        <v>2017</v>
      </c>
      <c r="B5138" t="s">
        <v>379</v>
      </c>
      <c r="C5138">
        <v>5</v>
      </c>
      <c r="D5138" t="s">
        <v>42</v>
      </c>
      <c r="E5138" s="48" t="str">
        <f>VLOOKUP(D5138,'Species List'!$A$2:$J$97,3,0)</f>
        <v>Scarus vetula</v>
      </c>
      <c r="F5138">
        <v>8</v>
      </c>
      <c r="G5138" t="s">
        <v>53</v>
      </c>
      <c r="H5138" s="50">
        <f>VLOOKUP(D5138,'Species List'!$A$2:$J$97,6,0)</f>
        <v>-5.0162000000000004</v>
      </c>
      <c r="I5138" s="50">
        <f>VLOOKUP(D5138,'Species List'!$A$2:$J$97,7,0)</f>
        <v>3.1109</v>
      </c>
      <c r="J5138">
        <f t="shared" si="80"/>
        <v>8.0190448143496464</v>
      </c>
      <c r="K5138" s="50" t="str">
        <f>VLOOKUP(D5138,'Species List'!$A$2:$J$97,4,0)</f>
        <v>Scaridae</v>
      </c>
    </row>
    <row r="5139" spans="1:11">
      <c r="A5139">
        <v>2017</v>
      </c>
      <c r="B5139" t="s">
        <v>379</v>
      </c>
      <c r="C5139">
        <v>5</v>
      </c>
      <c r="D5139" t="s">
        <v>47</v>
      </c>
      <c r="E5139" s="48" t="str">
        <f>VLOOKUP(D5139,'Species List'!$A$2:$J$97,3,0)</f>
        <v>Sparisoma aurofrenatum</v>
      </c>
      <c r="F5139">
        <v>12</v>
      </c>
      <c r="G5139" t="s">
        <v>21</v>
      </c>
      <c r="H5139" s="50">
        <f>VLOOKUP(D5139,'Species List'!$A$2:$J$97,6,0)</f>
        <v>-4.0781000000000001</v>
      </c>
      <c r="I5139" s="50">
        <f>VLOOKUP(D5139,'Species List'!$A$2:$J$97,7,0)</f>
        <v>2.7437999999999998</v>
      </c>
      <c r="J5139">
        <f t="shared" si="80"/>
        <v>42.340648247283212</v>
      </c>
      <c r="K5139" s="50" t="str">
        <f>VLOOKUP(D5139,'Species List'!$A$2:$J$97,4,0)</f>
        <v>Scaridae</v>
      </c>
    </row>
    <row r="5140" spans="1:11">
      <c r="A5140">
        <v>2017</v>
      </c>
      <c r="B5140" t="s">
        <v>379</v>
      </c>
      <c r="C5140">
        <v>5</v>
      </c>
      <c r="D5140" t="s">
        <v>47</v>
      </c>
      <c r="E5140" s="48" t="str">
        <f>VLOOKUP(D5140,'Species List'!$A$2:$J$97,3,0)</f>
        <v>Sparisoma aurofrenatum</v>
      </c>
      <c r="F5140">
        <v>17</v>
      </c>
      <c r="G5140" t="s">
        <v>21</v>
      </c>
      <c r="H5140" s="50">
        <f>VLOOKUP(D5140,'Species List'!$A$2:$J$97,6,0)</f>
        <v>-4.0781000000000001</v>
      </c>
      <c r="I5140" s="50">
        <f>VLOOKUP(D5140,'Species List'!$A$2:$J$97,7,0)</f>
        <v>2.7437999999999998</v>
      </c>
      <c r="J5140">
        <f t="shared" si="80"/>
        <v>110.10467275536061</v>
      </c>
      <c r="K5140" s="50" t="str">
        <f>VLOOKUP(D5140,'Species List'!$A$2:$J$97,4,0)</f>
        <v>Scaridae</v>
      </c>
    </row>
    <row r="5141" spans="1:11">
      <c r="A5141">
        <v>2017</v>
      </c>
      <c r="B5141" t="s">
        <v>379</v>
      </c>
      <c r="C5141">
        <v>5</v>
      </c>
      <c r="D5141" t="s">
        <v>47</v>
      </c>
      <c r="E5141" s="48" t="str">
        <f>VLOOKUP(D5141,'Species List'!$A$2:$J$97,3,0)</f>
        <v>Sparisoma aurofrenatum</v>
      </c>
      <c r="F5141">
        <v>15</v>
      </c>
      <c r="G5141" t="s">
        <v>43</v>
      </c>
      <c r="H5141" s="50">
        <f>VLOOKUP(D5141,'Species List'!$A$2:$J$97,6,0)</f>
        <v>-4.0781000000000001</v>
      </c>
      <c r="I5141" s="50">
        <f>VLOOKUP(D5141,'Species List'!$A$2:$J$97,7,0)</f>
        <v>2.7437999999999998</v>
      </c>
      <c r="J5141">
        <f t="shared" si="80"/>
        <v>78.101467931149301</v>
      </c>
      <c r="K5141" s="50" t="str">
        <f>VLOOKUP(D5141,'Species List'!$A$2:$J$97,4,0)</f>
        <v>Scaridae</v>
      </c>
    </row>
    <row r="5142" spans="1:11">
      <c r="A5142">
        <v>2017</v>
      </c>
      <c r="B5142" t="s">
        <v>379</v>
      </c>
      <c r="C5142">
        <v>5</v>
      </c>
      <c r="D5142" t="s">
        <v>47</v>
      </c>
      <c r="E5142" s="48" t="str">
        <f>VLOOKUP(D5142,'Species List'!$A$2:$J$97,3,0)</f>
        <v>Sparisoma aurofrenatum</v>
      </c>
      <c r="F5142">
        <v>18</v>
      </c>
      <c r="G5142" t="s">
        <v>43</v>
      </c>
      <c r="H5142" s="50">
        <f>VLOOKUP(D5142,'Species List'!$A$2:$J$97,6,0)</f>
        <v>-4.0781000000000001</v>
      </c>
      <c r="I5142" s="50">
        <f>VLOOKUP(D5142,'Species List'!$A$2:$J$97,7,0)</f>
        <v>2.7437999999999998</v>
      </c>
      <c r="J5142">
        <f t="shared" si="80"/>
        <v>128.80024807719036</v>
      </c>
      <c r="K5142" s="50" t="str">
        <f>VLOOKUP(D5142,'Species List'!$A$2:$J$97,4,0)</f>
        <v>Scaridae</v>
      </c>
    </row>
    <row r="5143" spans="1:11">
      <c r="A5143">
        <v>2017</v>
      </c>
      <c r="B5143" t="s">
        <v>379</v>
      </c>
      <c r="C5143">
        <v>5</v>
      </c>
      <c r="D5143" t="s">
        <v>45</v>
      </c>
      <c r="E5143" s="48" t="str">
        <f>VLOOKUP(D5143,'Species List'!$A$2:$J$97,3,0)</f>
        <v>Sparisoma viride</v>
      </c>
      <c r="F5143">
        <v>21</v>
      </c>
      <c r="G5143" t="s">
        <v>21</v>
      </c>
      <c r="H5143" s="50">
        <f>VLOOKUP(D5143,'Species List'!$A$2:$J$97,6,0)</f>
        <v>-4.4317000000000002</v>
      </c>
      <c r="I5143" s="50">
        <f>VLOOKUP(D5143,'Species List'!$A$2:$J$97,7,0)</f>
        <v>2.9051</v>
      </c>
      <c r="J5143">
        <f t="shared" si="80"/>
        <v>206.33802681991546</v>
      </c>
      <c r="K5143" s="50" t="str">
        <f>VLOOKUP(D5143,'Species List'!$A$2:$J$97,4,0)</f>
        <v>Scaridae</v>
      </c>
    </row>
    <row r="5144" spans="1:11">
      <c r="A5144">
        <v>2017</v>
      </c>
      <c r="B5144" t="s">
        <v>379</v>
      </c>
      <c r="C5144">
        <v>5</v>
      </c>
      <c r="D5144" t="s">
        <v>45</v>
      </c>
      <c r="E5144" s="48" t="str">
        <f>VLOOKUP(D5144,'Species List'!$A$2:$J$97,3,0)</f>
        <v>Sparisoma viride</v>
      </c>
      <c r="F5144">
        <v>30</v>
      </c>
      <c r="G5144" t="s">
        <v>43</v>
      </c>
      <c r="H5144" s="50">
        <f>VLOOKUP(D5144,'Species List'!$A$2:$J$97,6,0)</f>
        <v>-4.4317000000000002</v>
      </c>
      <c r="I5144" s="50">
        <f>VLOOKUP(D5144,'Species List'!$A$2:$J$97,7,0)</f>
        <v>2.9051</v>
      </c>
      <c r="J5144">
        <f t="shared" si="80"/>
        <v>581.54718397712224</v>
      </c>
      <c r="K5144" s="50" t="str">
        <f>VLOOKUP(D5144,'Species List'!$A$2:$J$97,4,0)</f>
        <v>Scaridae</v>
      </c>
    </row>
    <row r="5145" spans="1:11">
      <c r="A5145">
        <v>2017</v>
      </c>
      <c r="B5145" t="s">
        <v>379</v>
      </c>
      <c r="C5145">
        <v>6</v>
      </c>
      <c r="D5145" t="s">
        <v>46</v>
      </c>
      <c r="E5145" s="48" t="str">
        <f>VLOOKUP(D5145,'Species List'!$A$2:$J$97,3,0)</f>
        <v>Acanthurus chirurgus</v>
      </c>
      <c r="F5145">
        <v>12</v>
      </c>
      <c r="H5145" s="50">
        <f>VLOOKUP(D5145,'Species List'!$A$2:$J$97,6,0)</f>
        <v>-2.4262000000000001</v>
      </c>
      <c r="I5145" s="50">
        <f>VLOOKUP(D5145,'Species List'!$A$2:$J$97,7,0)</f>
        <v>2.0768</v>
      </c>
      <c r="J5145">
        <f t="shared" si="80"/>
        <v>77.954934647161181</v>
      </c>
      <c r="K5145" s="50" t="str">
        <f>VLOOKUP(D5145,'Species List'!$A$2:$J$97,4,0)</f>
        <v>Acanthuridae</v>
      </c>
    </row>
    <row r="5146" spans="1:11">
      <c r="A5146">
        <v>2017</v>
      </c>
      <c r="B5146" t="s">
        <v>379</v>
      </c>
      <c r="C5146">
        <v>6</v>
      </c>
      <c r="D5146" t="s">
        <v>54</v>
      </c>
      <c r="E5146" s="48" t="str">
        <f>VLOOKUP(D5146,'Species List'!$A$2:$J$97,3,0)</f>
        <v>Acanthurus coeruleus</v>
      </c>
      <c r="F5146">
        <v>15</v>
      </c>
      <c r="H5146" s="50">
        <f>VLOOKUP(D5146,'Species List'!$A$2:$J$97,6,0)</f>
        <v>-2.8241999999999998</v>
      </c>
      <c r="I5146" s="50">
        <f>VLOOKUP(D5146,'Species List'!$A$2:$J$97,7,0)</f>
        <v>2.2637999999999998</v>
      </c>
      <c r="J5146">
        <f t="shared" si="80"/>
        <v>126.48394196747614</v>
      </c>
      <c r="K5146" s="50" t="str">
        <f>VLOOKUP(D5146,'Species List'!$A$2:$J$97,4,0)</f>
        <v>Acanthuridae</v>
      </c>
    </row>
    <row r="5147" spans="1:11">
      <c r="A5147">
        <v>2017</v>
      </c>
      <c r="B5147" t="s">
        <v>379</v>
      </c>
      <c r="C5147">
        <v>6</v>
      </c>
      <c r="D5147" t="s">
        <v>54</v>
      </c>
      <c r="E5147" s="48" t="str">
        <f>VLOOKUP(D5147,'Species List'!$A$2:$J$97,3,0)</f>
        <v>Acanthurus coeruleus</v>
      </c>
      <c r="F5147">
        <v>15</v>
      </c>
      <c r="H5147" s="50">
        <f>VLOOKUP(D5147,'Species List'!$A$2:$J$97,6,0)</f>
        <v>-2.8241999999999998</v>
      </c>
      <c r="I5147" s="50">
        <f>VLOOKUP(D5147,'Species List'!$A$2:$J$97,7,0)</f>
        <v>2.2637999999999998</v>
      </c>
      <c r="J5147">
        <f t="shared" si="80"/>
        <v>126.48394196747614</v>
      </c>
      <c r="K5147" s="50" t="str">
        <f>VLOOKUP(D5147,'Species List'!$A$2:$J$97,4,0)</f>
        <v>Acanthuridae</v>
      </c>
    </row>
    <row r="5148" spans="1:11">
      <c r="A5148">
        <v>2017</v>
      </c>
      <c r="B5148" t="s">
        <v>379</v>
      </c>
      <c r="C5148">
        <v>6</v>
      </c>
      <c r="D5148" t="s">
        <v>54</v>
      </c>
      <c r="E5148" s="48" t="str">
        <f>VLOOKUP(D5148,'Species List'!$A$2:$J$97,3,0)</f>
        <v>Acanthurus coeruleus</v>
      </c>
      <c r="F5148">
        <v>18</v>
      </c>
      <c r="H5148" s="50">
        <f>VLOOKUP(D5148,'Species List'!$A$2:$J$97,6,0)</f>
        <v>-2.8241999999999998</v>
      </c>
      <c r="I5148" s="50">
        <f>VLOOKUP(D5148,'Species List'!$A$2:$J$97,7,0)</f>
        <v>2.2637999999999998</v>
      </c>
      <c r="J5148">
        <f t="shared" si="80"/>
        <v>191.11109332634919</v>
      </c>
      <c r="K5148" s="50" t="str">
        <f>VLOOKUP(D5148,'Species List'!$A$2:$J$97,4,0)</f>
        <v>Acanthuridae</v>
      </c>
    </row>
    <row r="5149" spans="1:11">
      <c r="A5149">
        <v>2017</v>
      </c>
      <c r="B5149" t="s">
        <v>379</v>
      </c>
      <c r="C5149">
        <v>6</v>
      </c>
      <c r="D5149" t="s">
        <v>44</v>
      </c>
      <c r="E5149" s="48" t="str">
        <f>VLOOKUP(D5149,'Species List'!$A$2:$J$97,3,0)</f>
        <v>Scarus iseri</v>
      </c>
      <c r="F5149">
        <v>13</v>
      </c>
      <c r="G5149" t="s">
        <v>21</v>
      </c>
      <c r="H5149" s="50">
        <f>VLOOKUP(D5149,'Species List'!$A$2:$J$97,6,0)</f>
        <v>-4.8887</v>
      </c>
      <c r="I5149" s="50">
        <f>VLOOKUP(D5149,'Species List'!$A$2:$J$97,7,0)</f>
        <v>3.0548000000000002</v>
      </c>
      <c r="J5149">
        <f t="shared" si="80"/>
        <v>37.065866108828203</v>
      </c>
      <c r="K5149" s="50" t="str">
        <f>VLOOKUP(D5149,'Species List'!$A$2:$J$97,4,0)</f>
        <v>Scaridae</v>
      </c>
    </row>
    <row r="5150" spans="1:11">
      <c r="A5150">
        <v>2017</v>
      </c>
      <c r="B5150" t="s">
        <v>379</v>
      </c>
      <c r="C5150">
        <v>6</v>
      </c>
      <c r="D5150" t="s">
        <v>44</v>
      </c>
      <c r="E5150" s="48" t="str">
        <f>VLOOKUP(D5150,'Species List'!$A$2:$J$97,3,0)</f>
        <v>Scarus iseri</v>
      </c>
      <c r="F5150">
        <v>19</v>
      </c>
      <c r="G5150" t="s">
        <v>43</v>
      </c>
      <c r="H5150" s="50">
        <f>VLOOKUP(D5150,'Species List'!$A$2:$J$97,6,0)</f>
        <v>-4.8887</v>
      </c>
      <c r="I5150" s="50">
        <f>VLOOKUP(D5150,'Species List'!$A$2:$J$97,7,0)</f>
        <v>3.0548000000000002</v>
      </c>
      <c r="J5150">
        <f t="shared" si="80"/>
        <v>118.15075473078059</v>
      </c>
      <c r="K5150" s="50" t="str">
        <f>VLOOKUP(D5150,'Species List'!$A$2:$J$97,4,0)</f>
        <v>Scaridae</v>
      </c>
    </row>
    <row r="5151" spans="1:11">
      <c r="A5151">
        <v>2017</v>
      </c>
      <c r="B5151" t="s">
        <v>379</v>
      </c>
      <c r="C5151">
        <v>6</v>
      </c>
      <c r="D5151" t="s">
        <v>48</v>
      </c>
      <c r="E5151" s="48" t="str">
        <f>VLOOKUP(D5151,'Species List'!$A$2:$J$97,3,0)</f>
        <v>Scarus taeniopterus</v>
      </c>
      <c r="F5151">
        <v>10</v>
      </c>
      <c r="G5151" t="s">
        <v>21</v>
      </c>
      <c r="H5151" s="50">
        <f>VLOOKUP(D5151,'Species List'!$A$2:$J$97,6,0)</f>
        <v>-3.2256999999999998</v>
      </c>
      <c r="I5151" s="50">
        <f>VLOOKUP(D5151,'Species List'!$A$2:$J$97,7,0)</f>
        <v>2.3852000000000002</v>
      </c>
      <c r="J5151">
        <f t="shared" si="80"/>
        <v>35.050966680669347</v>
      </c>
      <c r="K5151" s="50" t="str">
        <f>VLOOKUP(D5151,'Species List'!$A$2:$J$97,4,0)</f>
        <v>Scaridae</v>
      </c>
    </row>
    <row r="5152" spans="1:11">
      <c r="A5152">
        <v>2017</v>
      </c>
      <c r="B5152" t="s">
        <v>379</v>
      </c>
      <c r="C5152">
        <v>6</v>
      </c>
      <c r="D5152" t="s">
        <v>48</v>
      </c>
      <c r="E5152" s="48" t="str">
        <f>VLOOKUP(D5152,'Species List'!$A$2:$J$97,3,0)</f>
        <v>Scarus taeniopterus</v>
      </c>
      <c r="F5152">
        <v>12</v>
      </c>
      <c r="G5152" t="s">
        <v>21</v>
      </c>
      <c r="H5152" s="50">
        <f>VLOOKUP(D5152,'Species List'!$A$2:$J$97,6,0)</f>
        <v>-3.2256999999999998</v>
      </c>
      <c r="I5152" s="50">
        <f>VLOOKUP(D5152,'Species List'!$A$2:$J$97,7,0)</f>
        <v>2.3852000000000002</v>
      </c>
      <c r="J5152">
        <f t="shared" si="80"/>
        <v>54.145592205106873</v>
      </c>
      <c r="K5152" s="50" t="str">
        <f>VLOOKUP(D5152,'Species List'!$A$2:$J$97,4,0)</f>
        <v>Scaridae</v>
      </c>
    </row>
    <row r="5153" spans="1:11">
      <c r="A5153">
        <v>2017</v>
      </c>
      <c r="B5153" t="s">
        <v>379</v>
      </c>
      <c r="C5153">
        <v>6</v>
      </c>
      <c r="D5153" t="s">
        <v>48</v>
      </c>
      <c r="E5153" s="48" t="str">
        <f>VLOOKUP(D5153,'Species List'!$A$2:$J$97,3,0)</f>
        <v>Scarus taeniopterus</v>
      </c>
      <c r="F5153">
        <v>12</v>
      </c>
      <c r="G5153" t="s">
        <v>21</v>
      </c>
      <c r="H5153" s="50">
        <f>VLOOKUP(D5153,'Species List'!$A$2:$J$97,6,0)</f>
        <v>-3.2256999999999998</v>
      </c>
      <c r="I5153" s="50">
        <f>VLOOKUP(D5153,'Species List'!$A$2:$J$97,7,0)</f>
        <v>2.3852000000000002</v>
      </c>
      <c r="J5153">
        <f t="shared" si="80"/>
        <v>54.145592205106873</v>
      </c>
      <c r="K5153" s="50" t="str">
        <f>VLOOKUP(D5153,'Species List'!$A$2:$J$97,4,0)</f>
        <v>Scaridae</v>
      </c>
    </row>
    <row r="5154" spans="1:11">
      <c r="A5154">
        <v>2017</v>
      </c>
      <c r="B5154" t="s">
        <v>379</v>
      </c>
      <c r="C5154">
        <v>6</v>
      </c>
      <c r="D5154" t="s">
        <v>48</v>
      </c>
      <c r="E5154" s="48" t="str">
        <f>VLOOKUP(D5154,'Species List'!$A$2:$J$97,3,0)</f>
        <v>Scarus taeniopterus</v>
      </c>
      <c r="F5154">
        <v>12</v>
      </c>
      <c r="G5154" t="s">
        <v>21</v>
      </c>
      <c r="H5154" s="50">
        <f>VLOOKUP(D5154,'Species List'!$A$2:$J$97,6,0)</f>
        <v>-3.2256999999999998</v>
      </c>
      <c r="I5154" s="50">
        <f>VLOOKUP(D5154,'Species List'!$A$2:$J$97,7,0)</f>
        <v>2.3852000000000002</v>
      </c>
      <c r="J5154">
        <f t="shared" si="80"/>
        <v>54.145592205106873</v>
      </c>
      <c r="K5154" s="50" t="str">
        <f>VLOOKUP(D5154,'Species List'!$A$2:$J$97,4,0)</f>
        <v>Scaridae</v>
      </c>
    </row>
    <row r="5155" spans="1:11">
      <c r="A5155">
        <v>2017</v>
      </c>
      <c r="B5155" t="s">
        <v>379</v>
      </c>
      <c r="C5155">
        <v>6</v>
      </c>
      <c r="D5155" t="s">
        <v>48</v>
      </c>
      <c r="E5155" s="48" t="str">
        <f>VLOOKUP(D5155,'Species List'!$A$2:$J$97,3,0)</f>
        <v>Scarus taeniopterus</v>
      </c>
      <c r="F5155">
        <v>12</v>
      </c>
      <c r="G5155" t="s">
        <v>21</v>
      </c>
      <c r="H5155" s="50">
        <f>VLOOKUP(D5155,'Species List'!$A$2:$J$97,6,0)</f>
        <v>-3.2256999999999998</v>
      </c>
      <c r="I5155" s="50">
        <f>VLOOKUP(D5155,'Species List'!$A$2:$J$97,7,0)</f>
        <v>2.3852000000000002</v>
      </c>
      <c r="J5155">
        <f t="shared" si="80"/>
        <v>54.145592205106873</v>
      </c>
      <c r="K5155" s="50" t="str">
        <f>VLOOKUP(D5155,'Species List'!$A$2:$J$97,4,0)</f>
        <v>Scaridae</v>
      </c>
    </row>
    <row r="5156" spans="1:11">
      <c r="A5156">
        <v>2017</v>
      </c>
      <c r="B5156" t="s">
        <v>379</v>
      </c>
      <c r="C5156">
        <v>6</v>
      </c>
      <c r="D5156" t="s">
        <v>48</v>
      </c>
      <c r="E5156" s="48" t="str">
        <f>VLOOKUP(D5156,'Species List'!$A$2:$J$97,3,0)</f>
        <v>Scarus taeniopterus</v>
      </c>
      <c r="F5156">
        <v>13</v>
      </c>
      <c r="G5156" t="s">
        <v>21</v>
      </c>
      <c r="H5156" s="50">
        <f>VLOOKUP(D5156,'Species List'!$A$2:$J$97,6,0)</f>
        <v>-3.2256999999999998</v>
      </c>
      <c r="I5156" s="50">
        <f>VLOOKUP(D5156,'Species List'!$A$2:$J$97,7,0)</f>
        <v>2.3852000000000002</v>
      </c>
      <c r="J5156">
        <f t="shared" si="80"/>
        <v>65.535660968650873</v>
      </c>
      <c r="K5156" s="50" t="str">
        <f>VLOOKUP(D5156,'Species List'!$A$2:$J$97,4,0)</f>
        <v>Scaridae</v>
      </c>
    </row>
    <row r="5157" spans="1:11">
      <c r="A5157">
        <v>2017</v>
      </c>
      <c r="B5157" t="s">
        <v>379</v>
      </c>
      <c r="C5157">
        <v>6</v>
      </c>
      <c r="D5157" t="s">
        <v>48</v>
      </c>
      <c r="E5157" s="48" t="str">
        <f>VLOOKUP(D5157,'Species List'!$A$2:$J$97,3,0)</f>
        <v>Scarus taeniopterus</v>
      </c>
      <c r="F5157">
        <v>15</v>
      </c>
      <c r="G5157" t="s">
        <v>21</v>
      </c>
      <c r="H5157" s="50">
        <f>VLOOKUP(D5157,'Species List'!$A$2:$J$97,6,0)</f>
        <v>-3.2256999999999998</v>
      </c>
      <c r="I5157" s="50">
        <f>VLOOKUP(D5157,'Species List'!$A$2:$J$97,7,0)</f>
        <v>2.3852000000000002</v>
      </c>
      <c r="J5157">
        <f t="shared" si="80"/>
        <v>92.19616810425471</v>
      </c>
      <c r="K5157" s="50" t="str">
        <f>VLOOKUP(D5157,'Species List'!$A$2:$J$97,4,0)</f>
        <v>Scaridae</v>
      </c>
    </row>
    <row r="5158" spans="1:11">
      <c r="A5158">
        <v>2017</v>
      </c>
      <c r="B5158" t="s">
        <v>379</v>
      </c>
      <c r="C5158">
        <v>6</v>
      </c>
      <c r="D5158" t="s">
        <v>48</v>
      </c>
      <c r="E5158" s="48" t="str">
        <f>VLOOKUP(D5158,'Species List'!$A$2:$J$97,3,0)</f>
        <v>Scarus taeniopterus</v>
      </c>
      <c r="F5158">
        <v>15</v>
      </c>
      <c r="G5158" t="s">
        <v>21</v>
      </c>
      <c r="H5158" s="50">
        <f>VLOOKUP(D5158,'Species List'!$A$2:$J$97,6,0)</f>
        <v>-3.2256999999999998</v>
      </c>
      <c r="I5158" s="50">
        <f>VLOOKUP(D5158,'Species List'!$A$2:$J$97,7,0)</f>
        <v>2.3852000000000002</v>
      </c>
      <c r="J5158">
        <f t="shared" si="80"/>
        <v>92.19616810425471</v>
      </c>
      <c r="K5158" s="50" t="str">
        <f>VLOOKUP(D5158,'Species List'!$A$2:$J$97,4,0)</f>
        <v>Scaridae</v>
      </c>
    </row>
    <row r="5159" spans="1:11">
      <c r="A5159">
        <v>2017</v>
      </c>
      <c r="B5159" t="s">
        <v>379</v>
      </c>
      <c r="C5159">
        <v>6</v>
      </c>
      <c r="D5159" t="s">
        <v>48</v>
      </c>
      <c r="E5159" s="48" t="str">
        <f>VLOOKUP(D5159,'Species List'!$A$2:$J$97,3,0)</f>
        <v>Scarus taeniopterus</v>
      </c>
      <c r="F5159">
        <v>18</v>
      </c>
      <c r="G5159" t="s">
        <v>21</v>
      </c>
      <c r="H5159" s="50">
        <f>VLOOKUP(D5159,'Species List'!$A$2:$J$97,6,0)</f>
        <v>-3.2256999999999998</v>
      </c>
      <c r="I5159" s="50">
        <f>VLOOKUP(D5159,'Species List'!$A$2:$J$97,7,0)</f>
        <v>2.3852000000000002</v>
      </c>
      <c r="J5159">
        <f t="shared" si="80"/>
        <v>142.42163893869329</v>
      </c>
      <c r="K5159" s="50" t="str">
        <f>VLOOKUP(D5159,'Species List'!$A$2:$J$97,4,0)</f>
        <v>Scaridae</v>
      </c>
    </row>
    <row r="5160" spans="1:11">
      <c r="A5160">
        <v>2017</v>
      </c>
      <c r="B5160" t="s">
        <v>379</v>
      </c>
      <c r="C5160">
        <v>6</v>
      </c>
      <c r="D5160" t="s">
        <v>48</v>
      </c>
      <c r="E5160" s="48" t="str">
        <f>VLOOKUP(D5160,'Species List'!$A$2:$J$97,3,0)</f>
        <v>Scarus taeniopterus</v>
      </c>
      <c r="F5160">
        <v>10</v>
      </c>
      <c r="G5160" t="s">
        <v>53</v>
      </c>
      <c r="H5160" s="50">
        <f>VLOOKUP(D5160,'Species List'!$A$2:$J$97,6,0)</f>
        <v>-3.2256999999999998</v>
      </c>
      <c r="I5160" s="50">
        <f>VLOOKUP(D5160,'Species List'!$A$2:$J$97,7,0)</f>
        <v>2.3852000000000002</v>
      </c>
      <c r="J5160">
        <f t="shared" si="80"/>
        <v>35.050966680669347</v>
      </c>
      <c r="K5160" s="50" t="str">
        <f>VLOOKUP(D5160,'Species List'!$A$2:$J$97,4,0)</f>
        <v>Scaridae</v>
      </c>
    </row>
    <row r="5161" spans="1:11">
      <c r="A5161">
        <v>2017</v>
      </c>
      <c r="B5161" t="s">
        <v>379</v>
      </c>
      <c r="C5161">
        <v>6</v>
      </c>
      <c r="D5161" t="s">
        <v>48</v>
      </c>
      <c r="E5161" s="48" t="str">
        <f>VLOOKUP(D5161,'Species List'!$A$2:$J$97,3,0)</f>
        <v>Scarus taeniopterus</v>
      </c>
      <c r="F5161">
        <v>19</v>
      </c>
      <c r="G5161" t="s">
        <v>43</v>
      </c>
      <c r="H5161" s="50">
        <f>VLOOKUP(D5161,'Species List'!$A$2:$J$97,6,0)</f>
        <v>-3.2256999999999998</v>
      </c>
      <c r="I5161" s="50">
        <f>VLOOKUP(D5161,'Species List'!$A$2:$J$97,7,0)</f>
        <v>2.3852000000000002</v>
      </c>
      <c r="J5161">
        <f t="shared" si="80"/>
        <v>162.02539503890316</v>
      </c>
      <c r="K5161" s="50" t="str">
        <f>VLOOKUP(D5161,'Species List'!$A$2:$J$97,4,0)</f>
        <v>Scaridae</v>
      </c>
    </row>
    <row r="5162" spans="1:11">
      <c r="A5162">
        <v>2017</v>
      </c>
      <c r="B5162" t="s">
        <v>379</v>
      </c>
      <c r="C5162">
        <v>6</v>
      </c>
      <c r="D5162" t="s">
        <v>48</v>
      </c>
      <c r="E5162" s="48" t="str">
        <f>VLOOKUP(D5162,'Species List'!$A$2:$J$97,3,0)</f>
        <v>Scarus taeniopterus</v>
      </c>
      <c r="F5162">
        <v>20</v>
      </c>
      <c r="G5162" t="s">
        <v>43</v>
      </c>
      <c r="H5162" s="50">
        <f>VLOOKUP(D5162,'Species List'!$A$2:$J$97,6,0)</f>
        <v>-3.2256999999999998</v>
      </c>
      <c r="I5162" s="50">
        <f>VLOOKUP(D5162,'Species List'!$A$2:$J$97,7,0)</f>
        <v>2.3852000000000002</v>
      </c>
      <c r="J5162">
        <f t="shared" si="80"/>
        <v>183.11197449783583</v>
      </c>
      <c r="K5162" s="50" t="str">
        <f>VLOOKUP(D5162,'Species List'!$A$2:$J$97,4,0)</f>
        <v>Scaridae</v>
      </c>
    </row>
    <row r="5163" spans="1:11">
      <c r="A5163">
        <v>2017</v>
      </c>
      <c r="B5163" t="s">
        <v>379</v>
      </c>
      <c r="C5163">
        <v>6</v>
      </c>
      <c r="D5163" t="s">
        <v>48</v>
      </c>
      <c r="E5163" s="48" t="str">
        <f>VLOOKUP(D5163,'Species List'!$A$2:$J$97,3,0)</f>
        <v>Scarus taeniopterus</v>
      </c>
      <c r="F5163">
        <v>22</v>
      </c>
      <c r="G5163" t="s">
        <v>43</v>
      </c>
      <c r="H5163" s="50">
        <f>VLOOKUP(D5163,'Species List'!$A$2:$J$97,6,0)</f>
        <v>-3.2256999999999998</v>
      </c>
      <c r="I5163" s="50">
        <f>VLOOKUP(D5163,'Species List'!$A$2:$J$97,7,0)</f>
        <v>2.3852000000000002</v>
      </c>
      <c r="J5163">
        <f t="shared" si="80"/>
        <v>229.85109565998633</v>
      </c>
      <c r="K5163" s="50" t="str">
        <f>VLOOKUP(D5163,'Species List'!$A$2:$J$97,4,0)</f>
        <v>Scaridae</v>
      </c>
    </row>
    <row r="5164" spans="1:11">
      <c r="A5164">
        <v>2017</v>
      </c>
      <c r="B5164" t="s">
        <v>379</v>
      </c>
      <c r="C5164">
        <v>6</v>
      </c>
      <c r="D5164" t="s">
        <v>42</v>
      </c>
      <c r="E5164" s="48" t="str">
        <f>VLOOKUP(D5164,'Species List'!$A$2:$J$97,3,0)</f>
        <v>Scarus vetula</v>
      </c>
      <c r="F5164">
        <v>30</v>
      </c>
      <c r="G5164" t="s">
        <v>43</v>
      </c>
      <c r="H5164" s="50">
        <f>VLOOKUP(D5164,'Species List'!$A$2:$J$97,6,0)</f>
        <v>-5.0162000000000004</v>
      </c>
      <c r="I5164" s="50">
        <f>VLOOKUP(D5164,'Species List'!$A$2:$J$97,7,0)</f>
        <v>3.1109</v>
      </c>
      <c r="J5164">
        <f t="shared" si="80"/>
        <v>489.6395738782121</v>
      </c>
      <c r="K5164" s="50" t="str">
        <f>VLOOKUP(D5164,'Species List'!$A$2:$J$97,4,0)</f>
        <v>Scaridae</v>
      </c>
    </row>
    <row r="5165" spans="1:11">
      <c r="A5165">
        <v>2017</v>
      </c>
      <c r="B5165" t="s">
        <v>379</v>
      </c>
      <c r="C5165">
        <v>6</v>
      </c>
      <c r="D5165" t="s">
        <v>47</v>
      </c>
      <c r="E5165" s="48" t="str">
        <f>VLOOKUP(D5165,'Species List'!$A$2:$J$97,3,0)</f>
        <v>Sparisoma aurofrenatum</v>
      </c>
      <c r="F5165">
        <v>12</v>
      </c>
      <c r="G5165" t="s">
        <v>21</v>
      </c>
      <c r="H5165" s="50">
        <f>VLOOKUP(D5165,'Species List'!$A$2:$J$97,6,0)</f>
        <v>-4.0781000000000001</v>
      </c>
      <c r="I5165" s="50">
        <f>VLOOKUP(D5165,'Species List'!$A$2:$J$97,7,0)</f>
        <v>2.7437999999999998</v>
      </c>
      <c r="J5165">
        <f t="shared" si="80"/>
        <v>42.340648247283212</v>
      </c>
      <c r="K5165" s="50" t="str">
        <f>VLOOKUP(D5165,'Species List'!$A$2:$J$97,4,0)</f>
        <v>Scaridae</v>
      </c>
    </row>
    <row r="5166" spans="1:11">
      <c r="A5166">
        <v>2017</v>
      </c>
      <c r="B5166" t="s">
        <v>379</v>
      </c>
      <c r="C5166">
        <v>6</v>
      </c>
      <c r="D5166" t="s">
        <v>47</v>
      </c>
      <c r="E5166" s="48" t="str">
        <f>VLOOKUP(D5166,'Species List'!$A$2:$J$97,3,0)</f>
        <v>Sparisoma aurofrenatum</v>
      </c>
      <c r="F5166">
        <v>12</v>
      </c>
      <c r="G5166" t="s">
        <v>21</v>
      </c>
      <c r="H5166" s="50">
        <f>VLOOKUP(D5166,'Species List'!$A$2:$J$97,6,0)</f>
        <v>-4.0781000000000001</v>
      </c>
      <c r="I5166" s="50">
        <f>VLOOKUP(D5166,'Species List'!$A$2:$J$97,7,0)</f>
        <v>2.7437999999999998</v>
      </c>
      <c r="J5166">
        <f t="shared" si="80"/>
        <v>42.340648247283212</v>
      </c>
      <c r="K5166" s="50" t="str">
        <f>VLOOKUP(D5166,'Species List'!$A$2:$J$97,4,0)</f>
        <v>Scaridae</v>
      </c>
    </row>
    <row r="5167" spans="1:11">
      <c r="A5167">
        <v>2017</v>
      </c>
      <c r="B5167" t="s">
        <v>379</v>
      </c>
      <c r="C5167">
        <v>6</v>
      </c>
      <c r="D5167" t="s">
        <v>47</v>
      </c>
      <c r="E5167" s="48" t="str">
        <f>VLOOKUP(D5167,'Species List'!$A$2:$J$97,3,0)</f>
        <v>Sparisoma aurofrenatum</v>
      </c>
      <c r="F5167">
        <v>15</v>
      </c>
      <c r="G5167" t="s">
        <v>21</v>
      </c>
      <c r="H5167" s="50">
        <f>VLOOKUP(D5167,'Species List'!$A$2:$J$97,6,0)</f>
        <v>-4.0781000000000001</v>
      </c>
      <c r="I5167" s="50">
        <f>VLOOKUP(D5167,'Species List'!$A$2:$J$97,7,0)</f>
        <v>2.7437999999999998</v>
      </c>
      <c r="J5167">
        <f t="shared" si="80"/>
        <v>78.101467931149301</v>
      </c>
      <c r="K5167" s="50" t="str">
        <f>VLOOKUP(D5167,'Species List'!$A$2:$J$97,4,0)</f>
        <v>Scaridae</v>
      </c>
    </row>
    <row r="5168" spans="1:11">
      <c r="A5168">
        <v>2017</v>
      </c>
      <c r="B5168" t="s">
        <v>379</v>
      </c>
      <c r="C5168">
        <v>6</v>
      </c>
      <c r="D5168" t="s">
        <v>47</v>
      </c>
      <c r="E5168" s="48" t="str">
        <f>VLOOKUP(D5168,'Species List'!$A$2:$J$97,3,0)</f>
        <v>Sparisoma aurofrenatum</v>
      </c>
      <c r="F5168">
        <v>19</v>
      </c>
      <c r="G5168" t="s">
        <v>43</v>
      </c>
      <c r="H5168" s="50">
        <f>VLOOKUP(D5168,'Species List'!$A$2:$J$97,6,0)</f>
        <v>-4.0781000000000001</v>
      </c>
      <c r="I5168" s="50">
        <f>VLOOKUP(D5168,'Species List'!$A$2:$J$97,7,0)</f>
        <v>2.7437999999999998</v>
      </c>
      <c r="J5168">
        <f t="shared" si="80"/>
        <v>149.3977752647418</v>
      </c>
      <c r="K5168" s="50" t="str">
        <f>VLOOKUP(D5168,'Species List'!$A$2:$J$97,4,0)</f>
        <v>Scaridae</v>
      </c>
    </row>
    <row r="5169" spans="1:11">
      <c r="A5169">
        <v>2017</v>
      </c>
      <c r="B5169" t="s">
        <v>379</v>
      </c>
      <c r="C5169">
        <v>6</v>
      </c>
      <c r="D5169" t="s">
        <v>47</v>
      </c>
      <c r="E5169" s="48" t="str">
        <f>VLOOKUP(D5169,'Species List'!$A$2:$J$97,3,0)</f>
        <v>Sparisoma aurofrenatum</v>
      </c>
      <c r="F5169">
        <v>18</v>
      </c>
      <c r="H5169" s="50">
        <f>VLOOKUP(D5169,'Species List'!$A$2:$J$97,6,0)</f>
        <v>-4.0781000000000001</v>
      </c>
      <c r="I5169" s="50">
        <f>VLOOKUP(D5169,'Species List'!$A$2:$J$97,7,0)</f>
        <v>2.7437999999999998</v>
      </c>
      <c r="J5169">
        <f t="shared" si="80"/>
        <v>128.80024807719036</v>
      </c>
      <c r="K5169" s="50" t="str">
        <f>VLOOKUP(D5169,'Species List'!$A$2:$J$97,4,0)</f>
        <v>Scaridae</v>
      </c>
    </row>
    <row r="5170" spans="1:11">
      <c r="A5170">
        <v>2017</v>
      </c>
      <c r="B5170" t="s">
        <v>379</v>
      </c>
      <c r="C5170">
        <v>6</v>
      </c>
      <c r="D5170" t="s">
        <v>47</v>
      </c>
      <c r="E5170" s="48" t="str">
        <f>VLOOKUP(D5170,'Species List'!$A$2:$J$97,3,0)</f>
        <v>Sparisoma aurofrenatum</v>
      </c>
      <c r="F5170">
        <v>18</v>
      </c>
      <c r="H5170" s="50">
        <f>VLOOKUP(D5170,'Species List'!$A$2:$J$97,6,0)</f>
        <v>-4.0781000000000001</v>
      </c>
      <c r="I5170" s="50">
        <f>VLOOKUP(D5170,'Species List'!$A$2:$J$97,7,0)</f>
        <v>2.7437999999999998</v>
      </c>
      <c r="J5170">
        <f t="shared" si="80"/>
        <v>128.80024807719036</v>
      </c>
      <c r="K5170" s="50" t="str">
        <f>VLOOKUP(D5170,'Species List'!$A$2:$J$97,4,0)</f>
        <v>Scaridae</v>
      </c>
    </row>
    <row r="5171" spans="1:11">
      <c r="A5171">
        <v>2017</v>
      </c>
      <c r="B5171" t="s">
        <v>379</v>
      </c>
      <c r="C5171">
        <v>6</v>
      </c>
      <c r="D5171" t="s">
        <v>45</v>
      </c>
      <c r="E5171" s="48" t="str">
        <f>VLOOKUP(D5171,'Species List'!$A$2:$J$97,3,0)</f>
        <v>Sparisoma viride</v>
      </c>
      <c r="F5171">
        <v>10</v>
      </c>
      <c r="G5171" t="s">
        <v>53</v>
      </c>
      <c r="H5171" s="50">
        <f>VLOOKUP(D5171,'Species List'!$A$2:$J$97,6,0)</f>
        <v>-4.4317000000000002</v>
      </c>
      <c r="I5171" s="50">
        <f>VLOOKUP(D5171,'Species List'!$A$2:$J$97,7,0)</f>
        <v>2.9051</v>
      </c>
      <c r="J5171">
        <f t="shared" si="80"/>
        <v>23.905619353446316</v>
      </c>
      <c r="K5171" s="50" t="str">
        <f>VLOOKUP(D5171,'Species List'!$A$2:$J$97,4,0)</f>
        <v>Scaridae</v>
      </c>
    </row>
    <row r="5172" spans="1:11">
      <c r="A5172">
        <v>2017</v>
      </c>
      <c r="B5172" t="s">
        <v>379</v>
      </c>
      <c r="C5172">
        <v>6</v>
      </c>
      <c r="D5172" t="s">
        <v>45</v>
      </c>
      <c r="E5172" s="48" t="str">
        <f>VLOOKUP(D5172,'Species List'!$A$2:$J$97,3,0)</f>
        <v>Sparisoma viride</v>
      </c>
      <c r="F5172">
        <v>25</v>
      </c>
      <c r="G5172" t="s">
        <v>43</v>
      </c>
      <c r="H5172" s="50">
        <f>VLOOKUP(D5172,'Species List'!$A$2:$J$97,6,0)</f>
        <v>-4.4317000000000002</v>
      </c>
      <c r="I5172" s="50">
        <f>VLOOKUP(D5172,'Species List'!$A$2:$J$97,7,0)</f>
        <v>2.9051</v>
      </c>
      <c r="J5172">
        <f t="shared" si="80"/>
        <v>342.41715863912742</v>
      </c>
      <c r="K5172" s="50" t="str">
        <f>VLOOKUP(D5172,'Species List'!$A$2:$J$97,4,0)</f>
        <v>Scaridae</v>
      </c>
    </row>
    <row r="5173" spans="1:11">
      <c r="A5173">
        <v>2017</v>
      </c>
      <c r="B5173" t="s">
        <v>379</v>
      </c>
      <c r="C5173">
        <v>6</v>
      </c>
      <c r="D5173" t="s">
        <v>45</v>
      </c>
      <c r="E5173" s="48" t="str">
        <f>VLOOKUP(D5173,'Species List'!$A$2:$J$97,3,0)</f>
        <v>Sparisoma viride</v>
      </c>
      <c r="F5173">
        <v>25</v>
      </c>
      <c r="G5173" t="s">
        <v>43</v>
      </c>
      <c r="H5173" s="50">
        <f>VLOOKUP(D5173,'Species List'!$A$2:$J$97,6,0)</f>
        <v>-4.4317000000000002</v>
      </c>
      <c r="I5173" s="50">
        <f>VLOOKUP(D5173,'Species List'!$A$2:$J$97,7,0)</f>
        <v>2.9051</v>
      </c>
      <c r="J5173">
        <f t="shared" si="80"/>
        <v>342.41715863912742</v>
      </c>
      <c r="K5173" s="50" t="str">
        <f>VLOOKUP(D5173,'Species List'!$A$2:$J$97,4,0)</f>
        <v>Scaridae</v>
      </c>
    </row>
    <row r="5174" spans="1:11">
      <c r="A5174">
        <v>2017</v>
      </c>
      <c r="B5174" t="s">
        <v>379</v>
      </c>
      <c r="C5174">
        <v>6</v>
      </c>
      <c r="D5174" t="s">
        <v>45</v>
      </c>
      <c r="E5174" s="48" t="str">
        <f>VLOOKUP(D5174,'Species List'!$A$2:$J$97,3,0)</f>
        <v>Sparisoma viride</v>
      </c>
      <c r="F5174">
        <v>28</v>
      </c>
      <c r="G5174" t="s">
        <v>43</v>
      </c>
      <c r="H5174" s="50">
        <f>VLOOKUP(D5174,'Species List'!$A$2:$J$97,6,0)</f>
        <v>-4.4317000000000002</v>
      </c>
      <c r="I5174" s="50">
        <f>VLOOKUP(D5174,'Species List'!$A$2:$J$97,7,0)</f>
        <v>2.9051</v>
      </c>
      <c r="J5174">
        <f t="shared" si="80"/>
        <v>475.92530495067058</v>
      </c>
      <c r="K5174" s="50" t="str">
        <f>VLOOKUP(D5174,'Species List'!$A$2:$J$97,4,0)</f>
        <v>Scaridae</v>
      </c>
    </row>
    <row r="5175" spans="1:11">
      <c r="A5175">
        <v>2017</v>
      </c>
      <c r="B5175" t="s">
        <v>379</v>
      </c>
      <c r="C5175">
        <v>6</v>
      </c>
      <c r="D5175" t="s">
        <v>60</v>
      </c>
      <c r="E5175" s="48" t="str">
        <f>VLOOKUP(D5175,'Species List'!$A$2:$J$97,3,0)</f>
        <v>Sparisoma rubripinne</v>
      </c>
      <c r="F5175">
        <v>25</v>
      </c>
      <c r="G5175" t="s">
        <v>43</v>
      </c>
      <c r="H5175" s="50">
        <f>VLOOKUP(D5175,'Species List'!$A$2:$J$97,6,0)</f>
        <v>-4.8700999999999999</v>
      </c>
      <c r="I5175" s="50">
        <f>VLOOKUP(D5175,'Species List'!$A$2:$J$97,7,0)</f>
        <v>3.0640999999999998</v>
      </c>
      <c r="J5175">
        <f t="shared" si="80"/>
        <v>300.21195355116015</v>
      </c>
      <c r="K5175" s="50" t="str">
        <f>VLOOKUP(D5175,'Species List'!$A$2:$J$97,4,0)</f>
        <v>Scaridae</v>
      </c>
    </row>
    <row r="5176" spans="1:11">
      <c r="A5176">
        <v>2017</v>
      </c>
      <c r="B5176" t="s">
        <v>379</v>
      </c>
      <c r="C5176">
        <v>7</v>
      </c>
      <c r="D5176" t="s">
        <v>54</v>
      </c>
      <c r="E5176" s="48" t="str">
        <f>VLOOKUP(D5176,'Species List'!$A$2:$J$97,3,0)</f>
        <v>Acanthurus coeruleus</v>
      </c>
      <c r="F5176">
        <v>10</v>
      </c>
      <c r="H5176" s="50">
        <f>VLOOKUP(D5176,'Species List'!$A$2:$J$97,6,0)</f>
        <v>-2.8241999999999998</v>
      </c>
      <c r="I5176" s="50">
        <f>VLOOKUP(D5176,'Species List'!$A$2:$J$97,7,0)</f>
        <v>2.2637999999999998</v>
      </c>
      <c r="J5176">
        <f t="shared" si="80"/>
        <v>50.512632191459488</v>
      </c>
      <c r="K5176" s="50" t="str">
        <f>VLOOKUP(D5176,'Species List'!$A$2:$J$97,4,0)</f>
        <v>Acanthuridae</v>
      </c>
    </row>
    <row r="5177" spans="1:11">
      <c r="A5177">
        <v>2017</v>
      </c>
      <c r="B5177" t="s">
        <v>379</v>
      </c>
      <c r="C5177">
        <v>7</v>
      </c>
      <c r="D5177" t="s">
        <v>54</v>
      </c>
      <c r="E5177" s="48" t="str">
        <f>VLOOKUP(D5177,'Species List'!$A$2:$J$97,3,0)</f>
        <v>Acanthurus coeruleus</v>
      </c>
      <c r="F5177">
        <v>10</v>
      </c>
      <c r="H5177" s="50">
        <f>VLOOKUP(D5177,'Species List'!$A$2:$J$97,6,0)</f>
        <v>-2.8241999999999998</v>
      </c>
      <c r="I5177" s="50">
        <f>VLOOKUP(D5177,'Species List'!$A$2:$J$97,7,0)</f>
        <v>2.2637999999999998</v>
      </c>
      <c r="J5177">
        <f t="shared" si="80"/>
        <v>50.512632191459488</v>
      </c>
      <c r="K5177" s="50" t="str">
        <f>VLOOKUP(D5177,'Species List'!$A$2:$J$97,4,0)</f>
        <v>Acanthuridae</v>
      </c>
    </row>
    <row r="5178" spans="1:11">
      <c r="A5178">
        <v>2017</v>
      </c>
      <c r="B5178" t="s">
        <v>379</v>
      </c>
      <c r="C5178">
        <v>7</v>
      </c>
      <c r="D5178" t="s">
        <v>54</v>
      </c>
      <c r="E5178" s="48" t="str">
        <f>VLOOKUP(D5178,'Species List'!$A$2:$J$97,3,0)</f>
        <v>Acanthurus coeruleus</v>
      </c>
      <c r="F5178">
        <v>10</v>
      </c>
      <c r="H5178" s="50">
        <f>VLOOKUP(D5178,'Species List'!$A$2:$J$97,6,0)</f>
        <v>-2.8241999999999998</v>
      </c>
      <c r="I5178" s="50">
        <f>VLOOKUP(D5178,'Species List'!$A$2:$J$97,7,0)</f>
        <v>2.2637999999999998</v>
      </c>
      <c r="J5178">
        <f t="shared" si="80"/>
        <v>50.512632191459488</v>
      </c>
      <c r="K5178" s="50" t="str">
        <f>VLOOKUP(D5178,'Species List'!$A$2:$J$97,4,0)</f>
        <v>Acanthuridae</v>
      </c>
    </row>
    <row r="5179" spans="1:11">
      <c r="A5179">
        <v>2017</v>
      </c>
      <c r="B5179" t="s">
        <v>379</v>
      </c>
      <c r="C5179">
        <v>7</v>
      </c>
      <c r="D5179" t="s">
        <v>54</v>
      </c>
      <c r="E5179" s="48" t="str">
        <f>VLOOKUP(D5179,'Species List'!$A$2:$J$97,3,0)</f>
        <v>Acanthurus coeruleus</v>
      </c>
      <c r="F5179">
        <v>10</v>
      </c>
      <c r="H5179" s="50">
        <f>VLOOKUP(D5179,'Species List'!$A$2:$J$97,6,0)</f>
        <v>-2.8241999999999998</v>
      </c>
      <c r="I5179" s="50">
        <f>VLOOKUP(D5179,'Species List'!$A$2:$J$97,7,0)</f>
        <v>2.2637999999999998</v>
      </c>
      <c r="J5179">
        <f t="shared" si="80"/>
        <v>50.512632191459488</v>
      </c>
      <c r="K5179" s="50" t="str">
        <f>VLOOKUP(D5179,'Species List'!$A$2:$J$97,4,0)</f>
        <v>Acanthuridae</v>
      </c>
    </row>
    <row r="5180" spans="1:11">
      <c r="A5180">
        <v>2017</v>
      </c>
      <c r="B5180" t="s">
        <v>379</v>
      </c>
      <c r="C5180">
        <v>7</v>
      </c>
      <c r="D5180" t="s">
        <v>54</v>
      </c>
      <c r="E5180" s="48" t="str">
        <f>VLOOKUP(D5180,'Species List'!$A$2:$J$97,3,0)</f>
        <v>Acanthurus coeruleus</v>
      </c>
      <c r="F5180">
        <v>18</v>
      </c>
      <c r="H5180" s="50">
        <f>VLOOKUP(D5180,'Species List'!$A$2:$J$97,6,0)</f>
        <v>-2.8241999999999998</v>
      </c>
      <c r="I5180" s="50">
        <f>VLOOKUP(D5180,'Species List'!$A$2:$J$97,7,0)</f>
        <v>2.2637999999999998</v>
      </c>
      <c r="J5180">
        <f t="shared" si="80"/>
        <v>191.11109332634919</v>
      </c>
      <c r="K5180" s="50" t="str">
        <f>VLOOKUP(D5180,'Species List'!$A$2:$J$97,4,0)</f>
        <v>Acanthuridae</v>
      </c>
    </row>
    <row r="5181" spans="1:11">
      <c r="A5181">
        <v>2017</v>
      </c>
      <c r="B5181" t="s">
        <v>379</v>
      </c>
      <c r="C5181">
        <v>7</v>
      </c>
      <c r="D5181" t="s">
        <v>54</v>
      </c>
      <c r="E5181" s="48" t="str">
        <f>VLOOKUP(D5181,'Species List'!$A$2:$J$97,3,0)</f>
        <v>Acanthurus coeruleus</v>
      </c>
      <c r="F5181">
        <v>18</v>
      </c>
      <c r="H5181" s="50">
        <f>VLOOKUP(D5181,'Species List'!$A$2:$J$97,6,0)</f>
        <v>-2.8241999999999998</v>
      </c>
      <c r="I5181" s="50">
        <f>VLOOKUP(D5181,'Species List'!$A$2:$J$97,7,0)</f>
        <v>2.2637999999999998</v>
      </c>
      <c r="J5181">
        <f t="shared" si="80"/>
        <v>191.11109332634919</v>
      </c>
      <c r="K5181" s="50" t="str">
        <f>VLOOKUP(D5181,'Species List'!$A$2:$J$97,4,0)</f>
        <v>Acanthuridae</v>
      </c>
    </row>
    <row r="5182" spans="1:11">
      <c r="A5182">
        <v>2017</v>
      </c>
      <c r="B5182" t="s">
        <v>379</v>
      </c>
      <c r="C5182">
        <v>7</v>
      </c>
      <c r="D5182" t="s">
        <v>54</v>
      </c>
      <c r="E5182" s="48" t="str">
        <f>VLOOKUP(D5182,'Species List'!$A$2:$J$97,3,0)</f>
        <v>Acanthurus coeruleus</v>
      </c>
      <c r="F5182">
        <v>18</v>
      </c>
      <c r="H5182" s="50">
        <f>VLOOKUP(D5182,'Species List'!$A$2:$J$97,6,0)</f>
        <v>-2.8241999999999998</v>
      </c>
      <c r="I5182" s="50">
        <f>VLOOKUP(D5182,'Species List'!$A$2:$J$97,7,0)</f>
        <v>2.2637999999999998</v>
      </c>
      <c r="J5182">
        <f t="shared" si="80"/>
        <v>191.11109332634919</v>
      </c>
      <c r="K5182" s="50" t="str">
        <f>VLOOKUP(D5182,'Species List'!$A$2:$J$97,4,0)</f>
        <v>Acanthuridae</v>
      </c>
    </row>
    <row r="5183" spans="1:11">
      <c r="A5183">
        <v>2017</v>
      </c>
      <c r="B5183" t="s">
        <v>379</v>
      </c>
      <c r="C5183">
        <v>7</v>
      </c>
      <c r="D5183" t="s">
        <v>54</v>
      </c>
      <c r="E5183" s="48" t="str">
        <f>VLOOKUP(D5183,'Species List'!$A$2:$J$97,3,0)</f>
        <v>Acanthurus coeruleus</v>
      </c>
      <c r="F5183">
        <v>18</v>
      </c>
      <c r="H5183" s="50">
        <f>VLOOKUP(D5183,'Species List'!$A$2:$J$97,6,0)</f>
        <v>-2.8241999999999998</v>
      </c>
      <c r="I5183" s="50">
        <f>VLOOKUP(D5183,'Species List'!$A$2:$J$97,7,0)</f>
        <v>2.2637999999999998</v>
      </c>
      <c r="J5183">
        <f t="shared" si="80"/>
        <v>191.11109332634919</v>
      </c>
      <c r="K5183" s="50" t="str">
        <f>VLOOKUP(D5183,'Species List'!$A$2:$J$97,4,0)</f>
        <v>Acanthuridae</v>
      </c>
    </row>
    <row r="5184" spans="1:11">
      <c r="A5184">
        <v>2017</v>
      </c>
      <c r="B5184" t="s">
        <v>379</v>
      </c>
      <c r="C5184">
        <v>7</v>
      </c>
      <c r="D5184" t="s">
        <v>44</v>
      </c>
      <c r="E5184" s="48" t="str">
        <f>VLOOKUP(D5184,'Species List'!$A$2:$J$97,3,0)</f>
        <v>Scarus iseri</v>
      </c>
      <c r="F5184">
        <v>15</v>
      </c>
      <c r="G5184" t="s">
        <v>21</v>
      </c>
      <c r="H5184" s="50">
        <f>VLOOKUP(D5184,'Species List'!$A$2:$J$97,6,0)</f>
        <v>-4.8887</v>
      </c>
      <c r="I5184" s="50">
        <f>VLOOKUP(D5184,'Species List'!$A$2:$J$97,7,0)</f>
        <v>3.0548000000000002</v>
      </c>
      <c r="J5184">
        <f t="shared" si="80"/>
        <v>57.388328837000365</v>
      </c>
      <c r="K5184" s="50" t="str">
        <f>VLOOKUP(D5184,'Species List'!$A$2:$J$97,4,0)</f>
        <v>Scaridae</v>
      </c>
    </row>
    <row r="5185" spans="1:11">
      <c r="A5185">
        <v>2017</v>
      </c>
      <c r="B5185" t="s">
        <v>379</v>
      </c>
      <c r="C5185">
        <v>7</v>
      </c>
      <c r="D5185" t="s">
        <v>44</v>
      </c>
      <c r="E5185" s="48" t="str">
        <f>VLOOKUP(D5185,'Species List'!$A$2:$J$97,3,0)</f>
        <v>Scarus iseri</v>
      </c>
      <c r="F5185">
        <v>22</v>
      </c>
      <c r="G5185" t="s">
        <v>43</v>
      </c>
      <c r="H5185" s="50">
        <f>VLOOKUP(D5185,'Species List'!$A$2:$J$97,6,0)</f>
        <v>-4.8887</v>
      </c>
      <c r="I5185" s="50">
        <f>VLOOKUP(D5185,'Species List'!$A$2:$J$97,7,0)</f>
        <v>3.0548000000000002</v>
      </c>
      <c r="J5185">
        <f t="shared" si="80"/>
        <v>184.89825197921766</v>
      </c>
      <c r="K5185" s="50" t="str">
        <f>VLOOKUP(D5185,'Species List'!$A$2:$J$97,4,0)</f>
        <v>Scaridae</v>
      </c>
    </row>
    <row r="5186" spans="1:11">
      <c r="A5186">
        <v>2017</v>
      </c>
      <c r="B5186" t="s">
        <v>379</v>
      </c>
      <c r="C5186">
        <v>7</v>
      </c>
      <c r="D5186" t="s">
        <v>48</v>
      </c>
      <c r="E5186" s="48" t="str">
        <f>VLOOKUP(D5186,'Species List'!$A$2:$J$97,3,0)</f>
        <v>Scarus taeniopterus</v>
      </c>
      <c r="F5186">
        <v>12</v>
      </c>
      <c r="G5186" t="s">
        <v>21</v>
      </c>
      <c r="H5186" s="50">
        <f>VLOOKUP(D5186,'Species List'!$A$2:$J$97,6,0)</f>
        <v>-3.2256999999999998</v>
      </c>
      <c r="I5186" s="50">
        <f>VLOOKUP(D5186,'Species List'!$A$2:$J$97,7,0)</f>
        <v>2.3852000000000002</v>
      </c>
      <c r="J5186">
        <f t="shared" ref="J5186:J5249" si="81">10^(H5186+(I5186*LOG(F5186*10)/LOG(10)))</f>
        <v>54.145592205106873</v>
      </c>
      <c r="K5186" s="50" t="str">
        <f>VLOOKUP(D5186,'Species List'!$A$2:$J$97,4,0)</f>
        <v>Scaridae</v>
      </c>
    </row>
    <row r="5187" spans="1:11">
      <c r="A5187">
        <v>2017</v>
      </c>
      <c r="B5187" t="s">
        <v>379</v>
      </c>
      <c r="C5187">
        <v>7</v>
      </c>
      <c r="D5187" t="s">
        <v>48</v>
      </c>
      <c r="E5187" s="48" t="str">
        <f>VLOOKUP(D5187,'Species List'!$A$2:$J$97,3,0)</f>
        <v>Scarus taeniopterus</v>
      </c>
      <c r="F5187">
        <v>14</v>
      </c>
      <c r="G5187" t="s">
        <v>21</v>
      </c>
      <c r="H5187" s="50">
        <f>VLOOKUP(D5187,'Species List'!$A$2:$J$97,6,0)</f>
        <v>-3.2256999999999998</v>
      </c>
      <c r="I5187" s="50">
        <f>VLOOKUP(D5187,'Species List'!$A$2:$J$97,7,0)</f>
        <v>2.3852000000000002</v>
      </c>
      <c r="J5187">
        <f t="shared" si="81"/>
        <v>78.206813423753971</v>
      </c>
      <c r="K5187" s="50" t="str">
        <f>VLOOKUP(D5187,'Species List'!$A$2:$J$97,4,0)</f>
        <v>Scaridae</v>
      </c>
    </row>
    <row r="5188" spans="1:11">
      <c r="A5188">
        <v>2017</v>
      </c>
      <c r="B5188" t="s">
        <v>379</v>
      </c>
      <c r="C5188">
        <v>7</v>
      </c>
      <c r="D5188" t="s">
        <v>48</v>
      </c>
      <c r="E5188" s="48" t="str">
        <f>VLOOKUP(D5188,'Species List'!$A$2:$J$97,3,0)</f>
        <v>Scarus taeniopterus</v>
      </c>
      <c r="F5188">
        <v>14</v>
      </c>
      <c r="G5188" t="s">
        <v>21</v>
      </c>
      <c r="H5188" s="50">
        <f>VLOOKUP(D5188,'Species List'!$A$2:$J$97,6,0)</f>
        <v>-3.2256999999999998</v>
      </c>
      <c r="I5188" s="50">
        <f>VLOOKUP(D5188,'Species List'!$A$2:$J$97,7,0)</f>
        <v>2.3852000000000002</v>
      </c>
      <c r="J5188">
        <f t="shared" si="81"/>
        <v>78.206813423753971</v>
      </c>
      <c r="K5188" s="50" t="str">
        <f>VLOOKUP(D5188,'Species List'!$A$2:$J$97,4,0)</f>
        <v>Scaridae</v>
      </c>
    </row>
    <row r="5189" spans="1:11">
      <c r="A5189">
        <v>2017</v>
      </c>
      <c r="B5189" t="s">
        <v>379</v>
      </c>
      <c r="C5189">
        <v>7</v>
      </c>
      <c r="D5189" t="s">
        <v>48</v>
      </c>
      <c r="E5189" s="48" t="str">
        <f>VLOOKUP(D5189,'Species List'!$A$2:$J$97,3,0)</f>
        <v>Scarus taeniopterus</v>
      </c>
      <c r="F5189">
        <v>14</v>
      </c>
      <c r="G5189" t="s">
        <v>21</v>
      </c>
      <c r="H5189" s="50">
        <f>VLOOKUP(D5189,'Species List'!$A$2:$J$97,6,0)</f>
        <v>-3.2256999999999998</v>
      </c>
      <c r="I5189" s="50">
        <f>VLOOKUP(D5189,'Species List'!$A$2:$J$97,7,0)</f>
        <v>2.3852000000000002</v>
      </c>
      <c r="J5189">
        <f t="shared" si="81"/>
        <v>78.206813423753971</v>
      </c>
      <c r="K5189" s="50" t="str">
        <f>VLOOKUP(D5189,'Species List'!$A$2:$J$97,4,0)</f>
        <v>Scaridae</v>
      </c>
    </row>
    <row r="5190" spans="1:11">
      <c r="A5190">
        <v>2017</v>
      </c>
      <c r="B5190" t="s">
        <v>379</v>
      </c>
      <c r="C5190">
        <v>7</v>
      </c>
      <c r="D5190" t="s">
        <v>48</v>
      </c>
      <c r="E5190" s="48" t="str">
        <f>VLOOKUP(D5190,'Species List'!$A$2:$J$97,3,0)</f>
        <v>Scarus taeniopterus</v>
      </c>
      <c r="F5190">
        <v>19</v>
      </c>
      <c r="G5190" t="s">
        <v>43</v>
      </c>
      <c r="H5190" s="50">
        <f>VLOOKUP(D5190,'Species List'!$A$2:$J$97,6,0)</f>
        <v>-3.2256999999999998</v>
      </c>
      <c r="I5190" s="50">
        <f>VLOOKUP(D5190,'Species List'!$A$2:$J$97,7,0)</f>
        <v>2.3852000000000002</v>
      </c>
      <c r="J5190">
        <f t="shared" si="81"/>
        <v>162.02539503890316</v>
      </c>
      <c r="K5190" s="50" t="str">
        <f>VLOOKUP(D5190,'Species List'!$A$2:$J$97,4,0)</f>
        <v>Scaridae</v>
      </c>
    </row>
    <row r="5191" spans="1:11">
      <c r="A5191">
        <v>2017</v>
      </c>
      <c r="B5191" t="s">
        <v>379</v>
      </c>
      <c r="C5191">
        <v>7</v>
      </c>
      <c r="D5191" t="s">
        <v>48</v>
      </c>
      <c r="E5191" s="48" t="str">
        <f>VLOOKUP(D5191,'Species List'!$A$2:$J$97,3,0)</f>
        <v>Scarus taeniopterus</v>
      </c>
      <c r="F5191">
        <v>20</v>
      </c>
      <c r="G5191" t="s">
        <v>43</v>
      </c>
      <c r="H5191" s="50">
        <f>VLOOKUP(D5191,'Species List'!$A$2:$J$97,6,0)</f>
        <v>-3.2256999999999998</v>
      </c>
      <c r="I5191" s="50">
        <f>VLOOKUP(D5191,'Species List'!$A$2:$J$97,7,0)</f>
        <v>2.3852000000000002</v>
      </c>
      <c r="J5191">
        <f t="shared" si="81"/>
        <v>183.11197449783583</v>
      </c>
      <c r="K5191" s="50" t="str">
        <f>VLOOKUP(D5191,'Species List'!$A$2:$J$97,4,0)</f>
        <v>Scaridae</v>
      </c>
    </row>
    <row r="5192" spans="1:11">
      <c r="A5192">
        <v>2017</v>
      </c>
      <c r="B5192" t="s">
        <v>379</v>
      </c>
      <c r="C5192">
        <v>7</v>
      </c>
      <c r="D5192" t="s">
        <v>48</v>
      </c>
      <c r="E5192" s="48" t="str">
        <f>VLOOKUP(D5192,'Species List'!$A$2:$J$97,3,0)</f>
        <v>Scarus taeniopterus</v>
      </c>
      <c r="F5192">
        <v>21</v>
      </c>
      <c r="G5192" t="s">
        <v>43</v>
      </c>
      <c r="H5192" s="50">
        <f>VLOOKUP(D5192,'Species List'!$A$2:$J$97,6,0)</f>
        <v>-3.2256999999999998</v>
      </c>
      <c r="I5192" s="50">
        <f>VLOOKUP(D5192,'Species List'!$A$2:$J$97,7,0)</f>
        <v>2.3852000000000002</v>
      </c>
      <c r="J5192">
        <f t="shared" si="81"/>
        <v>205.71097462173614</v>
      </c>
      <c r="K5192" s="50" t="str">
        <f>VLOOKUP(D5192,'Species List'!$A$2:$J$97,4,0)</f>
        <v>Scaridae</v>
      </c>
    </row>
    <row r="5193" spans="1:11">
      <c r="A5193">
        <v>2017</v>
      </c>
      <c r="B5193" t="s">
        <v>379</v>
      </c>
      <c r="C5193">
        <v>7</v>
      </c>
      <c r="D5193" t="s">
        <v>42</v>
      </c>
      <c r="E5193" s="48" t="str">
        <f>VLOOKUP(D5193,'Species List'!$A$2:$J$97,3,0)</f>
        <v>Scarus vetula</v>
      </c>
      <c r="F5193">
        <v>22</v>
      </c>
      <c r="G5193" t="s">
        <v>21</v>
      </c>
      <c r="H5193" s="50">
        <f>VLOOKUP(D5193,'Species List'!$A$2:$J$97,6,0)</f>
        <v>-5.0162000000000004</v>
      </c>
      <c r="I5193" s="50">
        <f>VLOOKUP(D5193,'Species List'!$A$2:$J$97,7,0)</f>
        <v>3.1109</v>
      </c>
      <c r="J5193">
        <f t="shared" si="81"/>
        <v>186.5703893135852</v>
      </c>
      <c r="K5193" s="50" t="str">
        <f>VLOOKUP(D5193,'Species List'!$A$2:$J$97,4,0)</f>
        <v>Scaridae</v>
      </c>
    </row>
    <row r="5194" spans="1:11">
      <c r="A5194">
        <v>2017</v>
      </c>
      <c r="B5194" t="s">
        <v>379</v>
      </c>
      <c r="C5194">
        <v>7</v>
      </c>
      <c r="D5194" t="s">
        <v>42</v>
      </c>
      <c r="E5194" s="48" t="str">
        <f>VLOOKUP(D5194,'Species List'!$A$2:$J$97,3,0)</f>
        <v>Scarus vetula</v>
      </c>
      <c r="F5194">
        <v>10</v>
      </c>
      <c r="G5194" t="s">
        <v>53</v>
      </c>
      <c r="H5194" s="50">
        <f>VLOOKUP(D5194,'Species List'!$A$2:$J$97,6,0)</f>
        <v>-5.0162000000000004</v>
      </c>
      <c r="I5194" s="50">
        <f>VLOOKUP(D5194,'Species List'!$A$2:$J$97,7,0)</f>
        <v>3.1109</v>
      </c>
      <c r="J5194">
        <f t="shared" si="81"/>
        <v>16.054618868009708</v>
      </c>
      <c r="K5194" s="50" t="str">
        <f>VLOOKUP(D5194,'Species List'!$A$2:$J$97,4,0)</f>
        <v>Scaridae</v>
      </c>
    </row>
    <row r="5195" spans="1:11">
      <c r="A5195">
        <v>2017</v>
      </c>
      <c r="B5195" t="s">
        <v>379</v>
      </c>
      <c r="C5195">
        <v>7</v>
      </c>
      <c r="D5195" t="s">
        <v>42</v>
      </c>
      <c r="E5195" s="48" t="str">
        <f>VLOOKUP(D5195,'Species List'!$A$2:$J$97,3,0)</f>
        <v>Scarus vetula</v>
      </c>
      <c r="F5195">
        <v>38</v>
      </c>
      <c r="G5195" t="s">
        <v>43</v>
      </c>
      <c r="H5195" s="50">
        <f>VLOOKUP(D5195,'Species List'!$A$2:$J$97,6,0)</f>
        <v>-5.0162000000000004</v>
      </c>
      <c r="I5195" s="50">
        <f>VLOOKUP(D5195,'Species List'!$A$2:$J$97,7,0)</f>
        <v>3.1109</v>
      </c>
      <c r="J5195">
        <f t="shared" si="81"/>
        <v>1021.5245084831901</v>
      </c>
      <c r="K5195" s="50" t="str">
        <f>VLOOKUP(D5195,'Species List'!$A$2:$J$97,4,0)</f>
        <v>Scaridae</v>
      </c>
    </row>
    <row r="5196" spans="1:11">
      <c r="A5196">
        <v>2017</v>
      </c>
      <c r="B5196" t="s">
        <v>379</v>
      </c>
      <c r="C5196">
        <v>7</v>
      </c>
      <c r="D5196" t="s">
        <v>47</v>
      </c>
      <c r="E5196" s="48" t="str">
        <f>VLOOKUP(D5196,'Species List'!$A$2:$J$97,3,0)</f>
        <v>Sparisoma aurofrenatum</v>
      </c>
      <c r="F5196">
        <v>12</v>
      </c>
      <c r="G5196" t="s">
        <v>21</v>
      </c>
      <c r="H5196" s="50">
        <f>VLOOKUP(D5196,'Species List'!$A$2:$J$97,6,0)</f>
        <v>-4.0781000000000001</v>
      </c>
      <c r="I5196" s="50">
        <f>VLOOKUP(D5196,'Species List'!$A$2:$J$97,7,0)</f>
        <v>2.7437999999999998</v>
      </c>
      <c r="J5196">
        <f t="shared" si="81"/>
        <v>42.340648247283212</v>
      </c>
      <c r="K5196" s="50" t="str">
        <f>VLOOKUP(D5196,'Species List'!$A$2:$J$97,4,0)</f>
        <v>Scaridae</v>
      </c>
    </row>
    <row r="5197" spans="1:11">
      <c r="A5197">
        <v>2017</v>
      </c>
      <c r="B5197" t="s">
        <v>379</v>
      </c>
      <c r="C5197">
        <v>7</v>
      </c>
      <c r="D5197" t="s">
        <v>47</v>
      </c>
      <c r="E5197" s="48" t="str">
        <f>VLOOKUP(D5197,'Species List'!$A$2:$J$97,3,0)</f>
        <v>Sparisoma aurofrenatum</v>
      </c>
      <c r="F5197">
        <v>17</v>
      </c>
      <c r="G5197" t="s">
        <v>43</v>
      </c>
      <c r="H5197" s="50">
        <f>VLOOKUP(D5197,'Species List'!$A$2:$J$97,6,0)</f>
        <v>-4.0781000000000001</v>
      </c>
      <c r="I5197" s="50">
        <f>VLOOKUP(D5197,'Species List'!$A$2:$J$97,7,0)</f>
        <v>2.7437999999999998</v>
      </c>
      <c r="J5197">
        <f t="shared" si="81"/>
        <v>110.10467275536061</v>
      </c>
      <c r="K5197" s="50" t="str">
        <f>VLOOKUP(D5197,'Species List'!$A$2:$J$97,4,0)</f>
        <v>Scaridae</v>
      </c>
    </row>
    <row r="5198" spans="1:11">
      <c r="A5198">
        <v>2017</v>
      </c>
      <c r="B5198" t="s">
        <v>379</v>
      </c>
      <c r="C5198">
        <v>7</v>
      </c>
      <c r="D5198" t="s">
        <v>47</v>
      </c>
      <c r="E5198" s="48" t="str">
        <f>VLOOKUP(D5198,'Species List'!$A$2:$J$97,3,0)</f>
        <v>Sparisoma aurofrenatum</v>
      </c>
      <c r="F5198">
        <v>18</v>
      </c>
      <c r="G5198" t="s">
        <v>43</v>
      </c>
      <c r="H5198" s="50">
        <f>VLOOKUP(D5198,'Species List'!$A$2:$J$97,6,0)</f>
        <v>-4.0781000000000001</v>
      </c>
      <c r="I5198" s="50">
        <f>VLOOKUP(D5198,'Species List'!$A$2:$J$97,7,0)</f>
        <v>2.7437999999999998</v>
      </c>
      <c r="J5198">
        <f t="shared" si="81"/>
        <v>128.80024807719036</v>
      </c>
      <c r="K5198" s="50" t="str">
        <f>VLOOKUP(D5198,'Species List'!$A$2:$J$97,4,0)</f>
        <v>Scaridae</v>
      </c>
    </row>
    <row r="5199" spans="1:11">
      <c r="A5199">
        <v>2017</v>
      </c>
      <c r="B5199" t="s">
        <v>379</v>
      </c>
      <c r="C5199">
        <v>7</v>
      </c>
      <c r="D5199" t="s">
        <v>45</v>
      </c>
      <c r="E5199" s="48" t="str">
        <f>VLOOKUP(D5199,'Species List'!$A$2:$J$97,3,0)</f>
        <v>Sparisoma viride</v>
      </c>
      <c r="F5199">
        <v>28</v>
      </c>
      <c r="G5199" t="s">
        <v>43</v>
      </c>
      <c r="H5199" s="50">
        <f>VLOOKUP(D5199,'Species List'!$A$2:$J$97,6,0)</f>
        <v>-4.4317000000000002</v>
      </c>
      <c r="I5199" s="50">
        <f>VLOOKUP(D5199,'Species List'!$A$2:$J$97,7,0)</f>
        <v>2.9051</v>
      </c>
      <c r="J5199">
        <f t="shared" si="81"/>
        <v>475.92530495067058</v>
      </c>
      <c r="K5199" s="50" t="str">
        <f>VLOOKUP(D5199,'Species List'!$A$2:$J$97,4,0)</f>
        <v>Scaridae</v>
      </c>
    </row>
    <row r="5200" spans="1:11">
      <c r="A5200">
        <v>2017</v>
      </c>
      <c r="B5200" t="s">
        <v>64</v>
      </c>
      <c r="C5200">
        <v>1</v>
      </c>
      <c r="D5200" t="s">
        <v>46</v>
      </c>
      <c r="E5200" s="48" t="str">
        <f>VLOOKUP(D5200,'Species List'!$A$2:$J$97,3,0)</f>
        <v>Acanthurus chirurgus</v>
      </c>
      <c r="F5200">
        <v>15</v>
      </c>
      <c r="H5200" s="50">
        <f>VLOOKUP(D5200,'Species List'!$A$2:$J$97,6,0)</f>
        <v>-2.4262000000000001</v>
      </c>
      <c r="I5200" s="50">
        <f>VLOOKUP(D5200,'Species List'!$A$2:$J$97,7,0)</f>
        <v>2.0768</v>
      </c>
      <c r="J5200">
        <f t="shared" si="81"/>
        <v>123.90999139179274</v>
      </c>
      <c r="K5200" s="50" t="str">
        <f>VLOOKUP(D5200,'Species List'!$A$2:$J$97,4,0)</f>
        <v>Acanthuridae</v>
      </c>
    </row>
    <row r="5201" spans="1:11">
      <c r="A5201">
        <v>2017</v>
      </c>
      <c r="B5201" t="s">
        <v>64</v>
      </c>
      <c r="C5201">
        <v>1</v>
      </c>
      <c r="D5201" t="s">
        <v>46</v>
      </c>
      <c r="E5201" s="48" t="str">
        <f>VLOOKUP(D5201,'Species List'!$A$2:$J$97,3,0)</f>
        <v>Acanthurus chirurgus</v>
      </c>
      <c r="F5201">
        <v>16</v>
      </c>
      <c r="H5201" s="50">
        <f>VLOOKUP(D5201,'Species List'!$A$2:$J$97,6,0)</f>
        <v>-2.4262000000000001</v>
      </c>
      <c r="I5201" s="50">
        <f>VLOOKUP(D5201,'Species List'!$A$2:$J$97,7,0)</f>
        <v>2.0768</v>
      </c>
      <c r="J5201">
        <f t="shared" si="81"/>
        <v>141.68255499244037</v>
      </c>
      <c r="K5201" s="50" t="str">
        <f>VLOOKUP(D5201,'Species List'!$A$2:$J$97,4,0)</f>
        <v>Acanthuridae</v>
      </c>
    </row>
    <row r="5202" spans="1:11">
      <c r="A5202">
        <v>2017</v>
      </c>
      <c r="B5202" t="s">
        <v>64</v>
      </c>
      <c r="C5202">
        <v>1</v>
      </c>
      <c r="D5202" t="s">
        <v>46</v>
      </c>
      <c r="E5202" s="48" t="str">
        <f>VLOOKUP(D5202,'Species List'!$A$2:$J$97,3,0)</f>
        <v>Acanthurus chirurgus</v>
      </c>
      <c r="F5202">
        <v>18</v>
      </c>
      <c r="H5202" s="50">
        <f>VLOOKUP(D5202,'Species List'!$A$2:$J$97,6,0)</f>
        <v>-2.4262000000000001</v>
      </c>
      <c r="I5202" s="50">
        <f>VLOOKUP(D5202,'Species List'!$A$2:$J$97,7,0)</f>
        <v>2.0768</v>
      </c>
      <c r="J5202">
        <f t="shared" si="81"/>
        <v>180.94639647035288</v>
      </c>
      <c r="K5202" s="50" t="str">
        <f>VLOOKUP(D5202,'Species List'!$A$2:$J$97,4,0)</f>
        <v>Acanthuridae</v>
      </c>
    </row>
    <row r="5203" spans="1:11">
      <c r="A5203">
        <v>2017</v>
      </c>
      <c r="B5203" t="s">
        <v>64</v>
      </c>
      <c r="C5203">
        <v>1</v>
      </c>
      <c r="D5203" t="s">
        <v>46</v>
      </c>
      <c r="E5203" s="48" t="str">
        <f>VLOOKUP(D5203,'Species List'!$A$2:$J$97,3,0)</f>
        <v>Acanthurus chirurgus</v>
      </c>
      <c r="F5203">
        <v>19</v>
      </c>
      <c r="H5203" s="50">
        <f>VLOOKUP(D5203,'Species List'!$A$2:$J$97,6,0)</f>
        <v>-2.4262000000000001</v>
      </c>
      <c r="I5203" s="50">
        <f>VLOOKUP(D5203,'Species List'!$A$2:$J$97,7,0)</f>
        <v>2.0768</v>
      </c>
      <c r="J5203">
        <f t="shared" si="81"/>
        <v>202.44892660536834</v>
      </c>
      <c r="K5203" s="50" t="str">
        <f>VLOOKUP(D5203,'Species List'!$A$2:$J$97,4,0)</f>
        <v>Acanthuridae</v>
      </c>
    </row>
    <row r="5204" spans="1:11">
      <c r="A5204">
        <v>2017</v>
      </c>
      <c r="B5204" t="s">
        <v>64</v>
      </c>
      <c r="C5204">
        <v>1</v>
      </c>
      <c r="D5204" t="s">
        <v>54</v>
      </c>
      <c r="E5204" s="48" t="str">
        <f>VLOOKUP(D5204,'Species List'!$A$2:$J$97,3,0)</f>
        <v>Acanthurus coeruleus</v>
      </c>
      <c r="F5204">
        <v>16</v>
      </c>
      <c r="H5204" s="50">
        <f>VLOOKUP(D5204,'Species List'!$A$2:$J$97,6,0)</f>
        <v>-2.8241999999999998</v>
      </c>
      <c r="I5204" s="50">
        <f>VLOOKUP(D5204,'Species List'!$A$2:$J$97,7,0)</f>
        <v>2.2637999999999998</v>
      </c>
      <c r="J5204">
        <f t="shared" si="81"/>
        <v>146.38171018501848</v>
      </c>
      <c r="K5204" s="50" t="str">
        <f>VLOOKUP(D5204,'Species List'!$A$2:$J$97,4,0)</f>
        <v>Acanthuridae</v>
      </c>
    </row>
    <row r="5205" spans="1:11">
      <c r="A5205">
        <v>2017</v>
      </c>
      <c r="B5205" t="s">
        <v>64</v>
      </c>
      <c r="C5205">
        <v>1</v>
      </c>
      <c r="D5205" t="s">
        <v>44</v>
      </c>
      <c r="E5205" s="48" t="str">
        <f>VLOOKUP(D5205,'Species List'!$A$2:$J$97,3,0)</f>
        <v>Scarus iseri</v>
      </c>
      <c r="F5205">
        <v>20</v>
      </c>
      <c r="G5205" t="s">
        <v>43</v>
      </c>
      <c r="H5205" s="50">
        <f>VLOOKUP(D5205,'Species List'!$A$2:$J$97,6,0)</f>
        <v>-4.8887</v>
      </c>
      <c r="I5205" s="50">
        <f>VLOOKUP(D5205,'Species List'!$A$2:$J$97,7,0)</f>
        <v>3.0548000000000002</v>
      </c>
      <c r="J5205">
        <f t="shared" si="81"/>
        <v>138.19312276937541</v>
      </c>
      <c r="K5205" s="50" t="str">
        <f>VLOOKUP(D5205,'Species List'!$A$2:$J$97,4,0)</f>
        <v>Scaridae</v>
      </c>
    </row>
    <row r="5206" spans="1:11">
      <c r="A5206">
        <v>2017</v>
      </c>
      <c r="B5206" t="s">
        <v>64</v>
      </c>
      <c r="C5206">
        <v>1</v>
      </c>
      <c r="D5206" t="s">
        <v>48</v>
      </c>
      <c r="E5206" s="48" t="str">
        <f>VLOOKUP(D5206,'Species List'!$A$2:$J$97,3,0)</f>
        <v>Scarus taeniopterus</v>
      </c>
      <c r="F5206">
        <v>12</v>
      </c>
      <c r="G5206" t="s">
        <v>21</v>
      </c>
      <c r="H5206" s="50">
        <f>VLOOKUP(D5206,'Species List'!$A$2:$J$97,6,0)</f>
        <v>-3.2256999999999998</v>
      </c>
      <c r="I5206" s="50">
        <f>VLOOKUP(D5206,'Species List'!$A$2:$J$97,7,0)</f>
        <v>2.3852000000000002</v>
      </c>
      <c r="J5206">
        <f t="shared" si="81"/>
        <v>54.145592205106873</v>
      </c>
      <c r="K5206" s="50" t="str">
        <f>VLOOKUP(D5206,'Species List'!$A$2:$J$97,4,0)</f>
        <v>Scaridae</v>
      </c>
    </row>
    <row r="5207" spans="1:11">
      <c r="A5207">
        <v>2017</v>
      </c>
      <c r="B5207" t="s">
        <v>64</v>
      </c>
      <c r="C5207">
        <v>1</v>
      </c>
      <c r="D5207" t="s">
        <v>48</v>
      </c>
      <c r="E5207" s="48" t="str">
        <f>VLOOKUP(D5207,'Species List'!$A$2:$J$97,3,0)</f>
        <v>Scarus taeniopterus</v>
      </c>
      <c r="F5207">
        <v>12</v>
      </c>
      <c r="G5207" t="s">
        <v>21</v>
      </c>
      <c r="H5207" s="50">
        <f>VLOOKUP(D5207,'Species List'!$A$2:$J$97,6,0)</f>
        <v>-3.2256999999999998</v>
      </c>
      <c r="I5207" s="50">
        <f>VLOOKUP(D5207,'Species List'!$A$2:$J$97,7,0)</f>
        <v>2.3852000000000002</v>
      </c>
      <c r="J5207">
        <f t="shared" si="81"/>
        <v>54.145592205106873</v>
      </c>
      <c r="K5207" s="50" t="str">
        <f>VLOOKUP(D5207,'Species List'!$A$2:$J$97,4,0)</f>
        <v>Scaridae</v>
      </c>
    </row>
    <row r="5208" spans="1:11">
      <c r="A5208">
        <v>2017</v>
      </c>
      <c r="B5208" t="s">
        <v>64</v>
      </c>
      <c r="C5208">
        <v>1</v>
      </c>
      <c r="D5208" t="s">
        <v>48</v>
      </c>
      <c r="E5208" s="48" t="str">
        <f>VLOOKUP(D5208,'Species List'!$A$2:$J$97,3,0)</f>
        <v>Scarus taeniopterus</v>
      </c>
      <c r="F5208">
        <v>13</v>
      </c>
      <c r="G5208" t="s">
        <v>21</v>
      </c>
      <c r="H5208" s="50">
        <f>VLOOKUP(D5208,'Species List'!$A$2:$J$97,6,0)</f>
        <v>-3.2256999999999998</v>
      </c>
      <c r="I5208" s="50">
        <f>VLOOKUP(D5208,'Species List'!$A$2:$J$97,7,0)</f>
        <v>2.3852000000000002</v>
      </c>
      <c r="J5208">
        <f t="shared" si="81"/>
        <v>65.535660968650873</v>
      </c>
      <c r="K5208" s="50" t="str">
        <f>VLOOKUP(D5208,'Species List'!$A$2:$J$97,4,0)</f>
        <v>Scaridae</v>
      </c>
    </row>
    <row r="5209" spans="1:11">
      <c r="A5209">
        <v>2017</v>
      </c>
      <c r="B5209" t="s">
        <v>64</v>
      </c>
      <c r="C5209">
        <v>1</v>
      </c>
      <c r="D5209" t="s">
        <v>48</v>
      </c>
      <c r="E5209" s="48" t="str">
        <f>VLOOKUP(D5209,'Species List'!$A$2:$J$97,3,0)</f>
        <v>Scarus taeniopterus</v>
      </c>
      <c r="F5209">
        <v>13</v>
      </c>
      <c r="G5209" t="s">
        <v>21</v>
      </c>
      <c r="H5209" s="50">
        <f>VLOOKUP(D5209,'Species List'!$A$2:$J$97,6,0)</f>
        <v>-3.2256999999999998</v>
      </c>
      <c r="I5209" s="50">
        <f>VLOOKUP(D5209,'Species List'!$A$2:$J$97,7,0)</f>
        <v>2.3852000000000002</v>
      </c>
      <c r="J5209">
        <f t="shared" si="81"/>
        <v>65.535660968650873</v>
      </c>
      <c r="K5209" s="50" t="str">
        <f>VLOOKUP(D5209,'Species List'!$A$2:$J$97,4,0)</f>
        <v>Scaridae</v>
      </c>
    </row>
    <row r="5210" spans="1:11">
      <c r="A5210">
        <v>2017</v>
      </c>
      <c r="B5210" t="s">
        <v>64</v>
      </c>
      <c r="C5210">
        <v>1</v>
      </c>
      <c r="D5210" t="s">
        <v>48</v>
      </c>
      <c r="E5210" s="48" t="str">
        <f>VLOOKUP(D5210,'Species List'!$A$2:$J$97,3,0)</f>
        <v>Scarus taeniopterus</v>
      </c>
      <c r="F5210">
        <v>13</v>
      </c>
      <c r="G5210" t="s">
        <v>21</v>
      </c>
      <c r="H5210" s="50">
        <f>VLOOKUP(D5210,'Species List'!$A$2:$J$97,6,0)</f>
        <v>-3.2256999999999998</v>
      </c>
      <c r="I5210" s="50">
        <f>VLOOKUP(D5210,'Species List'!$A$2:$J$97,7,0)</f>
        <v>2.3852000000000002</v>
      </c>
      <c r="J5210">
        <f t="shared" si="81"/>
        <v>65.535660968650873</v>
      </c>
      <c r="K5210" s="50" t="str">
        <f>VLOOKUP(D5210,'Species List'!$A$2:$J$97,4,0)</f>
        <v>Scaridae</v>
      </c>
    </row>
    <row r="5211" spans="1:11">
      <c r="A5211">
        <v>2017</v>
      </c>
      <c r="B5211" t="s">
        <v>64</v>
      </c>
      <c r="C5211">
        <v>1</v>
      </c>
      <c r="D5211" t="s">
        <v>48</v>
      </c>
      <c r="E5211" s="48" t="str">
        <f>VLOOKUP(D5211,'Species List'!$A$2:$J$97,3,0)</f>
        <v>Scarus taeniopterus</v>
      </c>
      <c r="F5211">
        <v>13</v>
      </c>
      <c r="G5211" t="s">
        <v>21</v>
      </c>
      <c r="H5211" s="50">
        <f>VLOOKUP(D5211,'Species List'!$A$2:$J$97,6,0)</f>
        <v>-3.2256999999999998</v>
      </c>
      <c r="I5211" s="50">
        <f>VLOOKUP(D5211,'Species List'!$A$2:$J$97,7,0)</f>
        <v>2.3852000000000002</v>
      </c>
      <c r="J5211">
        <f t="shared" si="81"/>
        <v>65.535660968650873</v>
      </c>
      <c r="K5211" s="50" t="str">
        <f>VLOOKUP(D5211,'Species List'!$A$2:$J$97,4,0)</f>
        <v>Scaridae</v>
      </c>
    </row>
    <row r="5212" spans="1:11">
      <c r="A5212">
        <v>2017</v>
      </c>
      <c r="B5212" t="s">
        <v>64</v>
      </c>
      <c r="C5212">
        <v>1</v>
      </c>
      <c r="D5212" t="s">
        <v>48</v>
      </c>
      <c r="E5212" s="48" t="str">
        <f>VLOOKUP(D5212,'Species List'!$A$2:$J$97,3,0)</f>
        <v>Scarus taeniopterus</v>
      </c>
      <c r="F5212">
        <v>13</v>
      </c>
      <c r="G5212" t="s">
        <v>21</v>
      </c>
      <c r="H5212" s="50">
        <f>VLOOKUP(D5212,'Species List'!$A$2:$J$97,6,0)</f>
        <v>-3.2256999999999998</v>
      </c>
      <c r="I5212" s="50">
        <f>VLOOKUP(D5212,'Species List'!$A$2:$J$97,7,0)</f>
        <v>2.3852000000000002</v>
      </c>
      <c r="J5212">
        <f t="shared" si="81"/>
        <v>65.535660968650873</v>
      </c>
      <c r="K5212" s="50" t="str">
        <f>VLOOKUP(D5212,'Species List'!$A$2:$J$97,4,0)</f>
        <v>Scaridae</v>
      </c>
    </row>
    <row r="5213" spans="1:11">
      <c r="A5213">
        <v>2017</v>
      </c>
      <c r="B5213" t="s">
        <v>64</v>
      </c>
      <c r="C5213">
        <v>1</v>
      </c>
      <c r="D5213" t="s">
        <v>48</v>
      </c>
      <c r="E5213" s="48" t="str">
        <f>VLOOKUP(D5213,'Species List'!$A$2:$J$97,3,0)</f>
        <v>Scarus taeniopterus</v>
      </c>
      <c r="F5213">
        <v>13</v>
      </c>
      <c r="G5213" t="s">
        <v>21</v>
      </c>
      <c r="H5213" s="50">
        <f>VLOOKUP(D5213,'Species List'!$A$2:$J$97,6,0)</f>
        <v>-3.2256999999999998</v>
      </c>
      <c r="I5213" s="50">
        <f>VLOOKUP(D5213,'Species List'!$A$2:$J$97,7,0)</f>
        <v>2.3852000000000002</v>
      </c>
      <c r="J5213">
        <f t="shared" si="81"/>
        <v>65.535660968650873</v>
      </c>
      <c r="K5213" s="50" t="str">
        <f>VLOOKUP(D5213,'Species List'!$A$2:$J$97,4,0)</f>
        <v>Scaridae</v>
      </c>
    </row>
    <row r="5214" spans="1:11">
      <c r="A5214">
        <v>2017</v>
      </c>
      <c r="B5214" t="s">
        <v>64</v>
      </c>
      <c r="C5214">
        <v>1</v>
      </c>
      <c r="D5214" t="s">
        <v>48</v>
      </c>
      <c r="E5214" s="48" t="str">
        <f>VLOOKUP(D5214,'Species List'!$A$2:$J$97,3,0)</f>
        <v>Scarus taeniopterus</v>
      </c>
      <c r="F5214">
        <v>13</v>
      </c>
      <c r="G5214" t="s">
        <v>21</v>
      </c>
      <c r="H5214" s="50">
        <f>VLOOKUP(D5214,'Species List'!$A$2:$J$97,6,0)</f>
        <v>-3.2256999999999998</v>
      </c>
      <c r="I5214" s="50">
        <f>VLOOKUP(D5214,'Species List'!$A$2:$J$97,7,0)</f>
        <v>2.3852000000000002</v>
      </c>
      <c r="J5214">
        <f t="shared" si="81"/>
        <v>65.535660968650873</v>
      </c>
      <c r="K5214" s="50" t="str">
        <f>VLOOKUP(D5214,'Species List'!$A$2:$J$97,4,0)</f>
        <v>Scaridae</v>
      </c>
    </row>
    <row r="5215" spans="1:11">
      <c r="A5215">
        <v>2017</v>
      </c>
      <c r="B5215" t="s">
        <v>64</v>
      </c>
      <c r="C5215">
        <v>1</v>
      </c>
      <c r="D5215" t="s">
        <v>48</v>
      </c>
      <c r="E5215" s="48" t="str">
        <f>VLOOKUP(D5215,'Species List'!$A$2:$J$97,3,0)</f>
        <v>Scarus taeniopterus</v>
      </c>
      <c r="F5215">
        <v>13</v>
      </c>
      <c r="G5215" t="s">
        <v>21</v>
      </c>
      <c r="H5215" s="50">
        <f>VLOOKUP(D5215,'Species List'!$A$2:$J$97,6,0)</f>
        <v>-3.2256999999999998</v>
      </c>
      <c r="I5215" s="50">
        <f>VLOOKUP(D5215,'Species List'!$A$2:$J$97,7,0)</f>
        <v>2.3852000000000002</v>
      </c>
      <c r="J5215">
        <f t="shared" si="81"/>
        <v>65.535660968650873</v>
      </c>
      <c r="K5215" s="50" t="str">
        <f>VLOOKUP(D5215,'Species List'!$A$2:$J$97,4,0)</f>
        <v>Scaridae</v>
      </c>
    </row>
    <row r="5216" spans="1:11">
      <c r="A5216">
        <v>2017</v>
      </c>
      <c r="B5216" t="s">
        <v>64</v>
      </c>
      <c r="C5216">
        <v>1</v>
      </c>
      <c r="D5216" t="s">
        <v>48</v>
      </c>
      <c r="E5216" s="48" t="str">
        <f>VLOOKUP(D5216,'Species List'!$A$2:$J$97,3,0)</f>
        <v>Scarus taeniopterus</v>
      </c>
      <c r="F5216">
        <v>13</v>
      </c>
      <c r="G5216" t="s">
        <v>21</v>
      </c>
      <c r="H5216" s="50">
        <f>VLOOKUP(D5216,'Species List'!$A$2:$J$97,6,0)</f>
        <v>-3.2256999999999998</v>
      </c>
      <c r="I5216" s="50">
        <f>VLOOKUP(D5216,'Species List'!$A$2:$J$97,7,0)</f>
        <v>2.3852000000000002</v>
      </c>
      <c r="J5216">
        <f t="shared" si="81"/>
        <v>65.535660968650873</v>
      </c>
      <c r="K5216" s="50" t="str">
        <f>VLOOKUP(D5216,'Species List'!$A$2:$J$97,4,0)</f>
        <v>Scaridae</v>
      </c>
    </row>
    <row r="5217" spans="1:11">
      <c r="A5217">
        <v>2017</v>
      </c>
      <c r="B5217" t="s">
        <v>64</v>
      </c>
      <c r="C5217">
        <v>1</v>
      </c>
      <c r="D5217" t="s">
        <v>48</v>
      </c>
      <c r="E5217" s="48" t="str">
        <f>VLOOKUP(D5217,'Species List'!$A$2:$J$97,3,0)</f>
        <v>Scarus taeniopterus</v>
      </c>
      <c r="F5217">
        <v>14</v>
      </c>
      <c r="G5217" t="s">
        <v>21</v>
      </c>
      <c r="H5217" s="50">
        <f>VLOOKUP(D5217,'Species List'!$A$2:$J$97,6,0)</f>
        <v>-3.2256999999999998</v>
      </c>
      <c r="I5217" s="50">
        <f>VLOOKUP(D5217,'Species List'!$A$2:$J$97,7,0)</f>
        <v>2.3852000000000002</v>
      </c>
      <c r="J5217">
        <f t="shared" si="81"/>
        <v>78.206813423753971</v>
      </c>
      <c r="K5217" s="50" t="str">
        <f>VLOOKUP(D5217,'Species List'!$A$2:$J$97,4,0)</f>
        <v>Scaridae</v>
      </c>
    </row>
    <row r="5218" spans="1:11">
      <c r="A5218">
        <v>2017</v>
      </c>
      <c r="B5218" t="s">
        <v>64</v>
      </c>
      <c r="C5218">
        <v>1</v>
      </c>
      <c r="D5218" t="s">
        <v>48</v>
      </c>
      <c r="E5218" s="48" t="str">
        <f>VLOOKUP(D5218,'Species List'!$A$2:$J$97,3,0)</f>
        <v>Scarus taeniopterus</v>
      </c>
      <c r="F5218">
        <v>16</v>
      </c>
      <c r="G5218" t="s">
        <v>21</v>
      </c>
      <c r="H5218" s="50">
        <f>VLOOKUP(D5218,'Species List'!$A$2:$J$97,6,0)</f>
        <v>-3.2256999999999998</v>
      </c>
      <c r="I5218" s="50">
        <f>VLOOKUP(D5218,'Species List'!$A$2:$J$97,7,0)</f>
        <v>2.3852000000000002</v>
      </c>
      <c r="J5218">
        <f t="shared" si="81"/>
        <v>107.53924488293569</v>
      </c>
      <c r="K5218" s="50" t="str">
        <f>VLOOKUP(D5218,'Species List'!$A$2:$J$97,4,0)</f>
        <v>Scaridae</v>
      </c>
    </row>
    <row r="5219" spans="1:11">
      <c r="A5219">
        <v>2017</v>
      </c>
      <c r="B5219" t="s">
        <v>64</v>
      </c>
      <c r="C5219">
        <v>1</v>
      </c>
      <c r="D5219" t="s">
        <v>48</v>
      </c>
      <c r="E5219" s="48" t="str">
        <f>VLOOKUP(D5219,'Species List'!$A$2:$J$97,3,0)</f>
        <v>Scarus taeniopterus</v>
      </c>
      <c r="F5219">
        <v>16</v>
      </c>
      <c r="G5219" t="s">
        <v>21</v>
      </c>
      <c r="H5219" s="50">
        <f>VLOOKUP(D5219,'Species List'!$A$2:$J$97,6,0)</f>
        <v>-3.2256999999999998</v>
      </c>
      <c r="I5219" s="50">
        <f>VLOOKUP(D5219,'Species List'!$A$2:$J$97,7,0)</f>
        <v>2.3852000000000002</v>
      </c>
      <c r="J5219">
        <f t="shared" si="81"/>
        <v>107.53924488293569</v>
      </c>
      <c r="K5219" s="50" t="str">
        <f>VLOOKUP(D5219,'Species List'!$A$2:$J$97,4,0)</f>
        <v>Scaridae</v>
      </c>
    </row>
    <row r="5220" spans="1:11">
      <c r="A5220">
        <v>2017</v>
      </c>
      <c r="B5220" t="s">
        <v>64</v>
      </c>
      <c r="C5220">
        <v>1</v>
      </c>
      <c r="D5220" t="s">
        <v>48</v>
      </c>
      <c r="E5220" s="48" t="str">
        <f>VLOOKUP(D5220,'Species List'!$A$2:$J$97,3,0)</f>
        <v>Scarus taeniopterus</v>
      </c>
      <c r="F5220">
        <v>16</v>
      </c>
      <c r="G5220" t="s">
        <v>21</v>
      </c>
      <c r="H5220" s="50">
        <f>VLOOKUP(D5220,'Species List'!$A$2:$J$97,6,0)</f>
        <v>-3.2256999999999998</v>
      </c>
      <c r="I5220" s="50">
        <f>VLOOKUP(D5220,'Species List'!$A$2:$J$97,7,0)</f>
        <v>2.3852000000000002</v>
      </c>
      <c r="J5220">
        <f t="shared" si="81"/>
        <v>107.53924488293569</v>
      </c>
      <c r="K5220" s="50" t="str">
        <f>VLOOKUP(D5220,'Species List'!$A$2:$J$97,4,0)</f>
        <v>Scaridae</v>
      </c>
    </row>
    <row r="5221" spans="1:11">
      <c r="A5221">
        <v>2017</v>
      </c>
      <c r="B5221" t="s">
        <v>64</v>
      </c>
      <c r="C5221">
        <v>1</v>
      </c>
      <c r="D5221" t="s">
        <v>48</v>
      </c>
      <c r="E5221" s="48" t="str">
        <f>VLOOKUP(D5221,'Species List'!$A$2:$J$97,3,0)</f>
        <v>Scarus taeniopterus</v>
      </c>
      <c r="F5221">
        <v>16</v>
      </c>
      <c r="G5221" t="s">
        <v>21</v>
      </c>
      <c r="H5221" s="50">
        <f>VLOOKUP(D5221,'Species List'!$A$2:$J$97,6,0)</f>
        <v>-3.2256999999999998</v>
      </c>
      <c r="I5221" s="50">
        <f>VLOOKUP(D5221,'Species List'!$A$2:$J$97,7,0)</f>
        <v>2.3852000000000002</v>
      </c>
      <c r="J5221">
        <f t="shared" si="81"/>
        <v>107.53924488293569</v>
      </c>
      <c r="K5221" s="50" t="str">
        <f>VLOOKUP(D5221,'Species List'!$A$2:$J$97,4,0)</f>
        <v>Scaridae</v>
      </c>
    </row>
    <row r="5222" spans="1:11">
      <c r="A5222">
        <v>2017</v>
      </c>
      <c r="B5222" t="s">
        <v>64</v>
      </c>
      <c r="C5222">
        <v>1</v>
      </c>
      <c r="D5222" t="s">
        <v>48</v>
      </c>
      <c r="E5222" s="48" t="str">
        <f>VLOOKUP(D5222,'Species List'!$A$2:$J$97,3,0)</f>
        <v>Scarus taeniopterus</v>
      </c>
      <c r="F5222">
        <v>16</v>
      </c>
      <c r="G5222" t="s">
        <v>21</v>
      </c>
      <c r="H5222" s="50">
        <f>VLOOKUP(D5222,'Species List'!$A$2:$J$97,6,0)</f>
        <v>-3.2256999999999998</v>
      </c>
      <c r="I5222" s="50">
        <f>VLOOKUP(D5222,'Species List'!$A$2:$J$97,7,0)</f>
        <v>2.3852000000000002</v>
      </c>
      <c r="J5222">
        <f t="shared" si="81"/>
        <v>107.53924488293569</v>
      </c>
      <c r="K5222" s="50" t="str">
        <f>VLOOKUP(D5222,'Species List'!$A$2:$J$97,4,0)</f>
        <v>Scaridae</v>
      </c>
    </row>
    <row r="5223" spans="1:11">
      <c r="A5223">
        <v>2017</v>
      </c>
      <c r="B5223" t="s">
        <v>64</v>
      </c>
      <c r="C5223">
        <v>1</v>
      </c>
      <c r="D5223" t="s">
        <v>48</v>
      </c>
      <c r="E5223" s="48" t="str">
        <f>VLOOKUP(D5223,'Species List'!$A$2:$J$97,3,0)</f>
        <v>Scarus taeniopterus</v>
      </c>
      <c r="F5223">
        <v>16</v>
      </c>
      <c r="G5223" t="s">
        <v>21</v>
      </c>
      <c r="H5223" s="50">
        <f>VLOOKUP(D5223,'Species List'!$A$2:$J$97,6,0)</f>
        <v>-3.2256999999999998</v>
      </c>
      <c r="I5223" s="50">
        <f>VLOOKUP(D5223,'Species List'!$A$2:$J$97,7,0)</f>
        <v>2.3852000000000002</v>
      </c>
      <c r="J5223">
        <f t="shared" si="81"/>
        <v>107.53924488293569</v>
      </c>
      <c r="K5223" s="50" t="str">
        <f>VLOOKUP(D5223,'Species List'!$A$2:$J$97,4,0)</f>
        <v>Scaridae</v>
      </c>
    </row>
    <row r="5224" spans="1:11">
      <c r="A5224">
        <v>2017</v>
      </c>
      <c r="B5224" t="s">
        <v>64</v>
      </c>
      <c r="C5224">
        <v>1</v>
      </c>
      <c r="D5224" t="s">
        <v>48</v>
      </c>
      <c r="E5224" s="48" t="str">
        <f>VLOOKUP(D5224,'Species List'!$A$2:$J$97,3,0)</f>
        <v>Scarus taeniopterus</v>
      </c>
      <c r="F5224">
        <v>16</v>
      </c>
      <c r="G5224" t="s">
        <v>21</v>
      </c>
      <c r="H5224" s="50">
        <f>VLOOKUP(D5224,'Species List'!$A$2:$J$97,6,0)</f>
        <v>-3.2256999999999998</v>
      </c>
      <c r="I5224" s="50">
        <f>VLOOKUP(D5224,'Species List'!$A$2:$J$97,7,0)</f>
        <v>2.3852000000000002</v>
      </c>
      <c r="J5224">
        <f t="shared" si="81"/>
        <v>107.53924488293569</v>
      </c>
      <c r="K5224" s="50" t="str">
        <f>VLOOKUP(D5224,'Species List'!$A$2:$J$97,4,0)</f>
        <v>Scaridae</v>
      </c>
    </row>
    <row r="5225" spans="1:11">
      <c r="A5225">
        <v>2017</v>
      </c>
      <c r="B5225" t="s">
        <v>64</v>
      </c>
      <c r="C5225">
        <v>1</v>
      </c>
      <c r="D5225" t="s">
        <v>48</v>
      </c>
      <c r="E5225" s="48" t="str">
        <f>VLOOKUP(D5225,'Species List'!$A$2:$J$97,3,0)</f>
        <v>Scarus taeniopterus</v>
      </c>
      <c r="F5225">
        <v>16</v>
      </c>
      <c r="G5225" t="s">
        <v>21</v>
      </c>
      <c r="H5225" s="50">
        <f>VLOOKUP(D5225,'Species List'!$A$2:$J$97,6,0)</f>
        <v>-3.2256999999999998</v>
      </c>
      <c r="I5225" s="50">
        <f>VLOOKUP(D5225,'Species List'!$A$2:$J$97,7,0)</f>
        <v>2.3852000000000002</v>
      </c>
      <c r="J5225">
        <f t="shared" si="81"/>
        <v>107.53924488293569</v>
      </c>
      <c r="K5225" s="50" t="str">
        <f>VLOOKUP(D5225,'Species List'!$A$2:$J$97,4,0)</f>
        <v>Scaridae</v>
      </c>
    </row>
    <row r="5226" spans="1:11">
      <c r="A5226">
        <v>2017</v>
      </c>
      <c r="B5226" t="s">
        <v>64</v>
      </c>
      <c r="C5226">
        <v>1</v>
      </c>
      <c r="D5226" t="s">
        <v>48</v>
      </c>
      <c r="E5226" s="48" t="str">
        <f>VLOOKUP(D5226,'Species List'!$A$2:$J$97,3,0)</f>
        <v>Scarus taeniopterus</v>
      </c>
      <c r="F5226">
        <v>16</v>
      </c>
      <c r="G5226" t="s">
        <v>21</v>
      </c>
      <c r="H5226" s="50">
        <f>VLOOKUP(D5226,'Species List'!$A$2:$J$97,6,0)</f>
        <v>-3.2256999999999998</v>
      </c>
      <c r="I5226" s="50">
        <f>VLOOKUP(D5226,'Species List'!$A$2:$J$97,7,0)</f>
        <v>2.3852000000000002</v>
      </c>
      <c r="J5226">
        <f t="shared" si="81"/>
        <v>107.53924488293569</v>
      </c>
      <c r="K5226" s="50" t="str">
        <f>VLOOKUP(D5226,'Species List'!$A$2:$J$97,4,0)</f>
        <v>Scaridae</v>
      </c>
    </row>
    <row r="5227" spans="1:11">
      <c r="A5227">
        <v>2017</v>
      </c>
      <c r="B5227" t="s">
        <v>64</v>
      </c>
      <c r="C5227">
        <v>1</v>
      </c>
      <c r="D5227" t="s">
        <v>48</v>
      </c>
      <c r="E5227" s="48" t="str">
        <f>VLOOKUP(D5227,'Species List'!$A$2:$J$97,3,0)</f>
        <v>Scarus taeniopterus</v>
      </c>
      <c r="F5227">
        <v>16</v>
      </c>
      <c r="G5227" t="s">
        <v>21</v>
      </c>
      <c r="H5227" s="50">
        <f>VLOOKUP(D5227,'Species List'!$A$2:$J$97,6,0)</f>
        <v>-3.2256999999999998</v>
      </c>
      <c r="I5227" s="50">
        <f>VLOOKUP(D5227,'Species List'!$A$2:$J$97,7,0)</f>
        <v>2.3852000000000002</v>
      </c>
      <c r="J5227">
        <f t="shared" si="81"/>
        <v>107.53924488293569</v>
      </c>
      <c r="K5227" s="50" t="str">
        <f>VLOOKUP(D5227,'Species List'!$A$2:$J$97,4,0)</f>
        <v>Scaridae</v>
      </c>
    </row>
    <row r="5228" spans="1:11">
      <c r="A5228">
        <v>2017</v>
      </c>
      <c r="B5228" t="s">
        <v>64</v>
      </c>
      <c r="C5228">
        <v>1</v>
      </c>
      <c r="D5228" t="s">
        <v>48</v>
      </c>
      <c r="E5228" s="48" t="str">
        <f>VLOOKUP(D5228,'Species List'!$A$2:$J$97,3,0)</f>
        <v>Scarus taeniopterus</v>
      </c>
      <c r="F5228">
        <v>16</v>
      </c>
      <c r="G5228" t="s">
        <v>21</v>
      </c>
      <c r="H5228" s="50">
        <f>VLOOKUP(D5228,'Species List'!$A$2:$J$97,6,0)</f>
        <v>-3.2256999999999998</v>
      </c>
      <c r="I5228" s="50">
        <f>VLOOKUP(D5228,'Species List'!$A$2:$J$97,7,0)</f>
        <v>2.3852000000000002</v>
      </c>
      <c r="J5228">
        <f t="shared" si="81"/>
        <v>107.53924488293569</v>
      </c>
      <c r="K5228" s="50" t="str">
        <f>VLOOKUP(D5228,'Species List'!$A$2:$J$97,4,0)</f>
        <v>Scaridae</v>
      </c>
    </row>
    <row r="5229" spans="1:11">
      <c r="A5229">
        <v>2017</v>
      </c>
      <c r="B5229" t="s">
        <v>64</v>
      </c>
      <c r="C5229">
        <v>1</v>
      </c>
      <c r="D5229" t="s">
        <v>48</v>
      </c>
      <c r="E5229" s="48" t="str">
        <f>VLOOKUP(D5229,'Species List'!$A$2:$J$97,3,0)</f>
        <v>Scarus taeniopterus</v>
      </c>
      <c r="F5229">
        <v>16</v>
      </c>
      <c r="G5229" t="s">
        <v>21</v>
      </c>
      <c r="H5229" s="50">
        <f>VLOOKUP(D5229,'Species List'!$A$2:$J$97,6,0)</f>
        <v>-3.2256999999999998</v>
      </c>
      <c r="I5229" s="50">
        <f>VLOOKUP(D5229,'Species List'!$A$2:$J$97,7,0)</f>
        <v>2.3852000000000002</v>
      </c>
      <c r="J5229">
        <f t="shared" si="81"/>
        <v>107.53924488293569</v>
      </c>
      <c r="K5229" s="50" t="str">
        <f>VLOOKUP(D5229,'Species List'!$A$2:$J$97,4,0)</f>
        <v>Scaridae</v>
      </c>
    </row>
    <row r="5230" spans="1:11">
      <c r="A5230">
        <v>2017</v>
      </c>
      <c r="B5230" t="s">
        <v>64</v>
      </c>
      <c r="C5230">
        <v>1</v>
      </c>
      <c r="D5230" t="s">
        <v>48</v>
      </c>
      <c r="E5230" s="48" t="str">
        <f>VLOOKUP(D5230,'Species List'!$A$2:$J$97,3,0)</f>
        <v>Scarus taeniopterus</v>
      </c>
      <c r="F5230">
        <v>16</v>
      </c>
      <c r="G5230" t="s">
        <v>21</v>
      </c>
      <c r="H5230" s="50">
        <f>VLOOKUP(D5230,'Species List'!$A$2:$J$97,6,0)</f>
        <v>-3.2256999999999998</v>
      </c>
      <c r="I5230" s="50">
        <f>VLOOKUP(D5230,'Species List'!$A$2:$J$97,7,0)</f>
        <v>2.3852000000000002</v>
      </c>
      <c r="J5230">
        <f t="shared" si="81"/>
        <v>107.53924488293569</v>
      </c>
      <c r="K5230" s="50" t="str">
        <f>VLOOKUP(D5230,'Species List'!$A$2:$J$97,4,0)</f>
        <v>Scaridae</v>
      </c>
    </row>
    <row r="5231" spans="1:11">
      <c r="A5231">
        <v>2017</v>
      </c>
      <c r="B5231" t="s">
        <v>64</v>
      </c>
      <c r="C5231">
        <v>1</v>
      </c>
      <c r="D5231" t="s">
        <v>48</v>
      </c>
      <c r="E5231" s="48" t="str">
        <f>VLOOKUP(D5231,'Species List'!$A$2:$J$97,3,0)</f>
        <v>Scarus taeniopterus</v>
      </c>
      <c r="F5231">
        <v>16</v>
      </c>
      <c r="G5231" t="s">
        <v>21</v>
      </c>
      <c r="H5231" s="50">
        <f>VLOOKUP(D5231,'Species List'!$A$2:$J$97,6,0)</f>
        <v>-3.2256999999999998</v>
      </c>
      <c r="I5231" s="50">
        <f>VLOOKUP(D5231,'Species List'!$A$2:$J$97,7,0)</f>
        <v>2.3852000000000002</v>
      </c>
      <c r="J5231">
        <f t="shared" si="81"/>
        <v>107.53924488293569</v>
      </c>
      <c r="K5231" s="50" t="str">
        <f>VLOOKUP(D5231,'Species List'!$A$2:$J$97,4,0)</f>
        <v>Scaridae</v>
      </c>
    </row>
    <row r="5232" spans="1:11">
      <c r="A5232">
        <v>2017</v>
      </c>
      <c r="B5232" t="s">
        <v>64</v>
      </c>
      <c r="C5232">
        <v>1</v>
      </c>
      <c r="D5232" t="s">
        <v>48</v>
      </c>
      <c r="E5232" s="48" t="str">
        <f>VLOOKUP(D5232,'Species List'!$A$2:$J$97,3,0)</f>
        <v>Scarus taeniopterus</v>
      </c>
      <c r="F5232">
        <v>16</v>
      </c>
      <c r="G5232" t="s">
        <v>21</v>
      </c>
      <c r="H5232" s="50">
        <f>VLOOKUP(D5232,'Species List'!$A$2:$J$97,6,0)</f>
        <v>-3.2256999999999998</v>
      </c>
      <c r="I5232" s="50">
        <f>VLOOKUP(D5232,'Species List'!$A$2:$J$97,7,0)</f>
        <v>2.3852000000000002</v>
      </c>
      <c r="J5232">
        <f t="shared" si="81"/>
        <v>107.53924488293569</v>
      </c>
      <c r="K5232" s="50" t="str">
        <f>VLOOKUP(D5232,'Species List'!$A$2:$J$97,4,0)</f>
        <v>Scaridae</v>
      </c>
    </row>
    <row r="5233" spans="1:11">
      <c r="A5233">
        <v>2017</v>
      </c>
      <c r="B5233" t="s">
        <v>64</v>
      </c>
      <c r="C5233">
        <v>1</v>
      </c>
      <c r="D5233" t="s">
        <v>48</v>
      </c>
      <c r="E5233" s="48" t="str">
        <f>VLOOKUP(D5233,'Species List'!$A$2:$J$97,3,0)</f>
        <v>Scarus taeniopterus</v>
      </c>
      <c r="F5233">
        <v>16</v>
      </c>
      <c r="G5233" t="s">
        <v>21</v>
      </c>
      <c r="H5233" s="50">
        <f>VLOOKUP(D5233,'Species List'!$A$2:$J$97,6,0)</f>
        <v>-3.2256999999999998</v>
      </c>
      <c r="I5233" s="50">
        <f>VLOOKUP(D5233,'Species List'!$A$2:$J$97,7,0)</f>
        <v>2.3852000000000002</v>
      </c>
      <c r="J5233">
        <f t="shared" si="81"/>
        <v>107.53924488293569</v>
      </c>
      <c r="K5233" s="50" t="str">
        <f>VLOOKUP(D5233,'Species List'!$A$2:$J$97,4,0)</f>
        <v>Scaridae</v>
      </c>
    </row>
    <row r="5234" spans="1:11">
      <c r="A5234">
        <v>2017</v>
      </c>
      <c r="B5234" t="s">
        <v>64</v>
      </c>
      <c r="C5234">
        <v>1</v>
      </c>
      <c r="D5234" t="s">
        <v>48</v>
      </c>
      <c r="E5234" s="48" t="str">
        <f>VLOOKUP(D5234,'Species List'!$A$2:$J$97,3,0)</f>
        <v>Scarus taeniopterus</v>
      </c>
      <c r="F5234">
        <v>16</v>
      </c>
      <c r="G5234" t="s">
        <v>21</v>
      </c>
      <c r="H5234" s="50">
        <f>VLOOKUP(D5234,'Species List'!$A$2:$J$97,6,0)</f>
        <v>-3.2256999999999998</v>
      </c>
      <c r="I5234" s="50">
        <f>VLOOKUP(D5234,'Species List'!$A$2:$J$97,7,0)</f>
        <v>2.3852000000000002</v>
      </c>
      <c r="J5234">
        <f t="shared" si="81"/>
        <v>107.53924488293569</v>
      </c>
      <c r="K5234" s="50" t="str">
        <f>VLOOKUP(D5234,'Species List'!$A$2:$J$97,4,0)</f>
        <v>Scaridae</v>
      </c>
    </row>
    <row r="5235" spans="1:11">
      <c r="A5235">
        <v>2017</v>
      </c>
      <c r="B5235" t="s">
        <v>64</v>
      </c>
      <c r="C5235">
        <v>1</v>
      </c>
      <c r="D5235" t="s">
        <v>48</v>
      </c>
      <c r="E5235" s="48" t="str">
        <f>VLOOKUP(D5235,'Species List'!$A$2:$J$97,3,0)</f>
        <v>Scarus taeniopterus</v>
      </c>
      <c r="F5235">
        <v>18</v>
      </c>
      <c r="G5235" t="s">
        <v>21</v>
      </c>
      <c r="H5235" s="50">
        <f>VLOOKUP(D5235,'Species List'!$A$2:$J$97,6,0)</f>
        <v>-3.2256999999999998</v>
      </c>
      <c r="I5235" s="50">
        <f>VLOOKUP(D5235,'Species List'!$A$2:$J$97,7,0)</f>
        <v>2.3852000000000002</v>
      </c>
      <c r="J5235">
        <f t="shared" si="81"/>
        <v>142.42163893869329</v>
      </c>
      <c r="K5235" s="50" t="str">
        <f>VLOOKUP(D5235,'Species List'!$A$2:$J$97,4,0)</f>
        <v>Scaridae</v>
      </c>
    </row>
    <row r="5236" spans="1:11">
      <c r="A5236">
        <v>2017</v>
      </c>
      <c r="B5236" t="s">
        <v>64</v>
      </c>
      <c r="C5236">
        <v>1</v>
      </c>
      <c r="D5236" t="s">
        <v>48</v>
      </c>
      <c r="E5236" s="48" t="str">
        <f>VLOOKUP(D5236,'Species List'!$A$2:$J$97,3,0)</f>
        <v>Scarus taeniopterus</v>
      </c>
      <c r="F5236">
        <v>18</v>
      </c>
      <c r="G5236" t="s">
        <v>21</v>
      </c>
      <c r="H5236" s="50">
        <f>VLOOKUP(D5236,'Species List'!$A$2:$J$97,6,0)</f>
        <v>-3.2256999999999998</v>
      </c>
      <c r="I5236" s="50">
        <f>VLOOKUP(D5236,'Species List'!$A$2:$J$97,7,0)</f>
        <v>2.3852000000000002</v>
      </c>
      <c r="J5236">
        <f t="shared" si="81"/>
        <v>142.42163893869329</v>
      </c>
      <c r="K5236" s="50" t="str">
        <f>VLOOKUP(D5236,'Species List'!$A$2:$J$97,4,0)</f>
        <v>Scaridae</v>
      </c>
    </row>
    <row r="5237" spans="1:11">
      <c r="A5237">
        <v>2017</v>
      </c>
      <c r="B5237" t="s">
        <v>64</v>
      </c>
      <c r="C5237">
        <v>1</v>
      </c>
      <c r="D5237" t="s">
        <v>48</v>
      </c>
      <c r="E5237" s="48" t="str">
        <f>VLOOKUP(D5237,'Species List'!$A$2:$J$97,3,0)</f>
        <v>Scarus taeniopterus</v>
      </c>
      <c r="F5237">
        <v>18</v>
      </c>
      <c r="G5237" t="s">
        <v>21</v>
      </c>
      <c r="H5237" s="50">
        <f>VLOOKUP(D5237,'Species List'!$A$2:$J$97,6,0)</f>
        <v>-3.2256999999999998</v>
      </c>
      <c r="I5237" s="50">
        <f>VLOOKUP(D5237,'Species List'!$A$2:$J$97,7,0)</f>
        <v>2.3852000000000002</v>
      </c>
      <c r="J5237">
        <f t="shared" si="81"/>
        <v>142.42163893869329</v>
      </c>
      <c r="K5237" s="50" t="str">
        <f>VLOOKUP(D5237,'Species List'!$A$2:$J$97,4,0)</f>
        <v>Scaridae</v>
      </c>
    </row>
    <row r="5238" spans="1:11">
      <c r="A5238">
        <v>2017</v>
      </c>
      <c r="B5238" t="s">
        <v>64</v>
      </c>
      <c r="C5238">
        <v>1</v>
      </c>
      <c r="D5238" t="s">
        <v>48</v>
      </c>
      <c r="E5238" s="48" t="str">
        <f>VLOOKUP(D5238,'Species List'!$A$2:$J$97,3,0)</f>
        <v>Scarus taeniopterus</v>
      </c>
      <c r="F5238">
        <v>18</v>
      </c>
      <c r="G5238" t="s">
        <v>21</v>
      </c>
      <c r="H5238" s="50">
        <f>VLOOKUP(D5238,'Species List'!$A$2:$J$97,6,0)</f>
        <v>-3.2256999999999998</v>
      </c>
      <c r="I5238" s="50">
        <f>VLOOKUP(D5238,'Species List'!$A$2:$J$97,7,0)</f>
        <v>2.3852000000000002</v>
      </c>
      <c r="J5238">
        <f t="shared" si="81"/>
        <v>142.42163893869329</v>
      </c>
      <c r="K5238" s="50" t="str">
        <f>VLOOKUP(D5238,'Species List'!$A$2:$J$97,4,0)</f>
        <v>Scaridae</v>
      </c>
    </row>
    <row r="5239" spans="1:11">
      <c r="A5239">
        <v>2017</v>
      </c>
      <c r="B5239" t="s">
        <v>64</v>
      </c>
      <c r="C5239">
        <v>1</v>
      </c>
      <c r="D5239" t="s">
        <v>48</v>
      </c>
      <c r="E5239" s="48" t="str">
        <f>VLOOKUP(D5239,'Species List'!$A$2:$J$97,3,0)</f>
        <v>Scarus taeniopterus</v>
      </c>
      <c r="F5239">
        <v>18</v>
      </c>
      <c r="G5239" t="s">
        <v>21</v>
      </c>
      <c r="H5239" s="50">
        <f>VLOOKUP(D5239,'Species List'!$A$2:$J$97,6,0)</f>
        <v>-3.2256999999999998</v>
      </c>
      <c r="I5239" s="50">
        <f>VLOOKUP(D5239,'Species List'!$A$2:$J$97,7,0)</f>
        <v>2.3852000000000002</v>
      </c>
      <c r="J5239">
        <f t="shared" si="81"/>
        <v>142.42163893869329</v>
      </c>
      <c r="K5239" s="50" t="str">
        <f>VLOOKUP(D5239,'Species List'!$A$2:$J$97,4,0)</f>
        <v>Scaridae</v>
      </c>
    </row>
    <row r="5240" spans="1:11">
      <c r="A5240">
        <v>2017</v>
      </c>
      <c r="B5240" t="s">
        <v>64</v>
      </c>
      <c r="C5240">
        <v>1</v>
      </c>
      <c r="D5240" t="s">
        <v>48</v>
      </c>
      <c r="E5240" s="48" t="str">
        <f>VLOOKUP(D5240,'Species List'!$A$2:$J$97,3,0)</f>
        <v>Scarus taeniopterus</v>
      </c>
      <c r="F5240">
        <v>20</v>
      </c>
      <c r="G5240" t="s">
        <v>21</v>
      </c>
      <c r="H5240" s="50">
        <f>VLOOKUP(D5240,'Species List'!$A$2:$J$97,6,0)</f>
        <v>-3.2256999999999998</v>
      </c>
      <c r="I5240" s="50">
        <f>VLOOKUP(D5240,'Species List'!$A$2:$J$97,7,0)</f>
        <v>2.3852000000000002</v>
      </c>
      <c r="J5240">
        <f t="shared" si="81"/>
        <v>183.11197449783583</v>
      </c>
      <c r="K5240" s="50" t="str">
        <f>VLOOKUP(D5240,'Species List'!$A$2:$J$97,4,0)</f>
        <v>Scaridae</v>
      </c>
    </row>
    <row r="5241" spans="1:11">
      <c r="A5241">
        <v>2017</v>
      </c>
      <c r="B5241" t="s">
        <v>64</v>
      </c>
      <c r="C5241">
        <v>1</v>
      </c>
      <c r="D5241" t="s">
        <v>48</v>
      </c>
      <c r="E5241" s="48" t="str">
        <f>VLOOKUP(D5241,'Species List'!$A$2:$J$97,3,0)</f>
        <v>Scarus taeniopterus</v>
      </c>
      <c r="F5241">
        <v>7</v>
      </c>
      <c r="G5241" t="s">
        <v>53</v>
      </c>
      <c r="H5241" s="50">
        <f>VLOOKUP(D5241,'Species List'!$A$2:$J$97,6,0)</f>
        <v>-3.2256999999999998</v>
      </c>
      <c r="I5241" s="50">
        <f>VLOOKUP(D5241,'Species List'!$A$2:$J$97,7,0)</f>
        <v>2.3852000000000002</v>
      </c>
      <c r="J5241">
        <f t="shared" si="81"/>
        <v>14.970208360402568</v>
      </c>
      <c r="K5241" s="50" t="str">
        <f>VLOOKUP(D5241,'Species List'!$A$2:$J$97,4,0)</f>
        <v>Scaridae</v>
      </c>
    </row>
    <row r="5242" spans="1:11">
      <c r="A5242">
        <v>2017</v>
      </c>
      <c r="B5242" t="s">
        <v>64</v>
      </c>
      <c r="C5242">
        <v>1</v>
      </c>
      <c r="D5242" t="s">
        <v>48</v>
      </c>
      <c r="E5242" s="48" t="str">
        <f>VLOOKUP(D5242,'Species List'!$A$2:$J$97,3,0)</f>
        <v>Scarus taeniopterus</v>
      </c>
      <c r="F5242">
        <v>20</v>
      </c>
      <c r="G5242" t="s">
        <v>43</v>
      </c>
      <c r="H5242" s="50">
        <f>VLOOKUP(D5242,'Species List'!$A$2:$J$97,6,0)</f>
        <v>-3.2256999999999998</v>
      </c>
      <c r="I5242" s="50">
        <f>VLOOKUP(D5242,'Species List'!$A$2:$J$97,7,0)</f>
        <v>2.3852000000000002</v>
      </c>
      <c r="J5242">
        <f t="shared" si="81"/>
        <v>183.11197449783583</v>
      </c>
      <c r="K5242" s="50" t="str">
        <f>VLOOKUP(D5242,'Species List'!$A$2:$J$97,4,0)</f>
        <v>Scaridae</v>
      </c>
    </row>
    <row r="5243" spans="1:11">
      <c r="A5243">
        <v>2017</v>
      </c>
      <c r="B5243" t="s">
        <v>64</v>
      </c>
      <c r="C5243">
        <v>1</v>
      </c>
      <c r="D5243" t="s">
        <v>48</v>
      </c>
      <c r="E5243" s="48" t="str">
        <f>VLOOKUP(D5243,'Species List'!$A$2:$J$97,3,0)</f>
        <v>Scarus taeniopterus</v>
      </c>
      <c r="F5243">
        <v>22</v>
      </c>
      <c r="G5243" t="s">
        <v>43</v>
      </c>
      <c r="H5243" s="50">
        <f>VLOOKUP(D5243,'Species List'!$A$2:$J$97,6,0)</f>
        <v>-3.2256999999999998</v>
      </c>
      <c r="I5243" s="50">
        <f>VLOOKUP(D5243,'Species List'!$A$2:$J$97,7,0)</f>
        <v>2.3852000000000002</v>
      </c>
      <c r="J5243">
        <f t="shared" si="81"/>
        <v>229.85109565998633</v>
      </c>
      <c r="K5243" s="50" t="str">
        <f>VLOOKUP(D5243,'Species List'!$A$2:$J$97,4,0)</f>
        <v>Scaridae</v>
      </c>
    </row>
    <row r="5244" spans="1:11">
      <c r="A5244">
        <v>2017</v>
      </c>
      <c r="B5244" t="s">
        <v>64</v>
      </c>
      <c r="C5244">
        <v>1</v>
      </c>
      <c r="D5244" t="s">
        <v>48</v>
      </c>
      <c r="E5244" s="48" t="str">
        <f>VLOOKUP(D5244,'Species List'!$A$2:$J$97,3,0)</f>
        <v>Scarus taeniopterus</v>
      </c>
      <c r="F5244">
        <v>15</v>
      </c>
      <c r="H5244" s="50">
        <f>VLOOKUP(D5244,'Species List'!$A$2:$J$97,6,0)</f>
        <v>-3.2256999999999998</v>
      </c>
      <c r="I5244" s="50">
        <f>VLOOKUP(D5244,'Species List'!$A$2:$J$97,7,0)</f>
        <v>2.3852000000000002</v>
      </c>
      <c r="J5244">
        <f t="shared" si="81"/>
        <v>92.19616810425471</v>
      </c>
      <c r="K5244" s="50" t="str">
        <f>VLOOKUP(D5244,'Species List'!$A$2:$J$97,4,0)</f>
        <v>Scaridae</v>
      </c>
    </row>
    <row r="5245" spans="1:11">
      <c r="A5245">
        <v>2017</v>
      </c>
      <c r="B5245" t="s">
        <v>64</v>
      </c>
      <c r="C5245">
        <v>1</v>
      </c>
      <c r="D5245" t="s">
        <v>48</v>
      </c>
      <c r="E5245" s="48" t="str">
        <f>VLOOKUP(D5245,'Species List'!$A$2:$J$97,3,0)</f>
        <v>Scarus taeniopterus</v>
      </c>
      <c r="F5245">
        <v>15</v>
      </c>
      <c r="H5245" s="50">
        <f>VLOOKUP(D5245,'Species List'!$A$2:$J$97,6,0)</f>
        <v>-3.2256999999999998</v>
      </c>
      <c r="I5245" s="50">
        <f>VLOOKUP(D5245,'Species List'!$A$2:$J$97,7,0)</f>
        <v>2.3852000000000002</v>
      </c>
      <c r="J5245">
        <f t="shared" si="81"/>
        <v>92.19616810425471</v>
      </c>
      <c r="K5245" s="50" t="str">
        <f>VLOOKUP(D5245,'Species List'!$A$2:$J$97,4,0)</f>
        <v>Scaridae</v>
      </c>
    </row>
    <row r="5246" spans="1:11">
      <c r="A5246">
        <v>2017</v>
      </c>
      <c r="B5246" t="s">
        <v>64</v>
      </c>
      <c r="C5246">
        <v>1</v>
      </c>
      <c r="D5246" t="s">
        <v>48</v>
      </c>
      <c r="E5246" s="48" t="str">
        <f>VLOOKUP(D5246,'Species List'!$A$2:$J$97,3,0)</f>
        <v>Scarus taeniopterus</v>
      </c>
      <c r="F5246">
        <v>15</v>
      </c>
      <c r="H5246" s="50">
        <f>VLOOKUP(D5246,'Species List'!$A$2:$J$97,6,0)</f>
        <v>-3.2256999999999998</v>
      </c>
      <c r="I5246" s="50">
        <f>VLOOKUP(D5246,'Species List'!$A$2:$J$97,7,0)</f>
        <v>2.3852000000000002</v>
      </c>
      <c r="J5246">
        <f t="shared" si="81"/>
        <v>92.19616810425471</v>
      </c>
      <c r="K5246" s="50" t="str">
        <f>VLOOKUP(D5246,'Species List'!$A$2:$J$97,4,0)</f>
        <v>Scaridae</v>
      </c>
    </row>
    <row r="5247" spans="1:11">
      <c r="A5247">
        <v>2017</v>
      </c>
      <c r="B5247" t="s">
        <v>64</v>
      </c>
      <c r="C5247">
        <v>1</v>
      </c>
      <c r="D5247" t="s">
        <v>48</v>
      </c>
      <c r="E5247" s="48" t="str">
        <f>VLOOKUP(D5247,'Species List'!$A$2:$J$97,3,0)</f>
        <v>Scarus taeniopterus</v>
      </c>
      <c r="F5247">
        <v>15</v>
      </c>
      <c r="H5247" s="50">
        <f>VLOOKUP(D5247,'Species List'!$A$2:$J$97,6,0)</f>
        <v>-3.2256999999999998</v>
      </c>
      <c r="I5247" s="50">
        <f>VLOOKUP(D5247,'Species List'!$A$2:$J$97,7,0)</f>
        <v>2.3852000000000002</v>
      </c>
      <c r="J5247">
        <f t="shared" si="81"/>
        <v>92.19616810425471</v>
      </c>
      <c r="K5247" s="50" t="str">
        <f>VLOOKUP(D5247,'Species List'!$A$2:$J$97,4,0)</f>
        <v>Scaridae</v>
      </c>
    </row>
    <row r="5248" spans="1:11">
      <c r="A5248">
        <v>2017</v>
      </c>
      <c r="B5248" t="s">
        <v>64</v>
      </c>
      <c r="C5248">
        <v>1</v>
      </c>
      <c r="D5248" t="s">
        <v>48</v>
      </c>
      <c r="E5248" s="48" t="str">
        <f>VLOOKUP(D5248,'Species List'!$A$2:$J$97,3,0)</f>
        <v>Scarus taeniopterus</v>
      </c>
      <c r="F5248">
        <v>16</v>
      </c>
      <c r="H5248" s="50">
        <f>VLOOKUP(D5248,'Species List'!$A$2:$J$97,6,0)</f>
        <v>-3.2256999999999998</v>
      </c>
      <c r="I5248" s="50">
        <f>VLOOKUP(D5248,'Species List'!$A$2:$J$97,7,0)</f>
        <v>2.3852000000000002</v>
      </c>
      <c r="J5248">
        <f t="shared" si="81"/>
        <v>107.53924488293569</v>
      </c>
      <c r="K5248" s="50" t="str">
        <f>VLOOKUP(D5248,'Species List'!$A$2:$J$97,4,0)</f>
        <v>Scaridae</v>
      </c>
    </row>
    <row r="5249" spans="1:11">
      <c r="A5249">
        <v>2017</v>
      </c>
      <c r="B5249" t="s">
        <v>64</v>
      </c>
      <c r="C5249">
        <v>1</v>
      </c>
      <c r="D5249" t="s">
        <v>48</v>
      </c>
      <c r="E5249" s="48" t="str">
        <f>VLOOKUP(D5249,'Species List'!$A$2:$J$97,3,0)</f>
        <v>Scarus taeniopterus</v>
      </c>
      <c r="F5249">
        <v>16</v>
      </c>
      <c r="H5249" s="50">
        <f>VLOOKUP(D5249,'Species List'!$A$2:$J$97,6,0)</f>
        <v>-3.2256999999999998</v>
      </c>
      <c r="I5249" s="50">
        <f>VLOOKUP(D5249,'Species List'!$A$2:$J$97,7,0)</f>
        <v>2.3852000000000002</v>
      </c>
      <c r="J5249">
        <f t="shared" si="81"/>
        <v>107.53924488293569</v>
      </c>
      <c r="K5249" s="50" t="str">
        <f>VLOOKUP(D5249,'Species List'!$A$2:$J$97,4,0)</f>
        <v>Scaridae</v>
      </c>
    </row>
    <row r="5250" spans="1:11">
      <c r="A5250">
        <v>2017</v>
      </c>
      <c r="B5250" t="s">
        <v>64</v>
      </c>
      <c r="C5250">
        <v>1</v>
      </c>
      <c r="D5250" t="s">
        <v>42</v>
      </c>
      <c r="E5250" s="48" t="str">
        <f>VLOOKUP(D5250,'Species List'!$A$2:$J$97,3,0)</f>
        <v>Scarus vetula</v>
      </c>
      <c r="F5250">
        <v>26</v>
      </c>
      <c r="G5250" t="s">
        <v>21</v>
      </c>
      <c r="H5250" s="50">
        <f>VLOOKUP(D5250,'Species List'!$A$2:$J$97,6,0)</f>
        <v>-5.0162000000000004</v>
      </c>
      <c r="I5250" s="50">
        <f>VLOOKUP(D5250,'Species List'!$A$2:$J$97,7,0)</f>
        <v>3.1109</v>
      </c>
      <c r="J5250">
        <f t="shared" ref="J5250:J5313" si="82">10^(H5250+(I5250*LOG(F5250*10)/LOG(10)))</f>
        <v>313.71883111439962</v>
      </c>
      <c r="K5250" s="50" t="str">
        <f>VLOOKUP(D5250,'Species List'!$A$2:$J$97,4,0)</f>
        <v>Scaridae</v>
      </c>
    </row>
    <row r="5251" spans="1:11">
      <c r="A5251">
        <v>2017</v>
      </c>
      <c r="B5251" t="s">
        <v>64</v>
      </c>
      <c r="C5251">
        <v>1</v>
      </c>
      <c r="D5251" t="s">
        <v>42</v>
      </c>
      <c r="E5251" s="48" t="str">
        <f>VLOOKUP(D5251,'Species List'!$A$2:$J$97,3,0)</f>
        <v>Scarus vetula</v>
      </c>
      <c r="F5251">
        <v>23</v>
      </c>
      <c r="G5251" t="s">
        <v>43</v>
      </c>
      <c r="H5251" s="50">
        <f>VLOOKUP(D5251,'Species List'!$A$2:$J$97,6,0)</f>
        <v>-5.0162000000000004</v>
      </c>
      <c r="I5251" s="50">
        <f>VLOOKUP(D5251,'Species List'!$A$2:$J$97,7,0)</f>
        <v>3.1109</v>
      </c>
      <c r="J5251">
        <f t="shared" si="82"/>
        <v>214.23929230422809</v>
      </c>
      <c r="K5251" s="50" t="str">
        <f>VLOOKUP(D5251,'Species List'!$A$2:$J$97,4,0)</f>
        <v>Scaridae</v>
      </c>
    </row>
    <row r="5252" spans="1:11">
      <c r="A5252">
        <v>2017</v>
      </c>
      <c r="B5252" t="s">
        <v>64</v>
      </c>
      <c r="C5252">
        <v>1</v>
      </c>
      <c r="D5252" t="s">
        <v>42</v>
      </c>
      <c r="E5252" s="48" t="str">
        <f>VLOOKUP(D5252,'Species List'!$A$2:$J$97,3,0)</f>
        <v>Scarus vetula</v>
      </c>
      <c r="F5252">
        <v>30</v>
      </c>
      <c r="G5252" t="s">
        <v>43</v>
      </c>
      <c r="H5252" s="50">
        <f>VLOOKUP(D5252,'Species List'!$A$2:$J$97,6,0)</f>
        <v>-5.0162000000000004</v>
      </c>
      <c r="I5252" s="50">
        <f>VLOOKUP(D5252,'Species List'!$A$2:$J$97,7,0)</f>
        <v>3.1109</v>
      </c>
      <c r="J5252">
        <f t="shared" si="82"/>
        <v>489.6395738782121</v>
      </c>
      <c r="K5252" s="50" t="str">
        <f>VLOOKUP(D5252,'Species List'!$A$2:$J$97,4,0)</f>
        <v>Scaridae</v>
      </c>
    </row>
    <row r="5253" spans="1:11">
      <c r="A5253">
        <v>2017</v>
      </c>
      <c r="B5253" t="s">
        <v>64</v>
      </c>
      <c r="C5253">
        <v>1</v>
      </c>
      <c r="D5253" t="s">
        <v>47</v>
      </c>
      <c r="E5253" s="48" t="str">
        <f>VLOOKUP(D5253,'Species List'!$A$2:$J$97,3,0)</f>
        <v>Sparisoma aurofrenatum</v>
      </c>
      <c r="F5253">
        <v>20</v>
      </c>
      <c r="H5253" s="50">
        <f>VLOOKUP(D5253,'Species List'!$A$2:$J$97,6,0)</f>
        <v>-4.0781000000000001</v>
      </c>
      <c r="I5253" s="50">
        <f>VLOOKUP(D5253,'Species List'!$A$2:$J$97,7,0)</f>
        <v>2.7437999999999998</v>
      </c>
      <c r="J5253">
        <f t="shared" si="82"/>
        <v>171.97531044669645</v>
      </c>
      <c r="K5253" s="50" t="str">
        <f>VLOOKUP(D5253,'Species List'!$A$2:$J$97,4,0)</f>
        <v>Scaridae</v>
      </c>
    </row>
    <row r="5254" spans="1:11">
      <c r="A5254">
        <v>2017</v>
      </c>
      <c r="B5254" t="s">
        <v>64</v>
      </c>
      <c r="C5254">
        <v>1</v>
      </c>
      <c r="D5254" t="s">
        <v>45</v>
      </c>
      <c r="E5254" s="48" t="str">
        <f>VLOOKUP(D5254,'Species List'!$A$2:$J$97,3,0)</f>
        <v>Sparisoma viride</v>
      </c>
      <c r="F5254">
        <v>18</v>
      </c>
      <c r="G5254" t="s">
        <v>21</v>
      </c>
      <c r="H5254" s="50">
        <f>VLOOKUP(D5254,'Species List'!$A$2:$J$97,6,0)</f>
        <v>-4.4317000000000002</v>
      </c>
      <c r="I5254" s="50">
        <f>VLOOKUP(D5254,'Species List'!$A$2:$J$97,7,0)</f>
        <v>2.9051</v>
      </c>
      <c r="J5254">
        <f t="shared" si="82"/>
        <v>131.85364940800787</v>
      </c>
      <c r="K5254" s="50" t="str">
        <f>VLOOKUP(D5254,'Species List'!$A$2:$J$97,4,0)</f>
        <v>Scaridae</v>
      </c>
    </row>
    <row r="5255" spans="1:11">
      <c r="A5255">
        <v>2017</v>
      </c>
      <c r="B5255" t="s">
        <v>64</v>
      </c>
      <c r="C5255">
        <v>1</v>
      </c>
      <c r="D5255" t="s">
        <v>45</v>
      </c>
      <c r="E5255" s="48" t="str">
        <f>VLOOKUP(D5255,'Species List'!$A$2:$J$97,3,0)</f>
        <v>Sparisoma viride</v>
      </c>
      <c r="F5255">
        <v>20</v>
      </c>
      <c r="G5255" t="s">
        <v>21</v>
      </c>
      <c r="H5255" s="50">
        <f>VLOOKUP(D5255,'Species List'!$A$2:$J$97,6,0)</f>
        <v>-4.4317000000000002</v>
      </c>
      <c r="I5255" s="50">
        <f>VLOOKUP(D5255,'Species List'!$A$2:$J$97,7,0)</f>
        <v>2.9051</v>
      </c>
      <c r="J5255">
        <f t="shared" si="82"/>
        <v>179.06975540636282</v>
      </c>
      <c r="K5255" s="50" t="str">
        <f>VLOOKUP(D5255,'Species List'!$A$2:$J$97,4,0)</f>
        <v>Scaridae</v>
      </c>
    </row>
    <row r="5256" spans="1:11">
      <c r="A5256">
        <v>2017</v>
      </c>
      <c r="B5256" t="s">
        <v>64</v>
      </c>
      <c r="C5256">
        <v>1</v>
      </c>
      <c r="D5256" t="s">
        <v>45</v>
      </c>
      <c r="E5256" s="48" t="str">
        <f>VLOOKUP(D5256,'Species List'!$A$2:$J$97,3,0)</f>
        <v>Sparisoma viride</v>
      </c>
      <c r="F5256">
        <v>24</v>
      </c>
      <c r="G5256" t="s">
        <v>43</v>
      </c>
      <c r="H5256" s="50">
        <f>VLOOKUP(D5256,'Species List'!$A$2:$J$97,6,0)</f>
        <v>-4.4317000000000002</v>
      </c>
      <c r="I5256" s="50">
        <f>VLOOKUP(D5256,'Species List'!$A$2:$J$97,7,0)</f>
        <v>2.9051</v>
      </c>
      <c r="J5256">
        <f t="shared" si="82"/>
        <v>304.12468932899543</v>
      </c>
      <c r="K5256" s="50" t="str">
        <f>VLOOKUP(D5256,'Species List'!$A$2:$J$97,4,0)</f>
        <v>Scaridae</v>
      </c>
    </row>
    <row r="5257" spans="1:11">
      <c r="A5257">
        <v>2017</v>
      </c>
      <c r="B5257" t="s">
        <v>64</v>
      </c>
      <c r="C5257">
        <v>1</v>
      </c>
      <c r="D5257" t="s">
        <v>45</v>
      </c>
      <c r="E5257" s="48" t="str">
        <f>VLOOKUP(D5257,'Species List'!$A$2:$J$97,3,0)</f>
        <v>Sparisoma viride</v>
      </c>
      <c r="F5257">
        <v>30</v>
      </c>
      <c r="G5257" t="s">
        <v>43</v>
      </c>
      <c r="H5257" s="50">
        <f>VLOOKUP(D5257,'Species List'!$A$2:$J$97,6,0)</f>
        <v>-4.4317000000000002</v>
      </c>
      <c r="I5257" s="50">
        <f>VLOOKUP(D5257,'Species List'!$A$2:$J$97,7,0)</f>
        <v>2.9051</v>
      </c>
      <c r="J5257">
        <f t="shared" si="82"/>
        <v>581.54718397712224</v>
      </c>
      <c r="K5257" s="50" t="str">
        <f>VLOOKUP(D5257,'Species List'!$A$2:$J$97,4,0)</f>
        <v>Scaridae</v>
      </c>
    </row>
    <row r="5258" spans="1:11">
      <c r="A5258">
        <v>2017</v>
      </c>
      <c r="B5258" t="s">
        <v>64</v>
      </c>
      <c r="C5258">
        <v>1</v>
      </c>
      <c r="D5258" t="s">
        <v>45</v>
      </c>
      <c r="E5258" s="48" t="str">
        <f>VLOOKUP(D5258,'Species List'!$A$2:$J$97,3,0)</f>
        <v>Sparisoma viride</v>
      </c>
      <c r="F5258">
        <v>30</v>
      </c>
      <c r="G5258" t="s">
        <v>43</v>
      </c>
      <c r="H5258" s="50">
        <f>VLOOKUP(D5258,'Species List'!$A$2:$J$97,6,0)</f>
        <v>-4.4317000000000002</v>
      </c>
      <c r="I5258" s="50">
        <f>VLOOKUP(D5258,'Species List'!$A$2:$J$97,7,0)</f>
        <v>2.9051</v>
      </c>
      <c r="J5258">
        <f t="shared" si="82"/>
        <v>581.54718397712224</v>
      </c>
      <c r="K5258" s="50" t="str">
        <f>VLOOKUP(D5258,'Species List'!$A$2:$J$97,4,0)</f>
        <v>Scaridae</v>
      </c>
    </row>
    <row r="5259" spans="1:11">
      <c r="A5259">
        <v>2017</v>
      </c>
      <c r="B5259" t="s">
        <v>64</v>
      </c>
      <c r="C5259">
        <v>2</v>
      </c>
      <c r="D5259" t="s">
        <v>54</v>
      </c>
      <c r="E5259" s="48" t="str">
        <f>VLOOKUP(D5259,'Species List'!$A$2:$J$97,3,0)</f>
        <v>Acanthurus coeruleus</v>
      </c>
      <c r="F5259">
        <v>14</v>
      </c>
      <c r="H5259" s="50">
        <f>VLOOKUP(D5259,'Species List'!$A$2:$J$97,6,0)</f>
        <v>-2.8241999999999998</v>
      </c>
      <c r="I5259" s="50">
        <f>VLOOKUP(D5259,'Species List'!$A$2:$J$97,7,0)</f>
        <v>2.2637999999999998</v>
      </c>
      <c r="J5259">
        <f t="shared" si="82"/>
        <v>108.19436620046002</v>
      </c>
      <c r="K5259" s="50" t="str">
        <f>VLOOKUP(D5259,'Species List'!$A$2:$J$97,4,0)</f>
        <v>Acanthuridae</v>
      </c>
    </row>
    <row r="5260" spans="1:11">
      <c r="A5260">
        <v>2017</v>
      </c>
      <c r="B5260" t="s">
        <v>64</v>
      </c>
      <c r="C5260">
        <v>2</v>
      </c>
      <c r="D5260" t="s">
        <v>54</v>
      </c>
      <c r="E5260" s="48" t="str">
        <f>VLOOKUP(D5260,'Species List'!$A$2:$J$97,3,0)</f>
        <v>Acanthurus coeruleus</v>
      </c>
      <c r="F5260">
        <v>15</v>
      </c>
      <c r="H5260" s="50">
        <f>VLOOKUP(D5260,'Species List'!$A$2:$J$97,6,0)</f>
        <v>-2.8241999999999998</v>
      </c>
      <c r="I5260" s="50">
        <f>VLOOKUP(D5260,'Species List'!$A$2:$J$97,7,0)</f>
        <v>2.2637999999999998</v>
      </c>
      <c r="J5260">
        <f t="shared" si="82"/>
        <v>126.48394196747614</v>
      </c>
      <c r="K5260" s="50" t="str">
        <f>VLOOKUP(D5260,'Species List'!$A$2:$J$97,4,0)</f>
        <v>Acanthuridae</v>
      </c>
    </row>
    <row r="5261" spans="1:11">
      <c r="A5261">
        <v>2017</v>
      </c>
      <c r="B5261" t="s">
        <v>64</v>
      </c>
      <c r="C5261">
        <v>2</v>
      </c>
      <c r="D5261" t="s">
        <v>49</v>
      </c>
      <c r="E5261" s="48" t="str">
        <f>VLOOKUP(D5261,'Species List'!$A$2:$J$97,3,0)</f>
        <v>Microspathodon chrysurus</v>
      </c>
      <c r="F5261">
        <v>12</v>
      </c>
      <c r="H5261" s="50">
        <f>VLOOKUP(D5261,'Species List'!$A$2:$J$97,6,0)</f>
        <v>-4.7032999999999996</v>
      </c>
      <c r="I5261" s="50">
        <f>VLOOKUP(D5261,'Species List'!$A$2:$J$97,7,0)</f>
        <v>3.0825</v>
      </c>
      <c r="J5261">
        <f t="shared" si="82"/>
        <v>50.789763544333439</v>
      </c>
      <c r="K5261" s="50" t="str">
        <f>VLOOKUP(D5261,'Species List'!$A$2:$J$97,4,0)</f>
        <v>Pomacentridae</v>
      </c>
    </row>
    <row r="5262" spans="1:11">
      <c r="A5262">
        <v>2017</v>
      </c>
      <c r="B5262" t="s">
        <v>64</v>
      </c>
      <c r="C5262">
        <v>2</v>
      </c>
      <c r="D5262" t="s">
        <v>48</v>
      </c>
      <c r="E5262" s="48" t="str">
        <f>VLOOKUP(D5262,'Species List'!$A$2:$J$97,3,0)</f>
        <v>Scarus taeniopterus</v>
      </c>
      <c r="F5262">
        <v>10</v>
      </c>
      <c r="G5262" t="s">
        <v>21</v>
      </c>
      <c r="H5262" s="50">
        <f>VLOOKUP(D5262,'Species List'!$A$2:$J$97,6,0)</f>
        <v>-3.2256999999999998</v>
      </c>
      <c r="I5262" s="50">
        <f>VLOOKUP(D5262,'Species List'!$A$2:$J$97,7,0)</f>
        <v>2.3852000000000002</v>
      </c>
      <c r="J5262">
        <f t="shared" si="82"/>
        <v>35.050966680669347</v>
      </c>
      <c r="K5262" s="50" t="str">
        <f>VLOOKUP(D5262,'Species List'!$A$2:$J$97,4,0)</f>
        <v>Scaridae</v>
      </c>
    </row>
    <row r="5263" spans="1:11">
      <c r="A5263">
        <v>2017</v>
      </c>
      <c r="B5263" t="s">
        <v>64</v>
      </c>
      <c r="C5263">
        <v>2</v>
      </c>
      <c r="D5263" t="s">
        <v>48</v>
      </c>
      <c r="E5263" s="48" t="str">
        <f>VLOOKUP(D5263,'Species List'!$A$2:$J$97,3,0)</f>
        <v>Scarus taeniopterus</v>
      </c>
      <c r="F5263">
        <v>10</v>
      </c>
      <c r="G5263" t="s">
        <v>21</v>
      </c>
      <c r="H5263" s="50">
        <f>VLOOKUP(D5263,'Species List'!$A$2:$J$97,6,0)</f>
        <v>-3.2256999999999998</v>
      </c>
      <c r="I5263" s="50">
        <f>VLOOKUP(D5263,'Species List'!$A$2:$J$97,7,0)</f>
        <v>2.3852000000000002</v>
      </c>
      <c r="J5263">
        <f t="shared" si="82"/>
        <v>35.050966680669347</v>
      </c>
      <c r="K5263" s="50" t="str">
        <f>VLOOKUP(D5263,'Species List'!$A$2:$J$97,4,0)</f>
        <v>Scaridae</v>
      </c>
    </row>
    <row r="5264" spans="1:11">
      <c r="A5264">
        <v>2017</v>
      </c>
      <c r="B5264" t="s">
        <v>64</v>
      </c>
      <c r="C5264">
        <v>2</v>
      </c>
      <c r="D5264" t="s">
        <v>48</v>
      </c>
      <c r="E5264" s="48" t="str">
        <f>VLOOKUP(D5264,'Species List'!$A$2:$J$97,3,0)</f>
        <v>Scarus taeniopterus</v>
      </c>
      <c r="F5264">
        <v>12</v>
      </c>
      <c r="G5264" t="s">
        <v>21</v>
      </c>
      <c r="H5264" s="50">
        <f>VLOOKUP(D5264,'Species List'!$A$2:$J$97,6,0)</f>
        <v>-3.2256999999999998</v>
      </c>
      <c r="I5264" s="50">
        <f>VLOOKUP(D5264,'Species List'!$A$2:$J$97,7,0)</f>
        <v>2.3852000000000002</v>
      </c>
      <c r="J5264">
        <f t="shared" si="82"/>
        <v>54.145592205106873</v>
      </c>
      <c r="K5264" s="50" t="str">
        <f>VLOOKUP(D5264,'Species List'!$A$2:$J$97,4,0)</f>
        <v>Scaridae</v>
      </c>
    </row>
    <row r="5265" spans="1:11">
      <c r="A5265">
        <v>2017</v>
      </c>
      <c r="B5265" t="s">
        <v>64</v>
      </c>
      <c r="C5265">
        <v>2</v>
      </c>
      <c r="D5265" t="s">
        <v>48</v>
      </c>
      <c r="E5265" s="48" t="str">
        <f>VLOOKUP(D5265,'Species List'!$A$2:$J$97,3,0)</f>
        <v>Scarus taeniopterus</v>
      </c>
      <c r="F5265">
        <v>12</v>
      </c>
      <c r="G5265" t="s">
        <v>21</v>
      </c>
      <c r="H5265" s="50">
        <f>VLOOKUP(D5265,'Species List'!$A$2:$J$97,6,0)</f>
        <v>-3.2256999999999998</v>
      </c>
      <c r="I5265" s="50">
        <f>VLOOKUP(D5265,'Species List'!$A$2:$J$97,7,0)</f>
        <v>2.3852000000000002</v>
      </c>
      <c r="J5265">
        <f t="shared" si="82"/>
        <v>54.145592205106873</v>
      </c>
      <c r="K5265" s="50" t="str">
        <f>VLOOKUP(D5265,'Species List'!$A$2:$J$97,4,0)</f>
        <v>Scaridae</v>
      </c>
    </row>
    <row r="5266" spans="1:11">
      <c r="A5266">
        <v>2017</v>
      </c>
      <c r="B5266" t="s">
        <v>64</v>
      </c>
      <c r="C5266">
        <v>2</v>
      </c>
      <c r="D5266" t="s">
        <v>48</v>
      </c>
      <c r="E5266" s="48" t="str">
        <f>VLOOKUP(D5266,'Species List'!$A$2:$J$97,3,0)</f>
        <v>Scarus taeniopterus</v>
      </c>
      <c r="F5266">
        <v>12</v>
      </c>
      <c r="G5266" t="s">
        <v>21</v>
      </c>
      <c r="H5266" s="50">
        <f>VLOOKUP(D5266,'Species List'!$A$2:$J$97,6,0)</f>
        <v>-3.2256999999999998</v>
      </c>
      <c r="I5266" s="50">
        <f>VLOOKUP(D5266,'Species List'!$A$2:$J$97,7,0)</f>
        <v>2.3852000000000002</v>
      </c>
      <c r="J5266">
        <f t="shared" si="82"/>
        <v>54.145592205106873</v>
      </c>
      <c r="K5266" s="50" t="str">
        <f>VLOOKUP(D5266,'Species List'!$A$2:$J$97,4,0)</f>
        <v>Scaridae</v>
      </c>
    </row>
    <row r="5267" spans="1:11">
      <c r="A5267">
        <v>2017</v>
      </c>
      <c r="B5267" t="s">
        <v>64</v>
      </c>
      <c r="C5267">
        <v>2</v>
      </c>
      <c r="D5267" t="s">
        <v>48</v>
      </c>
      <c r="E5267" s="48" t="str">
        <f>VLOOKUP(D5267,'Species List'!$A$2:$J$97,3,0)</f>
        <v>Scarus taeniopterus</v>
      </c>
      <c r="F5267">
        <v>15</v>
      </c>
      <c r="G5267" t="s">
        <v>21</v>
      </c>
      <c r="H5267" s="50">
        <f>VLOOKUP(D5267,'Species List'!$A$2:$J$97,6,0)</f>
        <v>-3.2256999999999998</v>
      </c>
      <c r="I5267" s="50">
        <f>VLOOKUP(D5267,'Species List'!$A$2:$J$97,7,0)</f>
        <v>2.3852000000000002</v>
      </c>
      <c r="J5267">
        <f t="shared" si="82"/>
        <v>92.19616810425471</v>
      </c>
      <c r="K5267" s="50" t="str">
        <f>VLOOKUP(D5267,'Species List'!$A$2:$J$97,4,0)</f>
        <v>Scaridae</v>
      </c>
    </row>
    <row r="5268" spans="1:11">
      <c r="A5268">
        <v>2017</v>
      </c>
      <c r="B5268" t="s">
        <v>64</v>
      </c>
      <c r="C5268">
        <v>2</v>
      </c>
      <c r="D5268" t="s">
        <v>48</v>
      </c>
      <c r="E5268" s="48" t="str">
        <f>VLOOKUP(D5268,'Species List'!$A$2:$J$97,3,0)</f>
        <v>Scarus taeniopterus</v>
      </c>
      <c r="F5268">
        <v>15</v>
      </c>
      <c r="G5268" t="s">
        <v>21</v>
      </c>
      <c r="H5268" s="50">
        <f>VLOOKUP(D5268,'Species List'!$A$2:$J$97,6,0)</f>
        <v>-3.2256999999999998</v>
      </c>
      <c r="I5268" s="50">
        <f>VLOOKUP(D5268,'Species List'!$A$2:$J$97,7,0)</f>
        <v>2.3852000000000002</v>
      </c>
      <c r="J5268">
        <f t="shared" si="82"/>
        <v>92.19616810425471</v>
      </c>
      <c r="K5268" s="50" t="str">
        <f>VLOOKUP(D5268,'Species List'!$A$2:$J$97,4,0)</f>
        <v>Scaridae</v>
      </c>
    </row>
    <row r="5269" spans="1:11">
      <c r="A5269">
        <v>2017</v>
      </c>
      <c r="B5269" t="s">
        <v>64</v>
      </c>
      <c r="C5269">
        <v>2</v>
      </c>
      <c r="D5269" t="s">
        <v>48</v>
      </c>
      <c r="E5269" s="48" t="str">
        <f>VLOOKUP(D5269,'Species List'!$A$2:$J$97,3,0)</f>
        <v>Scarus taeniopterus</v>
      </c>
      <c r="F5269">
        <v>17</v>
      </c>
      <c r="G5269" t="s">
        <v>21</v>
      </c>
      <c r="H5269" s="50">
        <f>VLOOKUP(D5269,'Species List'!$A$2:$J$97,6,0)</f>
        <v>-3.2256999999999998</v>
      </c>
      <c r="I5269" s="50">
        <f>VLOOKUP(D5269,'Species List'!$A$2:$J$97,7,0)</f>
        <v>2.3852000000000002</v>
      </c>
      <c r="J5269">
        <f t="shared" si="82"/>
        <v>124.27013418228138</v>
      </c>
      <c r="K5269" s="50" t="str">
        <f>VLOOKUP(D5269,'Species List'!$A$2:$J$97,4,0)</f>
        <v>Scaridae</v>
      </c>
    </row>
    <row r="5270" spans="1:11">
      <c r="A5270">
        <v>2017</v>
      </c>
      <c r="B5270" t="s">
        <v>64</v>
      </c>
      <c r="C5270">
        <v>2</v>
      </c>
      <c r="D5270" t="s">
        <v>48</v>
      </c>
      <c r="E5270" s="48" t="str">
        <f>VLOOKUP(D5270,'Species List'!$A$2:$J$97,3,0)</f>
        <v>Scarus taeniopterus</v>
      </c>
      <c r="F5270">
        <v>18</v>
      </c>
      <c r="G5270" t="s">
        <v>21</v>
      </c>
      <c r="H5270" s="50">
        <f>VLOOKUP(D5270,'Species List'!$A$2:$J$97,6,0)</f>
        <v>-3.2256999999999998</v>
      </c>
      <c r="I5270" s="50">
        <f>VLOOKUP(D5270,'Species List'!$A$2:$J$97,7,0)</f>
        <v>2.3852000000000002</v>
      </c>
      <c r="J5270">
        <f t="shared" si="82"/>
        <v>142.42163893869329</v>
      </c>
      <c r="K5270" s="50" t="str">
        <f>VLOOKUP(D5270,'Species List'!$A$2:$J$97,4,0)</f>
        <v>Scaridae</v>
      </c>
    </row>
    <row r="5271" spans="1:11">
      <c r="A5271">
        <v>2017</v>
      </c>
      <c r="B5271" t="s">
        <v>64</v>
      </c>
      <c r="C5271">
        <v>2</v>
      </c>
      <c r="D5271" t="s">
        <v>48</v>
      </c>
      <c r="E5271" s="48" t="str">
        <f>VLOOKUP(D5271,'Species List'!$A$2:$J$97,3,0)</f>
        <v>Scarus taeniopterus</v>
      </c>
      <c r="F5271">
        <v>5</v>
      </c>
      <c r="G5271" t="s">
        <v>53</v>
      </c>
      <c r="H5271" s="50">
        <f>VLOOKUP(D5271,'Species List'!$A$2:$J$97,6,0)</f>
        <v>-3.2256999999999998</v>
      </c>
      <c r="I5271" s="50">
        <f>VLOOKUP(D5271,'Species List'!$A$2:$J$97,7,0)</f>
        <v>2.3852000000000002</v>
      </c>
      <c r="J5271">
        <f t="shared" si="82"/>
        <v>6.7093933568168316</v>
      </c>
      <c r="K5271" s="50" t="str">
        <f>VLOOKUP(D5271,'Species List'!$A$2:$J$97,4,0)</f>
        <v>Scaridae</v>
      </c>
    </row>
    <row r="5272" spans="1:11">
      <c r="A5272">
        <v>2017</v>
      </c>
      <c r="B5272" t="s">
        <v>64</v>
      </c>
      <c r="C5272">
        <v>2</v>
      </c>
      <c r="D5272" t="s">
        <v>48</v>
      </c>
      <c r="E5272" s="48" t="str">
        <f>VLOOKUP(D5272,'Species List'!$A$2:$J$97,3,0)</f>
        <v>Scarus taeniopterus</v>
      </c>
      <c r="F5272">
        <v>5</v>
      </c>
      <c r="G5272" t="s">
        <v>53</v>
      </c>
      <c r="H5272" s="50">
        <f>VLOOKUP(D5272,'Species List'!$A$2:$J$97,6,0)</f>
        <v>-3.2256999999999998</v>
      </c>
      <c r="I5272" s="50">
        <f>VLOOKUP(D5272,'Species List'!$A$2:$J$97,7,0)</f>
        <v>2.3852000000000002</v>
      </c>
      <c r="J5272">
        <f t="shared" si="82"/>
        <v>6.7093933568168316</v>
      </c>
      <c r="K5272" s="50" t="str">
        <f>VLOOKUP(D5272,'Species List'!$A$2:$J$97,4,0)</f>
        <v>Scaridae</v>
      </c>
    </row>
    <row r="5273" spans="1:11">
      <c r="A5273">
        <v>2017</v>
      </c>
      <c r="B5273" t="s">
        <v>64</v>
      </c>
      <c r="C5273">
        <v>2</v>
      </c>
      <c r="D5273" t="s">
        <v>48</v>
      </c>
      <c r="E5273" s="48" t="str">
        <f>VLOOKUP(D5273,'Species List'!$A$2:$J$97,3,0)</f>
        <v>Scarus taeniopterus</v>
      </c>
      <c r="F5273">
        <v>7</v>
      </c>
      <c r="G5273" t="s">
        <v>53</v>
      </c>
      <c r="H5273" s="50">
        <f>VLOOKUP(D5273,'Species List'!$A$2:$J$97,6,0)</f>
        <v>-3.2256999999999998</v>
      </c>
      <c r="I5273" s="50">
        <f>VLOOKUP(D5273,'Species List'!$A$2:$J$97,7,0)</f>
        <v>2.3852000000000002</v>
      </c>
      <c r="J5273">
        <f t="shared" si="82"/>
        <v>14.970208360402568</v>
      </c>
      <c r="K5273" s="50" t="str">
        <f>VLOOKUP(D5273,'Species List'!$A$2:$J$97,4,0)</f>
        <v>Scaridae</v>
      </c>
    </row>
    <row r="5274" spans="1:11">
      <c r="A5274">
        <v>2017</v>
      </c>
      <c r="B5274" t="s">
        <v>64</v>
      </c>
      <c r="C5274">
        <v>2</v>
      </c>
      <c r="D5274" t="s">
        <v>48</v>
      </c>
      <c r="E5274" s="48" t="str">
        <f>VLOOKUP(D5274,'Species List'!$A$2:$J$97,3,0)</f>
        <v>Scarus taeniopterus</v>
      </c>
      <c r="F5274">
        <v>8</v>
      </c>
      <c r="G5274" t="s">
        <v>53</v>
      </c>
      <c r="H5274" s="50">
        <f>VLOOKUP(D5274,'Species List'!$A$2:$J$97,6,0)</f>
        <v>-3.2256999999999998</v>
      </c>
      <c r="I5274" s="50">
        <f>VLOOKUP(D5274,'Species List'!$A$2:$J$97,7,0)</f>
        <v>2.3852000000000002</v>
      </c>
      <c r="J5274">
        <f t="shared" si="82"/>
        <v>20.584969932158472</v>
      </c>
      <c r="K5274" s="50" t="str">
        <f>VLOOKUP(D5274,'Species List'!$A$2:$J$97,4,0)</f>
        <v>Scaridae</v>
      </c>
    </row>
    <row r="5275" spans="1:11">
      <c r="A5275">
        <v>2017</v>
      </c>
      <c r="B5275" t="s">
        <v>64</v>
      </c>
      <c r="C5275">
        <v>2</v>
      </c>
      <c r="D5275" t="s">
        <v>48</v>
      </c>
      <c r="E5275" s="48" t="str">
        <f>VLOOKUP(D5275,'Species List'!$A$2:$J$97,3,0)</f>
        <v>Scarus taeniopterus</v>
      </c>
      <c r="F5275">
        <v>10</v>
      </c>
      <c r="G5275" t="s">
        <v>53</v>
      </c>
      <c r="H5275" s="50">
        <f>VLOOKUP(D5275,'Species List'!$A$2:$J$97,6,0)</f>
        <v>-3.2256999999999998</v>
      </c>
      <c r="I5275" s="50">
        <f>VLOOKUP(D5275,'Species List'!$A$2:$J$97,7,0)</f>
        <v>2.3852000000000002</v>
      </c>
      <c r="J5275">
        <f t="shared" si="82"/>
        <v>35.050966680669347</v>
      </c>
      <c r="K5275" s="50" t="str">
        <f>VLOOKUP(D5275,'Species List'!$A$2:$J$97,4,0)</f>
        <v>Scaridae</v>
      </c>
    </row>
    <row r="5276" spans="1:11">
      <c r="A5276">
        <v>2017</v>
      </c>
      <c r="B5276" t="s">
        <v>64</v>
      </c>
      <c r="C5276">
        <v>2</v>
      </c>
      <c r="D5276" t="s">
        <v>48</v>
      </c>
      <c r="E5276" s="48" t="str">
        <f>VLOOKUP(D5276,'Species List'!$A$2:$J$97,3,0)</f>
        <v>Scarus taeniopterus</v>
      </c>
      <c r="F5276">
        <v>10</v>
      </c>
      <c r="G5276" t="s">
        <v>53</v>
      </c>
      <c r="H5276" s="50">
        <f>VLOOKUP(D5276,'Species List'!$A$2:$J$97,6,0)</f>
        <v>-3.2256999999999998</v>
      </c>
      <c r="I5276" s="50">
        <f>VLOOKUP(D5276,'Species List'!$A$2:$J$97,7,0)</f>
        <v>2.3852000000000002</v>
      </c>
      <c r="J5276">
        <f t="shared" si="82"/>
        <v>35.050966680669347</v>
      </c>
      <c r="K5276" s="50" t="str">
        <f>VLOOKUP(D5276,'Species List'!$A$2:$J$97,4,0)</f>
        <v>Scaridae</v>
      </c>
    </row>
    <row r="5277" spans="1:11">
      <c r="A5277">
        <v>2017</v>
      </c>
      <c r="B5277" t="s">
        <v>64</v>
      </c>
      <c r="C5277">
        <v>2</v>
      </c>
      <c r="D5277" t="s">
        <v>48</v>
      </c>
      <c r="E5277" s="48" t="str">
        <f>VLOOKUP(D5277,'Species List'!$A$2:$J$97,3,0)</f>
        <v>Scarus taeniopterus</v>
      </c>
      <c r="F5277">
        <v>12</v>
      </c>
      <c r="G5277" t="s">
        <v>43</v>
      </c>
      <c r="H5277" s="50">
        <f>VLOOKUP(D5277,'Species List'!$A$2:$J$97,6,0)</f>
        <v>-3.2256999999999998</v>
      </c>
      <c r="I5277" s="50">
        <f>VLOOKUP(D5277,'Species List'!$A$2:$J$97,7,0)</f>
        <v>2.3852000000000002</v>
      </c>
      <c r="J5277">
        <f t="shared" si="82"/>
        <v>54.145592205106873</v>
      </c>
      <c r="K5277" s="50" t="str">
        <f>VLOOKUP(D5277,'Species List'!$A$2:$J$97,4,0)</f>
        <v>Scaridae</v>
      </c>
    </row>
    <row r="5278" spans="1:11">
      <c r="A5278">
        <v>2017</v>
      </c>
      <c r="B5278" t="s">
        <v>64</v>
      </c>
      <c r="C5278">
        <v>2</v>
      </c>
      <c r="D5278" t="s">
        <v>48</v>
      </c>
      <c r="E5278" s="48" t="str">
        <f>VLOOKUP(D5278,'Species List'!$A$2:$J$97,3,0)</f>
        <v>Scarus taeniopterus</v>
      </c>
      <c r="F5278">
        <v>18</v>
      </c>
      <c r="G5278" t="s">
        <v>43</v>
      </c>
      <c r="H5278" s="50">
        <f>VLOOKUP(D5278,'Species List'!$A$2:$J$97,6,0)</f>
        <v>-3.2256999999999998</v>
      </c>
      <c r="I5278" s="50">
        <f>VLOOKUP(D5278,'Species List'!$A$2:$J$97,7,0)</f>
        <v>2.3852000000000002</v>
      </c>
      <c r="J5278">
        <f t="shared" si="82"/>
        <v>142.42163893869329</v>
      </c>
      <c r="K5278" s="50" t="str">
        <f>VLOOKUP(D5278,'Species List'!$A$2:$J$97,4,0)</f>
        <v>Scaridae</v>
      </c>
    </row>
    <row r="5279" spans="1:11">
      <c r="A5279">
        <v>2017</v>
      </c>
      <c r="B5279" t="s">
        <v>64</v>
      </c>
      <c r="C5279">
        <v>2</v>
      </c>
      <c r="D5279" t="s">
        <v>48</v>
      </c>
      <c r="E5279" s="48" t="str">
        <f>VLOOKUP(D5279,'Species List'!$A$2:$J$97,3,0)</f>
        <v>Scarus taeniopterus</v>
      </c>
      <c r="F5279">
        <v>21</v>
      </c>
      <c r="G5279" t="s">
        <v>43</v>
      </c>
      <c r="H5279" s="50">
        <f>VLOOKUP(D5279,'Species List'!$A$2:$J$97,6,0)</f>
        <v>-3.2256999999999998</v>
      </c>
      <c r="I5279" s="50">
        <f>VLOOKUP(D5279,'Species List'!$A$2:$J$97,7,0)</f>
        <v>2.3852000000000002</v>
      </c>
      <c r="J5279">
        <f t="shared" si="82"/>
        <v>205.71097462173614</v>
      </c>
      <c r="K5279" s="50" t="str">
        <f>VLOOKUP(D5279,'Species List'!$A$2:$J$97,4,0)</f>
        <v>Scaridae</v>
      </c>
    </row>
    <row r="5280" spans="1:11">
      <c r="A5280">
        <v>2017</v>
      </c>
      <c r="B5280" t="s">
        <v>64</v>
      </c>
      <c r="C5280">
        <v>2</v>
      </c>
      <c r="D5280" t="s">
        <v>48</v>
      </c>
      <c r="E5280" s="48" t="str">
        <f>VLOOKUP(D5280,'Species List'!$A$2:$J$97,3,0)</f>
        <v>Scarus taeniopterus</v>
      </c>
      <c r="F5280">
        <v>21</v>
      </c>
      <c r="G5280" t="s">
        <v>43</v>
      </c>
      <c r="H5280" s="50">
        <f>VLOOKUP(D5280,'Species List'!$A$2:$J$97,6,0)</f>
        <v>-3.2256999999999998</v>
      </c>
      <c r="I5280" s="50">
        <f>VLOOKUP(D5280,'Species List'!$A$2:$J$97,7,0)</f>
        <v>2.3852000000000002</v>
      </c>
      <c r="J5280">
        <f t="shared" si="82"/>
        <v>205.71097462173614</v>
      </c>
      <c r="K5280" s="50" t="str">
        <f>VLOOKUP(D5280,'Species List'!$A$2:$J$97,4,0)</f>
        <v>Scaridae</v>
      </c>
    </row>
    <row r="5281" spans="1:11">
      <c r="A5281">
        <v>2017</v>
      </c>
      <c r="B5281" t="s">
        <v>64</v>
      </c>
      <c r="C5281">
        <v>2</v>
      </c>
      <c r="D5281" t="s">
        <v>48</v>
      </c>
      <c r="E5281" s="48" t="str">
        <f>VLOOKUP(D5281,'Species List'!$A$2:$J$97,3,0)</f>
        <v>Scarus taeniopterus</v>
      </c>
      <c r="F5281">
        <v>21</v>
      </c>
      <c r="G5281" t="s">
        <v>43</v>
      </c>
      <c r="H5281" s="50">
        <f>VLOOKUP(D5281,'Species List'!$A$2:$J$97,6,0)</f>
        <v>-3.2256999999999998</v>
      </c>
      <c r="I5281" s="50">
        <f>VLOOKUP(D5281,'Species List'!$A$2:$J$97,7,0)</f>
        <v>2.3852000000000002</v>
      </c>
      <c r="J5281">
        <f t="shared" si="82"/>
        <v>205.71097462173614</v>
      </c>
      <c r="K5281" s="50" t="str">
        <f>VLOOKUP(D5281,'Species List'!$A$2:$J$97,4,0)</f>
        <v>Scaridae</v>
      </c>
    </row>
    <row r="5282" spans="1:11">
      <c r="A5282">
        <v>2017</v>
      </c>
      <c r="B5282" t="s">
        <v>64</v>
      </c>
      <c r="C5282">
        <v>2</v>
      </c>
      <c r="D5282" t="s">
        <v>48</v>
      </c>
      <c r="E5282" s="48" t="str">
        <f>VLOOKUP(D5282,'Species List'!$A$2:$J$97,3,0)</f>
        <v>Scarus taeniopterus</v>
      </c>
      <c r="F5282">
        <v>12</v>
      </c>
      <c r="H5282" s="50">
        <f>VLOOKUP(D5282,'Species List'!$A$2:$J$97,6,0)</f>
        <v>-3.2256999999999998</v>
      </c>
      <c r="I5282" s="50">
        <f>VLOOKUP(D5282,'Species List'!$A$2:$J$97,7,0)</f>
        <v>2.3852000000000002</v>
      </c>
      <c r="J5282">
        <f t="shared" si="82"/>
        <v>54.145592205106873</v>
      </c>
      <c r="K5282" s="50" t="str">
        <f>VLOOKUP(D5282,'Species List'!$A$2:$J$97,4,0)</f>
        <v>Scaridae</v>
      </c>
    </row>
    <row r="5283" spans="1:11">
      <c r="A5283">
        <v>2017</v>
      </c>
      <c r="B5283" t="s">
        <v>64</v>
      </c>
      <c r="C5283">
        <v>2</v>
      </c>
      <c r="D5283" t="s">
        <v>48</v>
      </c>
      <c r="E5283" s="48" t="str">
        <f>VLOOKUP(D5283,'Species List'!$A$2:$J$97,3,0)</f>
        <v>Scarus taeniopterus</v>
      </c>
      <c r="F5283">
        <v>15</v>
      </c>
      <c r="H5283" s="50">
        <f>VLOOKUP(D5283,'Species List'!$A$2:$J$97,6,0)</f>
        <v>-3.2256999999999998</v>
      </c>
      <c r="I5283" s="50">
        <f>VLOOKUP(D5283,'Species List'!$A$2:$J$97,7,0)</f>
        <v>2.3852000000000002</v>
      </c>
      <c r="J5283">
        <f t="shared" si="82"/>
        <v>92.19616810425471</v>
      </c>
      <c r="K5283" s="50" t="str">
        <f>VLOOKUP(D5283,'Species List'!$A$2:$J$97,4,0)</f>
        <v>Scaridae</v>
      </c>
    </row>
    <row r="5284" spans="1:11">
      <c r="A5284">
        <v>2017</v>
      </c>
      <c r="B5284" t="s">
        <v>64</v>
      </c>
      <c r="C5284">
        <v>2</v>
      </c>
      <c r="D5284" t="s">
        <v>42</v>
      </c>
      <c r="E5284" s="48" t="str">
        <f>VLOOKUP(D5284,'Species List'!$A$2:$J$97,3,0)</f>
        <v>Scarus vetula</v>
      </c>
      <c r="F5284">
        <v>32</v>
      </c>
      <c r="G5284" t="s">
        <v>43</v>
      </c>
      <c r="H5284" s="50">
        <f>VLOOKUP(D5284,'Species List'!$A$2:$J$97,6,0)</f>
        <v>-5.0162000000000004</v>
      </c>
      <c r="I5284" s="50">
        <f>VLOOKUP(D5284,'Species List'!$A$2:$J$97,7,0)</f>
        <v>3.1109</v>
      </c>
      <c r="J5284">
        <f t="shared" si="82"/>
        <v>598.50952660385963</v>
      </c>
      <c r="K5284" s="50" t="str">
        <f>VLOOKUP(D5284,'Species List'!$A$2:$J$97,4,0)</f>
        <v>Scaridae</v>
      </c>
    </row>
    <row r="5285" spans="1:11">
      <c r="A5285">
        <v>2017</v>
      </c>
      <c r="B5285" t="s">
        <v>64</v>
      </c>
      <c r="C5285">
        <v>2</v>
      </c>
      <c r="D5285" t="s">
        <v>47</v>
      </c>
      <c r="E5285" s="48" t="str">
        <f>VLOOKUP(D5285,'Species List'!$A$2:$J$97,3,0)</f>
        <v>Sparisoma aurofrenatum</v>
      </c>
      <c r="F5285">
        <v>10</v>
      </c>
      <c r="G5285" t="s">
        <v>53</v>
      </c>
      <c r="H5285" s="50">
        <f>VLOOKUP(D5285,'Species List'!$A$2:$J$97,6,0)</f>
        <v>-4.0781000000000001</v>
      </c>
      <c r="I5285" s="50">
        <f>VLOOKUP(D5285,'Species List'!$A$2:$J$97,7,0)</f>
        <v>2.7437999999999998</v>
      </c>
      <c r="J5285">
        <f t="shared" si="82"/>
        <v>25.674382081061271</v>
      </c>
      <c r="K5285" s="50" t="str">
        <f>VLOOKUP(D5285,'Species List'!$A$2:$J$97,4,0)</f>
        <v>Scaridae</v>
      </c>
    </row>
    <row r="5286" spans="1:11">
      <c r="A5286">
        <v>2017</v>
      </c>
      <c r="B5286" t="s">
        <v>64</v>
      </c>
      <c r="C5286">
        <v>2</v>
      </c>
      <c r="D5286" t="s">
        <v>45</v>
      </c>
      <c r="E5286" s="48" t="str">
        <f>VLOOKUP(D5286,'Species List'!$A$2:$J$97,3,0)</f>
        <v>Sparisoma viride</v>
      </c>
      <c r="F5286">
        <v>17</v>
      </c>
      <c r="G5286" t="s">
        <v>21</v>
      </c>
      <c r="H5286" s="50">
        <f>VLOOKUP(D5286,'Species List'!$A$2:$J$97,6,0)</f>
        <v>-4.4317000000000002</v>
      </c>
      <c r="I5286" s="50">
        <f>VLOOKUP(D5286,'Species List'!$A$2:$J$97,7,0)</f>
        <v>2.9051</v>
      </c>
      <c r="J5286">
        <f t="shared" si="82"/>
        <v>111.68045161684626</v>
      </c>
      <c r="K5286" s="50" t="str">
        <f>VLOOKUP(D5286,'Species List'!$A$2:$J$97,4,0)</f>
        <v>Scaridae</v>
      </c>
    </row>
    <row r="5287" spans="1:11">
      <c r="A5287">
        <v>2017</v>
      </c>
      <c r="B5287" t="s">
        <v>64</v>
      </c>
      <c r="C5287">
        <v>2</v>
      </c>
      <c r="D5287" t="s">
        <v>45</v>
      </c>
      <c r="E5287" s="48" t="str">
        <f>VLOOKUP(D5287,'Species List'!$A$2:$J$97,3,0)</f>
        <v>Sparisoma viride</v>
      </c>
      <c r="F5287">
        <v>6</v>
      </c>
      <c r="G5287" t="s">
        <v>53</v>
      </c>
      <c r="H5287" s="50">
        <f>VLOOKUP(D5287,'Species List'!$A$2:$J$97,6,0)</f>
        <v>-4.4317000000000002</v>
      </c>
      <c r="I5287" s="50">
        <f>VLOOKUP(D5287,'Species List'!$A$2:$J$97,7,0)</f>
        <v>2.9051</v>
      </c>
      <c r="J5287">
        <f t="shared" si="82"/>
        <v>5.4200987296580179</v>
      </c>
      <c r="K5287" s="50" t="str">
        <f>VLOOKUP(D5287,'Species List'!$A$2:$J$97,4,0)</f>
        <v>Scaridae</v>
      </c>
    </row>
    <row r="5288" spans="1:11">
      <c r="A5288">
        <v>2017</v>
      </c>
      <c r="B5288" t="s">
        <v>64</v>
      </c>
      <c r="C5288">
        <v>2</v>
      </c>
      <c r="D5288" t="s">
        <v>45</v>
      </c>
      <c r="E5288" s="48" t="str">
        <f>VLOOKUP(D5288,'Species List'!$A$2:$J$97,3,0)</f>
        <v>Sparisoma viride</v>
      </c>
      <c r="F5288">
        <v>6</v>
      </c>
      <c r="G5288" t="s">
        <v>53</v>
      </c>
      <c r="H5288" s="50">
        <f>VLOOKUP(D5288,'Species List'!$A$2:$J$97,6,0)</f>
        <v>-4.4317000000000002</v>
      </c>
      <c r="I5288" s="50">
        <f>VLOOKUP(D5288,'Species List'!$A$2:$J$97,7,0)</f>
        <v>2.9051</v>
      </c>
      <c r="J5288">
        <f t="shared" si="82"/>
        <v>5.4200987296580179</v>
      </c>
      <c r="K5288" s="50" t="str">
        <f>VLOOKUP(D5288,'Species List'!$A$2:$J$97,4,0)</f>
        <v>Scaridae</v>
      </c>
    </row>
    <row r="5289" spans="1:11">
      <c r="A5289">
        <v>2017</v>
      </c>
      <c r="B5289" t="s">
        <v>64</v>
      </c>
      <c r="C5289">
        <v>2</v>
      </c>
      <c r="D5289" t="s">
        <v>45</v>
      </c>
      <c r="E5289" s="48" t="str">
        <f>VLOOKUP(D5289,'Species List'!$A$2:$J$97,3,0)</f>
        <v>Sparisoma viride</v>
      </c>
      <c r="F5289">
        <v>20</v>
      </c>
      <c r="G5289" t="s">
        <v>43</v>
      </c>
      <c r="H5289" s="50">
        <f>VLOOKUP(D5289,'Species List'!$A$2:$J$97,6,0)</f>
        <v>-4.4317000000000002</v>
      </c>
      <c r="I5289" s="50">
        <f>VLOOKUP(D5289,'Species List'!$A$2:$J$97,7,0)</f>
        <v>2.9051</v>
      </c>
      <c r="J5289">
        <f t="shared" si="82"/>
        <v>179.06975540636282</v>
      </c>
      <c r="K5289" s="50" t="str">
        <f>VLOOKUP(D5289,'Species List'!$A$2:$J$97,4,0)</f>
        <v>Scaridae</v>
      </c>
    </row>
    <row r="5290" spans="1:11">
      <c r="A5290">
        <v>2017</v>
      </c>
      <c r="B5290" t="s">
        <v>64</v>
      </c>
      <c r="C5290">
        <v>2</v>
      </c>
      <c r="D5290" t="s">
        <v>45</v>
      </c>
      <c r="E5290" s="48" t="str">
        <f>VLOOKUP(D5290,'Species List'!$A$2:$J$97,3,0)</f>
        <v>Sparisoma viride</v>
      </c>
      <c r="F5290">
        <v>28</v>
      </c>
      <c r="G5290" t="s">
        <v>43</v>
      </c>
      <c r="H5290" s="50">
        <f>VLOOKUP(D5290,'Species List'!$A$2:$J$97,6,0)</f>
        <v>-4.4317000000000002</v>
      </c>
      <c r="I5290" s="50">
        <f>VLOOKUP(D5290,'Species List'!$A$2:$J$97,7,0)</f>
        <v>2.9051</v>
      </c>
      <c r="J5290">
        <f t="shared" si="82"/>
        <v>475.92530495067058</v>
      </c>
      <c r="K5290" s="50" t="str">
        <f>VLOOKUP(D5290,'Species List'!$A$2:$J$97,4,0)</f>
        <v>Scaridae</v>
      </c>
    </row>
    <row r="5291" spans="1:11">
      <c r="A5291">
        <v>2017</v>
      </c>
      <c r="B5291" t="s">
        <v>64</v>
      </c>
      <c r="C5291">
        <v>2</v>
      </c>
      <c r="D5291" t="s">
        <v>45</v>
      </c>
      <c r="E5291" s="48" t="str">
        <f>VLOOKUP(D5291,'Species List'!$A$2:$J$97,3,0)</f>
        <v>Sparisoma viride</v>
      </c>
      <c r="F5291">
        <v>29</v>
      </c>
      <c r="G5291" t="s">
        <v>43</v>
      </c>
      <c r="H5291" s="50">
        <f>VLOOKUP(D5291,'Species List'!$A$2:$J$97,6,0)</f>
        <v>-4.4317000000000002</v>
      </c>
      <c r="I5291" s="50">
        <f>VLOOKUP(D5291,'Species List'!$A$2:$J$97,7,0)</f>
        <v>2.9051</v>
      </c>
      <c r="J5291">
        <f t="shared" si="82"/>
        <v>527.00219453145235</v>
      </c>
      <c r="K5291" s="50" t="str">
        <f>VLOOKUP(D5291,'Species List'!$A$2:$J$97,4,0)</f>
        <v>Scaridae</v>
      </c>
    </row>
    <row r="5292" spans="1:11">
      <c r="A5292">
        <v>2017</v>
      </c>
      <c r="B5292" t="s">
        <v>64</v>
      </c>
      <c r="C5292">
        <v>2</v>
      </c>
      <c r="D5292" t="s">
        <v>45</v>
      </c>
      <c r="E5292" s="48" t="str">
        <f>VLOOKUP(D5292,'Species List'!$A$2:$J$97,3,0)</f>
        <v>Sparisoma viride</v>
      </c>
      <c r="F5292">
        <v>30</v>
      </c>
      <c r="G5292" t="s">
        <v>43</v>
      </c>
      <c r="H5292" s="50">
        <f>VLOOKUP(D5292,'Species List'!$A$2:$J$97,6,0)</f>
        <v>-4.4317000000000002</v>
      </c>
      <c r="I5292" s="50">
        <f>VLOOKUP(D5292,'Species List'!$A$2:$J$97,7,0)</f>
        <v>2.9051</v>
      </c>
      <c r="J5292">
        <f t="shared" si="82"/>
        <v>581.54718397712224</v>
      </c>
      <c r="K5292" s="50" t="str">
        <f>VLOOKUP(D5292,'Species List'!$A$2:$J$97,4,0)</f>
        <v>Scaridae</v>
      </c>
    </row>
    <row r="5293" spans="1:11">
      <c r="A5293">
        <v>2017</v>
      </c>
      <c r="B5293" t="s">
        <v>64</v>
      </c>
      <c r="C5293">
        <v>3</v>
      </c>
      <c r="D5293" t="s">
        <v>54</v>
      </c>
      <c r="E5293" s="48" t="str">
        <f>VLOOKUP(D5293,'Species List'!$A$2:$J$97,3,0)</f>
        <v>Acanthurus coeruleus</v>
      </c>
      <c r="F5293">
        <v>14</v>
      </c>
      <c r="H5293" s="50">
        <f>VLOOKUP(D5293,'Species List'!$A$2:$J$97,6,0)</f>
        <v>-2.8241999999999998</v>
      </c>
      <c r="I5293" s="50">
        <f>VLOOKUP(D5293,'Species List'!$A$2:$J$97,7,0)</f>
        <v>2.2637999999999998</v>
      </c>
      <c r="J5293">
        <f t="shared" si="82"/>
        <v>108.19436620046002</v>
      </c>
      <c r="K5293" s="50" t="str">
        <f>VLOOKUP(D5293,'Species List'!$A$2:$J$97,4,0)</f>
        <v>Acanthuridae</v>
      </c>
    </row>
    <row r="5294" spans="1:11">
      <c r="A5294">
        <v>2017</v>
      </c>
      <c r="B5294" t="s">
        <v>64</v>
      </c>
      <c r="C5294">
        <v>3</v>
      </c>
      <c r="D5294" t="s">
        <v>54</v>
      </c>
      <c r="E5294" s="48" t="str">
        <f>VLOOKUP(D5294,'Species List'!$A$2:$J$97,3,0)</f>
        <v>Acanthurus coeruleus</v>
      </c>
      <c r="F5294">
        <v>14</v>
      </c>
      <c r="H5294" s="50">
        <f>VLOOKUP(D5294,'Species List'!$A$2:$J$97,6,0)</f>
        <v>-2.8241999999999998</v>
      </c>
      <c r="I5294" s="50">
        <f>VLOOKUP(D5294,'Species List'!$A$2:$J$97,7,0)</f>
        <v>2.2637999999999998</v>
      </c>
      <c r="J5294">
        <f t="shared" si="82"/>
        <v>108.19436620046002</v>
      </c>
      <c r="K5294" s="50" t="str">
        <f>VLOOKUP(D5294,'Species List'!$A$2:$J$97,4,0)</f>
        <v>Acanthuridae</v>
      </c>
    </row>
    <row r="5295" spans="1:11">
      <c r="A5295">
        <v>2017</v>
      </c>
      <c r="B5295" t="s">
        <v>64</v>
      </c>
      <c r="C5295">
        <v>3</v>
      </c>
      <c r="D5295" t="s">
        <v>54</v>
      </c>
      <c r="E5295" s="48" t="str">
        <f>VLOOKUP(D5295,'Species List'!$A$2:$J$97,3,0)</f>
        <v>Acanthurus coeruleus</v>
      </c>
      <c r="F5295">
        <v>20</v>
      </c>
      <c r="H5295" s="50">
        <f>VLOOKUP(D5295,'Species List'!$A$2:$J$97,6,0)</f>
        <v>-2.8241999999999998</v>
      </c>
      <c r="I5295" s="50">
        <f>VLOOKUP(D5295,'Species List'!$A$2:$J$97,7,0)</f>
        <v>2.2637999999999998</v>
      </c>
      <c r="J5295">
        <f t="shared" si="82"/>
        <v>242.58933511332035</v>
      </c>
      <c r="K5295" s="50" t="str">
        <f>VLOOKUP(D5295,'Species List'!$A$2:$J$97,4,0)</f>
        <v>Acanthuridae</v>
      </c>
    </row>
    <row r="5296" spans="1:11">
      <c r="A5296">
        <v>2017</v>
      </c>
      <c r="B5296" t="s">
        <v>64</v>
      </c>
      <c r="C5296">
        <v>3</v>
      </c>
      <c r="D5296" t="s">
        <v>48</v>
      </c>
      <c r="E5296" s="48" t="str">
        <f>VLOOKUP(D5296,'Species List'!$A$2:$J$97,3,0)</f>
        <v>Scarus taeniopterus</v>
      </c>
      <c r="F5296">
        <v>10</v>
      </c>
      <c r="G5296" t="s">
        <v>21</v>
      </c>
      <c r="H5296" s="50">
        <f>VLOOKUP(D5296,'Species List'!$A$2:$J$97,6,0)</f>
        <v>-3.2256999999999998</v>
      </c>
      <c r="I5296" s="50">
        <f>VLOOKUP(D5296,'Species List'!$A$2:$J$97,7,0)</f>
        <v>2.3852000000000002</v>
      </c>
      <c r="J5296">
        <f t="shared" si="82"/>
        <v>35.050966680669347</v>
      </c>
      <c r="K5296" s="50" t="str">
        <f>VLOOKUP(D5296,'Species List'!$A$2:$J$97,4,0)</f>
        <v>Scaridae</v>
      </c>
    </row>
    <row r="5297" spans="1:11">
      <c r="A5297">
        <v>2017</v>
      </c>
      <c r="B5297" t="s">
        <v>64</v>
      </c>
      <c r="C5297">
        <v>3</v>
      </c>
      <c r="D5297" t="s">
        <v>48</v>
      </c>
      <c r="E5297" s="48" t="str">
        <f>VLOOKUP(D5297,'Species List'!$A$2:$J$97,3,0)</f>
        <v>Scarus taeniopterus</v>
      </c>
      <c r="F5297">
        <v>10</v>
      </c>
      <c r="G5297" t="s">
        <v>21</v>
      </c>
      <c r="H5297" s="50">
        <f>VLOOKUP(D5297,'Species List'!$A$2:$J$97,6,0)</f>
        <v>-3.2256999999999998</v>
      </c>
      <c r="I5297" s="50">
        <f>VLOOKUP(D5297,'Species List'!$A$2:$J$97,7,0)</f>
        <v>2.3852000000000002</v>
      </c>
      <c r="J5297">
        <f t="shared" si="82"/>
        <v>35.050966680669347</v>
      </c>
      <c r="K5297" s="50" t="str">
        <f>VLOOKUP(D5297,'Species List'!$A$2:$J$97,4,0)</f>
        <v>Scaridae</v>
      </c>
    </row>
    <row r="5298" spans="1:11">
      <c r="A5298">
        <v>2017</v>
      </c>
      <c r="B5298" t="s">
        <v>64</v>
      </c>
      <c r="C5298">
        <v>3</v>
      </c>
      <c r="D5298" t="s">
        <v>48</v>
      </c>
      <c r="E5298" s="48" t="str">
        <f>VLOOKUP(D5298,'Species List'!$A$2:$J$97,3,0)</f>
        <v>Scarus taeniopterus</v>
      </c>
      <c r="F5298">
        <v>10</v>
      </c>
      <c r="G5298" t="s">
        <v>21</v>
      </c>
      <c r="H5298" s="50">
        <f>VLOOKUP(D5298,'Species List'!$A$2:$J$97,6,0)</f>
        <v>-3.2256999999999998</v>
      </c>
      <c r="I5298" s="50">
        <f>VLOOKUP(D5298,'Species List'!$A$2:$J$97,7,0)</f>
        <v>2.3852000000000002</v>
      </c>
      <c r="J5298">
        <f t="shared" si="82"/>
        <v>35.050966680669347</v>
      </c>
      <c r="K5298" s="50" t="str">
        <f>VLOOKUP(D5298,'Species List'!$A$2:$J$97,4,0)</f>
        <v>Scaridae</v>
      </c>
    </row>
    <row r="5299" spans="1:11">
      <c r="A5299">
        <v>2017</v>
      </c>
      <c r="B5299" t="s">
        <v>64</v>
      </c>
      <c r="C5299">
        <v>3</v>
      </c>
      <c r="D5299" t="s">
        <v>48</v>
      </c>
      <c r="E5299" s="48" t="str">
        <f>VLOOKUP(D5299,'Species List'!$A$2:$J$97,3,0)</f>
        <v>Scarus taeniopterus</v>
      </c>
      <c r="F5299">
        <v>10</v>
      </c>
      <c r="G5299" t="s">
        <v>21</v>
      </c>
      <c r="H5299" s="50">
        <f>VLOOKUP(D5299,'Species List'!$A$2:$J$97,6,0)</f>
        <v>-3.2256999999999998</v>
      </c>
      <c r="I5299" s="50">
        <f>VLOOKUP(D5299,'Species List'!$A$2:$J$97,7,0)</f>
        <v>2.3852000000000002</v>
      </c>
      <c r="J5299">
        <f t="shared" si="82"/>
        <v>35.050966680669347</v>
      </c>
      <c r="K5299" s="50" t="str">
        <f>VLOOKUP(D5299,'Species List'!$A$2:$J$97,4,0)</f>
        <v>Scaridae</v>
      </c>
    </row>
    <row r="5300" spans="1:11">
      <c r="A5300">
        <v>2017</v>
      </c>
      <c r="B5300" t="s">
        <v>64</v>
      </c>
      <c r="C5300">
        <v>3</v>
      </c>
      <c r="D5300" t="s">
        <v>48</v>
      </c>
      <c r="E5300" s="48" t="str">
        <f>VLOOKUP(D5300,'Species List'!$A$2:$J$97,3,0)</f>
        <v>Scarus taeniopterus</v>
      </c>
      <c r="F5300">
        <v>12</v>
      </c>
      <c r="G5300" t="s">
        <v>21</v>
      </c>
      <c r="H5300" s="50">
        <f>VLOOKUP(D5300,'Species List'!$A$2:$J$97,6,0)</f>
        <v>-3.2256999999999998</v>
      </c>
      <c r="I5300" s="50">
        <f>VLOOKUP(D5300,'Species List'!$A$2:$J$97,7,0)</f>
        <v>2.3852000000000002</v>
      </c>
      <c r="J5300">
        <f t="shared" si="82"/>
        <v>54.145592205106873</v>
      </c>
      <c r="K5300" s="50" t="str">
        <f>VLOOKUP(D5300,'Species List'!$A$2:$J$97,4,0)</f>
        <v>Scaridae</v>
      </c>
    </row>
    <row r="5301" spans="1:11">
      <c r="A5301">
        <v>2017</v>
      </c>
      <c r="B5301" t="s">
        <v>64</v>
      </c>
      <c r="C5301">
        <v>3</v>
      </c>
      <c r="D5301" t="s">
        <v>48</v>
      </c>
      <c r="E5301" s="48" t="str">
        <f>VLOOKUP(D5301,'Species List'!$A$2:$J$97,3,0)</f>
        <v>Scarus taeniopterus</v>
      </c>
      <c r="F5301">
        <v>12</v>
      </c>
      <c r="G5301" t="s">
        <v>21</v>
      </c>
      <c r="H5301" s="50">
        <f>VLOOKUP(D5301,'Species List'!$A$2:$J$97,6,0)</f>
        <v>-3.2256999999999998</v>
      </c>
      <c r="I5301" s="50">
        <f>VLOOKUP(D5301,'Species List'!$A$2:$J$97,7,0)</f>
        <v>2.3852000000000002</v>
      </c>
      <c r="J5301">
        <f t="shared" si="82"/>
        <v>54.145592205106873</v>
      </c>
      <c r="K5301" s="50" t="str">
        <f>VLOOKUP(D5301,'Species List'!$A$2:$J$97,4,0)</f>
        <v>Scaridae</v>
      </c>
    </row>
    <row r="5302" spans="1:11">
      <c r="A5302">
        <v>2017</v>
      </c>
      <c r="B5302" t="s">
        <v>64</v>
      </c>
      <c r="C5302">
        <v>3</v>
      </c>
      <c r="D5302" t="s">
        <v>48</v>
      </c>
      <c r="E5302" s="48" t="str">
        <f>VLOOKUP(D5302,'Species List'!$A$2:$J$97,3,0)</f>
        <v>Scarus taeniopterus</v>
      </c>
      <c r="F5302">
        <v>12</v>
      </c>
      <c r="G5302" t="s">
        <v>21</v>
      </c>
      <c r="H5302" s="50">
        <f>VLOOKUP(D5302,'Species List'!$A$2:$J$97,6,0)</f>
        <v>-3.2256999999999998</v>
      </c>
      <c r="I5302" s="50">
        <f>VLOOKUP(D5302,'Species List'!$A$2:$J$97,7,0)</f>
        <v>2.3852000000000002</v>
      </c>
      <c r="J5302">
        <f t="shared" si="82"/>
        <v>54.145592205106873</v>
      </c>
      <c r="K5302" s="50" t="str">
        <f>VLOOKUP(D5302,'Species List'!$A$2:$J$97,4,0)</f>
        <v>Scaridae</v>
      </c>
    </row>
    <row r="5303" spans="1:11">
      <c r="A5303">
        <v>2017</v>
      </c>
      <c r="B5303" t="s">
        <v>64</v>
      </c>
      <c r="C5303">
        <v>3</v>
      </c>
      <c r="D5303" t="s">
        <v>48</v>
      </c>
      <c r="E5303" s="48" t="str">
        <f>VLOOKUP(D5303,'Species List'!$A$2:$J$97,3,0)</f>
        <v>Scarus taeniopterus</v>
      </c>
      <c r="F5303">
        <v>12</v>
      </c>
      <c r="G5303" t="s">
        <v>21</v>
      </c>
      <c r="H5303" s="50">
        <f>VLOOKUP(D5303,'Species List'!$A$2:$J$97,6,0)</f>
        <v>-3.2256999999999998</v>
      </c>
      <c r="I5303" s="50">
        <f>VLOOKUP(D5303,'Species List'!$A$2:$J$97,7,0)</f>
        <v>2.3852000000000002</v>
      </c>
      <c r="J5303">
        <f t="shared" si="82"/>
        <v>54.145592205106873</v>
      </c>
      <c r="K5303" s="50" t="str">
        <f>VLOOKUP(D5303,'Species List'!$A$2:$J$97,4,0)</f>
        <v>Scaridae</v>
      </c>
    </row>
    <row r="5304" spans="1:11">
      <c r="A5304">
        <v>2017</v>
      </c>
      <c r="B5304" t="s">
        <v>64</v>
      </c>
      <c r="C5304">
        <v>3</v>
      </c>
      <c r="D5304" t="s">
        <v>48</v>
      </c>
      <c r="E5304" s="48" t="str">
        <f>VLOOKUP(D5304,'Species List'!$A$2:$J$97,3,0)</f>
        <v>Scarus taeniopterus</v>
      </c>
      <c r="F5304">
        <v>12</v>
      </c>
      <c r="G5304" t="s">
        <v>21</v>
      </c>
      <c r="H5304" s="50">
        <f>VLOOKUP(D5304,'Species List'!$A$2:$J$97,6,0)</f>
        <v>-3.2256999999999998</v>
      </c>
      <c r="I5304" s="50">
        <f>VLOOKUP(D5304,'Species List'!$A$2:$J$97,7,0)</f>
        <v>2.3852000000000002</v>
      </c>
      <c r="J5304">
        <f t="shared" si="82"/>
        <v>54.145592205106873</v>
      </c>
      <c r="K5304" s="50" t="str">
        <f>VLOOKUP(D5304,'Species List'!$A$2:$J$97,4,0)</f>
        <v>Scaridae</v>
      </c>
    </row>
    <row r="5305" spans="1:11">
      <c r="A5305">
        <v>2017</v>
      </c>
      <c r="B5305" t="s">
        <v>64</v>
      </c>
      <c r="C5305">
        <v>3</v>
      </c>
      <c r="D5305" t="s">
        <v>48</v>
      </c>
      <c r="E5305" s="48" t="str">
        <f>VLOOKUP(D5305,'Species List'!$A$2:$J$97,3,0)</f>
        <v>Scarus taeniopterus</v>
      </c>
      <c r="F5305">
        <v>12</v>
      </c>
      <c r="G5305" t="s">
        <v>21</v>
      </c>
      <c r="H5305" s="50">
        <f>VLOOKUP(D5305,'Species List'!$A$2:$J$97,6,0)</f>
        <v>-3.2256999999999998</v>
      </c>
      <c r="I5305" s="50">
        <f>VLOOKUP(D5305,'Species List'!$A$2:$J$97,7,0)</f>
        <v>2.3852000000000002</v>
      </c>
      <c r="J5305">
        <f t="shared" si="82"/>
        <v>54.145592205106873</v>
      </c>
      <c r="K5305" s="50" t="str">
        <f>VLOOKUP(D5305,'Species List'!$A$2:$J$97,4,0)</f>
        <v>Scaridae</v>
      </c>
    </row>
    <row r="5306" spans="1:11">
      <c r="A5306">
        <v>2017</v>
      </c>
      <c r="B5306" t="s">
        <v>64</v>
      </c>
      <c r="C5306">
        <v>3</v>
      </c>
      <c r="D5306" t="s">
        <v>48</v>
      </c>
      <c r="E5306" s="48" t="str">
        <f>VLOOKUP(D5306,'Species List'!$A$2:$J$97,3,0)</f>
        <v>Scarus taeniopterus</v>
      </c>
      <c r="F5306">
        <v>12</v>
      </c>
      <c r="G5306" t="s">
        <v>21</v>
      </c>
      <c r="H5306" s="50">
        <f>VLOOKUP(D5306,'Species List'!$A$2:$J$97,6,0)</f>
        <v>-3.2256999999999998</v>
      </c>
      <c r="I5306" s="50">
        <f>VLOOKUP(D5306,'Species List'!$A$2:$J$97,7,0)</f>
        <v>2.3852000000000002</v>
      </c>
      <c r="J5306">
        <f t="shared" si="82"/>
        <v>54.145592205106873</v>
      </c>
      <c r="K5306" s="50" t="str">
        <f>VLOOKUP(D5306,'Species List'!$A$2:$J$97,4,0)</f>
        <v>Scaridae</v>
      </c>
    </row>
    <row r="5307" spans="1:11">
      <c r="A5307">
        <v>2017</v>
      </c>
      <c r="B5307" t="s">
        <v>64</v>
      </c>
      <c r="C5307">
        <v>3</v>
      </c>
      <c r="D5307" t="s">
        <v>48</v>
      </c>
      <c r="E5307" s="48" t="str">
        <f>VLOOKUP(D5307,'Species List'!$A$2:$J$97,3,0)</f>
        <v>Scarus taeniopterus</v>
      </c>
      <c r="F5307">
        <v>12</v>
      </c>
      <c r="G5307" t="s">
        <v>21</v>
      </c>
      <c r="H5307" s="50">
        <f>VLOOKUP(D5307,'Species List'!$A$2:$J$97,6,0)</f>
        <v>-3.2256999999999998</v>
      </c>
      <c r="I5307" s="50">
        <f>VLOOKUP(D5307,'Species List'!$A$2:$J$97,7,0)</f>
        <v>2.3852000000000002</v>
      </c>
      <c r="J5307">
        <f t="shared" si="82"/>
        <v>54.145592205106873</v>
      </c>
      <c r="K5307" s="50" t="str">
        <f>VLOOKUP(D5307,'Species List'!$A$2:$J$97,4,0)</f>
        <v>Scaridae</v>
      </c>
    </row>
    <row r="5308" spans="1:11">
      <c r="A5308">
        <v>2017</v>
      </c>
      <c r="B5308" t="s">
        <v>64</v>
      </c>
      <c r="C5308">
        <v>3</v>
      </c>
      <c r="D5308" t="s">
        <v>48</v>
      </c>
      <c r="E5308" s="48" t="str">
        <f>VLOOKUP(D5308,'Species List'!$A$2:$J$97,3,0)</f>
        <v>Scarus taeniopterus</v>
      </c>
      <c r="F5308">
        <v>12</v>
      </c>
      <c r="G5308" t="s">
        <v>21</v>
      </c>
      <c r="H5308" s="50">
        <f>VLOOKUP(D5308,'Species List'!$A$2:$J$97,6,0)</f>
        <v>-3.2256999999999998</v>
      </c>
      <c r="I5308" s="50">
        <f>VLOOKUP(D5308,'Species List'!$A$2:$J$97,7,0)</f>
        <v>2.3852000000000002</v>
      </c>
      <c r="J5308">
        <f t="shared" si="82"/>
        <v>54.145592205106873</v>
      </c>
      <c r="K5308" s="50" t="str">
        <f>VLOOKUP(D5308,'Species List'!$A$2:$J$97,4,0)</f>
        <v>Scaridae</v>
      </c>
    </row>
    <row r="5309" spans="1:11">
      <c r="A5309">
        <v>2017</v>
      </c>
      <c r="B5309" t="s">
        <v>64</v>
      </c>
      <c r="C5309">
        <v>3</v>
      </c>
      <c r="D5309" t="s">
        <v>48</v>
      </c>
      <c r="E5309" s="48" t="str">
        <f>VLOOKUP(D5309,'Species List'!$A$2:$J$97,3,0)</f>
        <v>Scarus taeniopterus</v>
      </c>
      <c r="F5309">
        <v>12</v>
      </c>
      <c r="G5309" t="s">
        <v>21</v>
      </c>
      <c r="H5309" s="50">
        <f>VLOOKUP(D5309,'Species List'!$A$2:$J$97,6,0)</f>
        <v>-3.2256999999999998</v>
      </c>
      <c r="I5309" s="50">
        <f>VLOOKUP(D5309,'Species List'!$A$2:$J$97,7,0)</f>
        <v>2.3852000000000002</v>
      </c>
      <c r="J5309">
        <f t="shared" si="82"/>
        <v>54.145592205106873</v>
      </c>
      <c r="K5309" s="50" t="str">
        <f>VLOOKUP(D5309,'Species List'!$A$2:$J$97,4,0)</f>
        <v>Scaridae</v>
      </c>
    </row>
    <row r="5310" spans="1:11">
      <c r="A5310">
        <v>2017</v>
      </c>
      <c r="B5310" t="s">
        <v>64</v>
      </c>
      <c r="C5310">
        <v>3</v>
      </c>
      <c r="D5310" t="s">
        <v>48</v>
      </c>
      <c r="E5310" s="48" t="str">
        <f>VLOOKUP(D5310,'Species List'!$A$2:$J$97,3,0)</f>
        <v>Scarus taeniopterus</v>
      </c>
      <c r="F5310">
        <v>12</v>
      </c>
      <c r="G5310" t="s">
        <v>21</v>
      </c>
      <c r="H5310" s="50">
        <f>VLOOKUP(D5310,'Species List'!$A$2:$J$97,6,0)</f>
        <v>-3.2256999999999998</v>
      </c>
      <c r="I5310" s="50">
        <f>VLOOKUP(D5310,'Species List'!$A$2:$J$97,7,0)</f>
        <v>2.3852000000000002</v>
      </c>
      <c r="J5310">
        <f t="shared" si="82"/>
        <v>54.145592205106873</v>
      </c>
      <c r="K5310" s="50" t="str">
        <f>VLOOKUP(D5310,'Species List'!$A$2:$J$97,4,0)</f>
        <v>Scaridae</v>
      </c>
    </row>
    <row r="5311" spans="1:11">
      <c r="A5311">
        <v>2017</v>
      </c>
      <c r="B5311" t="s">
        <v>64</v>
      </c>
      <c r="C5311">
        <v>3</v>
      </c>
      <c r="D5311" t="s">
        <v>48</v>
      </c>
      <c r="E5311" s="48" t="str">
        <f>VLOOKUP(D5311,'Species List'!$A$2:$J$97,3,0)</f>
        <v>Scarus taeniopterus</v>
      </c>
      <c r="F5311">
        <v>13</v>
      </c>
      <c r="G5311" t="s">
        <v>21</v>
      </c>
      <c r="H5311" s="50">
        <f>VLOOKUP(D5311,'Species List'!$A$2:$J$97,6,0)</f>
        <v>-3.2256999999999998</v>
      </c>
      <c r="I5311" s="50">
        <f>VLOOKUP(D5311,'Species List'!$A$2:$J$97,7,0)</f>
        <v>2.3852000000000002</v>
      </c>
      <c r="J5311">
        <f t="shared" si="82"/>
        <v>65.535660968650873</v>
      </c>
      <c r="K5311" s="50" t="str">
        <f>VLOOKUP(D5311,'Species List'!$A$2:$J$97,4,0)</f>
        <v>Scaridae</v>
      </c>
    </row>
    <row r="5312" spans="1:11">
      <c r="A5312">
        <v>2017</v>
      </c>
      <c r="B5312" t="s">
        <v>64</v>
      </c>
      <c r="C5312">
        <v>3</v>
      </c>
      <c r="D5312" t="s">
        <v>48</v>
      </c>
      <c r="E5312" s="48" t="str">
        <f>VLOOKUP(D5312,'Species List'!$A$2:$J$97,3,0)</f>
        <v>Scarus taeniopterus</v>
      </c>
      <c r="F5312">
        <v>13</v>
      </c>
      <c r="G5312" t="s">
        <v>21</v>
      </c>
      <c r="H5312" s="50">
        <f>VLOOKUP(D5312,'Species List'!$A$2:$J$97,6,0)</f>
        <v>-3.2256999999999998</v>
      </c>
      <c r="I5312" s="50">
        <f>VLOOKUP(D5312,'Species List'!$A$2:$J$97,7,0)</f>
        <v>2.3852000000000002</v>
      </c>
      <c r="J5312">
        <f t="shared" si="82"/>
        <v>65.535660968650873</v>
      </c>
      <c r="K5312" s="50" t="str">
        <f>VLOOKUP(D5312,'Species List'!$A$2:$J$97,4,0)</f>
        <v>Scaridae</v>
      </c>
    </row>
    <row r="5313" spans="1:11">
      <c r="A5313">
        <v>2017</v>
      </c>
      <c r="B5313" t="s">
        <v>64</v>
      </c>
      <c r="C5313">
        <v>3</v>
      </c>
      <c r="D5313" t="s">
        <v>48</v>
      </c>
      <c r="E5313" s="48" t="str">
        <f>VLOOKUP(D5313,'Species List'!$A$2:$J$97,3,0)</f>
        <v>Scarus taeniopterus</v>
      </c>
      <c r="F5313">
        <v>13</v>
      </c>
      <c r="G5313" t="s">
        <v>21</v>
      </c>
      <c r="H5313" s="50">
        <f>VLOOKUP(D5313,'Species List'!$A$2:$J$97,6,0)</f>
        <v>-3.2256999999999998</v>
      </c>
      <c r="I5313" s="50">
        <f>VLOOKUP(D5313,'Species List'!$A$2:$J$97,7,0)</f>
        <v>2.3852000000000002</v>
      </c>
      <c r="J5313">
        <f t="shared" si="82"/>
        <v>65.535660968650873</v>
      </c>
      <c r="K5313" s="50" t="str">
        <f>VLOOKUP(D5313,'Species List'!$A$2:$J$97,4,0)</f>
        <v>Scaridae</v>
      </c>
    </row>
    <row r="5314" spans="1:11">
      <c r="A5314">
        <v>2017</v>
      </c>
      <c r="B5314" t="s">
        <v>64</v>
      </c>
      <c r="C5314">
        <v>3</v>
      </c>
      <c r="D5314" t="s">
        <v>48</v>
      </c>
      <c r="E5314" s="48" t="str">
        <f>VLOOKUP(D5314,'Species List'!$A$2:$J$97,3,0)</f>
        <v>Scarus taeniopterus</v>
      </c>
      <c r="F5314">
        <v>13</v>
      </c>
      <c r="G5314" t="s">
        <v>21</v>
      </c>
      <c r="H5314" s="50">
        <f>VLOOKUP(D5314,'Species List'!$A$2:$J$97,6,0)</f>
        <v>-3.2256999999999998</v>
      </c>
      <c r="I5314" s="50">
        <f>VLOOKUP(D5314,'Species List'!$A$2:$J$97,7,0)</f>
        <v>2.3852000000000002</v>
      </c>
      <c r="J5314">
        <f t="shared" ref="J5314:J5377" si="83">10^(H5314+(I5314*LOG(F5314*10)/LOG(10)))</f>
        <v>65.535660968650873</v>
      </c>
      <c r="K5314" s="50" t="str">
        <f>VLOOKUP(D5314,'Species List'!$A$2:$J$97,4,0)</f>
        <v>Scaridae</v>
      </c>
    </row>
    <row r="5315" spans="1:11">
      <c r="A5315">
        <v>2017</v>
      </c>
      <c r="B5315" t="s">
        <v>64</v>
      </c>
      <c r="C5315">
        <v>3</v>
      </c>
      <c r="D5315" t="s">
        <v>48</v>
      </c>
      <c r="E5315" s="48" t="str">
        <f>VLOOKUP(D5315,'Species List'!$A$2:$J$97,3,0)</f>
        <v>Scarus taeniopterus</v>
      </c>
      <c r="F5315">
        <v>13</v>
      </c>
      <c r="G5315" t="s">
        <v>21</v>
      </c>
      <c r="H5315" s="50">
        <f>VLOOKUP(D5315,'Species List'!$A$2:$J$97,6,0)</f>
        <v>-3.2256999999999998</v>
      </c>
      <c r="I5315" s="50">
        <f>VLOOKUP(D5315,'Species List'!$A$2:$J$97,7,0)</f>
        <v>2.3852000000000002</v>
      </c>
      <c r="J5315">
        <f t="shared" si="83"/>
        <v>65.535660968650873</v>
      </c>
      <c r="K5315" s="50" t="str">
        <f>VLOOKUP(D5315,'Species List'!$A$2:$J$97,4,0)</f>
        <v>Scaridae</v>
      </c>
    </row>
    <row r="5316" spans="1:11">
      <c r="A5316">
        <v>2017</v>
      </c>
      <c r="B5316" t="s">
        <v>64</v>
      </c>
      <c r="C5316">
        <v>3</v>
      </c>
      <c r="D5316" t="s">
        <v>48</v>
      </c>
      <c r="E5316" s="48" t="str">
        <f>VLOOKUP(D5316,'Species List'!$A$2:$J$97,3,0)</f>
        <v>Scarus taeniopterus</v>
      </c>
      <c r="F5316">
        <v>13</v>
      </c>
      <c r="G5316" t="s">
        <v>21</v>
      </c>
      <c r="H5316" s="50">
        <f>VLOOKUP(D5316,'Species List'!$A$2:$J$97,6,0)</f>
        <v>-3.2256999999999998</v>
      </c>
      <c r="I5316" s="50">
        <f>VLOOKUP(D5316,'Species List'!$A$2:$J$97,7,0)</f>
        <v>2.3852000000000002</v>
      </c>
      <c r="J5316">
        <f t="shared" si="83"/>
        <v>65.535660968650873</v>
      </c>
      <c r="K5316" s="50" t="str">
        <f>VLOOKUP(D5316,'Species List'!$A$2:$J$97,4,0)</f>
        <v>Scaridae</v>
      </c>
    </row>
    <row r="5317" spans="1:11">
      <c r="A5317">
        <v>2017</v>
      </c>
      <c r="B5317" t="s">
        <v>64</v>
      </c>
      <c r="C5317">
        <v>3</v>
      </c>
      <c r="D5317" t="s">
        <v>48</v>
      </c>
      <c r="E5317" s="48" t="str">
        <f>VLOOKUP(D5317,'Species List'!$A$2:$J$97,3,0)</f>
        <v>Scarus taeniopterus</v>
      </c>
      <c r="F5317">
        <v>13</v>
      </c>
      <c r="G5317" t="s">
        <v>21</v>
      </c>
      <c r="H5317" s="50">
        <f>VLOOKUP(D5317,'Species List'!$A$2:$J$97,6,0)</f>
        <v>-3.2256999999999998</v>
      </c>
      <c r="I5317" s="50">
        <f>VLOOKUP(D5317,'Species List'!$A$2:$J$97,7,0)</f>
        <v>2.3852000000000002</v>
      </c>
      <c r="J5317">
        <f t="shared" si="83"/>
        <v>65.535660968650873</v>
      </c>
      <c r="K5317" s="50" t="str">
        <f>VLOOKUP(D5317,'Species List'!$A$2:$J$97,4,0)</f>
        <v>Scaridae</v>
      </c>
    </row>
    <row r="5318" spans="1:11">
      <c r="A5318">
        <v>2017</v>
      </c>
      <c r="B5318" t="s">
        <v>64</v>
      </c>
      <c r="C5318">
        <v>3</v>
      </c>
      <c r="D5318" t="s">
        <v>48</v>
      </c>
      <c r="E5318" s="48" t="str">
        <f>VLOOKUP(D5318,'Species List'!$A$2:$J$97,3,0)</f>
        <v>Scarus taeniopterus</v>
      </c>
      <c r="F5318">
        <v>13</v>
      </c>
      <c r="G5318" t="s">
        <v>21</v>
      </c>
      <c r="H5318" s="50">
        <f>VLOOKUP(D5318,'Species List'!$A$2:$J$97,6,0)</f>
        <v>-3.2256999999999998</v>
      </c>
      <c r="I5318" s="50">
        <f>VLOOKUP(D5318,'Species List'!$A$2:$J$97,7,0)</f>
        <v>2.3852000000000002</v>
      </c>
      <c r="J5318">
        <f t="shared" si="83"/>
        <v>65.535660968650873</v>
      </c>
      <c r="K5318" s="50" t="str">
        <f>VLOOKUP(D5318,'Species List'!$A$2:$J$97,4,0)</f>
        <v>Scaridae</v>
      </c>
    </row>
    <row r="5319" spans="1:11">
      <c r="A5319">
        <v>2017</v>
      </c>
      <c r="B5319" t="s">
        <v>64</v>
      </c>
      <c r="C5319">
        <v>3</v>
      </c>
      <c r="D5319" t="s">
        <v>48</v>
      </c>
      <c r="E5319" s="48" t="str">
        <f>VLOOKUP(D5319,'Species List'!$A$2:$J$97,3,0)</f>
        <v>Scarus taeniopterus</v>
      </c>
      <c r="F5319">
        <v>13</v>
      </c>
      <c r="G5319" t="s">
        <v>21</v>
      </c>
      <c r="H5319" s="50">
        <f>VLOOKUP(D5319,'Species List'!$A$2:$J$97,6,0)</f>
        <v>-3.2256999999999998</v>
      </c>
      <c r="I5319" s="50">
        <f>VLOOKUP(D5319,'Species List'!$A$2:$J$97,7,0)</f>
        <v>2.3852000000000002</v>
      </c>
      <c r="J5319">
        <f t="shared" si="83"/>
        <v>65.535660968650873</v>
      </c>
      <c r="K5319" s="50" t="str">
        <f>VLOOKUP(D5319,'Species List'!$A$2:$J$97,4,0)</f>
        <v>Scaridae</v>
      </c>
    </row>
    <row r="5320" spans="1:11">
      <c r="A5320">
        <v>2017</v>
      </c>
      <c r="B5320" t="s">
        <v>64</v>
      </c>
      <c r="C5320">
        <v>3</v>
      </c>
      <c r="D5320" t="s">
        <v>48</v>
      </c>
      <c r="E5320" s="48" t="str">
        <f>VLOOKUP(D5320,'Species List'!$A$2:$J$97,3,0)</f>
        <v>Scarus taeniopterus</v>
      </c>
      <c r="F5320">
        <v>13</v>
      </c>
      <c r="G5320" t="s">
        <v>21</v>
      </c>
      <c r="H5320" s="50">
        <f>VLOOKUP(D5320,'Species List'!$A$2:$J$97,6,0)</f>
        <v>-3.2256999999999998</v>
      </c>
      <c r="I5320" s="50">
        <f>VLOOKUP(D5320,'Species List'!$A$2:$J$97,7,0)</f>
        <v>2.3852000000000002</v>
      </c>
      <c r="J5320">
        <f t="shared" si="83"/>
        <v>65.535660968650873</v>
      </c>
      <c r="K5320" s="50" t="str">
        <f>VLOOKUP(D5320,'Species List'!$A$2:$J$97,4,0)</f>
        <v>Scaridae</v>
      </c>
    </row>
    <row r="5321" spans="1:11">
      <c r="A5321">
        <v>2017</v>
      </c>
      <c r="B5321" t="s">
        <v>64</v>
      </c>
      <c r="C5321">
        <v>3</v>
      </c>
      <c r="D5321" t="s">
        <v>48</v>
      </c>
      <c r="E5321" s="48" t="str">
        <f>VLOOKUP(D5321,'Species List'!$A$2:$J$97,3,0)</f>
        <v>Scarus taeniopterus</v>
      </c>
      <c r="F5321">
        <v>14</v>
      </c>
      <c r="G5321" t="s">
        <v>21</v>
      </c>
      <c r="H5321" s="50">
        <f>VLOOKUP(D5321,'Species List'!$A$2:$J$97,6,0)</f>
        <v>-3.2256999999999998</v>
      </c>
      <c r="I5321" s="50">
        <f>VLOOKUP(D5321,'Species List'!$A$2:$J$97,7,0)</f>
        <v>2.3852000000000002</v>
      </c>
      <c r="J5321">
        <f t="shared" si="83"/>
        <v>78.206813423753971</v>
      </c>
      <c r="K5321" s="50" t="str">
        <f>VLOOKUP(D5321,'Species List'!$A$2:$J$97,4,0)</f>
        <v>Scaridae</v>
      </c>
    </row>
    <row r="5322" spans="1:11">
      <c r="A5322">
        <v>2017</v>
      </c>
      <c r="B5322" t="s">
        <v>64</v>
      </c>
      <c r="C5322">
        <v>3</v>
      </c>
      <c r="D5322" t="s">
        <v>48</v>
      </c>
      <c r="E5322" s="48" t="str">
        <f>VLOOKUP(D5322,'Species List'!$A$2:$J$97,3,0)</f>
        <v>Scarus taeniopterus</v>
      </c>
      <c r="F5322">
        <v>14</v>
      </c>
      <c r="G5322" t="s">
        <v>21</v>
      </c>
      <c r="H5322" s="50">
        <f>VLOOKUP(D5322,'Species List'!$A$2:$J$97,6,0)</f>
        <v>-3.2256999999999998</v>
      </c>
      <c r="I5322" s="50">
        <f>VLOOKUP(D5322,'Species List'!$A$2:$J$97,7,0)</f>
        <v>2.3852000000000002</v>
      </c>
      <c r="J5322">
        <f t="shared" si="83"/>
        <v>78.206813423753971</v>
      </c>
      <c r="K5322" s="50" t="str">
        <f>VLOOKUP(D5322,'Species List'!$A$2:$J$97,4,0)</f>
        <v>Scaridae</v>
      </c>
    </row>
    <row r="5323" spans="1:11">
      <c r="A5323">
        <v>2017</v>
      </c>
      <c r="B5323" t="s">
        <v>64</v>
      </c>
      <c r="C5323">
        <v>3</v>
      </c>
      <c r="D5323" t="s">
        <v>48</v>
      </c>
      <c r="E5323" s="48" t="str">
        <f>VLOOKUP(D5323,'Species List'!$A$2:$J$97,3,0)</f>
        <v>Scarus taeniopterus</v>
      </c>
      <c r="F5323">
        <v>14</v>
      </c>
      <c r="G5323" t="s">
        <v>21</v>
      </c>
      <c r="H5323" s="50">
        <f>VLOOKUP(D5323,'Species List'!$A$2:$J$97,6,0)</f>
        <v>-3.2256999999999998</v>
      </c>
      <c r="I5323" s="50">
        <f>VLOOKUP(D5323,'Species List'!$A$2:$J$97,7,0)</f>
        <v>2.3852000000000002</v>
      </c>
      <c r="J5323">
        <f t="shared" si="83"/>
        <v>78.206813423753971</v>
      </c>
      <c r="K5323" s="50" t="str">
        <f>VLOOKUP(D5323,'Species List'!$A$2:$J$97,4,0)</f>
        <v>Scaridae</v>
      </c>
    </row>
    <row r="5324" spans="1:11">
      <c r="A5324">
        <v>2017</v>
      </c>
      <c r="B5324" t="s">
        <v>64</v>
      </c>
      <c r="C5324">
        <v>3</v>
      </c>
      <c r="D5324" t="s">
        <v>48</v>
      </c>
      <c r="E5324" s="48" t="str">
        <f>VLOOKUP(D5324,'Species List'!$A$2:$J$97,3,0)</f>
        <v>Scarus taeniopterus</v>
      </c>
      <c r="F5324">
        <v>14</v>
      </c>
      <c r="G5324" t="s">
        <v>21</v>
      </c>
      <c r="H5324" s="50">
        <f>VLOOKUP(D5324,'Species List'!$A$2:$J$97,6,0)</f>
        <v>-3.2256999999999998</v>
      </c>
      <c r="I5324" s="50">
        <f>VLOOKUP(D5324,'Species List'!$A$2:$J$97,7,0)</f>
        <v>2.3852000000000002</v>
      </c>
      <c r="J5324">
        <f t="shared" si="83"/>
        <v>78.206813423753971</v>
      </c>
      <c r="K5324" s="50" t="str">
        <f>VLOOKUP(D5324,'Species List'!$A$2:$J$97,4,0)</f>
        <v>Scaridae</v>
      </c>
    </row>
    <row r="5325" spans="1:11">
      <c r="A5325">
        <v>2017</v>
      </c>
      <c r="B5325" t="s">
        <v>64</v>
      </c>
      <c r="C5325">
        <v>3</v>
      </c>
      <c r="D5325" t="s">
        <v>48</v>
      </c>
      <c r="E5325" s="48" t="str">
        <f>VLOOKUP(D5325,'Species List'!$A$2:$J$97,3,0)</f>
        <v>Scarus taeniopterus</v>
      </c>
      <c r="F5325">
        <v>14</v>
      </c>
      <c r="G5325" t="s">
        <v>21</v>
      </c>
      <c r="H5325" s="50">
        <f>VLOOKUP(D5325,'Species List'!$A$2:$J$97,6,0)</f>
        <v>-3.2256999999999998</v>
      </c>
      <c r="I5325" s="50">
        <f>VLOOKUP(D5325,'Species List'!$A$2:$J$97,7,0)</f>
        <v>2.3852000000000002</v>
      </c>
      <c r="J5325">
        <f t="shared" si="83"/>
        <v>78.206813423753971</v>
      </c>
      <c r="K5325" s="50" t="str">
        <f>VLOOKUP(D5325,'Species List'!$A$2:$J$97,4,0)</f>
        <v>Scaridae</v>
      </c>
    </row>
    <row r="5326" spans="1:11">
      <c r="A5326">
        <v>2017</v>
      </c>
      <c r="B5326" t="s">
        <v>64</v>
      </c>
      <c r="C5326">
        <v>3</v>
      </c>
      <c r="D5326" t="s">
        <v>48</v>
      </c>
      <c r="E5326" s="48" t="str">
        <f>VLOOKUP(D5326,'Species List'!$A$2:$J$97,3,0)</f>
        <v>Scarus taeniopterus</v>
      </c>
      <c r="F5326">
        <v>14</v>
      </c>
      <c r="G5326" t="s">
        <v>21</v>
      </c>
      <c r="H5326" s="50">
        <f>VLOOKUP(D5326,'Species List'!$A$2:$J$97,6,0)</f>
        <v>-3.2256999999999998</v>
      </c>
      <c r="I5326" s="50">
        <f>VLOOKUP(D5326,'Species List'!$A$2:$J$97,7,0)</f>
        <v>2.3852000000000002</v>
      </c>
      <c r="J5326">
        <f t="shared" si="83"/>
        <v>78.206813423753971</v>
      </c>
      <c r="K5326" s="50" t="str">
        <f>VLOOKUP(D5326,'Species List'!$A$2:$J$97,4,0)</f>
        <v>Scaridae</v>
      </c>
    </row>
    <row r="5327" spans="1:11">
      <c r="A5327">
        <v>2017</v>
      </c>
      <c r="B5327" t="s">
        <v>64</v>
      </c>
      <c r="C5327">
        <v>3</v>
      </c>
      <c r="D5327" t="s">
        <v>48</v>
      </c>
      <c r="E5327" s="48" t="str">
        <f>VLOOKUP(D5327,'Species List'!$A$2:$J$97,3,0)</f>
        <v>Scarus taeniopterus</v>
      </c>
      <c r="F5327">
        <v>14</v>
      </c>
      <c r="G5327" t="s">
        <v>21</v>
      </c>
      <c r="H5327" s="50">
        <f>VLOOKUP(D5327,'Species List'!$A$2:$J$97,6,0)</f>
        <v>-3.2256999999999998</v>
      </c>
      <c r="I5327" s="50">
        <f>VLOOKUP(D5327,'Species List'!$A$2:$J$97,7,0)</f>
        <v>2.3852000000000002</v>
      </c>
      <c r="J5327">
        <f t="shared" si="83"/>
        <v>78.206813423753971</v>
      </c>
      <c r="K5327" s="50" t="str">
        <f>VLOOKUP(D5327,'Species List'!$A$2:$J$97,4,0)</f>
        <v>Scaridae</v>
      </c>
    </row>
    <row r="5328" spans="1:11">
      <c r="A5328">
        <v>2017</v>
      </c>
      <c r="B5328" t="s">
        <v>64</v>
      </c>
      <c r="C5328">
        <v>3</v>
      </c>
      <c r="D5328" t="s">
        <v>48</v>
      </c>
      <c r="E5328" s="48" t="str">
        <f>VLOOKUP(D5328,'Species List'!$A$2:$J$97,3,0)</f>
        <v>Scarus taeniopterus</v>
      </c>
      <c r="F5328">
        <v>15</v>
      </c>
      <c r="G5328" t="s">
        <v>21</v>
      </c>
      <c r="H5328" s="50">
        <f>VLOOKUP(D5328,'Species List'!$A$2:$J$97,6,0)</f>
        <v>-3.2256999999999998</v>
      </c>
      <c r="I5328" s="50">
        <f>VLOOKUP(D5328,'Species List'!$A$2:$J$97,7,0)</f>
        <v>2.3852000000000002</v>
      </c>
      <c r="J5328">
        <f t="shared" si="83"/>
        <v>92.19616810425471</v>
      </c>
      <c r="K5328" s="50" t="str">
        <f>VLOOKUP(D5328,'Species List'!$A$2:$J$97,4,0)</f>
        <v>Scaridae</v>
      </c>
    </row>
    <row r="5329" spans="1:11">
      <c r="A5329">
        <v>2017</v>
      </c>
      <c r="B5329" t="s">
        <v>64</v>
      </c>
      <c r="C5329">
        <v>3</v>
      </c>
      <c r="D5329" t="s">
        <v>48</v>
      </c>
      <c r="E5329" s="48" t="str">
        <f>VLOOKUP(D5329,'Species List'!$A$2:$J$97,3,0)</f>
        <v>Scarus taeniopterus</v>
      </c>
      <c r="F5329">
        <v>15</v>
      </c>
      <c r="G5329" t="s">
        <v>21</v>
      </c>
      <c r="H5329" s="50">
        <f>VLOOKUP(D5329,'Species List'!$A$2:$J$97,6,0)</f>
        <v>-3.2256999999999998</v>
      </c>
      <c r="I5329" s="50">
        <f>VLOOKUP(D5329,'Species List'!$A$2:$J$97,7,0)</f>
        <v>2.3852000000000002</v>
      </c>
      <c r="J5329">
        <f t="shared" si="83"/>
        <v>92.19616810425471</v>
      </c>
      <c r="K5329" s="50" t="str">
        <f>VLOOKUP(D5329,'Species List'!$A$2:$J$97,4,0)</f>
        <v>Scaridae</v>
      </c>
    </row>
    <row r="5330" spans="1:11">
      <c r="A5330">
        <v>2017</v>
      </c>
      <c r="B5330" t="s">
        <v>64</v>
      </c>
      <c r="C5330">
        <v>3</v>
      </c>
      <c r="D5330" t="s">
        <v>48</v>
      </c>
      <c r="E5330" s="48" t="str">
        <f>VLOOKUP(D5330,'Species List'!$A$2:$J$97,3,0)</f>
        <v>Scarus taeniopterus</v>
      </c>
      <c r="F5330">
        <v>15</v>
      </c>
      <c r="G5330" t="s">
        <v>21</v>
      </c>
      <c r="H5330" s="50">
        <f>VLOOKUP(D5330,'Species List'!$A$2:$J$97,6,0)</f>
        <v>-3.2256999999999998</v>
      </c>
      <c r="I5330" s="50">
        <f>VLOOKUP(D5330,'Species List'!$A$2:$J$97,7,0)</f>
        <v>2.3852000000000002</v>
      </c>
      <c r="J5330">
        <f t="shared" si="83"/>
        <v>92.19616810425471</v>
      </c>
      <c r="K5330" s="50" t="str">
        <f>VLOOKUP(D5330,'Species List'!$A$2:$J$97,4,0)</f>
        <v>Scaridae</v>
      </c>
    </row>
    <row r="5331" spans="1:11">
      <c r="A5331">
        <v>2017</v>
      </c>
      <c r="B5331" t="s">
        <v>64</v>
      </c>
      <c r="C5331">
        <v>3</v>
      </c>
      <c r="D5331" t="s">
        <v>48</v>
      </c>
      <c r="E5331" s="48" t="str">
        <f>VLOOKUP(D5331,'Species List'!$A$2:$J$97,3,0)</f>
        <v>Scarus taeniopterus</v>
      </c>
      <c r="F5331">
        <v>15</v>
      </c>
      <c r="G5331" t="s">
        <v>21</v>
      </c>
      <c r="H5331" s="50">
        <f>VLOOKUP(D5331,'Species List'!$A$2:$J$97,6,0)</f>
        <v>-3.2256999999999998</v>
      </c>
      <c r="I5331" s="50">
        <f>VLOOKUP(D5331,'Species List'!$A$2:$J$97,7,0)</f>
        <v>2.3852000000000002</v>
      </c>
      <c r="J5331">
        <f t="shared" si="83"/>
        <v>92.19616810425471</v>
      </c>
      <c r="K5331" s="50" t="str">
        <f>VLOOKUP(D5331,'Species List'!$A$2:$J$97,4,0)</f>
        <v>Scaridae</v>
      </c>
    </row>
    <row r="5332" spans="1:11">
      <c r="A5332">
        <v>2017</v>
      </c>
      <c r="B5332" t="s">
        <v>64</v>
      </c>
      <c r="C5332">
        <v>3</v>
      </c>
      <c r="D5332" t="s">
        <v>48</v>
      </c>
      <c r="E5332" s="48" t="str">
        <f>VLOOKUP(D5332,'Species List'!$A$2:$J$97,3,0)</f>
        <v>Scarus taeniopterus</v>
      </c>
      <c r="F5332">
        <v>15</v>
      </c>
      <c r="G5332" t="s">
        <v>21</v>
      </c>
      <c r="H5332" s="50">
        <f>VLOOKUP(D5332,'Species List'!$A$2:$J$97,6,0)</f>
        <v>-3.2256999999999998</v>
      </c>
      <c r="I5332" s="50">
        <f>VLOOKUP(D5332,'Species List'!$A$2:$J$97,7,0)</f>
        <v>2.3852000000000002</v>
      </c>
      <c r="J5332">
        <f t="shared" si="83"/>
        <v>92.19616810425471</v>
      </c>
      <c r="K5332" s="50" t="str">
        <f>VLOOKUP(D5332,'Species List'!$A$2:$J$97,4,0)</f>
        <v>Scaridae</v>
      </c>
    </row>
    <row r="5333" spans="1:11">
      <c r="A5333">
        <v>2017</v>
      </c>
      <c r="B5333" t="s">
        <v>64</v>
      </c>
      <c r="C5333">
        <v>3</v>
      </c>
      <c r="D5333" t="s">
        <v>48</v>
      </c>
      <c r="E5333" s="48" t="str">
        <f>VLOOKUP(D5333,'Species List'!$A$2:$J$97,3,0)</f>
        <v>Scarus taeniopterus</v>
      </c>
      <c r="F5333">
        <v>15</v>
      </c>
      <c r="G5333" t="s">
        <v>21</v>
      </c>
      <c r="H5333" s="50">
        <f>VLOOKUP(D5333,'Species List'!$A$2:$J$97,6,0)</f>
        <v>-3.2256999999999998</v>
      </c>
      <c r="I5333" s="50">
        <f>VLOOKUP(D5333,'Species List'!$A$2:$J$97,7,0)</f>
        <v>2.3852000000000002</v>
      </c>
      <c r="J5333">
        <f t="shared" si="83"/>
        <v>92.19616810425471</v>
      </c>
      <c r="K5333" s="50" t="str">
        <f>VLOOKUP(D5333,'Species List'!$A$2:$J$97,4,0)</f>
        <v>Scaridae</v>
      </c>
    </row>
    <row r="5334" spans="1:11">
      <c r="A5334">
        <v>2017</v>
      </c>
      <c r="B5334" t="s">
        <v>64</v>
      </c>
      <c r="C5334">
        <v>3</v>
      </c>
      <c r="D5334" t="s">
        <v>48</v>
      </c>
      <c r="E5334" s="48" t="str">
        <f>VLOOKUP(D5334,'Species List'!$A$2:$J$97,3,0)</f>
        <v>Scarus taeniopterus</v>
      </c>
      <c r="F5334">
        <v>15</v>
      </c>
      <c r="G5334" t="s">
        <v>21</v>
      </c>
      <c r="H5334" s="50">
        <f>VLOOKUP(D5334,'Species List'!$A$2:$J$97,6,0)</f>
        <v>-3.2256999999999998</v>
      </c>
      <c r="I5334" s="50">
        <f>VLOOKUP(D5334,'Species List'!$A$2:$J$97,7,0)</f>
        <v>2.3852000000000002</v>
      </c>
      <c r="J5334">
        <f t="shared" si="83"/>
        <v>92.19616810425471</v>
      </c>
      <c r="K5334" s="50" t="str">
        <f>VLOOKUP(D5334,'Species List'!$A$2:$J$97,4,0)</f>
        <v>Scaridae</v>
      </c>
    </row>
    <row r="5335" spans="1:11">
      <c r="A5335">
        <v>2017</v>
      </c>
      <c r="B5335" t="s">
        <v>64</v>
      </c>
      <c r="C5335">
        <v>3</v>
      </c>
      <c r="D5335" t="s">
        <v>48</v>
      </c>
      <c r="E5335" s="48" t="str">
        <f>VLOOKUP(D5335,'Species List'!$A$2:$J$97,3,0)</f>
        <v>Scarus taeniopterus</v>
      </c>
      <c r="F5335">
        <v>15</v>
      </c>
      <c r="G5335" t="s">
        <v>21</v>
      </c>
      <c r="H5335" s="50">
        <f>VLOOKUP(D5335,'Species List'!$A$2:$J$97,6,0)</f>
        <v>-3.2256999999999998</v>
      </c>
      <c r="I5335" s="50">
        <f>VLOOKUP(D5335,'Species List'!$A$2:$J$97,7,0)</f>
        <v>2.3852000000000002</v>
      </c>
      <c r="J5335">
        <f t="shared" si="83"/>
        <v>92.19616810425471</v>
      </c>
      <c r="K5335" s="50" t="str">
        <f>VLOOKUP(D5335,'Species List'!$A$2:$J$97,4,0)</f>
        <v>Scaridae</v>
      </c>
    </row>
    <row r="5336" spans="1:11">
      <c r="A5336">
        <v>2017</v>
      </c>
      <c r="B5336" t="s">
        <v>64</v>
      </c>
      <c r="C5336">
        <v>3</v>
      </c>
      <c r="D5336" t="s">
        <v>48</v>
      </c>
      <c r="E5336" s="48" t="str">
        <f>VLOOKUP(D5336,'Species List'!$A$2:$J$97,3,0)</f>
        <v>Scarus taeniopterus</v>
      </c>
      <c r="F5336">
        <v>15</v>
      </c>
      <c r="G5336" t="s">
        <v>21</v>
      </c>
      <c r="H5336" s="50">
        <f>VLOOKUP(D5336,'Species List'!$A$2:$J$97,6,0)</f>
        <v>-3.2256999999999998</v>
      </c>
      <c r="I5336" s="50">
        <f>VLOOKUP(D5336,'Species List'!$A$2:$J$97,7,0)</f>
        <v>2.3852000000000002</v>
      </c>
      <c r="J5336">
        <f t="shared" si="83"/>
        <v>92.19616810425471</v>
      </c>
      <c r="K5336" s="50" t="str">
        <f>VLOOKUP(D5336,'Species List'!$A$2:$J$97,4,0)</f>
        <v>Scaridae</v>
      </c>
    </row>
    <row r="5337" spans="1:11">
      <c r="A5337">
        <v>2017</v>
      </c>
      <c r="B5337" t="s">
        <v>64</v>
      </c>
      <c r="C5337">
        <v>3</v>
      </c>
      <c r="D5337" t="s">
        <v>48</v>
      </c>
      <c r="E5337" s="48" t="str">
        <f>VLOOKUP(D5337,'Species List'!$A$2:$J$97,3,0)</f>
        <v>Scarus taeniopterus</v>
      </c>
      <c r="F5337">
        <v>15</v>
      </c>
      <c r="G5337" t="s">
        <v>21</v>
      </c>
      <c r="H5337" s="50">
        <f>VLOOKUP(D5337,'Species List'!$A$2:$J$97,6,0)</f>
        <v>-3.2256999999999998</v>
      </c>
      <c r="I5337" s="50">
        <f>VLOOKUP(D5337,'Species List'!$A$2:$J$97,7,0)</f>
        <v>2.3852000000000002</v>
      </c>
      <c r="J5337">
        <f t="shared" si="83"/>
        <v>92.19616810425471</v>
      </c>
      <c r="K5337" s="50" t="str">
        <f>VLOOKUP(D5337,'Species List'!$A$2:$J$97,4,0)</f>
        <v>Scaridae</v>
      </c>
    </row>
    <row r="5338" spans="1:11">
      <c r="A5338">
        <v>2017</v>
      </c>
      <c r="B5338" t="s">
        <v>64</v>
      </c>
      <c r="C5338">
        <v>3</v>
      </c>
      <c r="D5338" t="s">
        <v>48</v>
      </c>
      <c r="E5338" s="48" t="str">
        <f>VLOOKUP(D5338,'Species List'!$A$2:$J$97,3,0)</f>
        <v>Scarus taeniopterus</v>
      </c>
      <c r="F5338">
        <v>15</v>
      </c>
      <c r="G5338" t="s">
        <v>21</v>
      </c>
      <c r="H5338" s="50">
        <f>VLOOKUP(D5338,'Species List'!$A$2:$J$97,6,0)</f>
        <v>-3.2256999999999998</v>
      </c>
      <c r="I5338" s="50">
        <f>VLOOKUP(D5338,'Species List'!$A$2:$J$97,7,0)</f>
        <v>2.3852000000000002</v>
      </c>
      <c r="J5338">
        <f t="shared" si="83"/>
        <v>92.19616810425471</v>
      </c>
      <c r="K5338" s="50" t="str">
        <f>VLOOKUP(D5338,'Species List'!$A$2:$J$97,4,0)</f>
        <v>Scaridae</v>
      </c>
    </row>
    <row r="5339" spans="1:11">
      <c r="A5339">
        <v>2017</v>
      </c>
      <c r="B5339" t="s">
        <v>64</v>
      </c>
      <c r="C5339">
        <v>3</v>
      </c>
      <c r="D5339" t="s">
        <v>48</v>
      </c>
      <c r="E5339" s="48" t="str">
        <f>VLOOKUP(D5339,'Species List'!$A$2:$J$97,3,0)</f>
        <v>Scarus taeniopterus</v>
      </c>
      <c r="F5339">
        <v>15</v>
      </c>
      <c r="G5339" t="s">
        <v>21</v>
      </c>
      <c r="H5339" s="50">
        <f>VLOOKUP(D5339,'Species List'!$A$2:$J$97,6,0)</f>
        <v>-3.2256999999999998</v>
      </c>
      <c r="I5339" s="50">
        <f>VLOOKUP(D5339,'Species List'!$A$2:$J$97,7,0)</f>
        <v>2.3852000000000002</v>
      </c>
      <c r="J5339">
        <f t="shared" si="83"/>
        <v>92.19616810425471</v>
      </c>
      <c r="K5339" s="50" t="str">
        <f>VLOOKUP(D5339,'Species List'!$A$2:$J$97,4,0)</f>
        <v>Scaridae</v>
      </c>
    </row>
    <row r="5340" spans="1:11">
      <c r="A5340">
        <v>2017</v>
      </c>
      <c r="B5340" t="s">
        <v>64</v>
      </c>
      <c r="C5340">
        <v>3</v>
      </c>
      <c r="D5340" t="s">
        <v>48</v>
      </c>
      <c r="E5340" s="48" t="str">
        <f>VLOOKUP(D5340,'Species List'!$A$2:$J$97,3,0)</f>
        <v>Scarus taeniopterus</v>
      </c>
      <c r="F5340">
        <v>15</v>
      </c>
      <c r="G5340" t="s">
        <v>21</v>
      </c>
      <c r="H5340" s="50">
        <f>VLOOKUP(D5340,'Species List'!$A$2:$J$97,6,0)</f>
        <v>-3.2256999999999998</v>
      </c>
      <c r="I5340" s="50">
        <f>VLOOKUP(D5340,'Species List'!$A$2:$J$97,7,0)</f>
        <v>2.3852000000000002</v>
      </c>
      <c r="J5340">
        <f t="shared" si="83"/>
        <v>92.19616810425471</v>
      </c>
      <c r="K5340" s="50" t="str">
        <f>VLOOKUP(D5340,'Species List'!$A$2:$J$97,4,0)</f>
        <v>Scaridae</v>
      </c>
    </row>
    <row r="5341" spans="1:11">
      <c r="A5341">
        <v>2017</v>
      </c>
      <c r="B5341" t="s">
        <v>64</v>
      </c>
      <c r="C5341">
        <v>3</v>
      </c>
      <c r="D5341" t="s">
        <v>48</v>
      </c>
      <c r="E5341" s="48" t="str">
        <f>VLOOKUP(D5341,'Species List'!$A$2:$J$97,3,0)</f>
        <v>Scarus taeniopterus</v>
      </c>
      <c r="F5341">
        <v>15</v>
      </c>
      <c r="G5341" t="s">
        <v>21</v>
      </c>
      <c r="H5341" s="50">
        <f>VLOOKUP(D5341,'Species List'!$A$2:$J$97,6,0)</f>
        <v>-3.2256999999999998</v>
      </c>
      <c r="I5341" s="50">
        <f>VLOOKUP(D5341,'Species List'!$A$2:$J$97,7,0)</f>
        <v>2.3852000000000002</v>
      </c>
      <c r="J5341">
        <f t="shared" si="83"/>
        <v>92.19616810425471</v>
      </c>
      <c r="K5341" s="50" t="str">
        <f>VLOOKUP(D5341,'Species List'!$A$2:$J$97,4,0)</f>
        <v>Scaridae</v>
      </c>
    </row>
    <row r="5342" spans="1:11">
      <c r="A5342">
        <v>2017</v>
      </c>
      <c r="B5342" t="s">
        <v>64</v>
      </c>
      <c r="C5342">
        <v>3</v>
      </c>
      <c r="D5342" t="s">
        <v>48</v>
      </c>
      <c r="E5342" s="48" t="str">
        <f>VLOOKUP(D5342,'Species List'!$A$2:$J$97,3,0)</f>
        <v>Scarus taeniopterus</v>
      </c>
      <c r="F5342">
        <v>15</v>
      </c>
      <c r="G5342" t="s">
        <v>21</v>
      </c>
      <c r="H5342" s="50">
        <f>VLOOKUP(D5342,'Species List'!$A$2:$J$97,6,0)</f>
        <v>-3.2256999999999998</v>
      </c>
      <c r="I5342" s="50">
        <f>VLOOKUP(D5342,'Species List'!$A$2:$J$97,7,0)</f>
        <v>2.3852000000000002</v>
      </c>
      <c r="J5342">
        <f t="shared" si="83"/>
        <v>92.19616810425471</v>
      </c>
      <c r="K5342" s="50" t="str">
        <f>VLOOKUP(D5342,'Species List'!$A$2:$J$97,4,0)</f>
        <v>Scaridae</v>
      </c>
    </row>
    <row r="5343" spans="1:11">
      <c r="A5343">
        <v>2017</v>
      </c>
      <c r="B5343" t="s">
        <v>64</v>
      </c>
      <c r="C5343">
        <v>3</v>
      </c>
      <c r="D5343" t="s">
        <v>48</v>
      </c>
      <c r="E5343" s="48" t="str">
        <f>VLOOKUP(D5343,'Species List'!$A$2:$J$97,3,0)</f>
        <v>Scarus taeniopterus</v>
      </c>
      <c r="F5343">
        <v>15</v>
      </c>
      <c r="G5343" t="s">
        <v>21</v>
      </c>
      <c r="H5343" s="50">
        <f>VLOOKUP(D5343,'Species List'!$A$2:$J$97,6,0)</f>
        <v>-3.2256999999999998</v>
      </c>
      <c r="I5343" s="50">
        <f>VLOOKUP(D5343,'Species List'!$A$2:$J$97,7,0)</f>
        <v>2.3852000000000002</v>
      </c>
      <c r="J5343">
        <f t="shared" si="83"/>
        <v>92.19616810425471</v>
      </c>
      <c r="K5343" s="50" t="str">
        <f>VLOOKUP(D5343,'Species List'!$A$2:$J$97,4,0)</f>
        <v>Scaridae</v>
      </c>
    </row>
    <row r="5344" spans="1:11">
      <c r="A5344">
        <v>2017</v>
      </c>
      <c r="B5344" t="s">
        <v>64</v>
      </c>
      <c r="C5344">
        <v>3</v>
      </c>
      <c r="D5344" t="s">
        <v>48</v>
      </c>
      <c r="E5344" s="48" t="str">
        <f>VLOOKUP(D5344,'Species List'!$A$2:$J$97,3,0)</f>
        <v>Scarus taeniopterus</v>
      </c>
      <c r="F5344">
        <v>15</v>
      </c>
      <c r="G5344" t="s">
        <v>21</v>
      </c>
      <c r="H5344" s="50">
        <f>VLOOKUP(D5344,'Species List'!$A$2:$J$97,6,0)</f>
        <v>-3.2256999999999998</v>
      </c>
      <c r="I5344" s="50">
        <f>VLOOKUP(D5344,'Species List'!$A$2:$J$97,7,0)</f>
        <v>2.3852000000000002</v>
      </c>
      <c r="J5344">
        <f t="shared" si="83"/>
        <v>92.19616810425471</v>
      </c>
      <c r="K5344" s="50" t="str">
        <f>VLOOKUP(D5344,'Species List'!$A$2:$J$97,4,0)</f>
        <v>Scaridae</v>
      </c>
    </row>
    <row r="5345" spans="1:11">
      <c r="A5345">
        <v>2017</v>
      </c>
      <c r="B5345" t="s">
        <v>64</v>
      </c>
      <c r="C5345">
        <v>3</v>
      </c>
      <c r="D5345" t="s">
        <v>48</v>
      </c>
      <c r="E5345" s="48" t="str">
        <f>VLOOKUP(D5345,'Species List'!$A$2:$J$97,3,0)</f>
        <v>Scarus taeniopterus</v>
      </c>
      <c r="F5345">
        <v>15</v>
      </c>
      <c r="G5345" t="s">
        <v>21</v>
      </c>
      <c r="H5345" s="50">
        <f>VLOOKUP(D5345,'Species List'!$A$2:$J$97,6,0)</f>
        <v>-3.2256999999999998</v>
      </c>
      <c r="I5345" s="50">
        <f>VLOOKUP(D5345,'Species List'!$A$2:$J$97,7,0)</f>
        <v>2.3852000000000002</v>
      </c>
      <c r="J5345">
        <f t="shared" si="83"/>
        <v>92.19616810425471</v>
      </c>
      <c r="K5345" s="50" t="str">
        <f>VLOOKUP(D5345,'Species List'!$A$2:$J$97,4,0)</f>
        <v>Scaridae</v>
      </c>
    </row>
    <row r="5346" spans="1:11">
      <c r="A5346">
        <v>2017</v>
      </c>
      <c r="B5346" t="s">
        <v>64</v>
      </c>
      <c r="C5346">
        <v>3</v>
      </c>
      <c r="D5346" t="s">
        <v>48</v>
      </c>
      <c r="E5346" s="48" t="str">
        <f>VLOOKUP(D5346,'Species List'!$A$2:$J$97,3,0)</f>
        <v>Scarus taeniopterus</v>
      </c>
      <c r="F5346">
        <v>16</v>
      </c>
      <c r="G5346" t="s">
        <v>21</v>
      </c>
      <c r="H5346" s="50">
        <f>VLOOKUP(D5346,'Species List'!$A$2:$J$97,6,0)</f>
        <v>-3.2256999999999998</v>
      </c>
      <c r="I5346" s="50">
        <f>VLOOKUP(D5346,'Species List'!$A$2:$J$97,7,0)</f>
        <v>2.3852000000000002</v>
      </c>
      <c r="J5346">
        <f t="shared" si="83"/>
        <v>107.53924488293569</v>
      </c>
      <c r="K5346" s="50" t="str">
        <f>VLOOKUP(D5346,'Species List'!$A$2:$J$97,4,0)</f>
        <v>Scaridae</v>
      </c>
    </row>
    <row r="5347" spans="1:11">
      <c r="A5347">
        <v>2017</v>
      </c>
      <c r="B5347" t="s">
        <v>64</v>
      </c>
      <c r="C5347">
        <v>3</v>
      </c>
      <c r="D5347" t="s">
        <v>48</v>
      </c>
      <c r="E5347" s="48" t="str">
        <f>VLOOKUP(D5347,'Species List'!$A$2:$J$97,3,0)</f>
        <v>Scarus taeniopterus</v>
      </c>
      <c r="F5347">
        <v>16</v>
      </c>
      <c r="G5347" t="s">
        <v>21</v>
      </c>
      <c r="H5347" s="50">
        <f>VLOOKUP(D5347,'Species List'!$A$2:$J$97,6,0)</f>
        <v>-3.2256999999999998</v>
      </c>
      <c r="I5347" s="50">
        <f>VLOOKUP(D5347,'Species List'!$A$2:$J$97,7,0)</f>
        <v>2.3852000000000002</v>
      </c>
      <c r="J5347">
        <f t="shared" si="83"/>
        <v>107.53924488293569</v>
      </c>
      <c r="K5347" s="50" t="str">
        <f>VLOOKUP(D5347,'Species List'!$A$2:$J$97,4,0)</f>
        <v>Scaridae</v>
      </c>
    </row>
    <row r="5348" spans="1:11">
      <c r="A5348">
        <v>2017</v>
      </c>
      <c r="B5348" t="s">
        <v>64</v>
      </c>
      <c r="C5348">
        <v>3</v>
      </c>
      <c r="D5348" t="s">
        <v>48</v>
      </c>
      <c r="E5348" s="48" t="str">
        <f>VLOOKUP(D5348,'Species List'!$A$2:$J$97,3,0)</f>
        <v>Scarus taeniopterus</v>
      </c>
      <c r="F5348">
        <v>17</v>
      </c>
      <c r="G5348" t="s">
        <v>21</v>
      </c>
      <c r="H5348" s="50">
        <f>VLOOKUP(D5348,'Species List'!$A$2:$J$97,6,0)</f>
        <v>-3.2256999999999998</v>
      </c>
      <c r="I5348" s="50">
        <f>VLOOKUP(D5348,'Species List'!$A$2:$J$97,7,0)</f>
        <v>2.3852000000000002</v>
      </c>
      <c r="J5348">
        <f t="shared" si="83"/>
        <v>124.27013418228138</v>
      </c>
      <c r="K5348" s="50" t="str">
        <f>VLOOKUP(D5348,'Species List'!$A$2:$J$97,4,0)</f>
        <v>Scaridae</v>
      </c>
    </row>
    <row r="5349" spans="1:11">
      <c r="A5349">
        <v>2017</v>
      </c>
      <c r="B5349" t="s">
        <v>64</v>
      </c>
      <c r="C5349">
        <v>3</v>
      </c>
      <c r="D5349" t="s">
        <v>48</v>
      </c>
      <c r="E5349" s="48" t="str">
        <f>VLOOKUP(D5349,'Species List'!$A$2:$J$97,3,0)</f>
        <v>Scarus taeniopterus</v>
      </c>
      <c r="F5349">
        <v>17</v>
      </c>
      <c r="G5349" t="s">
        <v>21</v>
      </c>
      <c r="H5349" s="50">
        <f>VLOOKUP(D5349,'Species List'!$A$2:$J$97,6,0)</f>
        <v>-3.2256999999999998</v>
      </c>
      <c r="I5349" s="50">
        <f>VLOOKUP(D5349,'Species List'!$A$2:$J$97,7,0)</f>
        <v>2.3852000000000002</v>
      </c>
      <c r="J5349">
        <f t="shared" si="83"/>
        <v>124.27013418228138</v>
      </c>
      <c r="K5349" s="50" t="str">
        <f>VLOOKUP(D5349,'Species List'!$A$2:$J$97,4,0)</f>
        <v>Scaridae</v>
      </c>
    </row>
    <row r="5350" spans="1:11">
      <c r="A5350">
        <v>2017</v>
      </c>
      <c r="B5350" t="s">
        <v>64</v>
      </c>
      <c r="C5350">
        <v>3</v>
      </c>
      <c r="D5350" t="s">
        <v>48</v>
      </c>
      <c r="E5350" s="48" t="str">
        <f>VLOOKUP(D5350,'Species List'!$A$2:$J$97,3,0)</f>
        <v>Scarus taeniopterus</v>
      </c>
      <c r="F5350">
        <v>18</v>
      </c>
      <c r="G5350" t="s">
        <v>21</v>
      </c>
      <c r="H5350" s="50">
        <f>VLOOKUP(D5350,'Species List'!$A$2:$J$97,6,0)</f>
        <v>-3.2256999999999998</v>
      </c>
      <c r="I5350" s="50">
        <f>VLOOKUP(D5350,'Species List'!$A$2:$J$97,7,0)</f>
        <v>2.3852000000000002</v>
      </c>
      <c r="J5350">
        <f t="shared" si="83"/>
        <v>142.42163893869329</v>
      </c>
      <c r="K5350" s="50" t="str">
        <f>VLOOKUP(D5350,'Species List'!$A$2:$J$97,4,0)</f>
        <v>Scaridae</v>
      </c>
    </row>
    <row r="5351" spans="1:11">
      <c r="A5351">
        <v>2017</v>
      </c>
      <c r="B5351" t="s">
        <v>64</v>
      </c>
      <c r="C5351">
        <v>3</v>
      </c>
      <c r="D5351" t="s">
        <v>48</v>
      </c>
      <c r="E5351" s="48" t="str">
        <f>VLOOKUP(D5351,'Species List'!$A$2:$J$97,3,0)</f>
        <v>Scarus taeniopterus</v>
      </c>
      <c r="F5351">
        <v>20</v>
      </c>
      <c r="G5351" t="s">
        <v>21</v>
      </c>
      <c r="H5351" s="50">
        <f>VLOOKUP(D5351,'Species List'!$A$2:$J$97,6,0)</f>
        <v>-3.2256999999999998</v>
      </c>
      <c r="I5351" s="50">
        <f>VLOOKUP(D5351,'Species List'!$A$2:$J$97,7,0)</f>
        <v>2.3852000000000002</v>
      </c>
      <c r="J5351">
        <f t="shared" si="83"/>
        <v>183.11197449783583</v>
      </c>
      <c r="K5351" s="50" t="str">
        <f>VLOOKUP(D5351,'Species List'!$A$2:$J$97,4,0)</f>
        <v>Scaridae</v>
      </c>
    </row>
    <row r="5352" spans="1:11">
      <c r="A5352">
        <v>2017</v>
      </c>
      <c r="B5352" t="s">
        <v>64</v>
      </c>
      <c r="C5352">
        <v>3</v>
      </c>
      <c r="D5352" t="s">
        <v>48</v>
      </c>
      <c r="E5352" s="48" t="str">
        <f>VLOOKUP(D5352,'Species List'!$A$2:$J$97,3,0)</f>
        <v>Scarus taeniopterus</v>
      </c>
      <c r="F5352">
        <v>20</v>
      </c>
      <c r="G5352" t="s">
        <v>21</v>
      </c>
      <c r="H5352" s="50">
        <f>VLOOKUP(D5352,'Species List'!$A$2:$J$97,6,0)</f>
        <v>-3.2256999999999998</v>
      </c>
      <c r="I5352" s="50">
        <f>VLOOKUP(D5352,'Species List'!$A$2:$J$97,7,0)</f>
        <v>2.3852000000000002</v>
      </c>
      <c r="J5352">
        <f t="shared" si="83"/>
        <v>183.11197449783583</v>
      </c>
      <c r="K5352" s="50" t="str">
        <f>VLOOKUP(D5352,'Species List'!$A$2:$J$97,4,0)</f>
        <v>Scaridae</v>
      </c>
    </row>
    <row r="5353" spans="1:11">
      <c r="A5353">
        <v>2017</v>
      </c>
      <c r="B5353" t="s">
        <v>64</v>
      </c>
      <c r="C5353">
        <v>3</v>
      </c>
      <c r="D5353" t="s">
        <v>48</v>
      </c>
      <c r="E5353" s="48" t="str">
        <f>VLOOKUP(D5353,'Species List'!$A$2:$J$97,3,0)</f>
        <v>Scarus taeniopterus</v>
      </c>
      <c r="F5353">
        <v>20</v>
      </c>
      <c r="G5353" t="s">
        <v>21</v>
      </c>
      <c r="H5353" s="50">
        <f>VLOOKUP(D5353,'Species List'!$A$2:$J$97,6,0)</f>
        <v>-3.2256999999999998</v>
      </c>
      <c r="I5353" s="50">
        <f>VLOOKUP(D5353,'Species List'!$A$2:$J$97,7,0)</f>
        <v>2.3852000000000002</v>
      </c>
      <c r="J5353">
        <f t="shared" si="83"/>
        <v>183.11197449783583</v>
      </c>
      <c r="K5353" s="50" t="str">
        <f>VLOOKUP(D5353,'Species List'!$A$2:$J$97,4,0)</f>
        <v>Scaridae</v>
      </c>
    </row>
    <row r="5354" spans="1:11">
      <c r="A5354">
        <v>2017</v>
      </c>
      <c r="B5354" t="s">
        <v>64</v>
      </c>
      <c r="C5354">
        <v>3</v>
      </c>
      <c r="D5354" t="s">
        <v>48</v>
      </c>
      <c r="E5354" s="48" t="str">
        <f>VLOOKUP(D5354,'Species List'!$A$2:$J$97,3,0)</f>
        <v>Scarus taeniopterus</v>
      </c>
      <c r="F5354">
        <v>6</v>
      </c>
      <c r="G5354" t="s">
        <v>53</v>
      </c>
      <c r="H5354" s="50">
        <f>VLOOKUP(D5354,'Species List'!$A$2:$J$97,6,0)</f>
        <v>-3.2256999999999998</v>
      </c>
      <c r="I5354" s="50">
        <f>VLOOKUP(D5354,'Species List'!$A$2:$J$97,7,0)</f>
        <v>2.3852000000000002</v>
      </c>
      <c r="J5354">
        <f t="shared" si="83"/>
        <v>10.364452425850182</v>
      </c>
      <c r="K5354" s="50" t="str">
        <f>VLOOKUP(D5354,'Species List'!$A$2:$J$97,4,0)</f>
        <v>Scaridae</v>
      </c>
    </row>
    <row r="5355" spans="1:11">
      <c r="A5355">
        <v>2017</v>
      </c>
      <c r="B5355" t="s">
        <v>64</v>
      </c>
      <c r="C5355">
        <v>3</v>
      </c>
      <c r="D5355" t="s">
        <v>48</v>
      </c>
      <c r="E5355" s="48" t="str">
        <f>VLOOKUP(D5355,'Species List'!$A$2:$J$97,3,0)</f>
        <v>Scarus taeniopterus</v>
      </c>
      <c r="F5355">
        <v>8</v>
      </c>
      <c r="G5355" t="s">
        <v>53</v>
      </c>
      <c r="H5355" s="50">
        <f>VLOOKUP(D5355,'Species List'!$A$2:$J$97,6,0)</f>
        <v>-3.2256999999999998</v>
      </c>
      <c r="I5355" s="50">
        <f>VLOOKUP(D5355,'Species List'!$A$2:$J$97,7,0)</f>
        <v>2.3852000000000002</v>
      </c>
      <c r="J5355">
        <f t="shared" si="83"/>
        <v>20.584969932158472</v>
      </c>
      <c r="K5355" s="50" t="str">
        <f>VLOOKUP(D5355,'Species List'!$A$2:$J$97,4,0)</f>
        <v>Scaridae</v>
      </c>
    </row>
    <row r="5356" spans="1:11">
      <c r="A5356">
        <v>2017</v>
      </c>
      <c r="B5356" t="s">
        <v>64</v>
      </c>
      <c r="C5356">
        <v>3</v>
      </c>
      <c r="D5356" t="s">
        <v>48</v>
      </c>
      <c r="E5356" s="48" t="str">
        <f>VLOOKUP(D5356,'Species List'!$A$2:$J$97,3,0)</f>
        <v>Scarus taeniopterus</v>
      </c>
      <c r="F5356">
        <v>10</v>
      </c>
      <c r="G5356" t="s">
        <v>53</v>
      </c>
      <c r="H5356" s="50">
        <f>VLOOKUP(D5356,'Species List'!$A$2:$J$97,6,0)</f>
        <v>-3.2256999999999998</v>
      </c>
      <c r="I5356" s="50">
        <f>VLOOKUP(D5356,'Species List'!$A$2:$J$97,7,0)</f>
        <v>2.3852000000000002</v>
      </c>
      <c r="J5356">
        <f t="shared" si="83"/>
        <v>35.050966680669347</v>
      </c>
      <c r="K5356" s="50" t="str">
        <f>VLOOKUP(D5356,'Species List'!$A$2:$J$97,4,0)</f>
        <v>Scaridae</v>
      </c>
    </row>
    <row r="5357" spans="1:11">
      <c r="A5357">
        <v>2017</v>
      </c>
      <c r="B5357" t="s">
        <v>64</v>
      </c>
      <c r="C5357">
        <v>3</v>
      </c>
      <c r="D5357" t="s">
        <v>48</v>
      </c>
      <c r="E5357" s="48" t="str">
        <f>VLOOKUP(D5357,'Species List'!$A$2:$J$97,3,0)</f>
        <v>Scarus taeniopterus</v>
      </c>
      <c r="F5357">
        <v>10</v>
      </c>
      <c r="G5357" t="s">
        <v>53</v>
      </c>
      <c r="H5357" s="50">
        <f>VLOOKUP(D5357,'Species List'!$A$2:$J$97,6,0)</f>
        <v>-3.2256999999999998</v>
      </c>
      <c r="I5357" s="50">
        <f>VLOOKUP(D5357,'Species List'!$A$2:$J$97,7,0)</f>
        <v>2.3852000000000002</v>
      </c>
      <c r="J5357">
        <f t="shared" si="83"/>
        <v>35.050966680669347</v>
      </c>
      <c r="K5357" s="50" t="str">
        <f>VLOOKUP(D5357,'Species List'!$A$2:$J$97,4,0)</f>
        <v>Scaridae</v>
      </c>
    </row>
    <row r="5358" spans="1:11">
      <c r="A5358">
        <v>2017</v>
      </c>
      <c r="B5358" t="s">
        <v>64</v>
      </c>
      <c r="C5358">
        <v>3</v>
      </c>
      <c r="D5358" t="s">
        <v>48</v>
      </c>
      <c r="E5358" s="48" t="str">
        <f>VLOOKUP(D5358,'Species List'!$A$2:$J$97,3,0)</f>
        <v>Scarus taeniopterus</v>
      </c>
      <c r="F5358">
        <v>10</v>
      </c>
      <c r="G5358" t="s">
        <v>53</v>
      </c>
      <c r="H5358" s="50">
        <f>VLOOKUP(D5358,'Species List'!$A$2:$J$97,6,0)</f>
        <v>-3.2256999999999998</v>
      </c>
      <c r="I5358" s="50">
        <f>VLOOKUP(D5358,'Species List'!$A$2:$J$97,7,0)</f>
        <v>2.3852000000000002</v>
      </c>
      <c r="J5358">
        <f t="shared" si="83"/>
        <v>35.050966680669347</v>
      </c>
      <c r="K5358" s="50" t="str">
        <f>VLOOKUP(D5358,'Species List'!$A$2:$J$97,4,0)</f>
        <v>Scaridae</v>
      </c>
    </row>
    <row r="5359" spans="1:11">
      <c r="A5359">
        <v>2017</v>
      </c>
      <c r="B5359" t="s">
        <v>64</v>
      </c>
      <c r="C5359">
        <v>3</v>
      </c>
      <c r="D5359" t="s">
        <v>48</v>
      </c>
      <c r="E5359" s="48" t="str">
        <f>VLOOKUP(D5359,'Species List'!$A$2:$J$97,3,0)</f>
        <v>Scarus taeniopterus</v>
      </c>
      <c r="F5359">
        <v>10</v>
      </c>
      <c r="G5359" t="s">
        <v>53</v>
      </c>
      <c r="H5359" s="50">
        <f>VLOOKUP(D5359,'Species List'!$A$2:$J$97,6,0)</f>
        <v>-3.2256999999999998</v>
      </c>
      <c r="I5359" s="50">
        <f>VLOOKUP(D5359,'Species List'!$A$2:$J$97,7,0)</f>
        <v>2.3852000000000002</v>
      </c>
      <c r="J5359">
        <f t="shared" si="83"/>
        <v>35.050966680669347</v>
      </c>
      <c r="K5359" s="50" t="str">
        <f>VLOOKUP(D5359,'Species List'!$A$2:$J$97,4,0)</f>
        <v>Scaridae</v>
      </c>
    </row>
    <row r="5360" spans="1:11">
      <c r="A5360">
        <v>2017</v>
      </c>
      <c r="B5360" t="s">
        <v>64</v>
      </c>
      <c r="C5360">
        <v>3</v>
      </c>
      <c r="D5360" t="s">
        <v>48</v>
      </c>
      <c r="E5360" s="48" t="str">
        <f>VLOOKUP(D5360,'Species List'!$A$2:$J$97,3,0)</f>
        <v>Scarus taeniopterus</v>
      </c>
      <c r="F5360">
        <v>10</v>
      </c>
      <c r="G5360" t="s">
        <v>53</v>
      </c>
      <c r="H5360" s="50">
        <f>VLOOKUP(D5360,'Species List'!$A$2:$J$97,6,0)</f>
        <v>-3.2256999999999998</v>
      </c>
      <c r="I5360" s="50">
        <f>VLOOKUP(D5360,'Species List'!$A$2:$J$97,7,0)</f>
        <v>2.3852000000000002</v>
      </c>
      <c r="J5360">
        <f t="shared" si="83"/>
        <v>35.050966680669347</v>
      </c>
      <c r="K5360" s="50" t="str">
        <f>VLOOKUP(D5360,'Species List'!$A$2:$J$97,4,0)</f>
        <v>Scaridae</v>
      </c>
    </row>
    <row r="5361" spans="1:11">
      <c r="A5361">
        <v>2017</v>
      </c>
      <c r="B5361" t="s">
        <v>64</v>
      </c>
      <c r="C5361">
        <v>3</v>
      </c>
      <c r="D5361" t="s">
        <v>48</v>
      </c>
      <c r="E5361" s="48" t="str">
        <f>VLOOKUP(D5361,'Species List'!$A$2:$J$97,3,0)</f>
        <v>Scarus taeniopterus</v>
      </c>
      <c r="F5361">
        <v>18</v>
      </c>
      <c r="G5361" t="s">
        <v>43</v>
      </c>
      <c r="H5361" s="50">
        <f>VLOOKUP(D5361,'Species List'!$A$2:$J$97,6,0)</f>
        <v>-3.2256999999999998</v>
      </c>
      <c r="I5361" s="50">
        <f>VLOOKUP(D5361,'Species List'!$A$2:$J$97,7,0)</f>
        <v>2.3852000000000002</v>
      </c>
      <c r="J5361">
        <f t="shared" si="83"/>
        <v>142.42163893869329</v>
      </c>
      <c r="K5361" s="50" t="str">
        <f>VLOOKUP(D5361,'Species List'!$A$2:$J$97,4,0)</f>
        <v>Scaridae</v>
      </c>
    </row>
    <row r="5362" spans="1:11">
      <c r="A5362">
        <v>2017</v>
      </c>
      <c r="B5362" t="s">
        <v>64</v>
      </c>
      <c r="C5362">
        <v>3</v>
      </c>
      <c r="D5362" t="s">
        <v>48</v>
      </c>
      <c r="E5362" s="48" t="str">
        <f>VLOOKUP(D5362,'Species List'!$A$2:$J$97,3,0)</f>
        <v>Scarus taeniopterus</v>
      </c>
      <c r="F5362">
        <v>18</v>
      </c>
      <c r="G5362" t="s">
        <v>43</v>
      </c>
      <c r="H5362" s="50">
        <f>VLOOKUP(D5362,'Species List'!$A$2:$J$97,6,0)</f>
        <v>-3.2256999999999998</v>
      </c>
      <c r="I5362" s="50">
        <f>VLOOKUP(D5362,'Species List'!$A$2:$J$97,7,0)</f>
        <v>2.3852000000000002</v>
      </c>
      <c r="J5362">
        <f t="shared" si="83"/>
        <v>142.42163893869329</v>
      </c>
      <c r="K5362" s="50" t="str">
        <f>VLOOKUP(D5362,'Species List'!$A$2:$J$97,4,0)</f>
        <v>Scaridae</v>
      </c>
    </row>
    <row r="5363" spans="1:11">
      <c r="A5363">
        <v>2017</v>
      </c>
      <c r="B5363" t="s">
        <v>64</v>
      </c>
      <c r="C5363">
        <v>3</v>
      </c>
      <c r="D5363" t="s">
        <v>48</v>
      </c>
      <c r="E5363" s="48" t="str">
        <f>VLOOKUP(D5363,'Species List'!$A$2:$J$97,3,0)</f>
        <v>Scarus taeniopterus</v>
      </c>
      <c r="F5363">
        <v>19</v>
      </c>
      <c r="G5363" t="s">
        <v>43</v>
      </c>
      <c r="H5363" s="50">
        <f>VLOOKUP(D5363,'Species List'!$A$2:$J$97,6,0)</f>
        <v>-3.2256999999999998</v>
      </c>
      <c r="I5363" s="50">
        <f>VLOOKUP(D5363,'Species List'!$A$2:$J$97,7,0)</f>
        <v>2.3852000000000002</v>
      </c>
      <c r="J5363">
        <f t="shared" si="83"/>
        <v>162.02539503890316</v>
      </c>
      <c r="K5363" s="50" t="str">
        <f>VLOOKUP(D5363,'Species List'!$A$2:$J$97,4,0)</f>
        <v>Scaridae</v>
      </c>
    </row>
    <row r="5364" spans="1:11">
      <c r="A5364">
        <v>2017</v>
      </c>
      <c r="B5364" t="s">
        <v>64</v>
      </c>
      <c r="C5364">
        <v>3</v>
      </c>
      <c r="D5364" t="s">
        <v>48</v>
      </c>
      <c r="E5364" s="48" t="str">
        <f>VLOOKUP(D5364,'Species List'!$A$2:$J$97,3,0)</f>
        <v>Scarus taeniopterus</v>
      </c>
      <c r="F5364">
        <v>22</v>
      </c>
      <c r="G5364" t="s">
        <v>43</v>
      </c>
      <c r="H5364" s="50">
        <f>VLOOKUP(D5364,'Species List'!$A$2:$J$97,6,0)</f>
        <v>-3.2256999999999998</v>
      </c>
      <c r="I5364" s="50">
        <f>VLOOKUP(D5364,'Species List'!$A$2:$J$97,7,0)</f>
        <v>2.3852000000000002</v>
      </c>
      <c r="J5364">
        <f t="shared" si="83"/>
        <v>229.85109565998633</v>
      </c>
      <c r="K5364" s="50" t="str">
        <f>VLOOKUP(D5364,'Species List'!$A$2:$J$97,4,0)</f>
        <v>Scaridae</v>
      </c>
    </row>
    <row r="5365" spans="1:11">
      <c r="A5365">
        <v>2017</v>
      </c>
      <c r="B5365" t="s">
        <v>64</v>
      </c>
      <c r="C5365">
        <v>3</v>
      </c>
      <c r="D5365" t="s">
        <v>42</v>
      </c>
      <c r="E5365" s="48" t="str">
        <f>VLOOKUP(D5365,'Species List'!$A$2:$J$97,3,0)</f>
        <v>Scarus vetula</v>
      </c>
      <c r="F5365">
        <v>10</v>
      </c>
      <c r="G5365" t="s">
        <v>53</v>
      </c>
      <c r="H5365" s="50">
        <f>VLOOKUP(D5365,'Species List'!$A$2:$J$97,6,0)</f>
        <v>-5.0162000000000004</v>
      </c>
      <c r="I5365" s="50">
        <f>VLOOKUP(D5365,'Species List'!$A$2:$J$97,7,0)</f>
        <v>3.1109</v>
      </c>
      <c r="J5365">
        <f t="shared" si="83"/>
        <v>16.054618868009708</v>
      </c>
      <c r="K5365" s="50" t="str">
        <f>VLOOKUP(D5365,'Species List'!$A$2:$J$97,4,0)</f>
        <v>Scaridae</v>
      </c>
    </row>
    <row r="5366" spans="1:11">
      <c r="A5366">
        <v>2017</v>
      </c>
      <c r="B5366" t="s">
        <v>64</v>
      </c>
      <c r="C5366">
        <v>3</v>
      </c>
      <c r="D5366" t="s">
        <v>42</v>
      </c>
      <c r="E5366" s="48" t="str">
        <f>VLOOKUP(D5366,'Species List'!$A$2:$J$97,3,0)</f>
        <v>Scarus vetula</v>
      </c>
      <c r="F5366">
        <v>26</v>
      </c>
      <c r="G5366" t="s">
        <v>43</v>
      </c>
      <c r="H5366" s="50">
        <f>VLOOKUP(D5366,'Species List'!$A$2:$J$97,6,0)</f>
        <v>-5.0162000000000004</v>
      </c>
      <c r="I5366" s="50">
        <f>VLOOKUP(D5366,'Species List'!$A$2:$J$97,7,0)</f>
        <v>3.1109</v>
      </c>
      <c r="J5366">
        <f t="shared" si="83"/>
        <v>313.71883111439962</v>
      </c>
      <c r="K5366" s="50" t="str">
        <f>VLOOKUP(D5366,'Species List'!$A$2:$J$97,4,0)</f>
        <v>Scaridae</v>
      </c>
    </row>
    <row r="5367" spans="1:11">
      <c r="A5367">
        <v>2017</v>
      </c>
      <c r="B5367" t="s">
        <v>64</v>
      </c>
      <c r="C5367">
        <v>3</v>
      </c>
      <c r="D5367" t="s">
        <v>47</v>
      </c>
      <c r="E5367" s="48" t="str">
        <f>VLOOKUP(D5367,'Species List'!$A$2:$J$97,3,0)</f>
        <v>Sparisoma aurofrenatum</v>
      </c>
      <c r="F5367">
        <v>14</v>
      </c>
      <c r="G5367" t="s">
        <v>21</v>
      </c>
      <c r="H5367" s="50">
        <f>VLOOKUP(D5367,'Species List'!$A$2:$J$97,6,0)</f>
        <v>-4.0781000000000001</v>
      </c>
      <c r="I5367" s="50">
        <f>VLOOKUP(D5367,'Species List'!$A$2:$J$97,7,0)</f>
        <v>2.7437999999999998</v>
      </c>
      <c r="J5367">
        <f t="shared" si="83"/>
        <v>64.631778134170816</v>
      </c>
      <c r="K5367" s="50" t="str">
        <f>VLOOKUP(D5367,'Species List'!$A$2:$J$97,4,0)</f>
        <v>Scaridae</v>
      </c>
    </row>
    <row r="5368" spans="1:11">
      <c r="A5368">
        <v>2017</v>
      </c>
      <c r="B5368" t="s">
        <v>64</v>
      </c>
      <c r="C5368">
        <v>3</v>
      </c>
      <c r="D5368" t="s">
        <v>47</v>
      </c>
      <c r="E5368" s="48" t="str">
        <f>VLOOKUP(D5368,'Species List'!$A$2:$J$97,3,0)</f>
        <v>Sparisoma aurofrenatum</v>
      </c>
      <c r="F5368">
        <v>16</v>
      </c>
      <c r="G5368" t="s">
        <v>21</v>
      </c>
      <c r="H5368" s="50">
        <f>VLOOKUP(D5368,'Species List'!$A$2:$J$97,6,0)</f>
        <v>-4.0781000000000001</v>
      </c>
      <c r="I5368" s="50">
        <f>VLOOKUP(D5368,'Species List'!$A$2:$J$97,7,0)</f>
        <v>2.7437999999999998</v>
      </c>
      <c r="J5368">
        <f t="shared" si="83"/>
        <v>93.231872840853399</v>
      </c>
      <c r="K5368" s="50" t="str">
        <f>VLOOKUP(D5368,'Species List'!$A$2:$J$97,4,0)</f>
        <v>Scaridae</v>
      </c>
    </row>
    <row r="5369" spans="1:11">
      <c r="A5369">
        <v>2017</v>
      </c>
      <c r="B5369" t="s">
        <v>64</v>
      </c>
      <c r="C5369">
        <v>3</v>
      </c>
      <c r="D5369" t="s">
        <v>47</v>
      </c>
      <c r="E5369" s="48" t="str">
        <f>VLOOKUP(D5369,'Species List'!$A$2:$J$97,3,0)</f>
        <v>Sparisoma aurofrenatum</v>
      </c>
      <c r="F5369">
        <v>18</v>
      </c>
      <c r="G5369" t="s">
        <v>21</v>
      </c>
      <c r="H5369" s="50">
        <f>VLOOKUP(D5369,'Species List'!$A$2:$J$97,6,0)</f>
        <v>-4.0781000000000001</v>
      </c>
      <c r="I5369" s="50">
        <f>VLOOKUP(D5369,'Species List'!$A$2:$J$97,7,0)</f>
        <v>2.7437999999999998</v>
      </c>
      <c r="J5369">
        <f t="shared" si="83"/>
        <v>128.80024807719036</v>
      </c>
      <c r="K5369" s="50" t="str">
        <f>VLOOKUP(D5369,'Species List'!$A$2:$J$97,4,0)</f>
        <v>Scaridae</v>
      </c>
    </row>
    <row r="5370" spans="1:11">
      <c r="A5370">
        <v>2017</v>
      </c>
      <c r="B5370" t="s">
        <v>64</v>
      </c>
      <c r="C5370">
        <v>3</v>
      </c>
      <c r="D5370" t="s">
        <v>47</v>
      </c>
      <c r="E5370" s="48" t="str">
        <f>VLOOKUP(D5370,'Species List'!$A$2:$J$97,3,0)</f>
        <v>Sparisoma aurofrenatum</v>
      </c>
      <c r="F5370">
        <v>18</v>
      </c>
      <c r="G5370" t="s">
        <v>21</v>
      </c>
      <c r="H5370" s="50">
        <f>VLOOKUP(D5370,'Species List'!$A$2:$J$97,6,0)</f>
        <v>-4.0781000000000001</v>
      </c>
      <c r="I5370" s="50">
        <f>VLOOKUP(D5370,'Species List'!$A$2:$J$97,7,0)</f>
        <v>2.7437999999999998</v>
      </c>
      <c r="J5370">
        <f t="shared" si="83"/>
        <v>128.80024807719036</v>
      </c>
      <c r="K5370" s="50" t="str">
        <f>VLOOKUP(D5370,'Species List'!$A$2:$J$97,4,0)</f>
        <v>Scaridae</v>
      </c>
    </row>
    <row r="5371" spans="1:11">
      <c r="A5371">
        <v>2017</v>
      </c>
      <c r="B5371" t="s">
        <v>64</v>
      </c>
      <c r="C5371">
        <v>3</v>
      </c>
      <c r="D5371" t="s">
        <v>45</v>
      </c>
      <c r="E5371" s="48" t="str">
        <f>VLOOKUP(D5371,'Species List'!$A$2:$J$97,3,0)</f>
        <v>Sparisoma viride</v>
      </c>
      <c r="F5371">
        <v>20</v>
      </c>
      <c r="G5371" t="s">
        <v>21</v>
      </c>
      <c r="H5371" s="50">
        <f>VLOOKUP(D5371,'Species List'!$A$2:$J$97,6,0)</f>
        <v>-4.4317000000000002</v>
      </c>
      <c r="I5371" s="50">
        <f>VLOOKUP(D5371,'Species List'!$A$2:$J$97,7,0)</f>
        <v>2.9051</v>
      </c>
      <c r="J5371">
        <f t="shared" si="83"/>
        <v>179.06975540636282</v>
      </c>
      <c r="K5371" s="50" t="str">
        <f>VLOOKUP(D5371,'Species List'!$A$2:$J$97,4,0)</f>
        <v>Scaridae</v>
      </c>
    </row>
    <row r="5372" spans="1:11">
      <c r="A5372">
        <v>2017</v>
      </c>
      <c r="B5372" t="s">
        <v>64</v>
      </c>
      <c r="C5372">
        <v>3</v>
      </c>
      <c r="D5372" t="s">
        <v>45</v>
      </c>
      <c r="E5372" s="48" t="str">
        <f>VLOOKUP(D5372,'Species List'!$A$2:$J$97,3,0)</f>
        <v>Sparisoma viride</v>
      </c>
      <c r="F5372">
        <v>21</v>
      </c>
      <c r="G5372" t="s">
        <v>21</v>
      </c>
      <c r="H5372" s="50">
        <f>VLOOKUP(D5372,'Species List'!$A$2:$J$97,6,0)</f>
        <v>-4.4317000000000002</v>
      </c>
      <c r="I5372" s="50">
        <f>VLOOKUP(D5372,'Species List'!$A$2:$J$97,7,0)</f>
        <v>2.9051</v>
      </c>
      <c r="J5372">
        <f t="shared" si="83"/>
        <v>206.33802681991546</v>
      </c>
      <c r="K5372" s="50" t="str">
        <f>VLOOKUP(D5372,'Species List'!$A$2:$J$97,4,0)</f>
        <v>Scaridae</v>
      </c>
    </row>
    <row r="5373" spans="1:11">
      <c r="A5373">
        <v>2017</v>
      </c>
      <c r="B5373" t="s">
        <v>64</v>
      </c>
      <c r="C5373">
        <v>3</v>
      </c>
      <c r="D5373" t="s">
        <v>45</v>
      </c>
      <c r="E5373" s="48" t="str">
        <f>VLOOKUP(D5373,'Species List'!$A$2:$J$97,3,0)</f>
        <v>Sparisoma viride</v>
      </c>
      <c r="F5373">
        <v>8</v>
      </c>
      <c r="G5373" t="s">
        <v>53</v>
      </c>
      <c r="H5373" s="50">
        <f>VLOOKUP(D5373,'Species List'!$A$2:$J$97,6,0)</f>
        <v>-4.4317000000000002</v>
      </c>
      <c r="I5373" s="50">
        <f>VLOOKUP(D5373,'Species List'!$A$2:$J$97,7,0)</f>
        <v>2.9051</v>
      </c>
      <c r="J5373">
        <f t="shared" si="83"/>
        <v>12.501632299830902</v>
      </c>
      <c r="K5373" s="50" t="str">
        <f>VLOOKUP(D5373,'Species List'!$A$2:$J$97,4,0)</f>
        <v>Scaridae</v>
      </c>
    </row>
    <row r="5374" spans="1:11">
      <c r="A5374">
        <v>2017</v>
      </c>
      <c r="B5374" t="s">
        <v>64</v>
      </c>
      <c r="C5374">
        <v>3</v>
      </c>
      <c r="D5374" t="s">
        <v>45</v>
      </c>
      <c r="E5374" s="48" t="str">
        <f>VLOOKUP(D5374,'Species List'!$A$2:$J$97,3,0)</f>
        <v>Sparisoma viride</v>
      </c>
      <c r="F5374">
        <v>21</v>
      </c>
      <c r="G5374" t="s">
        <v>43</v>
      </c>
      <c r="H5374" s="50">
        <f>VLOOKUP(D5374,'Species List'!$A$2:$J$97,6,0)</f>
        <v>-4.4317000000000002</v>
      </c>
      <c r="I5374" s="50">
        <f>VLOOKUP(D5374,'Species List'!$A$2:$J$97,7,0)</f>
        <v>2.9051</v>
      </c>
      <c r="J5374">
        <f t="shared" si="83"/>
        <v>206.33802681991546</v>
      </c>
      <c r="K5374" s="50" t="str">
        <f>VLOOKUP(D5374,'Species List'!$A$2:$J$97,4,0)</f>
        <v>Scaridae</v>
      </c>
    </row>
    <row r="5375" spans="1:11">
      <c r="A5375">
        <v>2017</v>
      </c>
      <c r="B5375" t="s">
        <v>64</v>
      </c>
      <c r="C5375">
        <v>3</v>
      </c>
      <c r="D5375" t="s">
        <v>45</v>
      </c>
      <c r="E5375" s="48" t="str">
        <f>VLOOKUP(D5375,'Species List'!$A$2:$J$97,3,0)</f>
        <v>Sparisoma viride</v>
      </c>
      <c r="F5375">
        <v>21</v>
      </c>
      <c r="G5375" t="s">
        <v>43</v>
      </c>
      <c r="H5375" s="50">
        <f>VLOOKUP(D5375,'Species List'!$A$2:$J$97,6,0)</f>
        <v>-4.4317000000000002</v>
      </c>
      <c r="I5375" s="50">
        <f>VLOOKUP(D5375,'Species List'!$A$2:$J$97,7,0)</f>
        <v>2.9051</v>
      </c>
      <c r="J5375">
        <f t="shared" si="83"/>
        <v>206.33802681991546</v>
      </c>
      <c r="K5375" s="50" t="str">
        <f>VLOOKUP(D5375,'Species List'!$A$2:$J$97,4,0)</f>
        <v>Scaridae</v>
      </c>
    </row>
    <row r="5376" spans="1:11">
      <c r="A5376">
        <v>2017</v>
      </c>
      <c r="B5376" t="s">
        <v>64</v>
      </c>
      <c r="C5376">
        <v>3</v>
      </c>
      <c r="D5376" t="s">
        <v>45</v>
      </c>
      <c r="E5376" s="48" t="str">
        <f>VLOOKUP(D5376,'Species List'!$A$2:$J$97,3,0)</f>
        <v>Sparisoma viride</v>
      </c>
      <c r="F5376">
        <v>24</v>
      </c>
      <c r="G5376" t="s">
        <v>43</v>
      </c>
      <c r="H5376" s="50">
        <f>VLOOKUP(D5376,'Species List'!$A$2:$J$97,6,0)</f>
        <v>-4.4317000000000002</v>
      </c>
      <c r="I5376" s="50">
        <f>VLOOKUP(D5376,'Species List'!$A$2:$J$97,7,0)</f>
        <v>2.9051</v>
      </c>
      <c r="J5376">
        <f t="shared" si="83"/>
        <v>304.12468932899543</v>
      </c>
      <c r="K5376" s="50" t="str">
        <f>VLOOKUP(D5376,'Species List'!$A$2:$J$97,4,0)</f>
        <v>Scaridae</v>
      </c>
    </row>
    <row r="5377" spans="1:11">
      <c r="A5377">
        <v>2017</v>
      </c>
      <c r="B5377" t="s">
        <v>64</v>
      </c>
      <c r="C5377">
        <v>3</v>
      </c>
      <c r="D5377" t="s">
        <v>45</v>
      </c>
      <c r="E5377" s="48" t="str">
        <f>VLOOKUP(D5377,'Species List'!$A$2:$J$97,3,0)</f>
        <v>Sparisoma viride</v>
      </c>
      <c r="F5377">
        <v>28</v>
      </c>
      <c r="G5377" t="s">
        <v>43</v>
      </c>
      <c r="H5377" s="50">
        <f>VLOOKUP(D5377,'Species List'!$A$2:$J$97,6,0)</f>
        <v>-4.4317000000000002</v>
      </c>
      <c r="I5377" s="50">
        <f>VLOOKUP(D5377,'Species List'!$A$2:$J$97,7,0)</f>
        <v>2.9051</v>
      </c>
      <c r="J5377">
        <f t="shared" si="83"/>
        <v>475.92530495067058</v>
      </c>
      <c r="K5377" s="50" t="str">
        <f>VLOOKUP(D5377,'Species List'!$A$2:$J$97,4,0)</f>
        <v>Scaridae</v>
      </c>
    </row>
    <row r="5378" spans="1:11">
      <c r="A5378">
        <v>2017</v>
      </c>
      <c r="B5378" t="s">
        <v>64</v>
      </c>
      <c r="C5378">
        <v>4</v>
      </c>
      <c r="D5378" t="s">
        <v>54</v>
      </c>
      <c r="E5378" s="48" t="str">
        <f>VLOOKUP(D5378,'Species List'!$A$2:$J$97,3,0)</f>
        <v>Acanthurus coeruleus</v>
      </c>
      <c r="F5378">
        <v>12</v>
      </c>
      <c r="H5378" s="50">
        <f>VLOOKUP(D5378,'Species List'!$A$2:$J$97,6,0)</f>
        <v>-2.8241999999999998</v>
      </c>
      <c r="I5378" s="50">
        <f>VLOOKUP(D5378,'Species List'!$A$2:$J$97,7,0)</f>
        <v>2.2637999999999998</v>
      </c>
      <c r="J5378">
        <f t="shared" ref="J5378:J5441" si="84">10^(H5378+(I5378*LOG(F5378*10)/LOG(10)))</f>
        <v>76.322133977954692</v>
      </c>
      <c r="K5378" s="50" t="str">
        <f>VLOOKUP(D5378,'Species List'!$A$2:$J$97,4,0)</f>
        <v>Acanthuridae</v>
      </c>
    </row>
    <row r="5379" spans="1:11">
      <c r="A5379">
        <v>2017</v>
      </c>
      <c r="B5379" t="s">
        <v>64</v>
      </c>
      <c r="C5379">
        <v>4</v>
      </c>
      <c r="D5379" t="s">
        <v>54</v>
      </c>
      <c r="E5379" s="48" t="str">
        <f>VLOOKUP(D5379,'Species List'!$A$2:$J$97,3,0)</f>
        <v>Acanthurus coeruleus</v>
      </c>
      <c r="F5379">
        <v>16</v>
      </c>
      <c r="H5379" s="50">
        <f>VLOOKUP(D5379,'Species List'!$A$2:$J$97,6,0)</f>
        <v>-2.8241999999999998</v>
      </c>
      <c r="I5379" s="50">
        <f>VLOOKUP(D5379,'Species List'!$A$2:$J$97,7,0)</f>
        <v>2.2637999999999998</v>
      </c>
      <c r="J5379">
        <f t="shared" si="84"/>
        <v>146.38171018501848</v>
      </c>
      <c r="K5379" s="50" t="str">
        <f>VLOOKUP(D5379,'Species List'!$A$2:$J$97,4,0)</f>
        <v>Acanthuridae</v>
      </c>
    </row>
    <row r="5380" spans="1:11">
      <c r="A5380">
        <v>2017</v>
      </c>
      <c r="B5380" t="s">
        <v>64</v>
      </c>
      <c r="C5380">
        <v>4</v>
      </c>
      <c r="D5380" t="s">
        <v>48</v>
      </c>
      <c r="E5380" s="48" t="str">
        <f>VLOOKUP(D5380,'Species List'!$A$2:$J$97,3,0)</f>
        <v>Scarus taeniopterus</v>
      </c>
      <c r="F5380">
        <v>12</v>
      </c>
      <c r="G5380" t="s">
        <v>21</v>
      </c>
      <c r="H5380" s="50">
        <f>VLOOKUP(D5380,'Species List'!$A$2:$J$97,6,0)</f>
        <v>-3.2256999999999998</v>
      </c>
      <c r="I5380" s="50">
        <f>VLOOKUP(D5380,'Species List'!$A$2:$J$97,7,0)</f>
        <v>2.3852000000000002</v>
      </c>
      <c r="J5380">
        <f t="shared" si="84"/>
        <v>54.145592205106873</v>
      </c>
      <c r="K5380" s="50" t="str">
        <f>VLOOKUP(D5380,'Species List'!$A$2:$J$97,4,0)</f>
        <v>Scaridae</v>
      </c>
    </row>
    <row r="5381" spans="1:11">
      <c r="A5381">
        <v>2017</v>
      </c>
      <c r="B5381" t="s">
        <v>64</v>
      </c>
      <c r="C5381">
        <v>4</v>
      </c>
      <c r="D5381" t="s">
        <v>48</v>
      </c>
      <c r="E5381" s="48" t="str">
        <f>VLOOKUP(D5381,'Species List'!$A$2:$J$97,3,0)</f>
        <v>Scarus taeniopterus</v>
      </c>
      <c r="F5381">
        <v>15</v>
      </c>
      <c r="G5381" t="s">
        <v>21</v>
      </c>
      <c r="H5381" s="50">
        <f>VLOOKUP(D5381,'Species List'!$A$2:$J$97,6,0)</f>
        <v>-3.2256999999999998</v>
      </c>
      <c r="I5381" s="50">
        <f>VLOOKUP(D5381,'Species List'!$A$2:$J$97,7,0)</f>
        <v>2.3852000000000002</v>
      </c>
      <c r="J5381">
        <f t="shared" si="84"/>
        <v>92.19616810425471</v>
      </c>
      <c r="K5381" s="50" t="str">
        <f>VLOOKUP(D5381,'Species List'!$A$2:$J$97,4,0)</f>
        <v>Scaridae</v>
      </c>
    </row>
    <row r="5382" spans="1:11">
      <c r="A5382">
        <v>2017</v>
      </c>
      <c r="B5382" t="s">
        <v>64</v>
      </c>
      <c r="C5382">
        <v>4</v>
      </c>
      <c r="D5382" t="s">
        <v>48</v>
      </c>
      <c r="E5382" s="48" t="str">
        <f>VLOOKUP(D5382,'Species List'!$A$2:$J$97,3,0)</f>
        <v>Scarus taeniopterus</v>
      </c>
      <c r="F5382">
        <v>15</v>
      </c>
      <c r="G5382" t="s">
        <v>21</v>
      </c>
      <c r="H5382" s="50">
        <f>VLOOKUP(D5382,'Species List'!$A$2:$J$97,6,0)</f>
        <v>-3.2256999999999998</v>
      </c>
      <c r="I5382" s="50">
        <f>VLOOKUP(D5382,'Species List'!$A$2:$J$97,7,0)</f>
        <v>2.3852000000000002</v>
      </c>
      <c r="J5382">
        <f t="shared" si="84"/>
        <v>92.19616810425471</v>
      </c>
      <c r="K5382" s="50" t="str">
        <f>VLOOKUP(D5382,'Species List'!$A$2:$J$97,4,0)</f>
        <v>Scaridae</v>
      </c>
    </row>
    <row r="5383" spans="1:11">
      <c r="A5383">
        <v>2017</v>
      </c>
      <c r="B5383" t="s">
        <v>64</v>
      </c>
      <c r="C5383">
        <v>4</v>
      </c>
      <c r="D5383" t="s">
        <v>48</v>
      </c>
      <c r="E5383" s="48" t="str">
        <f>VLOOKUP(D5383,'Species List'!$A$2:$J$97,3,0)</f>
        <v>Scarus taeniopterus</v>
      </c>
      <c r="F5383">
        <v>15</v>
      </c>
      <c r="G5383" t="s">
        <v>21</v>
      </c>
      <c r="H5383" s="50">
        <f>VLOOKUP(D5383,'Species List'!$A$2:$J$97,6,0)</f>
        <v>-3.2256999999999998</v>
      </c>
      <c r="I5383" s="50">
        <f>VLOOKUP(D5383,'Species List'!$A$2:$J$97,7,0)</f>
        <v>2.3852000000000002</v>
      </c>
      <c r="J5383">
        <f t="shared" si="84"/>
        <v>92.19616810425471</v>
      </c>
      <c r="K5383" s="50" t="str">
        <f>VLOOKUP(D5383,'Species List'!$A$2:$J$97,4,0)</f>
        <v>Scaridae</v>
      </c>
    </row>
    <row r="5384" spans="1:11">
      <c r="A5384">
        <v>2017</v>
      </c>
      <c r="B5384" t="s">
        <v>64</v>
      </c>
      <c r="C5384">
        <v>4</v>
      </c>
      <c r="D5384" t="s">
        <v>48</v>
      </c>
      <c r="E5384" s="48" t="str">
        <f>VLOOKUP(D5384,'Species List'!$A$2:$J$97,3,0)</f>
        <v>Scarus taeniopterus</v>
      </c>
      <c r="F5384">
        <v>15</v>
      </c>
      <c r="G5384" t="s">
        <v>21</v>
      </c>
      <c r="H5384" s="50">
        <f>VLOOKUP(D5384,'Species List'!$A$2:$J$97,6,0)</f>
        <v>-3.2256999999999998</v>
      </c>
      <c r="I5384" s="50">
        <f>VLOOKUP(D5384,'Species List'!$A$2:$J$97,7,0)</f>
        <v>2.3852000000000002</v>
      </c>
      <c r="J5384">
        <f t="shared" si="84"/>
        <v>92.19616810425471</v>
      </c>
      <c r="K5384" s="50" t="str">
        <f>VLOOKUP(D5384,'Species List'!$A$2:$J$97,4,0)</f>
        <v>Scaridae</v>
      </c>
    </row>
    <row r="5385" spans="1:11">
      <c r="A5385">
        <v>2017</v>
      </c>
      <c r="B5385" t="s">
        <v>64</v>
      </c>
      <c r="C5385">
        <v>4</v>
      </c>
      <c r="D5385" t="s">
        <v>48</v>
      </c>
      <c r="E5385" s="48" t="str">
        <f>VLOOKUP(D5385,'Species List'!$A$2:$J$97,3,0)</f>
        <v>Scarus taeniopterus</v>
      </c>
      <c r="F5385">
        <v>15</v>
      </c>
      <c r="G5385" t="s">
        <v>21</v>
      </c>
      <c r="H5385" s="50">
        <f>VLOOKUP(D5385,'Species List'!$A$2:$J$97,6,0)</f>
        <v>-3.2256999999999998</v>
      </c>
      <c r="I5385" s="50">
        <f>VLOOKUP(D5385,'Species List'!$A$2:$J$97,7,0)</f>
        <v>2.3852000000000002</v>
      </c>
      <c r="J5385">
        <f t="shared" si="84"/>
        <v>92.19616810425471</v>
      </c>
      <c r="K5385" s="50" t="str">
        <f>VLOOKUP(D5385,'Species List'!$A$2:$J$97,4,0)</f>
        <v>Scaridae</v>
      </c>
    </row>
    <row r="5386" spans="1:11">
      <c r="A5386">
        <v>2017</v>
      </c>
      <c r="B5386" t="s">
        <v>64</v>
      </c>
      <c r="C5386">
        <v>4</v>
      </c>
      <c r="D5386" t="s">
        <v>48</v>
      </c>
      <c r="E5386" s="48" t="str">
        <f>VLOOKUP(D5386,'Species List'!$A$2:$J$97,3,0)</f>
        <v>Scarus taeniopterus</v>
      </c>
      <c r="F5386">
        <v>15</v>
      </c>
      <c r="G5386" t="s">
        <v>21</v>
      </c>
      <c r="H5386" s="50">
        <f>VLOOKUP(D5386,'Species List'!$A$2:$J$97,6,0)</f>
        <v>-3.2256999999999998</v>
      </c>
      <c r="I5386" s="50">
        <f>VLOOKUP(D5386,'Species List'!$A$2:$J$97,7,0)</f>
        <v>2.3852000000000002</v>
      </c>
      <c r="J5386">
        <f t="shared" si="84"/>
        <v>92.19616810425471</v>
      </c>
      <c r="K5386" s="50" t="str">
        <f>VLOOKUP(D5386,'Species List'!$A$2:$J$97,4,0)</f>
        <v>Scaridae</v>
      </c>
    </row>
    <row r="5387" spans="1:11">
      <c r="A5387">
        <v>2017</v>
      </c>
      <c r="B5387" t="s">
        <v>64</v>
      </c>
      <c r="C5387">
        <v>4</v>
      </c>
      <c r="D5387" t="s">
        <v>48</v>
      </c>
      <c r="E5387" s="48" t="str">
        <f>VLOOKUP(D5387,'Species List'!$A$2:$J$97,3,0)</f>
        <v>Scarus taeniopterus</v>
      </c>
      <c r="F5387">
        <v>15</v>
      </c>
      <c r="G5387" t="s">
        <v>21</v>
      </c>
      <c r="H5387" s="50">
        <f>VLOOKUP(D5387,'Species List'!$A$2:$J$97,6,0)</f>
        <v>-3.2256999999999998</v>
      </c>
      <c r="I5387" s="50">
        <f>VLOOKUP(D5387,'Species List'!$A$2:$J$97,7,0)</f>
        <v>2.3852000000000002</v>
      </c>
      <c r="J5387">
        <f t="shared" si="84"/>
        <v>92.19616810425471</v>
      </c>
      <c r="K5387" s="50" t="str">
        <f>VLOOKUP(D5387,'Species List'!$A$2:$J$97,4,0)</f>
        <v>Scaridae</v>
      </c>
    </row>
    <row r="5388" spans="1:11">
      <c r="A5388">
        <v>2017</v>
      </c>
      <c r="B5388" t="s">
        <v>64</v>
      </c>
      <c r="C5388">
        <v>4</v>
      </c>
      <c r="D5388" t="s">
        <v>48</v>
      </c>
      <c r="E5388" s="48" t="str">
        <f>VLOOKUP(D5388,'Species List'!$A$2:$J$97,3,0)</f>
        <v>Scarus taeniopterus</v>
      </c>
      <c r="F5388">
        <v>15</v>
      </c>
      <c r="G5388" t="s">
        <v>21</v>
      </c>
      <c r="H5388" s="50">
        <f>VLOOKUP(D5388,'Species List'!$A$2:$J$97,6,0)</f>
        <v>-3.2256999999999998</v>
      </c>
      <c r="I5388" s="50">
        <f>VLOOKUP(D5388,'Species List'!$A$2:$J$97,7,0)</f>
        <v>2.3852000000000002</v>
      </c>
      <c r="J5388">
        <f t="shared" si="84"/>
        <v>92.19616810425471</v>
      </c>
      <c r="K5388" s="50" t="str">
        <f>VLOOKUP(D5388,'Species List'!$A$2:$J$97,4,0)</f>
        <v>Scaridae</v>
      </c>
    </row>
    <row r="5389" spans="1:11">
      <c r="A5389">
        <v>2017</v>
      </c>
      <c r="B5389" t="s">
        <v>64</v>
      </c>
      <c r="C5389">
        <v>4</v>
      </c>
      <c r="D5389" t="s">
        <v>48</v>
      </c>
      <c r="E5389" s="48" t="str">
        <f>VLOOKUP(D5389,'Species List'!$A$2:$J$97,3,0)</f>
        <v>Scarus taeniopterus</v>
      </c>
      <c r="F5389">
        <v>15</v>
      </c>
      <c r="G5389" t="s">
        <v>21</v>
      </c>
      <c r="H5389" s="50">
        <f>VLOOKUP(D5389,'Species List'!$A$2:$J$97,6,0)</f>
        <v>-3.2256999999999998</v>
      </c>
      <c r="I5389" s="50">
        <f>VLOOKUP(D5389,'Species List'!$A$2:$J$97,7,0)</f>
        <v>2.3852000000000002</v>
      </c>
      <c r="J5389">
        <f t="shared" si="84"/>
        <v>92.19616810425471</v>
      </c>
      <c r="K5389" s="50" t="str">
        <f>VLOOKUP(D5389,'Species List'!$A$2:$J$97,4,0)</f>
        <v>Scaridae</v>
      </c>
    </row>
    <row r="5390" spans="1:11">
      <c r="A5390">
        <v>2017</v>
      </c>
      <c r="B5390" t="s">
        <v>64</v>
      </c>
      <c r="C5390">
        <v>4</v>
      </c>
      <c r="D5390" t="s">
        <v>48</v>
      </c>
      <c r="E5390" s="48" t="str">
        <f>VLOOKUP(D5390,'Species List'!$A$2:$J$97,3,0)</f>
        <v>Scarus taeniopterus</v>
      </c>
      <c r="F5390">
        <v>15</v>
      </c>
      <c r="G5390" t="s">
        <v>21</v>
      </c>
      <c r="H5390" s="50">
        <f>VLOOKUP(D5390,'Species List'!$A$2:$J$97,6,0)</f>
        <v>-3.2256999999999998</v>
      </c>
      <c r="I5390" s="50">
        <f>VLOOKUP(D5390,'Species List'!$A$2:$J$97,7,0)</f>
        <v>2.3852000000000002</v>
      </c>
      <c r="J5390">
        <f t="shared" si="84"/>
        <v>92.19616810425471</v>
      </c>
      <c r="K5390" s="50" t="str">
        <f>VLOOKUP(D5390,'Species List'!$A$2:$J$97,4,0)</f>
        <v>Scaridae</v>
      </c>
    </row>
    <row r="5391" spans="1:11">
      <c r="A5391">
        <v>2017</v>
      </c>
      <c r="B5391" t="s">
        <v>64</v>
      </c>
      <c r="C5391">
        <v>4</v>
      </c>
      <c r="D5391" t="s">
        <v>48</v>
      </c>
      <c r="E5391" s="48" t="str">
        <f>VLOOKUP(D5391,'Species List'!$A$2:$J$97,3,0)</f>
        <v>Scarus taeniopterus</v>
      </c>
      <c r="F5391">
        <v>15</v>
      </c>
      <c r="G5391" t="s">
        <v>21</v>
      </c>
      <c r="H5391" s="50">
        <f>VLOOKUP(D5391,'Species List'!$A$2:$J$97,6,0)</f>
        <v>-3.2256999999999998</v>
      </c>
      <c r="I5391" s="50">
        <f>VLOOKUP(D5391,'Species List'!$A$2:$J$97,7,0)</f>
        <v>2.3852000000000002</v>
      </c>
      <c r="J5391">
        <f t="shared" si="84"/>
        <v>92.19616810425471</v>
      </c>
      <c r="K5391" s="50" t="str">
        <f>VLOOKUP(D5391,'Species List'!$A$2:$J$97,4,0)</f>
        <v>Scaridae</v>
      </c>
    </row>
    <row r="5392" spans="1:11">
      <c r="A5392">
        <v>2017</v>
      </c>
      <c r="B5392" t="s">
        <v>64</v>
      </c>
      <c r="C5392">
        <v>4</v>
      </c>
      <c r="D5392" t="s">
        <v>48</v>
      </c>
      <c r="E5392" s="48" t="str">
        <f>VLOOKUP(D5392,'Species List'!$A$2:$J$97,3,0)</f>
        <v>Scarus taeniopterus</v>
      </c>
      <c r="F5392">
        <v>15</v>
      </c>
      <c r="G5392" t="s">
        <v>21</v>
      </c>
      <c r="H5392" s="50">
        <f>VLOOKUP(D5392,'Species List'!$A$2:$J$97,6,0)</f>
        <v>-3.2256999999999998</v>
      </c>
      <c r="I5392" s="50">
        <f>VLOOKUP(D5392,'Species List'!$A$2:$J$97,7,0)</f>
        <v>2.3852000000000002</v>
      </c>
      <c r="J5392">
        <f t="shared" si="84"/>
        <v>92.19616810425471</v>
      </c>
      <c r="K5392" s="50" t="str">
        <f>VLOOKUP(D5392,'Species List'!$A$2:$J$97,4,0)</f>
        <v>Scaridae</v>
      </c>
    </row>
    <row r="5393" spans="1:11">
      <c r="A5393">
        <v>2017</v>
      </c>
      <c r="B5393" t="s">
        <v>64</v>
      </c>
      <c r="C5393">
        <v>4</v>
      </c>
      <c r="D5393" t="s">
        <v>48</v>
      </c>
      <c r="E5393" s="48" t="str">
        <f>VLOOKUP(D5393,'Species List'!$A$2:$J$97,3,0)</f>
        <v>Scarus taeniopterus</v>
      </c>
      <c r="F5393">
        <v>15</v>
      </c>
      <c r="G5393" t="s">
        <v>21</v>
      </c>
      <c r="H5393" s="50">
        <f>VLOOKUP(D5393,'Species List'!$A$2:$J$97,6,0)</f>
        <v>-3.2256999999999998</v>
      </c>
      <c r="I5393" s="50">
        <f>VLOOKUP(D5393,'Species List'!$A$2:$J$97,7,0)</f>
        <v>2.3852000000000002</v>
      </c>
      <c r="J5393">
        <f t="shared" si="84"/>
        <v>92.19616810425471</v>
      </c>
      <c r="K5393" s="50" t="str">
        <f>VLOOKUP(D5393,'Species List'!$A$2:$J$97,4,0)</f>
        <v>Scaridae</v>
      </c>
    </row>
    <row r="5394" spans="1:11">
      <c r="A5394">
        <v>2017</v>
      </c>
      <c r="B5394" t="s">
        <v>64</v>
      </c>
      <c r="C5394">
        <v>4</v>
      </c>
      <c r="D5394" t="s">
        <v>48</v>
      </c>
      <c r="E5394" s="48" t="str">
        <f>VLOOKUP(D5394,'Species List'!$A$2:$J$97,3,0)</f>
        <v>Scarus taeniopterus</v>
      </c>
      <c r="F5394">
        <v>15</v>
      </c>
      <c r="G5394" t="s">
        <v>21</v>
      </c>
      <c r="H5394" s="50">
        <f>VLOOKUP(D5394,'Species List'!$A$2:$J$97,6,0)</f>
        <v>-3.2256999999999998</v>
      </c>
      <c r="I5394" s="50">
        <f>VLOOKUP(D5394,'Species List'!$A$2:$J$97,7,0)</f>
        <v>2.3852000000000002</v>
      </c>
      <c r="J5394">
        <f t="shared" si="84"/>
        <v>92.19616810425471</v>
      </c>
      <c r="K5394" s="50" t="str">
        <f>VLOOKUP(D5394,'Species List'!$A$2:$J$97,4,0)</f>
        <v>Scaridae</v>
      </c>
    </row>
    <row r="5395" spans="1:11">
      <c r="A5395">
        <v>2017</v>
      </c>
      <c r="B5395" t="s">
        <v>64</v>
      </c>
      <c r="C5395">
        <v>4</v>
      </c>
      <c r="D5395" t="s">
        <v>48</v>
      </c>
      <c r="E5395" s="48" t="str">
        <f>VLOOKUP(D5395,'Species List'!$A$2:$J$97,3,0)</f>
        <v>Scarus taeniopterus</v>
      </c>
      <c r="F5395">
        <v>15</v>
      </c>
      <c r="G5395" t="s">
        <v>21</v>
      </c>
      <c r="H5395" s="50">
        <f>VLOOKUP(D5395,'Species List'!$A$2:$J$97,6,0)</f>
        <v>-3.2256999999999998</v>
      </c>
      <c r="I5395" s="50">
        <f>VLOOKUP(D5395,'Species List'!$A$2:$J$97,7,0)</f>
        <v>2.3852000000000002</v>
      </c>
      <c r="J5395">
        <f t="shared" si="84"/>
        <v>92.19616810425471</v>
      </c>
      <c r="K5395" s="50" t="str">
        <f>VLOOKUP(D5395,'Species List'!$A$2:$J$97,4,0)</f>
        <v>Scaridae</v>
      </c>
    </row>
    <row r="5396" spans="1:11">
      <c r="A5396">
        <v>2017</v>
      </c>
      <c r="B5396" t="s">
        <v>64</v>
      </c>
      <c r="C5396">
        <v>4</v>
      </c>
      <c r="D5396" t="s">
        <v>48</v>
      </c>
      <c r="E5396" s="48" t="str">
        <f>VLOOKUP(D5396,'Species List'!$A$2:$J$97,3,0)</f>
        <v>Scarus taeniopterus</v>
      </c>
      <c r="F5396">
        <v>16</v>
      </c>
      <c r="G5396" t="s">
        <v>21</v>
      </c>
      <c r="H5396" s="50">
        <f>VLOOKUP(D5396,'Species List'!$A$2:$J$97,6,0)</f>
        <v>-3.2256999999999998</v>
      </c>
      <c r="I5396" s="50">
        <f>VLOOKUP(D5396,'Species List'!$A$2:$J$97,7,0)</f>
        <v>2.3852000000000002</v>
      </c>
      <c r="J5396">
        <f t="shared" si="84"/>
        <v>107.53924488293569</v>
      </c>
      <c r="K5396" s="50" t="str">
        <f>VLOOKUP(D5396,'Species List'!$A$2:$J$97,4,0)</f>
        <v>Scaridae</v>
      </c>
    </row>
    <row r="5397" spans="1:11">
      <c r="A5397">
        <v>2017</v>
      </c>
      <c r="B5397" t="s">
        <v>64</v>
      </c>
      <c r="C5397">
        <v>4</v>
      </c>
      <c r="D5397" t="s">
        <v>48</v>
      </c>
      <c r="E5397" s="48" t="str">
        <f>VLOOKUP(D5397,'Species List'!$A$2:$J$97,3,0)</f>
        <v>Scarus taeniopterus</v>
      </c>
      <c r="F5397">
        <v>18</v>
      </c>
      <c r="G5397" t="s">
        <v>21</v>
      </c>
      <c r="H5397" s="50">
        <f>VLOOKUP(D5397,'Species List'!$A$2:$J$97,6,0)</f>
        <v>-3.2256999999999998</v>
      </c>
      <c r="I5397" s="50">
        <f>VLOOKUP(D5397,'Species List'!$A$2:$J$97,7,0)</f>
        <v>2.3852000000000002</v>
      </c>
      <c r="J5397">
        <f t="shared" si="84"/>
        <v>142.42163893869329</v>
      </c>
      <c r="K5397" s="50" t="str">
        <f>VLOOKUP(D5397,'Species List'!$A$2:$J$97,4,0)</f>
        <v>Scaridae</v>
      </c>
    </row>
    <row r="5398" spans="1:11">
      <c r="A5398">
        <v>2017</v>
      </c>
      <c r="B5398" t="s">
        <v>64</v>
      </c>
      <c r="C5398">
        <v>4</v>
      </c>
      <c r="D5398" t="s">
        <v>48</v>
      </c>
      <c r="E5398" s="48" t="str">
        <f>VLOOKUP(D5398,'Species List'!$A$2:$J$97,3,0)</f>
        <v>Scarus taeniopterus</v>
      </c>
      <c r="F5398">
        <v>20</v>
      </c>
      <c r="G5398" t="s">
        <v>21</v>
      </c>
      <c r="H5398" s="50">
        <f>VLOOKUP(D5398,'Species List'!$A$2:$J$97,6,0)</f>
        <v>-3.2256999999999998</v>
      </c>
      <c r="I5398" s="50">
        <f>VLOOKUP(D5398,'Species List'!$A$2:$J$97,7,0)</f>
        <v>2.3852000000000002</v>
      </c>
      <c r="J5398">
        <f t="shared" si="84"/>
        <v>183.11197449783583</v>
      </c>
      <c r="K5398" s="50" t="str">
        <f>VLOOKUP(D5398,'Species List'!$A$2:$J$97,4,0)</f>
        <v>Scaridae</v>
      </c>
    </row>
    <row r="5399" spans="1:11">
      <c r="A5399">
        <v>2017</v>
      </c>
      <c r="B5399" t="s">
        <v>64</v>
      </c>
      <c r="C5399">
        <v>4</v>
      </c>
      <c r="D5399" t="s">
        <v>48</v>
      </c>
      <c r="E5399" s="48" t="str">
        <f>VLOOKUP(D5399,'Species List'!$A$2:$J$97,3,0)</f>
        <v>Scarus taeniopterus</v>
      </c>
      <c r="F5399">
        <v>20</v>
      </c>
      <c r="G5399" t="s">
        <v>21</v>
      </c>
      <c r="H5399" s="50">
        <f>VLOOKUP(D5399,'Species List'!$A$2:$J$97,6,0)</f>
        <v>-3.2256999999999998</v>
      </c>
      <c r="I5399" s="50">
        <f>VLOOKUP(D5399,'Species List'!$A$2:$J$97,7,0)</f>
        <v>2.3852000000000002</v>
      </c>
      <c r="J5399">
        <f t="shared" si="84"/>
        <v>183.11197449783583</v>
      </c>
      <c r="K5399" s="50" t="str">
        <f>VLOOKUP(D5399,'Species List'!$A$2:$J$97,4,0)</f>
        <v>Scaridae</v>
      </c>
    </row>
    <row r="5400" spans="1:11">
      <c r="A5400">
        <v>2017</v>
      </c>
      <c r="B5400" t="s">
        <v>64</v>
      </c>
      <c r="C5400">
        <v>4</v>
      </c>
      <c r="D5400" t="s">
        <v>48</v>
      </c>
      <c r="E5400" s="48" t="str">
        <f>VLOOKUP(D5400,'Species List'!$A$2:$J$97,3,0)</f>
        <v>Scarus taeniopterus</v>
      </c>
      <c r="F5400">
        <v>10</v>
      </c>
      <c r="G5400" t="s">
        <v>53</v>
      </c>
      <c r="H5400" s="50">
        <f>VLOOKUP(D5400,'Species List'!$A$2:$J$97,6,0)</f>
        <v>-3.2256999999999998</v>
      </c>
      <c r="I5400" s="50">
        <f>VLOOKUP(D5400,'Species List'!$A$2:$J$97,7,0)</f>
        <v>2.3852000000000002</v>
      </c>
      <c r="J5400">
        <f t="shared" si="84"/>
        <v>35.050966680669347</v>
      </c>
      <c r="K5400" s="50" t="str">
        <f>VLOOKUP(D5400,'Species List'!$A$2:$J$97,4,0)</f>
        <v>Scaridae</v>
      </c>
    </row>
    <row r="5401" spans="1:11">
      <c r="A5401">
        <v>2017</v>
      </c>
      <c r="B5401" t="s">
        <v>64</v>
      </c>
      <c r="C5401">
        <v>4</v>
      </c>
      <c r="D5401" t="s">
        <v>48</v>
      </c>
      <c r="E5401" s="48" t="str">
        <f>VLOOKUP(D5401,'Species List'!$A$2:$J$97,3,0)</f>
        <v>Scarus taeniopterus</v>
      </c>
      <c r="F5401">
        <v>10</v>
      </c>
      <c r="G5401" t="s">
        <v>53</v>
      </c>
      <c r="H5401" s="50">
        <f>VLOOKUP(D5401,'Species List'!$A$2:$J$97,6,0)</f>
        <v>-3.2256999999999998</v>
      </c>
      <c r="I5401" s="50">
        <f>VLOOKUP(D5401,'Species List'!$A$2:$J$97,7,0)</f>
        <v>2.3852000000000002</v>
      </c>
      <c r="J5401">
        <f t="shared" si="84"/>
        <v>35.050966680669347</v>
      </c>
      <c r="K5401" s="50" t="str">
        <f>VLOOKUP(D5401,'Species List'!$A$2:$J$97,4,0)</f>
        <v>Scaridae</v>
      </c>
    </row>
    <row r="5402" spans="1:11">
      <c r="A5402">
        <v>2017</v>
      </c>
      <c r="B5402" t="s">
        <v>64</v>
      </c>
      <c r="C5402">
        <v>4</v>
      </c>
      <c r="D5402" t="s">
        <v>48</v>
      </c>
      <c r="E5402" s="48" t="str">
        <f>VLOOKUP(D5402,'Species List'!$A$2:$J$97,3,0)</f>
        <v>Scarus taeniopterus</v>
      </c>
      <c r="F5402">
        <v>18</v>
      </c>
      <c r="G5402" t="s">
        <v>43</v>
      </c>
      <c r="H5402" s="50">
        <f>VLOOKUP(D5402,'Species List'!$A$2:$J$97,6,0)</f>
        <v>-3.2256999999999998</v>
      </c>
      <c r="I5402" s="50">
        <f>VLOOKUP(D5402,'Species List'!$A$2:$J$97,7,0)</f>
        <v>2.3852000000000002</v>
      </c>
      <c r="J5402">
        <f t="shared" si="84"/>
        <v>142.42163893869329</v>
      </c>
      <c r="K5402" s="50" t="str">
        <f>VLOOKUP(D5402,'Species List'!$A$2:$J$97,4,0)</f>
        <v>Scaridae</v>
      </c>
    </row>
    <row r="5403" spans="1:11">
      <c r="A5403">
        <v>2017</v>
      </c>
      <c r="B5403" t="s">
        <v>64</v>
      </c>
      <c r="C5403">
        <v>4</v>
      </c>
      <c r="D5403" t="s">
        <v>42</v>
      </c>
      <c r="E5403" s="48" t="str">
        <f>VLOOKUP(D5403,'Species List'!$A$2:$J$97,3,0)</f>
        <v>Scarus vetula</v>
      </c>
      <c r="F5403">
        <v>22</v>
      </c>
      <c r="G5403" t="s">
        <v>21</v>
      </c>
      <c r="H5403" s="50">
        <f>VLOOKUP(D5403,'Species List'!$A$2:$J$97,6,0)</f>
        <v>-5.0162000000000004</v>
      </c>
      <c r="I5403" s="50">
        <f>VLOOKUP(D5403,'Species List'!$A$2:$J$97,7,0)</f>
        <v>3.1109</v>
      </c>
      <c r="J5403">
        <f t="shared" si="84"/>
        <v>186.5703893135852</v>
      </c>
      <c r="K5403" s="50" t="str">
        <f>VLOOKUP(D5403,'Species List'!$A$2:$J$97,4,0)</f>
        <v>Scaridae</v>
      </c>
    </row>
    <row r="5404" spans="1:11">
      <c r="A5404">
        <v>2017</v>
      </c>
      <c r="B5404" t="s">
        <v>64</v>
      </c>
      <c r="C5404">
        <v>4</v>
      </c>
      <c r="D5404" t="s">
        <v>42</v>
      </c>
      <c r="E5404" s="48" t="str">
        <f>VLOOKUP(D5404,'Species List'!$A$2:$J$97,3,0)</f>
        <v>Scarus vetula</v>
      </c>
      <c r="F5404">
        <v>22</v>
      </c>
      <c r="G5404" t="s">
        <v>43</v>
      </c>
      <c r="H5404" s="50">
        <f>VLOOKUP(D5404,'Species List'!$A$2:$J$97,6,0)</f>
        <v>-5.0162000000000004</v>
      </c>
      <c r="I5404" s="50">
        <f>VLOOKUP(D5404,'Species List'!$A$2:$J$97,7,0)</f>
        <v>3.1109</v>
      </c>
      <c r="J5404">
        <f t="shared" si="84"/>
        <v>186.5703893135852</v>
      </c>
      <c r="K5404" s="50" t="str">
        <f>VLOOKUP(D5404,'Species List'!$A$2:$J$97,4,0)</f>
        <v>Scaridae</v>
      </c>
    </row>
    <row r="5405" spans="1:11">
      <c r="A5405">
        <v>2017</v>
      </c>
      <c r="B5405" t="s">
        <v>64</v>
      </c>
      <c r="C5405">
        <v>4</v>
      </c>
      <c r="D5405" t="s">
        <v>42</v>
      </c>
      <c r="E5405" s="48" t="str">
        <f>VLOOKUP(D5405,'Species List'!$A$2:$J$97,3,0)</f>
        <v>Scarus vetula</v>
      </c>
      <c r="F5405">
        <v>30</v>
      </c>
      <c r="G5405" t="s">
        <v>43</v>
      </c>
      <c r="H5405" s="50">
        <f>VLOOKUP(D5405,'Species List'!$A$2:$J$97,6,0)</f>
        <v>-5.0162000000000004</v>
      </c>
      <c r="I5405" s="50">
        <f>VLOOKUP(D5405,'Species List'!$A$2:$J$97,7,0)</f>
        <v>3.1109</v>
      </c>
      <c r="J5405">
        <f t="shared" si="84"/>
        <v>489.6395738782121</v>
      </c>
      <c r="K5405" s="50" t="str">
        <f>VLOOKUP(D5405,'Species List'!$A$2:$J$97,4,0)</f>
        <v>Scaridae</v>
      </c>
    </row>
    <row r="5406" spans="1:11">
      <c r="A5406">
        <v>2017</v>
      </c>
      <c r="B5406" t="s">
        <v>64</v>
      </c>
      <c r="C5406">
        <v>4</v>
      </c>
      <c r="D5406" t="s">
        <v>47</v>
      </c>
      <c r="E5406" s="48" t="str">
        <f>VLOOKUP(D5406,'Species List'!$A$2:$J$97,3,0)</f>
        <v>Sparisoma aurofrenatum</v>
      </c>
      <c r="F5406">
        <v>12</v>
      </c>
      <c r="G5406" t="s">
        <v>21</v>
      </c>
      <c r="H5406" s="50">
        <f>VLOOKUP(D5406,'Species List'!$A$2:$J$97,6,0)</f>
        <v>-4.0781000000000001</v>
      </c>
      <c r="I5406" s="50">
        <f>VLOOKUP(D5406,'Species List'!$A$2:$J$97,7,0)</f>
        <v>2.7437999999999998</v>
      </c>
      <c r="J5406">
        <f t="shared" si="84"/>
        <v>42.340648247283212</v>
      </c>
      <c r="K5406" s="50" t="str">
        <f>VLOOKUP(D5406,'Species List'!$A$2:$J$97,4,0)</f>
        <v>Scaridae</v>
      </c>
    </row>
    <row r="5407" spans="1:11">
      <c r="A5407">
        <v>2017</v>
      </c>
      <c r="B5407" t="s">
        <v>64</v>
      </c>
      <c r="C5407">
        <v>4</v>
      </c>
      <c r="D5407" t="s">
        <v>47</v>
      </c>
      <c r="E5407" s="48" t="str">
        <f>VLOOKUP(D5407,'Species List'!$A$2:$J$97,3,0)</f>
        <v>Sparisoma aurofrenatum</v>
      </c>
      <c r="F5407">
        <v>14</v>
      </c>
      <c r="G5407" t="s">
        <v>21</v>
      </c>
      <c r="H5407" s="50">
        <f>VLOOKUP(D5407,'Species List'!$A$2:$J$97,6,0)</f>
        <v>-4.0781000000000001</v>
      </c>
      <c r="I5407" s="50">
        <f>VLOOKUP(D5407,'Species List'!$A$2:$J$97,7,0)</f>
        <v>2.7437999999999998</v>
      </c>
      <c r="J5407">
        <f t="shared" si="84"/>
        <v>64.631778134170816</v>
      </c>
      <c r="K5407" s="50" t="str">
        <f>VLOOKUP(D5407,'Species List'!$A$2:$J$97,4,0)</f>
        <v>Scaridae</v>
      </c>
    </row>
    <row r="5408" spans="1:11">
      <c r="A5408">
        <v>2017</v>
      </c>
      <c r="B5408" t="s">
        <v>64</v>
      </c>
      <c r="C5408">
        <v>4</v>
      </c>
      <c r="D5408" t="s">
        <v>47</v>
      </c>
      <c r="E5408" s="48" t="str">
        <f>VLOOKUP(D5408,'Species List'!$A$2:$J$97,3,0)</f>
        <v>Sparisoma aurofrenatum</v>
      </c>
      <c r="F5408">
        <v>15</v>
      </c>
      <c r="G5408" t="s">
        <v>21</v>
      </c>
      <c r="H5408" s="50">
        <f>VLOOKUP(D5408,'Species List'!$A$2:$J$97,6,0)</f>
        <v>-4.0781000000000001</v>
      </c>
      <c r="I5408" s="50">
        <f>VLOOKUP(D5408,'Species List'!$A$2:$J$97,7,0)</f>
        <v>2.7437999999999998</v>
      </c>
      <c r="J5408">
        <f t="shared" si="84"/>
        <v>78.101467931149301</v>
      </c>
      <c r="K5408" s="50" t="str">
        <f>VLOOKUP(D5408,'Species List'!$A$2:$J$97,4,0)</f>
        <v>Scaridae</v>
      </c>
    </row>
    <row r="5409" spans="1:11">
      <c r="A5409">
        <v>2017</v>
      </c>
      <c r="B5409" t="s">
        <v>64</v>
      </c>
      <c r="C5409">
        <v>4</v>
      </c>
      <c r="D5409" t="s">
        <v>47</v>
      </c>
      <c r="E5409" s="48" t="str">
        <f>VLOOKUP(D5409,'Species List'!$A$2:$J$97,3,0)</f>
        <v>Sparisoma aurofrenatum</v>
      </c>
      <c r="F5409">
        <v>15</v>
      </c>
      <c r="G5409" t="s">
        <v>21</v>
      </c>
      <c r="H5409" s="50">
        <f>VLOOKUP(D5409,'Species List'!$A$2:$J$97,6,0)</f>
        <v>-4.0781000000000001</v>
      </c>
      <c r="I5409" s="50">
        <f>VLOOKUP(D5409,'Species List'!$A$2:$J$97,7,0)</f>
        <v>2.7437999999999998</v>
      </c>
      <c r="J5409">
        <f t="shared" si="84"/>
        <v>78.101467931149301</v>
      </c>
      <c r="K5409" s="50" t="str">
        <f>VLOOKUP(D5409,'Species List'!$A$2:$J$97,4,0)</f>
        <v>Scaridae</v>
      </c>
    </row>
    <row r="5410" spans="1:11">
      <c r="A5410">
        <v>2017</v>
      </c>
      <c r="B5410" t="s">
        <v>64</v>
      </c>
      <c r="C5410">
        <v>4</v>
      </c>
      <c r="D5410" t="s">
        <v>47</v>
      </c>
      <c r="E5410" s="48" t="str">
        <f>VLOOKUP(D5410,'Species List'!$A$2:$J$97,3,0)</f>
        <v>Sparisoma aurofrenatum</v>
      </c>
      <c r="F5410">
        <v>10</v>
      </c>
      <c r="G5410" t="s">
        <v>53</v>
      </c>
      <c r="H5410" s="50">
        <f>VLOOKUP(D5410,'Species List'!$A$2:$J$97,6,0)</f>
        <v>-4.0781000000000001</v>
      </c>
      <c r="I5410" s="50">
        <f>VLOOKUP(D5410,'Species List'!$A$2:$J$97,7,0)</f>
        <v>2.7437999999999998</v>
      </c>
      <c r="J5410">
        <f t="shared" si="84"/>
        <v>25.674382081061271</v>
      </c>
      <c r="K5410" s="50" t="str">
        <f>VLOOKUP(D5410,'Species List'!$A$2:$J$97,4,0)</f>
        <v>Scaridae</v>
      </c>
    </row>
    <row r="5411" spans="1:11">
      <c r="A5411">
        <v>2017</v>
      </c>
      <c r="B5411" t="s">
        <v>64</v>
      </c>
      <c r="C5411">
        <v>4</v>
      </c>
      <c r="D5411" t="s">
        <v>47</v>
      </c>
      <c r="E5411" s="48" t="str">
        <f>VLOOKUP(D5411,'Species List'!$A$2:$J$97,3,0)</f>
        <v>Sparisoma aurofrenatum</v>
      </c>
      <c r="F5411">
        <v>18</v>
      </c>
      <c r="G5411" t="s">
        <v>43</v>
      </c>
      <c r="H5411" s="50">
        <f>VLOOKUP(D5411,'Species List'!$A$2:$J$97,6,0)</f>
        <v>-4.0781000000000001</v>
      </c>
      <c r="I5411" s="50">
        <f>VLOOKUP(D5411,'Species List'!$A$2:$J$97,7,0)</f>
        <v>2.7437999999999998</v>
      </c>
      <c r="J5411">
        <f t="shared" si="84"/>
        <v>128.80024807719036</v>
      </c>
      <c r="K5411" s="50" t="str">
        <f>VLOOKUP(D5411,'Species List'!$A$2:$J$97,4,0)</f>
        <v>Scaridae</v>
      </c>
    </row>
    <row r="5412" spans="1:11">
      <c r="A5412">
        <v>2017</v>
      </c>
      <c r="B5412" t="s">
        <v>64</v>
      </c>
      <c r="C5412">
        <v>4</v>
      </c>
      <c r="D5412" t="s">
        <v>45</v>
      </c>
      <c r="E5412" s="48" t="str">
        <f>VLOOKUP(D5412,'Species List'!$A$2:$J$97,3,0)</f>
        <v>Sparisoma viride</v>
      </c>
      <c r="F5412">
        <v>12</v>
      </c>
      <c r="G5412" t="s">
        <v>21</v>
      </c>
      <c r="H5412" s="50">
        <f>VLOOKUP(D5412,'Species List'!$A$2:$J$97,6,0)</f>
        <v>-4.4317000000000002</v>
      </c>
      <c r="I5412" s="50">
        <f>VLOOKUP(D5412,'Species List'!$A$2:$J$97,7,0)</f>
        <v>2.9051</v>
      </c>
      <c r="J5412">
        <f t="shared" si="84"/>
        <v>40.600318253552281</v>
      </c>
      <c r="K5412" s="50" t="str">
        <f>VLOOKUP(D5412,'Species List'!$A$2:$J$97,4,0)</f>
        <v>Scaridae</v>
      </c>
    </row>
    <row r="5413" spans="1:11">
      <c r="A5413">
        <v>2017</v>
      </c>
      <c r="B5413" t="s">
        <v>64</v>
      </c>
      <c r="C5413">
        <v>4</v>
      </c>
      <c r="D5413" t="s">
        <v>45</v>
      </c>
      <c r="E5413" s="48" t="str">
        <f>VLOOKUP(D5413,'Species List'!$A$2:$J$97,3,0)</f>
        <v>Sparisoma viride</v>
      </c>
      <c r="F5413">
        <v>19</v>
      </c>
      <c r="G5413" t="s">
        <v>21</v>
      </c>
      <c r="H5413" s="50">
        <f>VLOOKUP(D5413,'Species List'!$A$2:$J$97,6,0)</f>
        <v>-4.4317000000000002</v>
      </c>
      <c r="I5413" s="50">
        <f>VLOOKUP(D5413,'Species List'!$A$2:$J$97,7,0)</f>
        <v>2.9051</v>
      </c>
      <c r="J5413">
        <f t="shared" si="84"/>
        <v>154.2790962414671</v>
      </c>
      <c r="K5413" s="50" t="str">
        <f>VLOOKUP(D5413,'Species List'!$A$2:$J$97,4,0)</f>
        <v>Scaridae</v>
      </c>
    </row>
    <row r="5414" spans="1:11">
      <c r="A5414">
        <v>2017</v>
      </c>
      <c r="B5414" t="s">
        <v>64</v>
      </c>
      <c r="C5414">
        <v>4</v>
      </c>
      <c r="D5414" t="s">
        <v>45</v>
      </c>
      <c r="E5414" s="48" t="str">
        <f>VLOOKUP(D5414,'Species List'!$A$2:$J$97,3,0)</f>
        <v>Sparisoma viride</v>
      </c>
      <c r="F5414">
        <v>8</v>
      </c>
      <c r="G5414" t="s">
        <v>53</v>
      </c>
      <c r="H5414" s="50">
        <f>VLOOKUP(D5414,'Species List'!$A$2:$J$97,6,0)</f>
        <v>-4.4317000000000002</v>
      </c>
      <c r="I5414" s="50">
        <f>VLOOKUP(D5414,'Species List'!$A$2:$J$97,7,0)</f>
        <v>2.9051</v>
      </c>
      <c r="J5414">
        <f t="shared" si="84"/>
        <v>12.501632299830902</v>
      </c>
      <c r="K5414" s="50" t="str">
        <f>VLOOKUP(D5414,'Species List'!$A$2:$J$97,4,0)</f>
        <v>Scaridae</v>
      </c>
    </row>
    <row r="5415" spans="1:11">
      <c r="A5415">
        <v>2017</v>
      </c>
      <c r="B5415" t="s">
        <v>64</v>
      </c>
      <c r="C5415">
        <v>4</v>
      </c>
      <c r="D5415" t="s">
        <v>45</v>
      </c>
      <c r="E5415" s="48" t="str">
        <f>VLOOKUP(D5415,'Species List'!$A$2:$J$97,3,0)</f>
        <v>Sparisoma viride</v>
      </c>
      <c r="F5415">
        <v>25</v>
      </c>
      <c r="G5415" t="s">
        <v>43</v>
      </c>
      <c r="H5415" s="50">
        <f>VLOOKUP(D5415,'Species List'!$A$2:$J$97,6,0)</f>
        <v>-4.4317000000000002</v>
      </c>
      <c r="I5415" s="50">
        <f>VLOOKUP(D5415,'Species List'!$A$2:$J$97,7,0)</f>
        <v>2.9051</v>
      </c>
      <c r="J5415">
        <f t="shared" si="84"/>
        <v>342.41715863912742</v>
      </c>
      <c r="K5415" s="50" t="str">
        <f>VLOOKUP(D5415,'Species List'!$A$2:$J$97,4,0)</f>
        <v>Scaridae</v>
      </c>
    </row>
    <row r="5416" spans="1:11">
      <c r="A5416">
        <v>2017</v>
      </c>
      <c r="B5416" t="s">
        <v>64</v>
      </c>
      <c r="C5416">
        <v>5</v>
      </c>
      <c r="D5416" t="s">
        <v>54</v>
      </c>
      <c r="E5416" s="48" t="str">
        <f>VLOOKUP(D5416,'Species List'!$A$2:$J$97,3,0)</f>
        <v>Acanthurus coeruleus</v>
      </c>
      <c r="F5416">
        <v>16</v>
      </c>
      <c r="H5416" s="50">
        <f>VLOOKUP(D5416,'Species List'!$A$2:$J$97,6,0)</f>
        <v>-2.8241999999999998</v>
      </c>
      <c r="I5416" s="50">
        <f>VLOOKUP(D5416,'Species List'!$A$2:$J$97,7,0)</f>
        <v>2.2637999999999998</v>
      </c>
      <c r="J5416">
        <f t="shared" si="84"/>
        <v>146.38171018501848</v>
      </c>
      <c r="K5416" s="50" t="str">
        <f>VLOOKUP(D5416,'Species List'!$A$2:$J$97,4,0)</f>
        <v>Acanthuridae</v>
      </c>
    </row>
    <row r="5417" spans="1:11">
      <c r="A5417">
        <v>2017</v>
      </c>
      <c r="B5417" t="s">
        <v>64</v>
      </c>
      <c r="C5417">
        <v>5</v>
      </c>
      <c r="D5417" t="s">
        <v>49</v>
      </c>
      <c r="E5417" s="48" t="str">
        <f>VLOOKUP(D5417,'Species List'!$A$2:$J$97,3,0)</f>
        <v>Microspathodon chrysurus</v>
      </c>
      <c r="F5417">
        <v>14</v>
      </c>
      <c r="H5417" s="50">
        <f>VLOOKUP(D5417,'Species List'!$A$2:$J$97,6,0)</f>
        <v>-4.7032999999999996</v>
      </c>
      <c r="I5417" s="50">
        <f>VLOOKUP(D5417,'Species List'!$A$2:$J$97,7,0)</f>
        <v>3.0825</v>
      </c>
      <c r="J5417">
        <f t="shared" si="84"/>
        <v>81.684502812349265</v>
      </c>
      <c r="K5417" s="50" t="str">
        <f>VLOOKUP(D5417,'Species List'!$A$2:$J$97,4,0)</f>
        <v>Pomacentridae</v>
      </c>
    </row>
    <row r="5418" spans="1:11">
      <c r="A5418">
        <v>2017</v>
      </c>
      <c r="B5418" t="s">
        <v>64</v>
      </c>
      <c r="C5418">
        <v>5</v>
      </c>
      <c r="D5418" t="s">
        <v>44</v>
      </c>
      <c r="E5418" s="48" t="str">
        <f>VLOOKUP(D5418,'Species List'!$A$2:$J$97,3,0)</f>
        <v>Scarus iseri</v>
      </c>
      <c r="F5418">
        <v>19</v>
      </c>
      <c r="G5418" t="s">
        <v>43</v>
      </c>
      <c r="H5418" s="50">
        <f>VLOOKUP(D5418,'Species List'!$A$2:$J$97,6,0)</f>
        <v>-4.8887</v>
      </c>
      <c r="I5418" s="50">
        <f>VLOOKUP(D5418,'Species List'!$A$2:$J$97,7,0)</f>
        <v>3.0548000000000002</v>
      </c>
      <c r="J5418">
        <f t="shared" si="84"/>
        <v>118.15075473078059</v>
      </c>
      <c r="K5418" s="50" t="str">
        <f>VLOOKUP(D5418,'Species List'!$A$2:$J$97,4,0)</f>
        <v>Scaridae</v>
      </c>
    </row>
    <row r="5419" spans="1:11">
      <c r="A5419">
        <v>2017</v>
      </c>
      <c r="B5419" t="s">
        <v>64</v>
      </c>
      <c r="C5419">
        <v>5</v>
      </c>
      <c r="D5419" t="s">
        <v>48</v>
      </c>
      <c r="E5419" s="48" t="str">
        <f>VLOOKUP(D5419,'Species List'!$A$2:$J$97,3,0)</f>
        <v>Scarus taeniopterus</v>
      </c>
      <c r="F5419">
        <v>12</v>
      </c>
      <c r="G5419" t="s">
        <v>21</v>
      </c>
      <c r="H5419" s="50">
        <f>VLOOKUP(D5419,'Species List'!$A$2:$J$97,6,0)</f>
        <v>-3.2256999999999998</v>
      </c>
      <c r="I5419" s="50">
        <f>VLOOKUP(D5419,'Species List'!$A$2:$J$97,7,0)</f>
        <v>2.3852000000000002</v>
      </c>
      <c r="J5419">
        <f t="shared" si="84"/>
        <v>54.145592205106873</v>
      </c>
      <c r="K5419" s="50" t="str">
        <f>VLOOKUP(D5419,'Species List'!$A$2:$J$97,4,0)</f>
        <v>Scaridae</v>
      </c>
    </row>
    <row r="5420" spans="1:11">
      <c r="A5420">
        <v>2017</v>
      </c>
      <c r="B5420" t="s">
        <v>64</v>
      </c>
      <c r="C5420">
        <v>5</v>
      </c>
      <c r="D5420" t="s">
        <v>48</v>
      </c>
      <c r="E5420" s="48" t="str">
        <f>VLOOKUP(D5420,'Species List'!$A$2:$J$97,3,0)</f>
        <v>Scarus taeniopterus</v>
      </c>
      <c r="F5420">
        <v>12</v>
      </c>
      <c r="G5420" t="s">
        <v>21</v>
      </c>
      <c r="H5420" s="50">
        <f>VLOOKUP(D5420,'Species List'!$A$2:$J$97,6,0)</f>
        <v>-3.2256999999999998</v>
      </c>
      <c r="I5420" s="50">
        <f>VLOOKUP(D5420,'Species List'!$A$2:$J$97,7,0)</f>
        <v>2.3852000000000002</v>
      </c>
      <c r="J5420">
        <f t="shared" si="84"/>
        <v>54.145592205106873</v>
      </c>
      <c r="K5420" s="50" t="str">
        <f>VLOOKUP(D5420,'Species List'!$A$2:$J$97,4,0)</f>
        <v>Scaridae</v>
      </c>
    </row>
    <row r="5421" spans="1:11">
      <c r="A5421">
        <v>2017</v>
      </c>
      <c r="B5421" t="s">
        <v>64</v>
      </c>
      <c r="C5421">
        <v>5</v>
      </c>
      <c r="D5421" t="s">
        <v>48</v>
      </c>
      <c r="E5421" s="48" t="str">
        <f>VLOOKUP(D5421,'Species List'!$A$2:$J$97,3,0)</f>
        <v>Scarus taeniopterus</v>
      </c>
      <c r="F5421">
        <v>12</v>
      </c>
      <c r="G5421" t="s">
        <v>21</v>
      </c>
      <c r="H5421" s="50">
        <f>VLOOKUP(D5421,'Species List'!$A$2:$J$97,6,0)</f>
        <v>-3.2256999999999998</v>
      </c>
      <c r="I5421" s="50">
        <f>VLOOKUP(D5421,'Species List'!$A$2:$J$97,7,0)</f>
        <v>2.3852000000000002</v>
      </c>
      <c r="J5421">
        <f t="shared" si="84"/>
        <v>54.145592205106873</v>
      </c>
      <c r="K5421" s="50" t="str">
        <f>VLOOKUP(D5421,'Species List'!$A$2:$J$97,4,0)</f>
        <v>Scaridae</v>
      </c>
    </row>
    <row r="5422" spans="1:11">
      <c r="A5422">
        <v>2017</v>
      </c>
      <c r="B5422" t="s">
        <v>64</v>
      </c>
      <c r="C5422">
        <v>5</v>
      </c>
      <c r="D5422" t="s">
        <v>48</v>
      </c>
      <c r="E5422" s="48" t="str">
        <f>VLOOKUP(D5422,'Species List'!$A$2:$J$97,3,0)</f>
        <v>Scarus taeniopterus</v>
      </c>
      <c r="F5422">
        <v>12</v>
      </c>
      <c r="G5422" t="s">
        <v>21</v>
      </c>
      <c r="H5422" s="50">
        <f>VLOOKUP(D5422,'Species List'!$A$2:$J$97,6,0)</f>
        <v>-3.2256999999999998</v>
      </c>
      <c r="I5422" s="50">
        <f>VLOOKUP(D5422,'Species List'!$A$2:$J$97,7,0)</f>
        <v>2.3852000000000002</v>
      </c>
      <c r="J5422">
        <f t="shared" si="84"/>
        <v>54.145592205106873</v>
      </c>
      <c r="K5422" s="50" t="str">
        <f>VLOOKUP(D5422,'Species List'!$A$2:$J$97,4,0)</f>
        <v>Scaridae</v>
      </c>
    </row>
    <row r="5423" spans="1:11">
      <c r="A5423">
        <v>2017</v>
      </c>
      <c r="B5423" t="s">
        <v>64</v>
      </c>
      <c r="C5423">
        <v>5</v>
      </c>
      <c r="D5423" t="s">
        <v>48</v>
      </c>
      <c r="E5423" s="48" t="str">
        <f>VLOOKUP(D5423,'Species List'!$A$2:$J$97,3,0)</f>
        <v>Scarus taeniopterus</v>
      </c>
      <c r="F5423">
        <v>12</v>
      </c>
      <c r="G5423" t="s">
        <v>21</v>
      </c>
      <c r="H5423" s="50">
        <f>VLOOKUP(D5423,'Species List'!$A$2:$J$97,6,0)</f>
        <v>-3.2256999999999998</v>
      </c>
      <c r="I5423" s="50">
        <f>VLOOKUP(D5423,'Species List'!$A$2:$J$97,7,0)</f>
        <v>2.3852000000000002</v>
      </c>
      <c r="J5423">
        <f t="shared" si="84"/>
        <v>54.145592205106873</v>
      </c>
      <c r="K5423" s="50" t="str">
        <f>VLOOKUP(D5423,'Species List'!$A$2:$J$97,4,0)</f>
        <v>Scaridae</v>
      </c>
    </row>
    <row r="5424" spans="1:11">
      <c r="A5424">
        <v>2017</v>
      </c>
      <c r="B5424" t="s">
        <v>64</v>
      </c>
      <c r="C5424">
        <v>5</v>
      </c>
      <c r="D5424" t="s">
        <v>48</v>
      </c>
      <c r="E5424" s="48" t="str">
        <f>VLOOKUP(D5424,'Species List'!$A$2:$J$97,3,0)</f>
        <v>Scarus taeniopterus</v>
      </c>
      <c r="F5424">
        <v>13</v>
      </c>
      <c r="G5424" t="s">
        <v>21</v>
      </c>
      <c r="H5424" s="50">
        <f>VLOOKUP(D5424,'Species List'!$A$2:$J$97,6,0)</f>
        <v>-3.2256999999999998</v>
      </c>
      <c r="I5424" s="50">
        <f>VLOOKUP(D5424,'Species List'!$A$2:$J$97,7,0)</f>
        <v>2.3852000000000002</v>
      </c>
      <c r="J5424">
        <f t="shared" si="84"/>
        <v>65.535660968650873</v>
      </c>
      <c r="K5424" s="50" t="str">
        <f>VLOOKUP(D5424,'Species List'!$A$2:$J$97,4,0)</f>
        <v>Scaridae</v>
      </c>
    </row>
    <row r="5425" spans="1:11">
      <c r="A5425">
        <v>2017</v>
      </c>
      <c r="B5425" t="s">
        <v>64</v>
      </c>
      <c r="C5425">
        <v>5</v>
      </c>
      <c r="D5425" t="s">
        <v>48</v>
      </c>
      <c r="E5425" s="48" t="str">
        <f>VLOOKUP(D5425,'Species List'!$A$2:$J$97,3,0)</f>
        <v>Scarus taeniopterus</v>
      </c>
      <c r="F5425">
        <v>13</v>
      </c>
      <c r="G5425" t="s">
        <v>21</v>
      </c>
      <c r="H5425" s="50">
        <f>VLOOKUP(D5425,'Species List'!$A$2:$J$97,6,0)</f>
        <v>-3.2256999999999998</v>
      </c>
      <c r="I5425" s="50">
        <f>VLOOKUP(D5425,'Species List'!$A$2:$J$97,7,0)</f>
        <v>2.3852000000000002</v>
      </c>
      <c r="J5425">
        <f t="shared" si="84"/>
        <v>65.535660968650873</v>
      </c>
      <c r="K5425" s="50" t="str">
        <f>VLOOKUP(D5425,'Species List'!$A$2:$J$97,4,0)</f>
        <v>Scaridae</v>
      </c>
    </row>
    <row r="5426" spans="1:11">
      <c r="A5426">
        <v>2017</v>
      </c>
      <c r="B5426" t="s">
        <v>64</v>
      </c>
      <c r="C5426">
        <v>5</v>
      </c>
      <c r="D5426" t="s">
        <v>48</v>
      </c>
      <c r="E5426" s="48" t="str">
        <f>VLOOKUP(D5426,'Species List'!$A$2:$J$97,3,0)</f>
        <v>Scarus taeniopterus</v>
      </c>
      <c r="F5426">
        <v>13</v>
      </c>
      <c r="G5426" t="s">
        <v>21</v>
      </c>
      <c r="H5426" s="50">
        <f>VLOOKUP(D5426,'Species List'!$A$2:$J$97,6,0)</f>
        <v>-3.2256999999999998</v>
      </c>
      <c r="I5426" s="50">
        <f>VLOOKUP(D5426,'Species List'!$A$2:$J$97,7,0)</f>
        <v>2.3852000000000002</v>
      </c>
      <c r="J5426">
        <f t="shared" si="84"/>
        <v>65.535660968650873</v>
      </c>
      <c r="K5426" s="50" t="str">
        <f>VLOOKUP(D5426,'Species List'!$A$2:$J$97,4,0)</f>
        <v>Scaridae</v>
      </c>
    </row>
    <row r="5427" spans="1:11">
      <c r="A5427">
        <v>2017</v>
      </c>
      <c r="B5427" t="s">
        <v>64</v>
      </c>
      <c r="C5427">
        <v>5</v>
      </c>
      <c r="D5427" t="s">
        <v>48</v>
      </c>
      <c r="E5427" s="48" t="str">
        <f>VLOOKUP(D5427,'Species List'!$A$2:$J$97,3,0)</f>
        <v>Scarus taeniopterus</v>
      </c>
      <c r="F5427">
        <v>14</v>
      </c>
      <c r="G5427" t="s">
        <v>21</v>
      </c>
      <c r="H5427" s="50">
        <f>VLOOKUP(D5427,'Species List'!$A$2:$J$97,6,0)</f>
        <v>-3.2256999999999998</v>
      </c>
      <c r="I5427" s="50">
        <f>VLOOKUP(D5427,'Species List'!$A$2:$J$97,7,0)</f>
        <v>2.3852000000000002</v>
      </c>
      <c r="J5427">
        <f t="shared" si="84"/>
        <v>78.206813423753971</v>
      </c>
      <c r="K5427" s="50" t="str">
        <f>VLOOKUP(D5427,'Species List'!$A$2:$J$97,4,0)</f>
        <v>Scaridae</v>
      </c>
    </row>
    <row r="5428" spans="1:11">
      <c r="A5428">
        <v>2017</v>
      </c>
      <c r="B5428" t="s">
        <v>64</v>
      </c>
      <c r="C5428">
        <v>5</v>
      </c>
      <c r="D5428" t="s">
        <v>48</v>
      </c>
      <c r="E5428" s="48" t="str">
        <f>VLOOKUP(D5428,'Species List'!$A$2:$J$97,3,0)</f>
        <v>Scarus taeniopterus</v>
      </c>
      <c r="F5428">
        <v>15</v>
      </c>
      <c r="G5428" t="s">
        <v>21</v>
      </c>
      <c r="H5428" s="50">
        <f>VLOOKUP(D5428,'Species List'!$A$2:$J$97,6,0)</f>
        <v>-3.2256999999999998</v>
      </c>
      <c r="I5428" s="50">
        <f>VLOOKUP(D5428,'Species List'!$A$2:$J$97,7,0)</f>
        <v>2.3852000000000002</v>
      </c>
      <c r="J5428">
        <f t="shared" si="84"/>
        <v>92.19616810425471</v>
      </c>
      <c r="K5428" s="50" t="str">
        <f>VLOOKUP(D5428,'Species List'!$A$2:$J$97,4,0)</f>
        <v>Scaridae</v>
      </c>
    </row>
    <row r="5429" spans="1:11">
      <c r="A5429">
        <v>2017</v>
      </c>
      <c r="B5429" t="s">
        <v>64</v>
      </c>
      <c r="C5429">
        <v>5</v>
      </c>
      <c r="D5429" t="s">
        <v>48</v>
      </c>
      <c r="E5429" s="48" t="str">
        <f>VLOOKUP(D5429,'Species List'!$A$2:$J$97,3,0)</f>
        <v>Scarus taeniopterus</v>
      </c>
      <c r="F5429">
        <v>15</v>
      </c>
      <c r="G5429" t="s">
        <v>21</v>
      </c>
      <c r="H5429" s="50">
        <f>VLOOKUP(D5429,'Species List'!$A$2:$J$97,6,0)</f>
        <v>-3.2256999999999998</v>
      </c>
      <c r="I5429" s="50">
        <f>VLOOKUP(D5429,'Species List'!$A$2:$J$97,7,0)</f>
        <v>2.3852000000000002</v>
      </c>
      <c r="J5429">
        <f t="shared" si="84"/>
        <v>92.19616810425471</v>
      </c>
      <c r="K5429" s="50" t="str">
        <f>VLOOKUP(D5429,'Species List'!$A$2:$J$97,4,0)</f>
        <v>Scaridae</v>
      </c>
    </row>
    <row r="5430" spans="1:11">
      <c r="A5430">
        <v>2017</v>
      </c>
      <c r="B5430" t="s">
        <v>64</v>
      </c>
      <c r="C5430">
        <v>5</v>
      </c>
      <c r="D5430" t="s">
        <v>48</v>
      </c>
      <c r="E5430" s="48" t="str">
        <f>VLOOKUP(D5430,'Species List'!$A$2:$J$97,3,0)</f>
        <v>Scarus taeniopterus</v>
      </c>
      <c r="F5430">
        <v>15</v>
      </c>
      <c r="G5430" t="s">
        <v>21</v>
      </c>
      <c r="H5430" s="50">
        <f>VLOOKUP(D5430,'Species List'!$A$2:$J$97,6,0)</f>
        <v>-3.2256999999999998</v>
      </c>
      <c r="I5430" s="50">
        <f>VLOOKUP(D5430,'Species List'!$A$2:$J$97,7,0)</f>
        <v>2.3852000000000002</v>
      </c>
      <c r="J5430">
        <f t="shared" si="84"/>
        <v>92.19616810425471</v>
      </c>
      <c r="K5430" s="50" t="str">
        <f>VLOOKUP(D5430,'Species List'!$A$2:$J$97,4,0)</f>
        <v>Scaridae</v>
      </c>
    </row>
    <row r="5431" spans="1:11">
      <c r="A5431">
        <v>2017</v>
      </c>
      <c r="B5431" t="s">
        <v>64</v>
      </c>
      <c r="C5431">
        <v>5</v>
      </c>
      <c r="D5431" t="s">
        <v>48</v>
      </c>
      <c r="E5431" s="48" t="str">
        <f>VLOOKUP(D5431,'Species List'!$A$2:$J$97,3,0)</f>
        <v>Scarus taeniopterus</v>
      </c>
      <c r="F5431">
        <v>15</v>
      </c>
      <c r="G5431" t="s">
        <v>21</v>
      </c>
      <c r="H5431" s="50">
        <f>VLOOKUP(D5431,'Species List'!$A$2:$J$97,6,0)</f>
        <v>-3.2256999999999998</v>
      </c>
      <c r="I5431" s="50">
        <f>VLOOKUP(D5431,'Species List'!$A$2:$J$97,7,0)</f>
        <v>2.3852000000000002</v>
      </c>
      <c r="J5431">
        <f t="shared" si="84"/>
        <v>92.19616810425471</v>
      </c>
      <c r="K5431" s="50" t="str">
        <f>VLOOKUP(D5431,'Species List'!$A$2:$J$97,4,0)</f>
        <v>Scaridae</v>
      </c>
    </row>
    <row r="5432" spans="1:11">
      <c r="A5432">
        <v>2017</v>
      </c>
      <c r="B5432" t="s">
        <v>64</v>
      </c>
      <c r="C5432">
        <v>5</v>
      </c>
      <c r="D5432" t="s">
        <v>48</v>
      </c>
      <c r="E5432" s="48" t="str">
        <f>VLOOKUP(D5432,'Species List'!$A$2:$J$97,3,0)</f>
        <v>Scarus taeniopterus</v>
      </c>
      <c r="F5432">
        <v>16</v>
      </c>
      <c r="G5432" t="s">
        <v>21</v>
      </c>
      <c r="H5432" s="50">
        <f>VLOOKUP(D5432,'Species List'!$A$2:$J$97,6,0)</f>
        <v>-3.2256999999999998</v>
      </c>
      <c r="I5432" s="50">
        <f>VLOOKUP(D5432,'Species List'!$A$2:$J$97,7,0)</f>
        <v>2.3852000000000002</v>
      </c>
      <c r="J5432">
        <f t="shared" si="84"/>
        <v>107.53924488293569</v>
      </c>
      <c r="K5432" s="50" t="str">
        <f>VLOOKUP(D5432,'Species List'!$A$2:$J$97,4,0)</f>
        <v>Scaridae</v>
      </c>
    </row>
    <row r="5433" spans="1:11">
      <c r="A5433">
        <v>2017</v>
      </c>
      <c r="B5433" t="s">
        <v>64</v>
      </c>
      <c r="C5433">
        <v>5</v>
      </c>
      <c r="D5433" t="s">
        <v>48</v>
      </c>
      <c r="E5433" s="48" t="str">
        <f>VLOOKUP(D5433,'Species List'!$A$2:$J$97,3,0)</f>
        <v>Scarus taeniopterus</v>
      </c>
      <c r="F5433">
        <v>2</v>
      </c>
      <c r="G5433" t="s">
        <v>53</v>
      </c>
      <c r="H5433" s="50">
        <f>VLOOKUP(D5433,'Species List'!$A$2:$J$97,6,0)</f>
        <v>-3.2256999999999998</v>
      </c>
      <c r="I5433" s="50">
        <f>VLOOKUP(D5433,'Species List'!$A$2:$J$97,7,0)</f>
        <v>2.3852000000000002</v>
      </c>
      <c r="J5433">
        <f t="shared" si="84"/>
        <v>0.75425247798161132</v>
      </c>
      <c r="K5433" s="50" t="str">
        <f>VLOOKUP(D5433,'Species List'!$A$2:$J$97,4,0)</f>
        <v>Scaridae</v>
      </c>
    </row>
    <row r="5434" spans="1:11">
      <c r="A5434">
        <v>2017</v>
      </c>
      <c r="B5434" t="s">
        <v>64</v>
      </c>
      <c r="C5434">
        <v>5</v>
      </c>
      <c r="D5434" t="s">
        <v>48</v>
      </c>
      <c r="E5434" s="48" t="str">
        <f>VLOOKUP(D5434,'Species List'!$A$2:$J$97,3,0)</f>
        <v>Scarus taeniopterus</v>
      </c>
      <c r="F5434">
        <v>2</v>
      </c>
      <c r="G5434" t="s">
        <v>53</v>
      </c>
      <c r="H5434" s="50">
        <f>VLOOKUP(D5434,'Species List'!$A$2:$J$97,6,0)</f>
        <v>-3.2256999999999998</v>
      </c>
      <c r="I5434" s="50">
        <f>VLOOKUP(D5434,'Species List'!$A$2:$J$97,7,0)</f>
        <v>2.3852000000000002</v>
      </c>
      <c r="J5434">
        <f t="shared" si="84"/>
        <v>0.75425247798161132</v>
      </c>
      <c r="K5434" s="50" t="str">
        <f>VLOOKUP(D5434,'Species List'!$A$2:$J$97,4,0)</f>
        <v>Scaridae</v>
      </c>
    </row>
    <row r="5435" spans="1:11">
      <c r="A5435">
        <v>2017</v>
      </c>
      <c r="B5435" t="s">
        <v>64</v>
      </c>
      <c r="C5435">
        <v>5</v>
      </c>
      <c r="D5435" t="s">
        <v>48</v>
      </c>
      <c r="E5435" s="48" t="str">
        <f>VLOOKUP(D5435,'Species List'!$A$2:$J$97,3,0)</f>
        <v>Scarus taeniopterus</v>
      </c>
      <c r="F5435">
        <v>10</v>
      </c>
      <c r="G5435" t="s">
        <v>53</v>
      </c>
      <c r="H5435" s="50">
        <f>VLOOKUP(D5435,'Species List'!$A$2:$J$97,6,0)</f>
        <v>-3.2256999999999998</v>
      </c>
      <c r="I5435" s="50">
        <f>VLOOKUP(D5435,'Species List'!$A$2:$J$97,7,0)</f>
        <v>2.3852000000000002</v>
      </c>
      <c r="J5435">
        <f t="shared" si="84"/>
        <v>35.050966680669347</v>
      </c>
      <c r="K5435" s="50" t="str">
        <f>VLOOKUP(D5435,'Species List'!$A$2:$J$97,4,0)</f>
        <v>Scaridae</v>
      </c>
    </row>
    <row r="5436" spans="1:11">
      <c r="A5436">
        <v>2017</v>
      </c>
      <c r="B5436" t="s">
        <v>64</v>
      </c>
      <c r="C5436">
        <v>5</v>
      </c>
      <c r="D5436" t="s">
        <v>48</v>
      </c>
      <c r="E5436" s="48" t="str">
        <f>VLOOKUP(D5436,'Species List'!$A$2:$J$97,3,0)</f>
        <v>Scarus taeniopterus</v>
      </c>
      <c r="F5436">
        <v>10</v>
      </c>
      <c r="G5436" t="s">
        <v>53</v>
      </c>
      <c r="H5436" s="50">
        <f>VLOOKUP(D5436,'Species List'!$A$2:$J$97,6,0)</f>
        <v>-3.2256999999999998</v>
      </c>
      <c r="I5436" s="50">
        <f>VLOOKUP(D5436,'Species List'!$A$2:$J$97,7,0)</f>
        <v>2.3852000000000002</v>
      </c>
      <c r="J5436">
        <f t="shared" si="84"/>
        <v>35.050966680669347</v>
      </c>
      <c r="K5436" s="50" t="str">
        <f>VLOOKUP(D5436,'Species List'!$A$2:$J$97,4,0)</f>
        <v>Scaridae</v>
      </c>
    </row>
    <row r="5437" spans="1:11">
      <c r="A5437">
        <v>2017</v>
      </c>
      <c r="B5437" t="s">
        <v>64</v>
      </c>
      <c r="C5437">
        <v>5</v>
      </c>
      <c r="D5437" t="s">
        <v>48</v>
      </c>
      <c r="E5437" s="48" t="str">
        <f>VLOOKUP(D5437,'Species List'!$A$2:$J$97,3,0)</f>
        <v>Scarus taeniopterus</v>
      </c>
      <c r="F5437">
        <v>10</v>
      </c>
      <c r="G5437" t="s">
        <v>53</v>
      </c>
      <c r="H5437" s="50">
        <f>VLOOKUP(D5437,'Species List'!$A$2:$J$97,6,0)</f>
        <v>-3.2256999999999998</v>
      </c>
      <c r="I5437" s="50">
        <f>VLOOKUP(D5437,'Species List'!$A$2:$J$97,7,0)</f>
        <v>2.3852000000000002</v>
      </c>
      <c r="J5437">
        <f t="shared" si="84"/>
        <v>35.050966680669347</v>
      </c>
      <c r="K5437" s="50" t="str">
        <f>VLOOKUP(D5437,'Species List'!$A$2:$J$97,4,0)</f>
        <v>Scaridae</v>
      </c>
    </row>
    <row r="5438" spans="1:11">
      <c r="A5438">
        <v>2017</v>
      </c>
      <c r="B5438" t="s">
        <v>64</v>
      </c>
      <c r="C5438">
        <v>5</v>
      </c>
      <c r="D5438" t="s">
        <v>48</v>
      </c>
      <c r="E5438" s="48" t="str">
        <f>VLOOKUP(D5438,'Species List'!$A$2:$J$97,3,0)</f>
        <v>Scarus taeniopterus</v>
      </c>
      <c r="F5438">
        <v>10</v>
      </c>
      <c r="G5438" t="s">
        <v>53</v>
      </c>
      <c r="H5438" s="50">
        <f>VLOOKUP(D5438,'Species List'!$A$2:$J$97,6,0)</f>
        <v>-3.2256999999999998</v>
      </c>
      <c r="I5438" s="50">
        <f>VLOOKUP(D5438,'Species List'!$A$2:$J$97,7,0)</f>
        <v>2.3852000000000002</v>
      </c>
      <c r="J5438">
        <f t="shared" si="84"/>
        <v>35.050966680669347</v>
      </c>
      <c r="K5438" s="50" t="str">
        <f>VLOOKUP(D5438,'Species List'!$A$2:$J$97,4,0)</f>
        <v>Scaridae</v>
      </c>
    </row>
    <row r="5439" spans="1:11">
      <c r="A5439">
        <v>2017</v>
      </c>
      <c r="B5439" t="s">
        <v>64</v>
      </c>
      <c r="C5439">
        <v>5</v>
      </c>
      <c r="D5439" t="s">
        <v>48</v>
      </c>
      <c r="E5439" s="48" t="str">
        <f>VLOOKUP(D5439,'Species List'!$A$2:$J$97,3,0)</f>
        <v>Scarus taeniopterus</v>
      </c>
      <c r="F5439">
        <v>10</v>
      </c>
      <c r="G5439" t="s">
        <v>53</v>
      </c>
      <c r="H5439" s="50">
        <f>VLOOKUP(D5439,'Species List'!$A$2:$J$97,6,0)</f>
        <v>-3.2256999999999998</v>
      </c>
      <c r="I5439" s="50">
        <f>VLOOKUP(D5439,'Species List'!$A$2:$J$97,7,0)</f>
        <v>2.3852000000000002</v>
      </c>
      <c r="J5439">
        <f t="shared" si="84"/>
        <v>35.050966680669347</v>
      </c>
      <c r="K5439" s="50" t="str">
        <f>VLOOKUP(D5439,'Species List'!$A$2:$J$97,4,0)</f>
        <v>Scaridae</v>
      </c>
    </row>
    <row r="5440" spans="1:11">
      <c r="A5440">
        <v>2017</v>
      </c>
      <c r="B5440" t="s">
        <v>64</v>
      </c>
      <c r="C5440">
        <v>5</v>
      </c>
      <c r="D5440" t="s">
        <v>48</v>
      </c>
      <c r="E5440" s="48" t="str">
        <f>VLOOKUP(D5440,'Species List'!$A$2:$J$97,3,0)</f>
        <v>Scarus taeniopterus</v>
      </c>
      <c r="F5440">
        <v>17</v>
      </c>
      <c r="G5440" t="s">
        <v>43</v>
      </c>
      <c r="H5440" s="50">
        <f>VLOOKUP(D5440,'Species List'!$A$2:$J$97,6,0)</f>
        <v>-3.2256999999999998</v>
      </c>
      <c r="I5440" s="50">
        <f>VLOOKUP(D5440,'Species List'!$A$2:$J$97,7,0)</f>
        <v>2.3852000000000002</v>
      </c>
      <c r="J5440">
        <f t="shared" si="84"/>
        <v>124.27013418228138</v>
      </c>
      <c r="K5440" s="50" t="str">
        <f>VLOOKUP(D5440,'Species List'!$A$2:$J$97,4,0)</f>
        <v>Scaridae</v>
      </c>
    </row>
    <row r="5441" spans="1:11">
      <c r="A5441">
        <v>2017</v>
      </c>
      <c r="B5441" t="s">
        <v>64</v>
      </c>
      <c r="C5441">
        <v>5</v>
      </c>
      <c r="D5441" t="s">
        <v>48</v>
      </c>
      <c r="E5441" s="48" t="str">
        <f>VLOOKUP(D5441,'Species List'!$A$2:$J$97,3,0)</f>
        <v>Scarus taeniopterus</v>
      </c>
      <c r="F5441">
        <v>19</v>
      </c>
      <c r="G5441" t="s">
        <v>43</v>
      </c>
      <c r="H5441" s="50">
        <f>VLOOKUP(D5441,'Species List'!$A$2:$J$97,6,0)</f>
        <v>-3.2256999999999998</v>
      </c>
      <c r="I5441" s="50">
        <f>VLOOKUP(D5441,'Species List'!$A$2:$J$97,7,0)</f>
        <v>2.3852000000000002</v>
      </c>
      <c r="J5441">
        <f t="shared" si="84"/>
        <v>162.02539503890316</v>
      </c>
      <c r="K5441" s="50" t="str">
        <f>VLOOKUP(D5441,'Species List'!$A$2:$J$97,4,0)</f>
        <v>Scaridae</v>
      </c>
    </row>
    <row r="5442" spans="1:11">
      <c r="A5442">
        <v>2017</v>
      </c>
      <c r="B5442" t="s">
        <v>64</v>
      </c>
      <c r="C5442">
        <v>5</v>
      </c>
      <c r="D5442" t="s">
        <v>48</v>
      </c>
      <c r="E5442" s="48" t="str">
        <f>VLOOKUP(D5442,'Species List'!$A$2:$J$97,3,0)</f>
        <v>Scarus taeniopterus</v>
      </c>
      <c r="F5442">
        <v>20</v>
      </c>
      <c r="G5442" t="s">
        <v>43</v>
      </c>
      <c r="H5442" s="50">
        <f>VLOOKUP(D5442,'Species List'!$A$2:$J$97,6,0)</f>
        <v>-3.2256999999999998</v>
      </c>
      <c r="I5442" s="50">
        <f>VLOOKUP(D5442,'Species List'!$A$2:$J$97,7,0)</f>
        <v>2.3852000000000002</v>
      </c>
      <c r="J5442">
        <f t="shared" ref="J5442:J5505" si="85">10^(H5442+(I5442*LOG(F5442*10)/LOG(10)))</f>
        <v>183.11197449783583</v>
      </c>
      <c r="K5442" s="50" t="str">
        <f>VLOOKUP(D5442,'Species List'!$A$2:$J$97,4,0)</f>
        <v>Scaridae</v>
      </c>
    </row>
    <row r="5443" spans="1:11">
      <c r="A5443">
        <v>2017</v>
      </c>
      <c r="B5443" t="s">
        <v>64</v>
      </c>
      <c r="C5443">
        <v>5</v>
      </c>
      <c r="D5443" t="s">
        <v>48</v>
      </c>
      <c r="E5443" s="48" t="str">
        <f>VLOOKUP(D5443,'Species List'!$A$2:$J$97,3,0)</f>
        <v>Scarus taeniopterus</v>
      </c>
      <c r="F5443">
        <v>20</v>
      </c>
      <c r="G5443" t="s">
        <v>43</v>
      </c>
      <c r="H5443" s="50">
        <f>VLOOKUP(D5443,'Species List'!$A$2:$J$97,6,0)</f>
        <v>-3.2256999999999998</v>
      </c>
      <c r="I5443" s="50">
        <f>VLOOKUP(D5443,'Species List'!$A$2:$J$97,7,0)</f>
        <v>2.3852000000000002</v>
      </c>
      <c r="J5443">
        <f t="shared" si="85"/>
        <v>183.11197449783583</v>
      </c>
      <c r="K5443" s="50" t="str">
        <f>VLOOKUP(D5443,'Species List'!$A$2:$J$97,4,0)</f>
        <v>Scaridae</v>
      </c>
    </row>
    <row r="5444" spans="1:11">
      <c r="A5444">
        <v>2017</v>
      </c>
      <c r="B5444" t="s">
        <v>64</v>
      </c>
      <c r="C5444">
        <v>5</v>
      </c>
      <c r="D5444" t="s">
        <v>42</v>
      </c>
      <c r="E5444" s="48" t="str">
        <f>VLOOKUP(D5444,'Species List'!$A$2:$J$97,3,0)</f>
        <v>Scarus vetula</v>
      </c>
      <c r="F5444">
        <v>24</v>
      </c>
      <c r="G5444" t="s">
        <v>43</v>
      </c>
      <c r="H5444" s="50">
        <f>VLOOKUP(D5444,'Species List'!$A$2:$J$97,6,0)</f>
        <v>-5.0162000000000004</v>
      </c>
      <c r="I5444" s="50">
        <f>VLOOKUP(D5444,'Species List'!$A$2:$J$97,7,0)</f>
        <v>3.1109</v>
      </c>
      <c r="J5444">
        <f t="shared" si="85"/>
        <v>244.56772957919503</v>
      </c>
      <c r="K5444" s="50" t="str">
        <f>VLOOKUP(D5444,'Species List'!$A$2:$J$97,4,0)</f>
        <v>Scaridae</v>
      </c>
    </row>
    <row r="5445" spans="1:11">
      <c r="A5445">
        <v>2017</v>
      </c>
      <c r="B5445" t="s">
        <v>64</v>
      </c>
      <c r="C5445">
        <v>5</v>
      </c>
      <c r="D5445" t="s">
        <v>42</v>
      </c>
      <c r="E5445" s="48" t="str">
        <f>VLOOKUP(D5445,'Species List'!$A$2:$J$97,3,0)</f>
        <v>Scarus vetula</v>
      </c>
      <c r="F5445">
        <v>29</v>
      </c>
      <c r="G5445" t="s">
        <v>43</v>
      </c>
      <c r="H5445" s="50">
        <f>VLOOKUP(D5445,'Species List'!$A$2:$J$97,6,0)</f>
        <v>-5.0162000000000004</v>
      </c>
      <c r="I5445" s="50">
        <f>VLOOKUP(D5445,'Species List'!$A$2:$J$97,7,0)</f>
        <v>3.1109</v>
      </c>
      <c r="J5445">
        <f t="shared" si="85"/>
        <v>440.62986728379997</v>
      </c>
      <c r="K5445" s="50" t="str">
        <f>VLOOKUP(D5445,'Species List'!$A$2:$J$97,4,0)</f>
        <v>Scaridae</v>
      </c>
    </row>
    <row r="5446" spans="1:11">
      <c r="A5446">
        <v>2017</v>
      </c>
      <c r="B5446" t="s">
        <v>64</v>
      </c>
      <c r="C5446">
        <v>5</v>
      </c>
      <c r="D5446" t="s">
        <v>47</v>
      </c>
      <c r="E5446" s="48" t="str">
        <f>VLOOKUP(D5446,'Species List'!$A$2:$J$97,3,0)</f>
        <v>Sparisoma aurofrenatum</v>
      </c>
      <c r="F5446">
        <v>11</v>
      </c>
      <c r="G5446" t="s">
        <v>53</v>
      </c>
      <c r="H5446" s="50">
        <f>VLOOKUP(D5446,'Species List'!$A$2:$J$97,6,0)</f>
        <v>-4.0781000000000001</v>
      </c>
      <c r="I5446" s="50">
        <f>VLOOKUP(D5446,'Species List'!$A$2:$J$97,7,0)</f>
        <v>2.7437999999999998</v>
      </c>
      <c r="J5446">
        <f t="shared" si="85"/>
        <v>33.348265430255303</v>
      </c>
      <c r="K5446" s="50" t="str">
        <f>VLOOKUP(D5446,'Species List'!$A$2:$J$97,4,0)</f>
        <v>Scaridae</v>
      </c>
    </row>
    <row r="5447" spans="1:11">
      <c r="A5447">
        <v>2017</v>
      </c>
      <c r="B5447" t="s">
        <v>64</v>
      </c>
      <c r="C5447">
        <v>5</v>
      </c>
      <c r="D5447" t="s">
        <v>45</v>
      </c>
      <c r="E5447" s="48" t="str">
        <f>VLOOKUP(D5447,'Species List'!$A$2:$J$97,3,0)</f>
        <v>Sparisoma viride</v>
      </c>
      <c r="F5447">
        <v>14</v>
      </c>
      <c r="G5447" t="s">
        <v>21</v>
      </c>
      <c r="H5447" s="50">
        <f>VLOOKUP(D5447,'Species List'!$A$2:$J$97,6,0)</f>
        <v>-4.4317000000000002</v>
      </c>
      <c r="I5447" s="50">
        <f>VLOOKUP(D5447,'Species List'!$A$2:$J$97,7,0)</f>
        <v>2.9051</v>
      </c>
      <c r="J5447">
        <f t="shared" si="85"/>
        <v>63.535515280093612</v>
      </c>
      <c r="K5447" s="50" t="str">
        <f>VLOOKUP(D5447,'Species List'!$A$2:$J$97,4,0)</f>
        <v>Scaridae</v>
      </c>
    </row>
    <row r="5448" spans="1:11">
      <c r="A5448">
        <v>2017</v>
      </c>
      <c r="B5448" t="s">
        <v>64</v>
      </c>
      <c r="C5448">
        <v>5</v>
      </c>
      <c r="D5448" t="s">
        <v>45</v>
      </c>
      <c r="E5448" s="48" t="str">
        <f>VLOOKUP(D5448,'Species List'!$A$2:$J$97,3,0)</f>
        <v>Sparisoma viride</v>
      </c>
      <c r="F5448">
        <v>20</v>
      </c>
      <c r="G5448" t="s">
        <v>21</v>
      </c>
      <c r="H5448" s="50">
        <f>VLOOKUP(D5448,'Species List'!$A$2:$J$97,6,0)</f>
        <v>-4.4317000000000002</v>
      </c>
      <c r="I5448" s="50">
        <f>VLOOKUP(D5448,'Species List'!$A$2:$J$97,7,0)</f>
        <v>2.9051</v>
      </c>
      <c r="J5448">
        <f t="shared" si="85"/>
        <v>179.06975540636282</v>
      </c>
      <c r="K5448" s="50" t="str">
        <f>VLOOKUP(D5448,'Species List'!$A$2:$J$97,4,0)</f>
        <v>Scaridae</v>
      </c>
    </row>
    <row r="5449" spans="1:11">
      <c r="A5449">
        <v>2017</v>
      </c>
      <c r="B5449" t="s">
        <v>64</v>
      </c>
      <c r="C5449">
        <v>5</v>
      </c>
      <c r="D5449" t="s">
        <v>45</v>
      </c>
      <c r="E5449" s="48" t="str">
        <f>VLOOKUP(D5449,'Species List'!$A$2:$J$97,3,0)</f>
        <v>Sparisoma viride</v>
      </c>
      <c r="F5449">
        <v>21</v>
      </c>
      <c r="G5449" t="s">
        <v>21</v>
      </c>
      <c r="H5449" s="50">
        <f>VLOOKUP(D5449,'Species List'!$A$2:$J$97,6,0)</f>
        <v>-4.4317000000000002</v>
      </c>
      <c r="I5449" s="50">
        <f>VLOOKUP(D5449,'Species List'!$A$2:$J$97,7,0)</f>
        <v>2.9051</v>
      </c>
      <c r="J5449">
        <f t="shared" si="85"/>
        <v>206.33802681991546</v>
      </c>
      <c r="K5449" s="50" t="str">
        <f>VLOOKUP(D5449,'Species List'!$A$2:$J$97,4,0)</f>
        <v>Scaridae</v>
      </c>
    </row>
    <row r="5450" spans="1:11">
      <c r="A5450">
        <v>2017</v>
      </c>
      <c r="B5450" t="s">
        <v>64</v>
      </c>
      <c r="C5450">
        <v>5</v>
      </c>
      <c r="D5450" t="s">
        <v>45</v>
      </c>
      <c r="E5450" s="48" t="str">
        <f>VLOOKUP(D5450,'Species List'!$A$2:$J$97,3,0)</f>
        <v>Sparisoma viride</v>
      </c>
      <c r="F5450">
        <v>10</v>
      </c>
      <c r="G5450" t="s">
        <v>53</v>
      </c>
      <c r="H5450" s="50">
        <f>VLOOKUP(D5450,'Species List'!$A$2:$J$97,6,0)</f>
        <v>-4.4317000000000002</v>
      </c>
      <c r="I5450" s="50">
        <f>VLOOKUP(D5450,'Species List'!$A$2:$J$97,7,0)</f>
        <v>2.9051</v>
      </c>
      <c r="J5450">
        <f t="shared" si="85"/>
        <v>23.905619353446316</v>
      </c>
      <c r="K5450" s="50" t="str">
        <f>VLOOKUP(D5450,'Species List'!$A$2:$J$97,4,0)</f>
        <v>Scaridae</v>
      </c>
    </row>
    <row r="5451" spans="1:11">
      <c r="A5451">
        <v>2017</v>
      </c>
      <c r="B5451" t="s">
        <v>64</v>
      </c>
      <c r="C5451">
        <v>5</v>
      </c>
      <c r="D5451" t="s">
        <v>45</v>
      </c>
      <c r="E5451" s="48" t="str">
        <f>VLOOKUP(D5451,'Species List'!$A$2:$J$97,3,0)</f>
        <v>Sparisoma viride</v>
      </c>
      <c r="F5451">
        <v>28</v>
      </c>
      <c r="G5451" t="s">
        <v>43</v>
      </c>
      <c r="H5451" s="50">
        <f>VLOOKUP(D5451,'Species List'!$A$2:$J$97,6,0)</f>
        <v>-4.4317000000000002</v>
      </c>
      <c r="I5451" s="50">
        <f>VLOOKUP(D5451,'Species List'!$A$2:$J$97,7,0)</f>
        <v>2.9051</v>
      </c>
      <c r="J5451">
        <f t="shared" si="85"/>
        <v>475.92530495067058</v>
      </c>
      <c r="K5451" s="50" t="str">
        <f>VLOOKUP(D5451,'Species List'!$A$2:$J$97,4,0)</f>
        <v>Scaridae</v>
      </c>
    </row>
    <row r="5452" spans="1:11">
      <c r="A5452">
        <v>2017</v>
      </c>
      <c r="B5452" t="s">
        <v>64</v>
      </c>
      <c r="C5452">
        <v>5</v>
      </c>
      <c r="D5452" t="s">
        <v>45</v>
      </c>
      <c r="E5452" s="48" t="str">
        <f>VLOOKUP(D5452,'Species List'!$A$2:$J$97,3,0)</f>
        <v>Sparisoma viride</v>
      </c>
      <c r="F5452">
        <v>29</v>
      </c>
      <c r="G5452" t="s">
        <v>43</v>
      </c>
      <c r="H5452" s="50">
        <f>VLOOKUP(D5452,'Species List'!$A$2:$J$97,6,0)</f>
        <v>-4.4317000000000002</v>
      </c>
      <c r="I5452" s="50">
        <f>VLOOKUP(D5452,'Species List'!$A$2:$J$97,7,0)</f>
        <v>2.9051</v>
      </c>
      <c r="J5452">
        <f t="shared" si="85"/>
        <v>527.00219453145235</v>
      </c>
      <c r="K5452" s="50" t="str">
        <f>VLOOKUP(D5452,'Species List'!$A$2:$J$97,4,0)</f>
        <v>Scaridae</v>
      </c>
    </row>
    <row r="5453" spans="1:11">
      <c r="A5453">
        <v>2017</v>
      </c>
      <c r="B5453" t="s">
        <v>64</v>
      </c>
      <c r="C5453">
        <v>5</v>
      </c>
      <c r="D5453" t="s">
        <v>45</v>
      </c>
      <c r="E5453" s="48" t="str">
        <f>VLOOKUP(D5453,'Species List'!$A$2:$J$97,3,0)</f>
        <v>Sparisoma viride</v>
      </c>
      <c r="F5453">
        <v>32</v>
      </c>
      <c r="G5453" t="s">
        <v>43</v>
      </c>
      <c r="H5453" s="50">
        <f>VLOOKUP(D5453,'Species List'!$A$2:$J$97,6,0)</f>
        <v>-4.4317000000000002</v>
      </c>
      <c r="I5453" s="50">
        <f>VLOOKUP(D5453,'Species List'!$A$2:$J$97,7,0)</f>
        <v>2.9051</v>
      </c>
      <c r="J5453">
        <f t="shared" si="85"/>
        <v>701.47339170910243</v>
      </c>
      <c r="K5453" s="50" t="str">
        <f>VLOOKUP(D5453,'Species List'!$A$2:$J$97,4,0)</f>
        <v>Scaridae</v>
      </c>
    </row>
    <row r="5454" spans="1:11">
      <c r="A5454">
        <v>2017</v>
      </c>
      <c r="B5454" t="s">
        <v>64</v>
      </c>
      <c r="C5454">
        <v>6</v>
      </c>
      <c r="D5454" t="s">
        <v>49</v>
      </c>
      <c r="E5454" s="48" t="str">
        <f>VLOOKUP(D5454,'Species List'!$A$2:$J$97,3,0)</f>
        <v>Microspathodon chrysurus</v>
      </c>
      <c r="F5454">
        <v>12</v>
      </c>
      <c r="H5454" s="50">
        <f>VLOOKUP(D5454,'Species List'!$A$2:$J$97,6,0)</f>
        <v>-4.7032999999999996</v>
      </c>
      <c r="I5454" s="50">
        <f>VLOOKUP(D5454,'Species List'!$A$2:$J$97,7,0)</f>
        <v>3.0825</v>
      </c>
      <c r="J5454">
        <f t="shared" si="85"/>
        <v>50.789763544333439</v>
      </c>
      <c r="K5454" s="50" t="str">
        <f>VLOOKUP(D5454,'Species List'!$A$2:$J$97,4,0)</f>
        <v>Pomacentridae</v>
      </c>
    </row>
    <row r="5455" spans="1:11">
      <c r="A5455">
        <v>2017</v>
      </c>
      <c r="B5455" t="s">
        <v>64</v>
      </c>
      <c r="C5455">
        <v>6</v>
      </c>
      <c r="D5455" t="s">
        <v>44</v>
      </c>
      <c r="E5455" s="48" t="str">
        <f>VLOOKUP(D5455,'Species List'!$A$2:$J$97,3,0)</f>
        <v>Scarus iseri</v>
      </c>
      <c r="F5455">
        <v>12</v>
      </c>
      <c r="G5455" t="s">
        <v>21</v>
      </c>
      <c r="H5455" s="50">
        <f>VLOOKUP(D5455,'Species List'!$A$2:$J$97,6,0)</f>
        <v>-4.8887</v>
      </c>
      <c r="I5455" s="50">
        <f>VLOOKUP(D5455,'Species List'!$A$2:$J$97,7,0)</f>
        <v>3.0548000000000002</v>
      </c>
      <c r="J5455">
        <f t="shared" si="85"/>
        <v>29.025711241570576</v>
      </c>
      <c r="K5455" s="50" t="str">
        <f>VLOOKUP(D5455,'Species List'!$A$2:$J$97,4,0)</f>
        <v>Scaridae</v>
      </c>
    </row>
    <row r="5456" spans="1:11">
      <c r="A5456">
        <v>2017</v>
      </c>
      <c r="B5456" t="s">
        <v>64</v>
      </c>
      <c r="C5456">
        <v>6</v>
      </c>
      <c r="D5456" t="s">
        <v>44</v>
      </c>
      <c r="E5456" s="48" t="str">
        <f>VLOOKUP(D5456,'Species List'!$A$2:$J$97,3,0)</f>
        <v>Scarus iseri</v>
      </c>
      <c r="F5456">
        <v>12</v>
      </c>
      <c r="G5456" t="s">
        <v>21</v>
      </c>
      <c r="H5456" s="50">
        <f>VLOOKUP(D5456,'Species List'!$A$2:$J$97,6,0)</f>
        <v>-4.8887</v>
      </c>
      <c r="I5456" s="50">
        <f>VLOOKUP(D5456,'Species List'!$A$2:$J$97,7,0)</f>
        <v>3.0548000000000002</v>
      </c>
      <c r="J5456">
        <f t="shared" si="85"/>
        <v>29.025711241570576</v>
      </c>
      <c r="K5456" s="50" t="str">
        <f>VLOOKUP(D5456,'Species List'!$A$2:$J$97,4,0)</f>
        <v>Scaridae</v>
      </c>
    </row>
    <row r="5457" spans="1:11">
      <c r="A5457">
        <v>2017</v>
      </c>
      <c r="B5457" t="s">
        <v>64</v>
      </c>
      <c r="C5457">
        <v>6</v>
      </c>
      <c r="D5457" t="s">
        <v>44</v>
      </c>
      <c r="E5457" s="48" t="str">
        <f>VLOOKUP(D5457,'Species List'!$A$2:$J$97,3,0)</f>
        <v>Scarus iseri</v>
      </c>
      <c r="F5457">
        <v>20</v>
      </c>
      <c r="G5457" t="s">
        <v>43</v>
      </c>
      <c r="H5457" s="50">
        <f>VLOOKUP(D5457,'Species List'!$A$2:$J$97,6,0)</f>
        <v>-4.8887</v>
      </c>
      <c r="I5457" s="50">
        <f>VLOOKUP(D5457,'Species List'!$A$2:$J$97,7,0)</f>
        <v>3.0548000000000002</v>
      </c>
      <c r="J5457">
        <f t="shared" si="85"/>
        <v>138.19312276937541</v>
      </c>
      <c r="K5457" s="50" t="str">
        <f>VLOOKUP(D5457,'Species List'!$A$2:$J$97,4,0)</f>
        <v>Scaridae</v>
      </c>
    </row>
    <row r="5458" spans="1:11">
      <c r="A5458">
        <v>2017</v>
      </c>
      <c r="B5458" t="s">
        <v>64</v>
      </c>
      <c r="C5458">
        <v>6</v>
      </c>
      <c r="D5458" t="s">
        <v>48</v>
      </c>
      <c r="E5458" s="48" t="str">
        <f>VLOOKUP(D5458,'Species List'!$A$2:$J$97,3,0)</f>
        <v>Scarus taeniopterus</v>
      </c>
      <c r="F5458">
        <v>15</v>
      </c>
      <c r="G5458" t="s">
        <v>21</v>
      </c>
      <c r="H5458" s="50">
        <f>VLOOKUP(D5458,'Species List'!$A$2:$J$97,6,0)</f>
        <v>-3.2256999999999998</v>
      </c>
      <c r="I5458" s="50">
        <f>VLOOKUP(D5458,'Species List'!$A$2:$J$97,7,0)</f>
        <v>2.3852000000000002</v>
      </c>
      <c r="J5458">
        <f t="shared" si="85"/>
        <v>92.19616810425471</v>
      </c>
      <c r="K5458" s="50" t="str">
        <f>VLOOKUP(D5458,'Species List'!$A$2:$J$97,4,0)</f>
        <v>Scaridae</v>
      </c>
    </row>
    <row r="5459" spans="1:11">
      <c r="A5459">
        <v>2017</v>
      </c>
      <c r="B5459" t="s">
        <v>64</v>
      </c>
      <c r="C5459">
        <v>6</v>
      </c>
      <c r="D5459" t="s">
        <v>48</v>
      </c>
      <c r="E5459" s="48" t="str">
        <f>VLOOKUP(D5459,'Species List'!$A$2:$J$97,3,0)</f>
        <v>Scarus taeniopterus</v>
      </c>
      <c r="F5459">
        <v>15</v>
      </c>
      <c r="G5459" t="s">
        <v>21</v>
      </c>
      <c r="H5459" s="50">
        <f>VLOOKUP(D5459,'Species List'!$A$2:$J$97,6,0)</f>
        <v>-3.2256999999999998</v>
      </c>
      <c r="I5459" s="50">
        <f>VLOOKUP(D5459,'Species List'!$A$2:$J$97,7,0)</f>
        <v>2.3852000000000002</v>
      </c>
      <c r="J5459">
        <f t="shared" si="85"/>
        <v>92.19616810425471</v>
      </c>
      <c r="K5459" s="50" t="str">
        <f>VLOOKUP(D5459,'Species List'!$A$2:$J$97,4,0)</f>
        <v>Scaridae</v>
      </c>
    </row>
    <row r="5460" spans="1:11">
      <c r="A5460">
        <v>2017</v>
      </c>
      <c r="B5460" t="s">
        <v>64</v>
      </c>
      <c r="C5460">
        <v>6</v>
      </c>
      <c r="D5460" t="s">
        <v>48</v>
      </c>
      <c r="E5460" s="48" t="str">
        <f>VLOOKUP(D5460,'Species List'!$A$2:$J$97,3,0)</f>
        <v>Scarus taeniopterus</v>
      </c>
      <c r="F5460">
        <v>15</v>
      </c>
      <c r="G5460" t="s">
        <v>21</v>
      </c>
      <c r="H5460" s="50">
        <f>VLOOKUP(D5460,'Species List'!$A$2:$J$97,6,0)</f>
        <v>-3.2256999999999998</v>
      </c>
      <c r="I5460" s="50">
        <f>VLOOKUP(D5460,'Species List'!$A$2:$J$97,7,0)</f>
        <v>2.3852000000000002</v>
      </c>
      <c r="J5460">
        <f t="shared" si="85"/>
        <v>92.19616810425471</v>
      </c>
      <c r="K5460" s="50" t="str">
        <f>VLOOKUP(D5460,'Species List'!$A$2:$J$97,4,0)</f>
        <v>Scaridae</v>
      </c>
    </row>
    <row r="5461" spans="1:11">
      <c r="A5461">
        <v>2017</v>
      </c>
      <c r="B5461" t="s">
        <v>64</v>
      </c>
      <c r="C5461">
        <v>6</v>
      </c>
      <c r="D5461" t="s">
        <v>48</v>
      </c>
      <c r="E5461" s="48" t="str">
        <f>VLOOKUP(D5461,'Species List'!$A$2:$J$97,3,0)</f>
        <v>Scarus taeniopterus</v>
      </c>
      <c r="F5461">
        <v>15</v>
      </c>
      <c r="G5461" t="s">
        <v>21</v>
      </c>
      <c r="H5461" s="50">
        <f>VLOOKUP(D5461,'Species List'!$A$2:$J$97,6,0)</f>
        <v>-3.2256999999999998</v>
      </c>
      <c r="I5461" s="50">
        <f>VLOOKUP(D5461,'Species List'!$A$2:$J$97,7,0)</f>
        <v>2.3852000000000002</v>
      </c>
      <c r="J5461">
        <f t="shared" si="85"/>
        <v>92.19616810425471</v>
      </c>
      <c r="K5461" s="50" t="str">
        <f>VLOOKUP(D5461,'Species List'!$A$2:$J$97,4,0)</f>
        <v>Scaridae</v>
      </c>
    </row>
    <row r="5462" spans="1:11">
      <c r="A5462">
        <v>2017</v>
      </c>
      <c r="B5462" t="s">
        <v>64</v>
      </c>
      <c r="C5462">
        <v>6</v>
      </c>
      <c r="D5462" t="s">
        <v>48</v>
      </c>
      <c r="E5462" s="48" t="str">
        <f>VLOOKUP(D5462,'Species List'!$A$2:$J$97,3,0)</f>
        <v>Scarus taeniopterus</v>
      </c>
      <c r="F5462">
        <v>4</v>
      </c>
      <c r="G5462" t="s">
        <v>53</v>
      </c>
      <c r="H5462" s="50">
        <f>VLOOKUP(D5462,'Species List'!$A$2:$J$97,6,0)</f>
        <v>-3.2256999999999998</v>
      </c>
      <c r="I5462" s="50">
        <f>VLOOKUP(D5462,'Species List'!$A$2:$J$97,7,0)</f>
        <v>2.3852000000000002</v>
      </c>
      <c r="J5462">
        <f t="shared" si="85"/>
        <v>3.9403381302253098</v>
      </c>
      <c r="K5462" s="50" t="str">
        <f>VLOOKUP(D5462,'Species List'!$A$2:$J$97,4,0)</f>
        <v>Scaridae</v>
      </c>
    </row>
    <row r="5463" spans="1:11">
      <c r="A5463">
        <v>2017</v>
      </c>
      <c r="B5463" t="s">
        <v>64</v>
      </c>
      <c r="C5463">
        <v>6</v>
      </c>
      <c r="D5463" t="s">
        <v>48</v>
      </c>
      <c r="E5463" s="48" t="str">
        <f>VLOOKUP(D5463,'Species List'!$A$2:$J$97,3,0)</f>
        <v>Scarus taeniopterus</v>
      </c>
      <c r="F5463">
        <v>6</v>
      </c>
      <c r="G5463" t="s">
        <v>53</v>
      </c>
      <c r="H5463" s="50">
        <f>VLOOKUP(D5463,'Species List'!$A$2:$J$97,6,0)</f>
        <v>-3.2256999999999998</v>
      </c>
      <c r="I5463" s="50">
        <f>VLOOKUP(D5463,'Species List'!$A$2:$J$97,7,0)</f>
        <v>2.3852000000000002</v>
      </c>
      <c r="J5463">
        <f t="shared" si="85"/>
        <v>10.364452425850182</v>
      </c>
      <c r="K5463" s="50" t="str">
        <f>VLOOKUP(D5463,'Species List'!$A$2:$J$97,4,0)</f>
        <v>Scaridae</v>
      </c>
    </row>
    <row r="5464" spans="1:11">
      <c r="A5464">
        <v>2017</v>
      </c>
      <c r="B5464" t="s">
        <v>64</v>
      </c>
      <c r="C5464">
        <v>6</v>
      </c>
      <c r="D5464" t="s">
        <v>48</v>
      </c>
      <c r="E5464" s="48" t="str">
        <f>VLOOKUP(D5464,'Species List'!$A$2:$J$97,3,0)</f>
        <v>Scarus taeniopterus</v>
      </c>
      <c r="F5464">
        <v>6</v>
      </c>
      <c r="G5464" t="s">
        <v>53</v>
      </c>
      <c r="H5464" s="50">
        <f>VLOOKUP(D5464,'Species List'!$A$2:$J$97,6,0)</f>
        <v>-3.2256999999999998</v>
      </c>
      <c r="I5464" s="50">
        <f>VLOOKUP(D5464,'Species List'!$A$2:$J$97,7,0)</f>
        <v>2.3852000000000002</v>
      </c>
      <c r="J5464">
        <f t="shared" si="85"/>
        <v>10.364452425850182</v>
      </c>
      <c r="K5464" s="50" t="str">
        <f>VLOOKUP(D5464,'Species List'!$A$2:$J$97,4,0)</f>
        <v>Scaridae</v>
      </c>
    </row>
    <row r="5465" spans="1:11">
      <c r="A5465">
        <v>2017</v>
      </c>
      <c r="B5465" t="s">
        <v>64</v>
      </c>
      <c r="C5465">
        <v>6</v>
      </c>
      <c r="D5465" t="s">
        <v>48</v>
      </c>
      <c r="E5465" s="48" t="str">
        <f>VLOOKUP(D5465,'Species List'!$A$2:$J$97,3,0)</f>
        <v>Scarus taeniopterus</v>
      </c>
      <c r="F5465">
        <v>14</v>
      </c>
      <c r="G5465" t="s">
        <v>43</v>
      </c>
      <c r="H5465" s="50">
        <f>VLOOKUP(D5465,'Species List'!$A$2:$J$97,6,0)</f>
        <v>-3.2256999999999998</v>
      </c>
      <c r="I5465" s="50">
        <f>VLOOKUP(D5465,'Species List'!$A$2:$J$97,7,0)</f>
        <v>2.3852000000000002</v>
      </c>
      <c r="J5465">
        <f t="shared" si="85"/>
        <v>78.206813423753971</v>
      </c>
      <c r="K5465" s="50" t="str">
        <f>VLOOKUP(D5465,'Species List'!$A$2:$J$97,4,0)</f>
        <v>Scaridae</v>
      </c>
    </row>
    <row r="5466" spans="1:11">
      <c r="A5466">
        <v>2017</v>
      </c>
      <c r="B5466" t="s">
        <v>64</v>
      </c>
      <c r="C5466">
        <v>6</v>
      </c>
      <c r="D5466" t="s">
        <v>48</v>
      </c>
      <c r="E5466" s="48" t="str">
        <f>VLOOKUP(D5466,'Species List'!$A$2:$J$97,3,0)</f>
        <v>Scarus taeniopterus</v>
      </c>
      <c r="F5466">
        <v>17</v>
      </c>
      <c r="G5466" t="s">
        <v>43</v>
      </c>
      <c r="H5466" s="50">
        <f>VLOOKUP(D5466,'Species List'!$A$2:$J$97,6,0)</f>
        <v>-3.2256999999999998</v>
      </c>
      <c r="I5466" s="50">
        <f>VLOOKUP(D5466,'Species List'!$A$2:$J$97,7,0)</f>
        <v>2.3852000000000002</v>
      </c>
      <c r="J5466">
        <f t="shared" si="85"/>
        <v>124.27013418228138</v>
      </c>
      <c r="K5466" s="50" t="str">
        <f>VLOOKUP(D5466,'Species List'!$A$2:$J$97,4,0)</f>
        <v>Scaridae</v>
      </c>
    </row>
    <row r="5467" spans="1:11">
      <c r="A5467">
        <v>2017</v>
      </c>
      <c r="B5467" t="s">
        <v>64</v>
      </c>
      <c r="C5467">
        <v>6</v>
      </c>
      <c r="D5467" t="s">
        <v>48</v>
      </c>
      <c r="E5467" s="48" t="str">
        <f>VLOOKUP(D5467,'Species List'!$A$2:$J$97,3,0)</f>
        <v>Scarus taeniopterus</v>
      </c>
      <c r="F5467">
        <v>18</v>
      </c>
      <c r="G5467" t="s">
        <v>43</v>
      </c>
      <c r="H5467" s="50">
        <f>VLOOKUP(D5467,'Species List'!$A$2:$J$97,6,0)</f>
        <v>-3.2256999999999998</v>
      </c>
      <c r="I5467" s="50">
        <f>VLOOKUP(D5467,'Species List'!$A$2:$J$97,7,0)</f>
        <v>2.3852000000000002</v>
      </c>
      <c r="J5467">
        <f t="shared" si="85"/>
        <v>142.42163893869329</v>
      </c>
      <c r="K5467" s="50" t="str">
        <f>VLOOKUP(D5467,'Species List'!$A$2:$J$97,4,0)</f>
        <v>Scaridae</v>
      </c>
    </row>
    <row r="5468" spans="1:11">
      <c r="A5468">
        <v>2017</v>
      </c>
      <c r="B5468" t="s">
        <v>64</v>
      </c>
      <c r="C5468">
        <v>6</v>
      </c>
      <c r="D5468" t="s">
        <v>48</v>
      </c>
      <c r="E5468" s="48" t="str">
        <f>VLOOKUP(D5468,'Species List'!$A$2:$J$97,3,0)</f>
        <v>Scarus taeniopterus</v>
      </c>
      <c r="F5468">
        <v>21</v>
      </c>
      <c r="G5468" t="s">
        <v>43</v>
      </c>
      <c r="H5468" s="50">
        <f>VLOOKUP(D5468,'Species List'!$A$2:$J$97,6,0)</f>
        <v>-3.2256999999999998</v>
      </c>
      <c r="I5468" s="50">
        <f>VLOOKUP(D5468,'Species List'!$A$2:$J$97,7,0)</f>
        <v>2.3852000000000002</v>
      </c>
      <c r="J5468">
        <f t="shared" si="85"/>
        <v>205.71097462173614</v>
      </c>
      <c r="K5468" s="50" t="str">
        <f>VLOOKUP(D5468,'Species List'!$A$2:$J$97,4,0)</f>
        <v>Scaridae</v>
      </c>
    </row>
    <row r="5469" spans="1:11">
      <c r="A5469">
        <v>2017</v>
      </c>
      <c r="B5469" t="s">
        <v>64</v>
      </c>
      <c r="C5469">
        <v>6</v>
      </c>
      <c r="D5469" t="s">
        <v>48</v>
      </c>
      <c r="E5469" s="48" t="str">
        <f>VLOOKUP(D5469,'Species List'!$A$2:$J$97,3,0)</f>
        <v>Scarus taeniopterus</v>
      </c>
      <c r="F5469">
        <v>21</v>
      </c>
      <c r="G5469" t="s">
        <v>43</v>
      </c>
      <c r="H5469" s="50">
        <f>VLOOKUP(D5469,'Species List'!$A$2:$J$97,6,0)</f>
        <v>-3.2256999999999998</v>
      </c>
      <c r="I5469" s="50">
        <f>VLOOKUP(D5469,'Species List'!$A$2:$J$97,7,0)</f>
        <v>2.3852000000000002</v>
      </c>
      <c r="J5469">
        <f t="shared" si="85"/>
        <v>205.71097462173614</v>
      </c>
      <c r="K5469" s="50" t="str">
        <f>VLOOKUP(D5469,'Species List'!$A$2:$J$97,4,0)</f>
        <v>Scaridae</v>
      </c>
    </row>
    <row r="5470" spans="1:11">
      <c r="A5470">
        <v>2017</v>
      </c>
      <c r="B5470" t="s">
        <v>64</v>
      </c>
      <c r="C5470">
        <v>6</v>
      </c>
      <c r="D5470" t="s">
        <v>48</v>
      </c>
      <c r="E5470" s="48" t="str">
        <f>VLOOKUP(D5470,'Species List'!$A$2:$J$97,3,0)</f>
        <v>Scarus taeniopterus</v>
      </c>
      <c r="F5470">
        <v>12</v>
      </c>
      <c r="H5470" s="50">
        <f>VLOOKUP(D5470,'Species List'!$A$2:$J$97,6,0)</f>
        <v>-3.2256999999999998</v>
      </c>
      <c r="I5470" s="50">
        <f>VLOOKUP(D5470,'Species List'!$A$2:$J$97,7,0)</f>
        <v>2.3852000000000002</v>
      </c>
      <c r="J5470">
        <f t="shared" si="85"/>
        <v>54.145592205106873</v>
      </c>
      <c r="K5470" s="50" t="str">
        <f>VLOOKUP(D5470,'Species List'!$A$2:$J$97,4,0)</f>
        <v>Scaridae</v>
      </c>
    </row>
    <row r="5471" spans="1:11">
      <c r="A5471">
        <v>2017</v>
      </c>
      <c r="B5471" t="s">
        <v>64</v>
      </c>
      <c r="C5471">
        <v>6</v>
      </c>
      <c r="D5471" t="s">
        <v>48</v>
      </c>
      <c r="E5471" s="48" t="str">
        <f>VLOOKUP(D5471,'Species List'!$A$2:$J$97,3,0)</f>
        <v>Scarus taeniopterus</v>
      </c>
      <c r="F5471">
        <v>12</v>
      </c>
      <c r="H5471" s="50">
        <f>VLOOKUP(D5471,'Species List'!$A$2:$J$97,6,0)</f>
        <v>-3.2256999999999998</v>
      </c>
      <c r="I5471" s="50">
        <f>VLOOKUP(D5471,'Species List'!$A$2:$J$97,7,0)</f>
        <v>2.3852000000000002</v>
      </c>
      <c r="J5471">
        <f t="shared" si="85"/>
        <v>54.145592205106873</v>
      </c>
      <c r="K5471" s="50" t="str">
        <f>VLOOKUP(D5471,'Species List'!$A$2:$J$97,4,0)</f>
        <v>Scaridae</v>
      </c>
    </row>
    <row r="5472" spans="1:11">
      <c r="A5472">
        <v>2017</v>
      </c>
      <c r="B5472" t="s">
        <v>64</v>
      </c>
      <c r="C5472">
        <v>6</v>
      </c>
      <c r="D5472" t="s">
        <v>48</v>
      </c>
      <c r="E5472" s="48" t="str">
        <f>VLOOKUP(D5472,'Species List'!$A$2:$J$97,3,0)</f>
        <v>Scarus taeniopterus</v>
      </c>
      <c r="F5472">
        <v>12</v>
      </c>
      <c r="H5472" s="50">
        <f>VLOOKUP(D5472,'Species List'!$A$2:$J$97,6,0)</f>
        <v>-3.2256999999999998</v>
      </c>
      <c r="I5472" s="50">
        <f>VLOOKUP(D5472,'Species List'!$A$2:$J$97,7,0)</f>
        <v>2.3852000000000002</v>
      </c>
      <c r="J5472">
        <f t="shared" si="85"/>
        <v>54.145592205106873</v>
      </c>
      <c r="K5472" s="50" t="str">
        <f>VLOOKUP(D5472,'Species List'!$A$2:$J$97,4,0)</f>
        <v>Scaridae</v>
      </c>
    </row>
    <row r="5473" spans="1:11">
      <c r="A5473">
        <v>2017</v>
      </c>
      <c r="B5473" t="s">
        <v>64</v>
      </c>
      <c r="C5473">
        <v>6</v>
      </c>
      <c r="D5473" t="s">
        <v>42</v>
      </c>
      <c r="E5473" s="48" t="str">
        <f>VLOOKUP(D5473,'Species List'!$A$2:$J$97,3,0)</f>
        <v>Scarus vetula</v>
      </c>
      <c r="F5473">
        <v>18</v>
      </c>
      <c r="G5473" t="s">
        <v>21</v>
      </c>
      <c r="H5473" s="50">
        <f>VLOOKUP(D5473,'Species List'!$A$2:$J$97,6,0)</f>
        <v>-5.0162000000000004</v>
      </c>
      <c r="I5473" s="50">
        <f>VLOOKUP(D5473,'Species List'!$A$2:$J$97,7,0)</f>
        <v>3.1109</v>
      </c>
      <c r="J5473">
        <f t="shared" si="85"/>
        <v>99.937213515920433</v>
      </c>
      <c r="K5473" s="50" t="str">
        <f>VLOOKUP(D5473,'Species List'!$A$2:$J$97,4,0)</f>
        <v>Scaridae</v>
      </c>
    </row>
    <row r="5474" spans="1:11">
      <c r="A5474">
        <v>2017</v>
      </c>
      <c r="B5474" t="s">
        <v>64</v>
      </c>
      <c r="C5474">
        <v>6</v>
      </c>
      <c r="D5474" t="s">
        <v>42</v>
      </c>
      <c r="E5474" s="48" t="str">
        <f>VLOOKUP(D5474,'Species List'!$A$2:$J$97,3,0)</f>
        <v>Scarus vetula</v>
      </c>
      <c r="F5474">
        <v>22</v>
      </c>
      <c r="G5474" t="s">
        <v>21</v>
      </c>
      <c r="H5474" s="50">
        <f>VLOOKUP(D5474,'Species List'!$A$2:$J$97,6,0)</f>
        <v>-5.0162000000000004</v>
      </c>
      <c r="I5474" s="50">
        <f>VLOOKUP(D5474,'Species List'!$A$2:$J$97,7,0)</f>
        <v>3.1109</v>
      </c>
      <c r="J5474">
        <f t="shared" si="85"/>
        <v>186.5703893135852</v>
      </c>
      <c r="K5474" s="50" t="str">
        <f>VLOOKUP(D5474,'Species List'!$A$2:$J$97,4,0)</f>
        <v>Scaridae</v>
      </c>
    </row>
    <row r="5475" spans="1:11">
      <c r="A5475">
        <v>2017</v>
      </c>
      <c r="B5475" t="s">
        <v>64</v>
      </c>
      <c r="C5475">
        <v>6</v>
      </c>
      <c r="D5475" t="s">
        <v>47</v>
      </c>
      <c r="E5475" s="48" t="str">
        <f>VLOOKUP(D5475,'Species List'!$A$2:$J$97,3,0)</f>
        <v>Sparisoma aurofrenatum</v>
      </c>
      <c r="F5475">
        <v>10</v>
      </c>
      <c r="G5475" t="s">
        <v>21</v>
      </c>
      <c r="H5475" s="50">
        <f>VLOOKUP(D5475,'Species List'!$A$2:$J$97,6,0)</f>
        <v>-4.0781000000000001</v>
      </c>
      <c r="I5475" s="50">
        <f>VLOOKUP(D5475,'Species List'!$A$2:$J$97,7,0)</f>
        <v>2.7437999999999998</v>
      </c>
      <c r="J5475">
        <f t="shared" si="85"/>
        <v>25.674382081061271</v>
      </c>
      <c r="K5475" s="50" t="str">
        <f>VLOOKUP(D5475,'Species List'!$A$2:$J$97,4,0)</f>
        <v>Scaridae</v>
      </c>
    </row>
    <row r="5476" spans="1:11">
      <c r="A5476">
        <v>2017</v>
      </c>
      <c r="B5476" t="s">
        <v>64</v>
      </c>
      <c r="C5476">
        <v>6</v>
      </c>
      <c r="D5476" t="s">
        <v>47</v>
      </c>
      <c r="E5476" s="48" t="str">
        <f>VLOOKUP(D5476,'Species List'!$A$2:$J$97,3,0)</f>
        <v>Sparisoma aurofrenatum</v>
      </c>
      <c r="F5476">
        <v>14</v>
      </c>
      <c r="G5476" t="s">
        <v>21</v>
      </c>
      <c r="H5476" s="50">
        <f>VLOOKUP(D5476,'Species List'!$A$2:$J$97,6,0)</f>
        <v>-4.0781000000000001</v>
      </c>
      <c r="I5476" s="50">
        <f>VLOOKUP(D5476,'Species List'!$A$2:$J$97,7,0)</f>
        <v>2.7437999999999998</v>
      </c>
      <c r="J5476">
        <f t="shared" si="85"/>
        <v>64.631778134170816</v>
      </c>
      <c r="K5476" s="50" t="str">
        <f>VLOOKUP(D5476,'Species List'!$A$2:$J$97,4,0)</f>
        <v>Scaridae</v>
      </c>
    </row>
    <row r="5477" spans="1:11">
      <c r="A5477">
        <v>2017</v>
      </c>
      <c r="B5477" t="s">
        <v>64</v>
      </c>
      <c r="C5477">
        <v>6</v>
      </c>
      <c r="D5477" t="s">
        <v>47</v>
      </c>
      <c r="E5477" s="48" t="str">
        <f>VLOOKUP(D5477,'Species List'!$A$2:$J$97,3,0)</f>
        <v>Sparisoma aurofrenatum</v>
      </c>
      <c r="F5477">
        <v>14</v>
      </c>
      <c r="G5477" t="s">
        <v>21</v>
      </c>
      <c r="H5477" s="50">
        <f>VLOOKUP(D5477,'Species List'!$A$2:$J$97,6,0)</f>
        <v>-4.0781000000000001</v>
      </c>
      <c r="I5477" s="50">
        <f>VLOOKUP(D5477,'Species List'!$A$2:$J$97,7,0)</f>
        <v>2.7437999999999998</v>
      </c>
      <c r="J5477">
        <f t="shared" si="85"/>
        <v>64.631778134170816</v>
      </c>
      <c r="K5477" s="50" t="str">
        <f>VLOOKUP(D5477,'Species List'!$A$2:$J$97,4,0)</f>
        <v>Scaridae</v>
      </c>
    </row>
    <row r="5478" spans="1:11">
      <c r="A5478">
        <v>2017</v>
      </c>
      <c r="B5478" t="s">
        <v>64</v>
      </c>
      <c r="C5478">
        <v>6</v>
      </c>
      <c r="D5478" t="s">
        <v>45</v>
      </c>
      <c r="E5478" s="48" t="str">
        <f>VLOOKUP(D5478,'Species List'!$A$2:$J$97,3,0)</f>
        <v>Sparisoma viride</v>
      </c>
      <c r="F5478">
        <v>19</v>
      </c>
      <c r="G5478" t="s">
        <v>21</v>
      </c>
      <c r="H5478" s="50">
        <f>VLOOKUP(D5478,'Species List'!$A$2:$J$97,6,0)</f>
        <v>-4.4317000000000002</v>
      </c>
      <c r="I5478" s="50">
        <f>VLOOKUP(D5478,'Species List'!$A$2:$J$97,7,0)</f>
        <v>2.9051</v>
      </c>
      <c r="J5478">
        <f t="shared" si="85"/>
        <v>154.2790962414671</v>
      </c>
      <c r="K5478" s="50" t="str">
        <f>VLOOKUP(D5478,'Species List'!$A$2:$J$97,4,0)</f>
        <v>Scaridae</v>
      </c>
    </row>
    <row r="5479" spans="1:11">
      <c r="A5479">
        <v>2017</v>
      </c>
      <c r="B5479" t="s">
        <v>64</v>
      </c>
      <c r="C5479">
        <v>6</v>
      </c>
      <c r="D5479" t="s">
        <v>45</v>
      </c>
      <c r="E5479" s="48" t="str">
        <f>VLOOKUP(D5479,'Species List'!$A$2:$J$97,3,0)</f>
        <v>Sparisoma viride</v>
      </c>
      <c r="F5479">
        <v>19</v>
      </c>
      <c r="G5479" t="s">
        <v>21</v>
      </c>
      <c r="H5479" s="50">
        <f>VLOOKUP(D5479,'Species List'!$A$2:$J$97,6,0)</f>
        <v>-4.4317000000000002</v>
      </c>
      <c r="I5479" s="50">
        <f>VLOOKUP(D5479,'Species List'!$A$2:$J$97,7,0)</f>
        <v>2.9051</v>
      </c>
      <c r="J5479">
        <f t="shared" si="85"/>
        <v>154.2790962414671</v>
      </c>
      <c r="K5479" s="50" t="str">
        <f>VLOOKUP(D5479,'Species List'!$A$2:$J$97,4,0)</f>
        <v>Scaridae</v>
      </c>
    </row>
    <row r="5480" spans="1:11">
      <c r="A5480">
        <v>2017</v>
      </c>
      <c r="B5480" t="s">
        <v>64</v>
      </c>
      <c r="C5480">
        <v>6</v>
      </c>
      <c r="D5480" t="s">
        <v>45</v>
      </c>
      <c r="E5480" s="48" t="str">
        <f>VLOOKUP(D5480,'Species List'!$A$2:$J$97,3,0)</f>
        <v>Sparisoma viride</v>
      </c>
      <c r="F5480">
        <v>19</v>
      </c>
      <c r="G5480" t="s">
        <v>21</v>
      </c>
      <c r="H5480" s="50">
        <f>VLOOKUP(D5480,'Species List'!$A$2:$J$97,6,0)</f>
        <v>-4.4317000000000002</v>
      </c>
      <c r="I5480" s="50">
        <f>VLOOKUP(D5480,'Species List'!$A$2:$J$97,7,0)</f>
        <v>2.9051</v>
      </c>
      <c r="J5480">
        <f t="shared" si="85"/>
        <v>154.2790962414671</v>
      </c>
      <c r="K5480" s="50" t="str">
        <f>VLOOKUP(D5480,'Species List'!$A$2:$J$97,4,0)</f>
        <v>Scaridae</v>
      </c>
    </row>
    <row r="5481" spans="1:11">
      <c r="A5481">
        <v>2017</v>
      </c>
      <c r="B5481" t="s">
        <v>64</v>
      </c>
      <c r="C5481">
        <v>6</v>
      </c>
      <c r="D5481" t="s">
        <v>45</v>
      </c>
      <c r="E5481" s="48" t="str">
        <f>VLOOKUP(D5481,'Species List'!$A$2:$J$97,3,0)</f>
        <v>Sparisoma viride</v>
      </c>
      <c r="F5481">
        <v>24</v>
      </c>
      <c r="G5481" t="s">
        <v>21</v>
      </c>
      <c r="H5481" s="50">
        <f>VLOOKUP(D5481,'Species List'!$A$2:$J$97,6,0)</f>
        <v>-4.4317000000000002</v>
      </c>
      <c r="I5481" s="50">
        <f>VLOOKUP(D5481,'Species List'!$A$2:$J$97,7,0)</f>
        <v>2.9051</v>
      </c>
      <c r="J5481">
        <f t="shared" si="85"/>
        <v>304.12468932899543</v>
      </c>
      <c r="K5481" s="50" t="str">
        <f>VLOOKUP(D5481,'Species List'!$A$2:$J$97,4,0)</f>
        <v>Scaridae</v>
      </c>
    </row>
    <row r="5482" spans="1:11">
      <c r="A5482">
        <v>2017</v>
      </c>
      <c r="B5482" t="s">
        <v>64</v>
      </c>
      <c r="C5482">
        <v>6</v>
      </c>
      <c r="D5482" t="s">
        <v>45</v>
      </c>
      <c r="E5482" s="48" t="str">
        <f>VLOOKUP(D5482,'Species List'!$A$2:$J$97,3,0)</f>
        <v>Sparisoma viride</v>
      </c>
      <c r="F5482">
        <v>25</v>
      </c>
      <c r="G5482" t="s">
        <v>21</v>
      </c>
      <c r="H5482" s="50">
        <f>VLOOKUP(D5482,'Species List'!$A$2:$J$97,6,0)</f>
        <v>-4.4317000000000002</v>
      </c>
      <c r="I5482" s="50">
        <f>VLOOKUP(D5482,'Species List'!$A$2:$J$97,7,0)</f>
        <v>2.9051</v>
      </c>
      <c r="J5482">
        <f t="shared" si="85"/>
        <v>342.41715863912742</v>
      </c>
      <c r="K5482" s="50" t="str">
        <f>VLOOKUP(D5482,'Species List'!$A$2:$J$97,4,0)</f>
        <v>Scaridae</v>
      </c>
    </row>
    <row r="5483" spans="1:11">
      <c r="A5483">
        <v>2017</v>
      </c>
      <c r="B5483" t="s">
        <v>64</v>
      </c>
      <c r="C5483">
        <v>6</v>
      </c>
      <c r="D5483" t="s">
        <v>45</v>
      </c>
      <c r="E5483" s="48" t="str">
        <f>VLOOKUP(D5483,'Species List'!$A$2:$J$97,3,0)</f>
        <v>Sparisoma viride</v>
      </c>
      <c r="F5483">
        <v>2</v>
      </c>
      <c r="G5483" t="s">
        <v>53</v>
      </c>
      <c r="H5483" s="50">
        <f>VLOOKUP(D5483,'Species List'!$A$2:$J$97,6,0)</f>
        <v>-4.4317000000000002</v>
      </c>
      <c r="I5483" s="50">
        <f>VLOOKUP(D5483,'Species List'!$A$2:$J$97,7,0)</f>
        <v>2.9051</v>
      </c>
      <c r="J5483">
        <f t="shared" si="85"/>
        <v>0.22280361879355268</v>
      </c>
      <c r="K5483" s="50" t="str">
        <f>VLOOKUP(D5483,'Species List'!$A$2:$J$97,4,0)</f>
        <v>Scaridae</v>
      </c>
    </row>
    <row r="5484" spans="1:11">
      <c r="A5484">
        <v>2017</v>
      </c>
      <c r="B5484" t="s">
        <v>64</v>
      </c>
      <c r="C5484">
        <v>6</v>
      </c>
      <c r="D5484" t="s">
        <v>45</v>
      </c>
      <c r="E5484" s="48" t="str">
        <f>VLOOKUP(D5484,'Species List'!$A$2:$J$97,3,0)</f>
        <v>Sparisoma viride</v>
      </c>
      <c r="F5484">
        <v>2</v>
      </c>
      <c r="G5484" t="s">
        <v>53</v>
      </c>
      <c r="H5484" s="50">
        <f>VLOOKUP(D5484,'Species List'!$A$2:$J$97,6,0)</f>
        <v>-4.4317000000000002</v>
      </c>
      <c r="I5484" s="50">
        <f>VLOOKUP(D5484,'Species List'!$A$2:$J$97,7,0)</f>
        <v>2.9051</v>
      </c>
      <c r="J5484">
        <f t="shared" si="85"/>
        <v>0.22280361879355268</v>
      </c>
      <c r="K5484" s="50" t="str">
        <f>VLOOKUP(D5484,'Species List'!$A$2:$J$97,4,0)</f>
        <v>Scaridae</v>
      </c>
    </row>
    <row r="5485" spans="1:11">
      <c r="A5485">
        <v>2017</v>
      </c>
      <c r="B5485" t="s">
        <v>64</v>
      </c>
      <c r="C5485">
        <v>6</v>
      </c>
      <c r="D5485" t="s">
        <v>45</v>
      </c>
      <c r="E5485" s="48" t="str">
        <f>VLOOKUP(D5485,'Species List'!$A$2:$J$97,3,0)</f>
        <v>Sparisoma viride</v>
      </c>
      <c r="F5485">
        <v>4</v>
      </c>
      <c r="G5485" t="s">
        <v>53</v>
      </c>
      <c r="H5485" s="50">
        <f>VLOOKUP(D5485,'Species List'!$A$2:$J$97,6,0)</f>
        <v>-4.4317000000000002</v>
      </c>
      <c r="I5485" s="50">
        <f>VLOOKUP(D5485,'Species List'!$A$2:$J$97,7,0)</f>
        <v>2.9051</v>
      </c>
      <c r="J5485">
        <f t="shared" si="85"/>
        <v>1.6689544383321804</v>
      </c>
      <c r="K5485" s="50" t="str">
        <f>VLOOKUP(D5485,'Species List'!$A$2:$J$97,4,0)</f>
        <v>Scaridae</v>
      </c>
    </row>
    <row r="5486" spans="1:11">
      <c r="A5486">
        <v>2017</v>
      </c>
      <c r="B5486" t="s">
        <v>64</v>
      </c>
      <c r="C5486">
        <v>6</v>
      </c>
      <c r="D5486" t="s">
        <v>45</v>
      </c>
      <c r="E5486" s="48" t="str">
        <f>VLOOKUP(D5486,'Species List'!$A$2:$J$97,3,0)</f>
        <v>Sparisoma viride</v>
      </c>
      <c r="F5486">
        <v>24</v>
      </c>
      <c r="G5486" t="s">
        <v>43</v>
      </c>
      <c r="H5486" s="50">
        <f>VLOOKUP(D5486,'Species List'!$A$2:$J$97,6,0)</f>
        <v>-4.4317000000000002</v>
      </c>
      <c r="I5486" s="50">
        <f>VLOOKUP(D5486,'Species List'!$A$2:$J$97,7,0)</f>
        <v>2.9051</v>
      </c>
      <c r="J5486">
        <f t="shared" si="85"/>
        <v>304.12468932899543</v>
      </c>
      <c r="K5486" s="50" t="str">
        <f>VLOOKUP(D5486,'Species List'!$A$2:$J$97,4,0)</f>
        <v>Scaridae</v>
      </c>
    </row>
    <row r="5487" spans="1:11">
      <c r="A5487">
        <v>2017</v>
      </c>
      <c r="B5487" t="s">
        <v>64</v>
      </c>
      <c r="C5487">
        <v>6</v>
      </c>
      <c r="D5487" t="s">
        <v>45</v>
      </c>
      <c r="E5487" s="48" t="str">
        <f>VLOOKUP(D5487,'Species List'!$A$2:$J$97,3,0)</f>
        <v>Sparisoma viride</v>
      </c>
      <c r="F5487">
        <v>25</v>
      </c>
      <c r="G5487" t="s">
        <v>43</v>
      </c>
      <c r="H5487" s="50">
        <f>VLOOKUP(D5487,'Species List'!$A$2:$J$97,6,0)</f>
        <v>-4.4317000000000002</v>
      </c>
      <c r="I5487" s="50">
        <f>VLOOKUP(D5487,'Species List'!$A$2:$J$97,7,0)</f>
        <v>2.9051</v>
      </c>
      <c r="J5487">
        <f t="shared" si="85"/>
        <v>342.41715863912742</v>
      </c>
      <c r="K5487" s="50" t="str">
        <f>VLOOKUP(D5487,'Species List'!$A$2:$J$97,4,0)</f>
        <v>Scaridae</v>
      </c>
    </row>
    <row r="5488" spans="1:11">
      <c r="A5488">
        <v>2017</v>
      </c>
      <c r="B5488" t="s">
        <v>64</v>
      </c>
      <c r="C5488">
        <v>6</v>
      </c>
      <c r="D5488" t="s">
        <v>45</v>
      </c>
      <c r="E5488" s="48" t="str">
        <f>VLOOKUP(D5488,'Species List'!$A$2:$J$97,3,0)</f>
        <v>Sparisoma viride</v>
      </c>
      <c r="F5488">
        <v>28</v>
      </c>
      <c r="G5488" t="s">
        <v>43</v>
      </c>
      <c r="H5488" s="50">
        <f>VLOOKUP(D5488,'Species List'!$A$2:$J$97,6,0)</f>
        <v>-4.4317000000000002</v>
      </c>
      <c r="I5488" s="50">
        <f>VLOOKUP(D5488,'Species List'!$A$2:$J$97,7,0)</f>
        <v>2.9051</v>
      </c>
      <c r="J5488">
        <f t="shared" si="85"/>
        <v>475.92530495067058</v>
      </c>
      <c r="K5488" s="50" t="str">
        <f>VLOOKUP(D5488,'Species List'!$A$2:$J$97,4,0)</f>
        <v>Scaridae</v>
      </c>
    </row>
    <row r="5489" spans="1:11">
      <c r="A5489">
        <v>2017</v>
      </c>
      <c r="B5489" t="s">
        <v>64</v>
      </c>
      <c r="C5489">
        <v>6</v>
      </c>
      <c r="D5489" t="s">
        <v>45</v>
      </c>
      <c r="E5489" s="48" t="str">
        <f>VLOOKUP(D5489,'Species List'!$A$2:$J$97,3,0)</f>
        <v>Sparisoma viride</v>
      </c>
      <c r="F5489">
        <v>30</v>
      </c>
      <c r="G5489" t="s">
        <v>43</v>
      </c>
      <c r="H5489" s="50">
        <f>VLOOKUP(D5489,'Species List'!$A$2:$J$97,6,0)</f>
        <v>-4.4317000000000002</v>
      </c>
      <c r="I5489" s="50">
        <f>VLOOKUP(D5489,'Species List'!$A$2:$J$97,7,0)</f>
        <v>2.9051</v>
      </c>
      <c r="J5489">
        <f t="shared" si="85"/>
        <v>581.54718397712224</v>
      </c>
      <c r="K5489" s="50" t="str">
        <f>VLOOKUP(D5489,'Species List'!$A$2:$J$97,4,0)</f>
        <v>Scaridae</v>
      </c>
    </row>
    <row r="5490" spans="1:11">
      <c r="A5490">
        <v>2017</v>
      </c>
      <c r="B5490" t="s">
        <v>64</v>
      </c>
      <c r="C5490">
        <v>7</v>
      </c>
      <c r="D5490" t="s">
        <v>46</v>
      </c>
      <c r="E5490" s="48" t="str">
        <f>VLOOKUP(D5490,'Species List'!$A$2:$J$97,3,0)</f>
        <v>Acanthurus chirurgus</v>
      </c>
      <c r="F5490">
        <v>15</v>
      </c>
      <c r="H5490" s="50">
        <f>VLOOKUP(D5490,'Species List'!$A$2:$J$97,6,0)</f>
        <v>-2.4262000000000001</v>
      </c>
      <c r="I5490" s="50">
        <f>VLOOKUP(D5490,'Species List'!$A$2:$J$97,7,0)</f>
        <v>2.0768</v>
      </c>
      <c r="J5490">
        <f t="shared" si="85"/>
        <v>123.90999139179274</v>
      </c>
      <c r="K5490" s="50" t="str">
        <f>VLOOKUP(D5490,'Species List'!$A$2:$J$97,4,0)</f>
        <v>Acanthuridae</v>
      </c>
    </row>
    <row r="5491" spans="1:11">
      <c r="A5491">
        <v>2017</v>
      </c>
      <c r="B5491" t="s">
        <v>64</v>
      </c>
      <c r="C5491">
        <v>7</v>
      </c>
      <c r="D5491" t="s">
        <v>54</v>
      </c>
      <c r="E5491" s="48" t="str">
        <f>VLOOKUP(D5491,'Species List'!$A$2:$J$97,3,0)</f>
        <v>Acanthurus coeruleus</v>
      </c>
      <c r="F5491">
        <v>14</v>
      </c>
      <c r="H5491" s="50">
        <f>VLOOKUP(D5491,'Species List'!$A$2:$J$97,6,0)</f>
        <v>-2.8241999999999998</v>
      </c>
      <c r="I5491" s="50">
        <f>VLOOKUP(D5491,'Species List'!$A$2:$J$97,7,0)</f>
        <v>2.2637999999999998</v>
      </c>
      <c r="J5491">
        <f t="shared" si="85"/>
        <v>108.19436620046002</v>
      </c>
      <c r="K5491" s="50" t="str">
        <f>VLOOKUP(D5491,'Species List'!$A$2:$J$97,4,0)</f>
        <v>Acanthuridae</v>
      </c>
    </row>
    <row r="5492" spans="1:11">
      <c r="A5492">
        <v>2017</v>
      </c>
      <c r="B5492" t="s">
        <v>64</v>
      </c>
      <c r="C5492">
        <v>7</v>
      </c>
      <c r="D5492" t="s">
        <v>54</v>
      </c>
      <c r="E5492" s="48" t="str">
        <f>VLOOKUP(D5492,'Species List'!$A$2:$J$97,3,0)</f>
        <v>Acanthurus coeruleus</v>
      </c>
      <c r="F5492">
        <v>18</v>
      </c>
      <c r="H5492" s="50">
        <f>VLOOKUP(D5492,'Species List'!$A$2:$J$97,6,0)</f>
        <v>-2.8241999999999998</v>
      </c>
      <c r="I5492" s="50">
        <f>VLOOKUP(D5492,'Species List'!$A$2:$J$97,7,0)</f>
        <v>2.2637999999999998</v>
      </c>
      <c r="J5492">
        <f t="shared" si="85"/>
        <v>191.11109332634919</v>
      </c>
      <c r="K5492" s="50" t="str">
        <f>VLOOKUP(D5492,'Species List'!$A$2:$J$97,4,0)</f>
        <v>Acanthuridae</v>
      </c>
    </row>
    <row r="5493" spans="1:11">
      <c r="A5493">
        <v>2017</v>
      </c>
      <c r="B5493" t="s">
        <v>64</v>
      </c>
      <c r="C5493">
        <v>7</v>
      </c>
      <c r="D5493" t="s">
        <v>49</v>
      </c>
      <c r="E5493" s="48" t="str">
        <f>VLOOKUP(D5493,'Species List'!$A$2:$J$97,3,0)</f>
        <v>Microspathodon chrysurus</v>
      </c>
      <c r="F5493">
        <v>12</v>
      </c>
      <c r="H5493" s="50">
        <f>VLOOKUP(D5493,'Species List'!$A$2:$J$97,6,0)</f>
        <v>-4.7032999999999996</v>
      </c>
      <c r="I5493" s="50">
        <f>VLOOKUP(D5493,'Species List'!$A$2:$J$97,7,0)</f>
        <v>3.0825</v>
      </c>
      <c r="J5493">
        <f t="shared" si="85"/>
        <v>50.789763544333439</v>
      </c>
      <c r="K5493" s="50" t="str">
        <f>VLOOKUP(D5493,'Species List'!$A$2:$J$97,4,0)</f>
        <v>Pomacentridae</v>
      </c>
    </row>
    <row r="5494" spans="1:11">
      <c r="A5494">
        <v>2017</v>
      </c>
      <c r="B5494" t="s">
        <v>64</v>
      </c>
      <c r="C5494">
        <v>7</v>
      </c>
      <c r="D5494" t="s">
        <v>48</v>
      </c>
      <c r="E5494" s="48" t="str">
        <f>VLOOKUP(D5494,'Species List'!$A$2:$J$97,3,0)</f>
        <v>Scarus taeniopterus</v>
      </c>
      <c r="F5494">
        <v>10</v>
      </c>
      <c r="G5494" t="s">
        <v>21</v>
      </c>
      <c r="H5494" s="50">
        <f>VLOOKUP(D5494,'Species List'!$A$2:$J$97,6,0)</f>
        <v>-3.2256999999999998</v>
      </c>
      <c r="I5494" s="50">
        <f>VLOOKUP(D5494,'Species List'!$A$2:$J$97,7,0)</f>
        <v>2.3852000000000002</v>
      </c>
      <c r="J5494">
        <f t="shared" si="85"/>
        <v>35.050966680669347</v>
      </c>
      <c r="K5494" s="50" t="str">
        <f>VLOOKUP(D5494,'Species List'!$A$2:$J$97,4,0)</f>
        <v>Scaridae</v>
      </c>
    </row>
    <row r="5495" spans="1:11">
      <c r="A5495">
        <v>2017</v>
      </c>
      <c r="B5495" t="s">
        <v>64</v>
      </c>
      <c r="C5495">
        <v>7</v>
      </c>
      <c r="D5495" t="s">
        <v>48</v>
      </c>
      <c r="E5495" s="48" t="str">
        <f>VLOOKUP(D5495,'Species List'!$A$2:$J$97,3,0)</f>
        <v>Scarus taeniopterus</v>
      </c>
      <c r="F5495">
        <v>10</v>
      </c>
      <c r="G5495" t="s">
        <v>21</v>
      </c>
      <c r="H5495" s="50">
        <f>VLOOKUP(D5495,'Species List'!$A$2:$J$97,6,0)</f>
        <v>-3.2256999999999998</v>
      </c>
      <c r="I5495" s="50">
        <f>VLOOKUP(D5495,'Species List'!$A$2:$J$97,7,0)</f>
        <v>2.3852000000000002</v>
      </c>
      <c r="J5495">
        <f t="shared" si="85"/>
        <v>35.050966680669347</v>
      </c>
      <c r="K5495" s="50" t="str">
        <f>VLOOKUP(D5495,'Species List'!$A$2:$J$97,4,0)</f>
        <v>Scaridae</v>
      </c>
    </row>
    <row r="5496" spans="1:11">
      <c r="A5496">
        <v>2017</v>
      </c>
      <c r="B5496" t="s">
        <v>64</v>
      </c>
      <c r="C5496">
        <v>7</v>
      </c>
      <c r="D5496" t="s">
        <v>48</v>
      </c>
      <c r="E5496" s="48" t="str">
        <f>VLOOKUP(D5496,'Species List'!$A$2:$J$97,3,0)</f>
        <v>Scarus taeniopterus</v>
      </c>
      <c r="F5496">
        <v>10</v>
      </c>
      <c r="G5496" t="s">
        <v>21</v>
      </c>
      <c r="H5496" s="50">
        <f>VLOOKUP(D5496,'Species List'!$A$2:$J$97,6,0)</f>
        <v>-3.2256999999999998</v>
      </c>
      <c r="I5496" s="50">
        <f>VLOOKUP(D5496,'Species List'!$A$2:$J$97,7,0)</f>
        <v>2.3852000000000002</v>
      </c>
      <c r="J5496">
        <f t="shared" si="85"/>
        <v>35.050966680669347</v>
      </c>
      <c r="K5496" s="50" t="str">
        <f>VLOOKUP(D5496,'Species List'!$A$2:$J$97,4,0)</f>
        <v>Scaridae</v>
      </c>
    </row>
    <row r="5497" spans="1:11">
      <c r="A5497">
        <v>2017</v>
      </c>
      <c r="B5497" t="s">
        <v>64</v>
      </c>
      <c r="C5497">
        <v>7</v>
      </c>
      <c r="D5497" t="s">
        <v>48</v>
      </c>
      <c r="E5497" s="48" t="str">
        <f>VLOOKUP(D5497,'Species List'!$A$2:$J$97,3,0)</f>
        <v>Scarus taeniopterus</v>
      </c>
      <c r="F5497">
        <v>10</v>
      </c>
      <c r="G5497" t="s">
        <v>21</v>
      </c>
      <c r="H5497" s="50">
        <f>VLOOKUP(D5497,'Species List'!$A$2:$J$97,6,0)</f>
        <v>-3.2256999999999998</v>
      </c>
      <c r="I5497" s="50">
        <f>VLOOKUP(D5497,'Species List'!$A$2:$J$97,7,0)</f>
        <v>2.3852000000000002</v>
      </c>
      <c r="J5497">
        <f t="shared" si="85"/>
        <v>35.050966680669347</v>
      </c>
      <c r="K5497" s="50" t="str">
        <f>VLOOKUP(D5497,'Species List'!$A$2:$J$97,4,0)</f>
        <v>Scaridae</v>
      </c>
    </row>
    <row r="5498" spans="1:11">
      <c r="A5498">
        <v>2017</v>
      </c>
      <c r="B5498" t="s">
        <v>64</v>
      </c>
      <c r="C5498">
        <v>7</v>
      </c>
      <c r="D5498" t="s">
        <v>48</v>
      </c>
      <c r="E5498" s="48" t="str">
        <f>VLOOKUP(D5498,'Species List'!$A$2:$J$97,3,0)</f>
        <v>Scarus taeniopterus</v>
      </c>
      <c r="F5498">
        <v>10</v>
      </c>
      <c r="G5498" t="s">
        <v>21</v>
      </c>
      <c r="H5498" s="50">
        <f>VLOOKUP(D5498,'Species List'!$A$2:$J$97,6,0)</f>
        <v>-3.2256999999999998</v>
      </c>
      <c r="I5498" s="50">
        <f>VLOOKUP(D5498,'Species List'!$A$2:$J$97,7,0)</f>
        <v>2.3852000000000002</v>
      </c>
      <c r="J5498">
        <f t="shared" si="85"/>
        <v>35.050966680669347</v>
      </c>
      <c r="K5498" s="50" t="str">
        <f>VLOOKUP(D5498,'Species List'!$A$2:$J$97,4,0)</f>
        <v>Scaridae</v>
      </c>
    </row>
    <row r="5499" spans="1:11">
      <c r="A5499">
        <v>2017</v>
      </c>
      <c r="B5499" t="s">
        <v>64</v>
      </c>
      <c r="C5499">
        <v>7</v>
      </c>
      <c r="D5499" t="s">
        <v>48</v>
      </c>
      <c r="E5499" s="48" t="str">
        <f>VLOOKUP(D5499,'Species List'!$A$2:$J$97,3,0)</f>
        <v>Scarus taeniopterus</v>
      </c>
      <c r="F5499">
        <v>10</v>
      </c>
      <c r="G5499" t="s">
        <v>21</v>
      </c>
      <c r="H5499" s="50">
        <f>VLOOKUP(D5499,'Species List'!$A$2:$J$97,6,0)</f>
        <v>-3.2256999999999998</v>
      </c>
      <c r="I5499" s="50">
        <f>VLOOKUP(D5499,'Species List'!$A$2:$J$97,7,0)</f>
        <v>2.3852000000000002</v>
      </c>
      <c r="J5499">
        <f t="shared" si="85"/>
        <v>35.050966680669347</v>
      </c>
      <c r="K5499" s="50" t="str">
        <f>VLOOKUP(D5499,'Species List'!$A$2:$J$97,4,0)</f>
        <v>Scaridae</v>
      </c>
    </row>
    <row r="5500" spans="1:11">
      <c r="A5500">
        <v>2017</v>
      </c>
      <c r="B5500" t="s">
        <v>64</v>
      </c>
      <c r="C5500">
        <v>7</v>
      </c>
      <c r="D5500" t="s">
        <v>48</v>
      </c>
      <c r="E5500" s="48" t="str">
        <f>VLOOKUP(D5500,'Species List'!$A$2:$J$97,3,0)</f>
        <v>Scarus taeniopterus</v>
      </c>
      <c r="F5500">
        <v>10</v>
      </c>
      <c r="G5500" t="s">
        <v>21</v>
      </c>
      <c r="H5500" s="50">
        <f>VLOOKUP(D5500,'Species List'!$A$2:$J$97,6,0)</f>
        <v>-3.2256999999999998</v>
      </c>
      <c r="I5500" s="50">
        <f>VLOOKUP(D5500,'Species List'!$A$2:$J$97,7,0)</f>
        <v>2.3852000000000002</v>
      </c>
      <c r="J5500">
        <f t="shared" si="85"/>
        <v>35.050966680669347</v>
      </c>
      <c r="K5500" s="50" t="str">
        <f>VLOOKUP(D5500,'Species List'!$A$2:$J$97,4,0)</f>
        <v>Scaridae</v>
      </c>
    </row>
    <row r="5501" spans="1:11">
      <c r="A5501">
        <v>2017</v>
      </c>
      <c r="B5501" t="s">
        <v>64</v>
      </c>
      <c r="C5501">
        <v>7</v>
      </c>
      <c r="D5501" t="s">
        <v>48</v>
      </c>
      <c r="E5501" s="48" t="str">
        <f>VLOOKUP(D5501,'Species List'!$A$2:$J$97,3,0)</f>
        <v>Scarus taeniopterus</v>
      </c>
      <c r="F5501">
        <v>11</v>
      </c>
      <c r="G5501" t="s">
        <v>21</v>
      </c>
      <c r="H5501" s="50">
        <f>VLOOKUP(D5501,'Species List'!$A$2:$J$97,6,0)</f>
        <v>-3.2256999999999998</v>
      </c>
      <c r="I5501" s="50">
        <f>VLOOKUP(D5501,'Species List'!$A$2:$J$97,7,0)</f>
        <v>2.3852000000000002</v>
      </c>
      <c r="J5501">
        <f t="shared" si="85"/>
        <v>43.997685665219798</v>
      </c>
      <c r="K5501" s="50" t="str">
        <f>VLOOKUP(D5501,'Species List'!$A$2:$J$97,4,0)</f>
        <v>Scaridae</v>
      </c>
    </row>
    <row r="5502" spans="1:11">
      <c r="A5502">
        <v>2017</v>
      </c>
      <c r="B5502" t="s">
        <v>64</v>
      </c>
      <c r="C5502">
        <v>7</v>
      </c>
      <c r="D5502" t="s">
        <v>48</v>
      </c>
      <c r="E5502" s="48" t="str">
        <f>VLOOKUP(D5502,'Species List'!$A$2:$J$97,3,0)</f>
        <v>Scarus taeniopterus</v>
      </c>
      <c r="F5502">
        <v>11</v>
      </c>
      <c r="G5502" t="s">
        <v>21</v>
      </c>
      <c r="H5502" s="50">
        <f>VLOOKUP(D5502,'Species List'!$A$2:$J$97,6,0)</f>
        <v>-3.2256999999999998</v>
      </c>
      <c r="I5502" s="50">
        <f>VLOOKUP(D5502,'Species List'!$A$2:$J$97,7,0)</f>
        <v>2.3852000000000002</v>
      </c>
      <c r="J5502">
        <f t="shared" si="85"/>
        <v>43.997685665219798</v>
      </c>
      <c r="K5502" s="50" t="str">
        <f>VLOOKUP(D5502,'Species List'!$A$2:$J$97,4,0)</f>
        <v>Scaridae</v>
      </c>
    </row>
    <row r="5503" spans="1:11">
      <c r="A5503">
        <v>2017</v>
      </c>
      <c r="B5503" t="s">
        <v>64</v>
      </c>
      <c r="C5503">
        <v>7</v>
      </c>
      <c r="D5503" t="s">
        <v>48</v>
      </c>
      <c r="E5503" s="48" t="str">
        <f>VLOOKUP(D5503,'Species List'!$A$2:$J$97,3,0)</f>
        <v>Scarus taeniopterus</v>
      </c>
      <c r="F5503">
        <v>11</v>
      </c>
      <c r="G5503" t="s">
        <v>21</v>
      </c>
      <c r="H5503" s="50">
        <f>VLOOKUP(D5503,'Species List'!$A$2:$J$97,6,0)</f>
        <v>-3.2256999999999998</v>
      </c>
      <c r="I5503" s="50">
        <f>VLOOKUP(D5503,'Species List'!$A$2:$J$97,7,0)</f>
        <v>2.3852000000000002</v>
      </c>
      <c r="J5503">
        <f t="shared" si="85"/>
        <v>43.997685665219798</v>
      </c>
      <c r="K5503" s="50" t="str">
        <f>VLOOKUP(D5503,'Species List'!$A$2:$J$97,4,0)</f>
        <v>Scaridae</v>
      </c>
    </row>
    <row r="5504" spans="1:11">
      <c r="A5504">
        <v>2017</v>
      </c>
      <c r="B5504" t="s">
        <v>64</v>
      </c>
      <c r="C5504">
        <v>7</v>
      </c>
      <c r="D5504" t="s">
        <v>48</v>
      </c>
      <c r="E5504" s="48" t="str">
        <f>VLOOKUP(D5504,'Species List'!$A$2:$J$97,3,0)</f>
        <v>Scarus taeniopterus</v>
      </c>
      <c r="F5504">
        <v>14</v>
      </c>
      <c r="G5504" t="s">
        <v>21</v>
      </c>
      <c r="H5504" s="50">
        <f>VLOOKUP(D5504,'Species List'!$A$2:$J$97,6,0)</f>
        <v>-3.2256999999999998</v>
      </c>
      <c r="I5504" s="50">
        <f>VLOOKUP(D5504,'Species List'!$A$2:$J$97,7,0)</f>
        <v>2.3852000000000002</v>
      </c>
      <c r="J5504">
        <f t="shared" si="85"/>
        <v>78.206813423753971</v>
      </c>
      <c r="K5504" s="50" t="str">
        <f>VLOOKUP(D5504,'Species List'!$A$2:$J$97,4,0)</f>
        <v>Scaridae</v>
      </c>
    </row>
    <row r="5505" spans="1:11">
      <c r="A5505">
        <v>2017</v>
      </c>
      <c r="B5505" t="s">
        <v>64</v>
      </c>
      <c r="C5505">
        <v>7</v>
      </c>
      <c r="D5505" t="s">
        <v>48</v>
      </c>
      <c r="E5505" s="48" t="str">
        <f>VLOOKUP(D5505,'Species List'!$A$2:$J$97,3,0)</f>
        <v>Scarus taeniopterus</v>
      </c>
      <c r="F5505">
        <v>14</v>
      </c>
      <c r="G5505" t="s">
        <v>21</v>
      </c>
      <c r="H5505" s="50">
        <f>VLOOKUP(D5505,'Species List'!$A$2:$J$97,6,0)</f>
        <v>-3.2256999999999998</v>
      </c>
      <c r="I5505" s="50">
        <f>VLOOKUP(D5505,'Species List'!$A$2:$J$97,7,0)</f>
        <v>2.3852000000000002</v>
      </c>
      <c r="J5505">
        <f t="shared" si="85"/>
        <v>78.206813423753971</v>
      </c>
      <c r="K5505" s="50" t="str">
        <f>VLOOKUP(D5505,'Species List'!$A$2:$J$97,4,0)</f>
        <v>Scaridae</v>
      </c>
    </row>
    <row r="5506" spans="1:11">
      <c r="A5506">
        <v>2017</v>
      </c>
      <c r="B5506" t="s">
        <v>64</v>
      </c>
      <c r="C5506">
        <v>7</v>
      </c>
      <c r="D5506" t="s">
        <v>48</v>
      </c>
      <c r="E5506" s="48" t="str">
        <f>VLOOKUP(D5506,'Species List'!$A$2:$J$97,3,0)</f>
        <v>Scarus taeniopterus</v>
      </c>
      <c r="F5506">
        <v>15</v>
      </c>
      <c r="G5506" t="s">
        <v>21</v>
      </c>
      <c r="H5506" s="50">
        <f>VLOOKUP(D5506,'Species List'!$A$2:$J$97,6,0)</f>
        <v>-3.2256999999999998</v>
      </c>
      <c r="I5506" s="50">
        <f>VLOOKUP(D5506,'Species List'!$A$2:$J$97,7,0)</f>
        <v>2.3852000000000002</v>
      </c>
      <c r="J5506">
        <f t="shared" ref="J5506:J5569" si="86">10^(H5506+(I5506*LOG(F5506*10)/LOG(10)))</f>
        <v>92.19616810425471</v>
      </c>
      <c r="K5506" s="50" t="str">
        <f>VLOOKUP(D5506,'Species List'!$A$2:$J$97,4,0)</f>
        <v>Scaridae</v>
      </c>
    </row>
    <row r="5507" spans="1:11">
      <c r="A5507">
        <v>2017</v>
      </c>
      <c r="B5507" t="s">
        <v>64</v>
      </c>
      <c r="C5507">
        <v>7</v>
      </c>
      <c r="D5507" t="s">
        <v>48</v>
      </c>
      <c r="E5507" s="48" t="str">
        <f>VLOOKUP(D5507,'Species List'!$A$2:$J$97,3,0)</f>
        <v>Scarus taeniopterus</v>
      </c>
      <c r="F5507">
        <v>15</v>
      </c>
      <c r="G5507" t="s">
        <v>21</v>
      </c>
      <c r="H5507" s="50">
        <f>VLOOKUP(D5507,'Species List'!$A$2:$J$97,6,0)</f>
        <v>-3.2256999999999998</v>
      </c>
      <c r="I5507" s="50">
        <f>VLOOKUP(D5507,'Species List'!$A$2:$J$97,7,0)</f>
        <v>2.3852000000000002</v>
      </c>
      <c r="J5507">
        <f t="shared" si="86"/>
        <v>92.19616810425471</v>
      </c>
      <c r="K5507" s="50" t="str">
        <f>VLOOKUP(D5507,'Species List'!$A$2:$J$97,4,0)</f>
        <v>Scaridae</v>
      </c>
    </row>
    <row r="5508" spans="1:11">
      <c r="A5508">
        <v>2017</v>
      </c>
      <c r="B5508" t="s">
        <v>64</v>
      </c>
      <c r="C5508">
        <v>7</v>
      </c>
      <c r="D5508" t="s">
        <v>48</v>
      </c>
      <c r="E5508" s="48" t="str">
        <f>VLOOKUP(D5508,'Species List'!$A$2:$J$97,3,0)</f>
        <v>Scarus taeniopterus</v>
      </c>
      <c r="F5508">
        <v>17</v>
      </c>
      <c r="G5508" t="s">
        <v>21</v>
      </c>
      <c r="H5508" s="50">
        <f>VLOOKUP(D5508,'Species List'!$A$2:$J$97,6,0)</f>
        <v>-3.2256999999999998</v>
      </c>
      <c r="I5508" s="50">
        <f>VLOOKUP(D5508,'Species List'!$A$2:$J$97,7,0)</f>
        <v>2.3852000000000002</v>
      </c>
      <c r="J5508">
        <f t="shared" si="86"/>
        <v>124.27013418228138</v>
      </c>
      <c r="K5508" s="50" t="str">
        <f>VLOOKUP(D5508,'Species List'!$A$2:$J$97,4,0)</f>
        <v>Scaridae</v>
      </c>
    </row>
    <row r="5509" spans="1:11">
      <c r="A5509">
        <v>2017</v>
      </c>
      <c r="B5509" t="s">
        <v>64</v>
      </c>
      <c r="C5509">
        <v>7</v>
      </c>
      <c r="D5509" t="s">
        <v>48</v>
      </c>
      <c r="E5509" s="48" t="str">
        <f>VLOOKUP(D5509,'Species List'!$A$2:$J$97,3,0)</f>
        <v>Scarus taeniopterus</v>
      </c>
      <c r="F5509">
        <v>3</v>
      </c>
      <c r="G5509" t="s">
        <v>53</v>
      </c>
      <c r="H5509" s="50">
        <f>VLOOKUP(D5509,'Species List'!$A$2:$J$97,6,0)</f>
        <v>-3.2256999999999998</v>
      </c>
      <c r="I5509" s="50">
        <f>VLOOKUP(D5509,'Species List'!$A$2:$J$97,7,0)</f>
        <v>2.3852000000000002</v>
      </c>
      <c r="J5509">
        <f t="shared" si="86"/>
        <v>1.9839449475553055</v>
      </c>
      <c r="K5509" s="50" t="str">
        <f>VLOOKUP(D5509,'Species List'!$A$2:$J$97,4,0)</f>
        <v>Scaridae</v>
      </c>
    </row>
    <row r="5510" spans="1:11">
      <c r="A5510">
        <v>2017</v>
      </c>
      <c r="B5510" t="s">
        <v>64</v>
      </c>
      <c r="C5510">
        <v>7</v>
      </c>
      <c r="D5510" t="s">
        <v>48</v>
      </c>
      <c r="E5510" s="48" t="str">
        <f>VLOOKUP(D5510,'Species List'!$A$2:$J$97,3,0)</f>
        <v>Scarus taeniopterus</v>
      </c>
      <c r="F5510">
        <v>4</v>
      </c>
      <c r="G5510" t="s">
        <v>53</v>
      </c>
      <c r="H5510" s="50">
        <f>VLOOKUP(D5510,'Species List'!$A$2:$J$97,6,0)</f>
        <v>-3.2256999999999998</v>
      </c>
      <c r="I5510" s="50">
        <f>VLOOKUP(D5510,'Species List'!$A$2:$J$97,7,0)</f>
        <v>2.3852000000000002</v>
      </c>
      <c r="J5510">
        <f t="shared" si="86"/>
        <v>3.9403381302253098</v>
      </c>
      <c r="K5510" s="50" t="str">
        <f>VLOOKUP(D5510,'Species List'!$A$2:$J$97,4,0)</f>
        <v>Scaridae</v>
      </c>
    </row>
    <row r="5511" spans="1:11">
      <c r="A5511">
        <v>2017</v>
      </c>
      <c r="B5511" t="s">
        <v>64</v>
      </c>
      <c r="C5511">
        <v>7</v>
      </c>
      <c r="D5511" t="s">
        <v>48</v>
      </c>
      <c r="E5511" s="48" t="str">
        <f>VLOOKUP(D5511,'Species List'!$A$2:$J$97,3,0)</f>
        <v>Scarus taeniopterus</v>
      </c>
      <c r="F5511">
        <v>4</v>
      </c>
      <c r="G5511" t="s">
        <v>53</v>
      </c>
      <c r="H5511" s="50">
        <f>VLOOKUP(D5511,'Species List'!$A$2:$J$97,6,0)</f>
        <v>-3.2256999999999998</v>
      </c>
      <c r="I5511" s="50">
        <f>VLOOKUP(D5511,'Species List'!$A$2:$J$97,7,0)</f>
        <v>2.3852000000000002</v>
      </c>
      <c r="J5511">
        <f t="shared" si="86"/>
        <v>3.9403381302253098</v>
      </c>
      <c r="K5511" s="50" t="str">
        <f>VLOOKUP(D5511,'Species List'!$A$2:$J$97,4,0)</f>
        <v>Scaridae</v>
      </c>
    </row>
    <row r="5512" spans="1:11">
      <c r="A5512">
        <v>2017</v>
      </c>
      <c r="B5512" t="s">
        <v>64</v>
      </c>
      <c r="C5512">
        <v>7</v>
      </c>
      <c r="D5512" t="s">
        <v>48</v>
      </c>
      <c r="E5512" s="48" t="str">
        <f>VLOOKUP(D5512,'Species List'!$A$2:$J$97,3,0)</f>
        <v>Scarus taeniopterus</v>
      </c>
      <c r="F5512">
        <v>4</v>
      </c>
      <c r="G5512" t="s">
        <v>53</v>
      </c>
      <c r="H5512" s="50">
        <f>VLOOKUP(D5512,'Species List'!$A$2:$J$97,6,0)</f>
        <v>-3.2256999999999998</v>
      </c>
      <c r="I5512" s="50">
        <f>VLOOKUP(D5512,'Species List'!$A$2:$J$97,7,0)</f>
        <v>2.3852000000000002</v>
      </c>
      <c r="J5512">
        <f t="shared" si="86"/>
        <v>3.9403381302253098</v>
      </c>
      <c r="K5512" s="50" t="str">
        <f>VLOOKUP(D5512,'Species List'!$A$2:$J$97,4,0)</f>
        <v>Scaridae</v>
      </c>
    </row>
    <row r="5513" spans="1:11">
      <c r="A5513">
        <v>2017</v>
      </c>
      <c r="B5513" t="s">
        <v>64</v>
      </c>
      <c r="C5513">
        <v>7</v>
      </c>
      <c r="D5513" t="s">
        <v>48</v>
      </c>
      <c r="E5513" s="48" t="str">
        <f>VLOOKUP(D5513,'Species List'!$A$2:$J$97,3,0)</f>
        <v>Scarus taeniopterus</v>
      </c>
      <c r="F5513">
        <v>8</v>
      </c>
      <c r="G5513" t="s">
        <v>53</v>
      </c>
      <c r="H5513" s="50">
        <f>VLOOKUP(D5513,'Species List'!$A$2:$J$97,6,0)</f>
        <v>-3.2256999999999998</v>
      </c>
      <c r="I5513" s="50">
        <f>VLOOKUP(D5513,'Species List'!$A$2:$J$97,7,0)</f>
        <v>2.3852000000000002</v>
      </c>
      <c r="J5513">
        <f t="shared" si="86"/>
        <v>20.584969932158472</v>
      </c>
      <c r="K5513" s="50" t="str">
        <f>VLOOKUP(D5513,'Species List'!$A$2:$J$97,4,0)</f>
        <v>Scaridae</v>
      </c>
    </row>
    <row r="5514" spans="1:11">
      <c r="A5514">
        <v>2017</v>
      </c>
      <c r="B5514" t="s">
        <v>64</v>
      </c>
      <c r="C5514">
        <v>7</v>
      </c>
      <c r="D5514" t="s">
        <v>48</v>
      </c>
      <c r="E5514" s="48" t="str">
        <f>VLOOKUP(D5514,'Species List'!$A$2:$J$97,3,0)</f>
        <v>Scarus taeniopterus</v>
      </c>
      <c r="F5514">
        <v>18</v>
      </c>
      <c r="G5514" t="s">
        <v>43</v>
      </c>
      <c r="H5514" s="50">
        <f>VLOOKUP(D5514,'Species List'!$A$2:$J$97,6,0)</f>
        <v>-3.2256999999999998</v>
      </c>
      <c r="I5514" s="50">
        <f>VLOOKUP(D5514,'Species List'!$A$2:$J$97,7,0)</f>
        <v>2.3852000000000002</v>
      </c>
      <c r="J5514">
        <f t="shared" si="86"/>
        <v>142.42163893869329</v>
      </c>
      <c r="K5514" s="50" t="str">
        <f>VLOOKUP(D5514,'Species List'!$A$2:$J$97,4,0)</f>
        <v>Scaridae</v>
      </c>
    </row>
    <row r="5515" spans="1:11">
      <c r="A5515">
        <v>2017</v>
      </c>
      <c r="B5515" t="s">
        <v>64</v>
      </c>
      <c r="C5515">
        <v>7</v>
      </c>
      <c r="D5515" t="s">
        <v>48</v>
      </c>
      <c r="E5515" s="48" t="str">
        <f>VLOOKUP(D5515,'Species List'!$A$2:$J$97,3,0)</f>
        <v>Scarus taeniopterus</v>
      </c>
      <c r="F5515">
        <v>19</v>
      </c>
      <c r="G5515" t="s">
        <v>43</v>
      </c>
      <c r="H5515" s="50">
        <f>VLOOKUP(D5515,'Species List'!$A$2:$J$97,6,0)</f>
        <v>-3.2256999999999998</v>
      </c>
      <c r="I5515" s="50">
        <f>VLOOKUP(D5515,'Species List'!$A$2:$J$97,7,0)</f>
        <v>2.3852000000000002</v>
      </c>
      <c r="J5515">
        <f t="shared" si="86"/>
        <v>162.02539503890316</v>
      </c>
      <c r="K5515" s="50" t="str">
        <f>VLOOKUP(D5515,'Species List'!$A$2:$J$97,4,0)</f>
        <v>Scaridae</v>
      </c>
    </row>
    <row r="5516" spans="1:11">
      <c r="A5516">
        <v>2017</v>
      </c>
      <c r="B5516" t="s">
        <v>64</v>
      </c>
      <c r="C5516">
        <v>7</v>
      </c>
      <c r="D5516" t="s">
        <v>48</v>
      </c>
      <c r="E5516" s="48" t="str">
        <f>VLOOKUP(D5516,'Species List'!$A$2:$J$97,3,0)</f>
        <v>Scarus taeniopterus</v>
      </c>
      <c r="F5516">
        <v>6</v>
      </c>
      <c r="H5516" s="50">
        <f>VLOOKUP(D5516,'Species List'!$A$2:$J$97,6,0)</f>
        <v>-3.2256999999999998</v>
      </c>
      <c r="I5516" s="50">
        <f>VLOOKUP(D5516,'Species List'!$A$2:$J$97,7,0)</f>
        <v>2.3852000000000002</v>
      </c>
      <c r="J5516">
        <f t="shared" si="86"/>
        <v>10.364452425850182</v>
      </c>
      <c r="K5516" s="50" t="str">
        <f>VLOOKUP(D5516,'Species List'!$A$2:$J$97,4,0)</f>
        <v>Scaridae</v>
      </c>
    </row>
    <row r="5517" spans="1:11">
      <c r="A5517">
        <v>2017</v>
      </c>
      <c r="B5517" t="s">
        <v>64</v>
      </c>
      <c r="C5517">
        <v>7</v>
      </c>
      <c r="D5517" t="s">
        <v>42</v>
      </c>
      <c r="E5517" s="48" t="str">
        <f>VLOOKUP(D5517,'Species List'!$A$2:$J$97,3,0)</f>
        <v>Scarus vetula</v>
      </c>
      <c r="F5517">
        <v>20</v>
      </c>
      <c r="G5517" t="s">
        <v>21</v>
      </c>
      <c r="H5517" s="50">
        <f>VLOOKUP(D5517,'Species List'!$A$2:$J$97,6,0)</f>
        <v>-5.0162000000000004</v>
      </c>
      <c r="I5517" s="50">
        <f>VLOOKUP(D5517,'Species List'!$A$2:$J$97,7,0)</f>
        <v>3.1109</v>
      </c>
      <c r="J5517">
        <f t="shared" si="86"/>
        <v>138.69928220116935</v>
      </c>
      <c r="K5517" s="50" t="str">
        <f>VLOOKUP(D5517,'Species List'!$A$2:$J$97,4,0)</f>
        <v>Scaridae</v>
      </c>
    </row>
    <row r="5518" spans="1:11">
      <c r="A5518">
        <v>2017</v>
      </c>
      <c r="B5518" t="s">
        <v>64</v>
      </c>
      <c r="C5518">
        <v>7</v>
      </c>
      <c r="D5518" t="s">
        <v>42</v>
      </c>
      <c r="E5518" s="48" t="str">
        <f>VLOOKUP(D5518,'Species List'!$A$2:$J$97,3,0)</f>
        <v>Scarus vetula</v>
      </c>
      <c r="F5518">
        <v>32</v>
      </c>
      <c r="G5518" t="s">
        <v>43</v>
      </c>
      <c r="H5518" s="50">
        <f>VLOOKUP(D5518,'Species List'!$A$2:$J$97,6,0)</f>
        <v>-5.0162000000000004</v>
      </c>
      <c r="I5518" s="50">
        <f>VLOOKUP(D5518,'Species List'!$A$2:$J$97,7,0)</f>
        <v>3.1109</v>
      </c>
      <c r="J5518">
        <f t="shared" si="86"/>
        <v>598.50952660385963</v>
      </c>
      <c r="K5518" s="50" t="str">
        <f>VLOOKUP(D5518,'Species List'!$A$2:$J$97,4,0)</f>
        <v>Scaridae</v>
      </c>
    </row>
    <row r="5519" spans="1:11">
      <c r="A5519">
        <v>2017</v>
      </c>
      <c r="B5519" t="s">
        <v>64</v>
      </c>
      <c r="C5519">
        <v>7</v>
      </c>
      <c r="D5519" t="s">
        <v>47</v>
      </c>
      <c r="E5519" s="48" t="str">
        <f>VLOOKUP(D5519,'Species List'!$A$2:$J$97,3,0)</f>
        <v>Sparisoma aurofrenatum</v>
      </c>
      <c r="F5519">
        <v>12</v>
      </c>
      <c r="G5519" t="s">
        <v>21</v>
      </c>
      <c r="H5519" s="50">
        <f>VLOOKUP(D5519,'Species List'!$A$2:$J$97,6,0)</f>
        <v>-4.0781000000000001</v>
      </c>
      <c r="I5519" s="50">
        <f>VLOOKUP(D5519,'Species List'!$A$2:$J$97,7,0)</f>
        <v>2.7437999999999998</v>
      </c>
      <c r="J5519">
        <f t="shared" si="86"/>
        <v>42.340648247283212</v>
      </c>
      <c r="K5519" s="50" t="str">
        <f>VLOOKUP(D5519,'Species List'!$A$2:$J$97,4,0)</f>
        <v>Scaridae</v>
      </c>
    </row>
    <row r="5520" spans="1:11">
      <c r="A5520">
        <v>2017</v>
      </c>
      <c r="B5520" t="s">
        <v>64</v>
      </c>
      <c r="C5520">
        <v>7</v>
      </c>
      <c r="D5520" t="s">
        <v>47</v>
      </c>
      <c r="E5520" s="48" t="str">
        <f>VLOOKUP(D5520,'Species List'!$A$2:$J$97,3,0)</f>
        <v>Sparisoma aurofrenatum</v>
      </c>
      <c r="F5520">
        <v>8</v>
      </c>
      <c r="G5520" t="s">
        <v>53</v>
      </c>
      <c r="H5520" s="50">
        <f>VLOOKUP(D5520,'Species List'!$A$2:$J$97,6,0)</f>
        <v>-4.0781000000000001</v>
      </c>
      <c r="I5520" s="50">
        <f>VLOOKUP(D5520,'Species List'!$A$2:$J$97,7,0)</f>
        <v>2.7437999999999998</v>
      </c>
      <c r="J5520">
        <f t="shared" si="86"/>
        <v>13.918688207229055</v>
      </c>
      <c r="K5520" s="50" t="str">
        <f>VLOOKUP(D5520,'Species List'!$A$2:$J$97,4,0)</f>
        <v>Scaridae</v>
      </c>
    </row>
    <row r="5521" spans="1:11">
      <c r="A5521">
        <v>2017</v>
      </c>
      <c r="B5521" t="s">
        <v>64</v>
      </c>
      <c r="C5521">
        <v>7</v>
      </c>
      <c r="D5521" t="s">
        <v>47</v>
      </c>
      <c r="E5521" s="48" t="str">
        <f>VLOOKUP(D5521,'Species List'!$A$2:$J$97,3,0)</f>
        <v>Sparisoma aurofrenatum</v>
      </c>
      <c r="F5521">
        <v>19</v>
      </c>
      <c r="G5521" t="s">
        <v>43</v>
      </c>
      <c r="H5521" s="50">
        <f>VLOOKUP(D5521,'Species List'!$A$2:$J$97,6,0)</f>
        <v>-4.0781000000000001</v>
      </c>
      <c r="I5521" s="50">
        <f>VLOOKUP(D5521,'Species List'!$A$2:$J$97,7,0)</f>
        <v>2.7437999999999998</v>
      </c>
      <c r="J5521">
        <f t="shared" si="86"/>
        <v>149.3977752647418</v>
      </c>
      <c r="K5521" s="50" t="str">
        <f>VLOOKUP(D5521,'Species List'!$A$2:$J$97,4,0)</f>
        <v>Scaridae</v>
      </c>
    </row>
    <row r="5522" spans="1:11">
      <c r="A5522">
        <v>2017</v>
      </c>
      <c r="B5522" t="s">
        <v>64</v>
      </c>
      <c r="C5522">
        <v>7</v>
      </c>
      <c r="D5522" t="s">
        <v>47</v>
      </c>
      <c r="E5522" s="48" t="str">
        <f>VLOOKUP(D5522,'Species List'!$A$2:$J$97,3,0)</f>
        <v>Sparisoma aurofrenatum</v>
      </c>
      <c r="F5522">
        <v>19</v>
      </c>
      <c r="G5522" t="s">
        <v>43</v>
      </c>
      <c r="H5522" s="50">
        <f>VLOOKUP(D5522,'Species List'!$A$2:$J$97,6,0)</f>
        <v>-4.0781000000000001</v>
      </c>
      <c r="I5522" s="50">
        <f>VLOOKUP(D5522,'Species List'!$A$2:$J$97,7,0)</f>
        <v>2.7437999999999998</v>
      </c>
      <c r="J5522">
        <f t="shared" si="86"/>
        <v>149.3977752647418</v>
      </c>
      <c r="K5522" s="50" t="str">
        <f>VLOOKUP(D5522,'Species List'!$A$2:$J$97,4,0)</f>
        <v>Scaridae</v>
      </c>
    </row>
    <row r="5523" spans="1:11">
      <c r="A5523">
        <v>2017</v>
      </c>
      <c r="B5523" t="s">
        <v>64</v>
      </c>
      <c r="C5523">
        <v>7</v>
      </c>
      <c r="D5523" t="s">
        <v>45</v>
      </c>
      <c r="E5523" s="48" t="str">
        <f>VLOOKUP(D5523,'Species List'!$A$2:$J$97,3,0)</f>
        <v>Sparisoma viride</v>
      </c>
      <c r="F5523">
        <v>21</v>
      </c>
      <c r="G5523" t="s">
        <v>21</v>
      </c>
      <c r="H5523" s="50">
        <f>VLOOKUP(D5523,'Species List'!$A$2:$J$97,6,0)</f>
        <v>-4.4317000000000002</v>
      </c>
      <c r="I5523" s="50">
        <f>VLOOKUP(D5523,'Species List'!$A$2:$J$97,7,0)</f>
        <v>2.9051</v>
      </c>
      <c r="J5523">
        <f t="shared" si="86"/>
        <v>206.33802681991546</v>
      </c>
      <c r="K5523" s="50" t="str">
        <f>VLOOKUP(D5523,'Species List'!$A$2:$J$97,4,0)</f>
        <v>Scaridae</v>
      </c>
    </row>
    <row r="5524" spans="1:11">
      <c r="A5524">
        <v>2017</v>
      </c>
      <c r="B5524" t="s">
        <v>64</v>
      </c>
      <c r="C5524">
        <v>7</v>
      </c>
      <c r="D5524" t="s">
        <v>45</v>
      </c>
      <c r="E5524" s="48" t="str">
        <f>VLOOKUP(D5524,'Species List'!$A$2:$J$97,3,0)</f>
        <v>Sparisoma viride</v>
      </c>
      <c r="F5524">
        <v>22</v>
      </c>
      <c r="G5524" t="s">
        <v>21</v>
      </c>
      <c r="H5524" s="50">
        <f>VLOOKUP(D5524,'Species List'!$A$2:$J$97,6,0)</f>
        <v>-4.4317000000000002</v>
      </c>
      <c r="I5524" s="50">
        <f>VLOOKUP(D5524,'Species List'!$A$2:$J$97,7,0)</f>
        <v>2.9051</v>
      </c>
      <c r="J5524">
        <f t="shared" si="86"/>
        <v>236.19577785013334</v>
      </c>
      <c r="K5524" s="50" t="str">
        <f>VLOOKUP(D5524,'Species List'!$A$2:$J$97,4,0)</f>
        <v>Scaridae</v>
      </c>
    </row>
    <row r="5525" spans="1:11">
      <c r="A5525">
        <v>2017</v>
      </c>
      <c r="B5525" t="s">
        <v>64</v>
      </c>
      <c r="C5525">
        <v>7</v>
      </c>
      <c r="D5525" t="s">
        <v>45</v>
      </c>
      <c r="E5525" s="48" t="str">
        <f>VLOOKUP(D5525,'Species List'!$A$2:$J$97,3,0)</f>
        <v>Sparisoma viride</v>
      </c>
      <c r="F5525">
        <v>26</v>
      </c>
      <c r="G5525" t="s">
        <v>43</v>
      </c>
      <c r="H5525" s="50">
        <f>VLOOKUP(D5525,'Species List'!$A$2:$J$97,6,0)</f>
        <v>-4.4317000000000002</v>
      </c>
      <c r="I5525" s="50">
        <f>VLOOKUP(D5525,'Species List'!$A$2:$J$97,7,0)</f>
        <v>2.9051</v>
      </c>
      <c r="J5525">
        <f t="shared" si="86"/>
        <v>383.741768934785</v>
      </c>
      <c r="K5525" s="50" t="str">
        <f>VLOOKUP(D5525,'Species List'!$A$2:$J$97,4,0)</f>
        <v>Scaridae</v>
      </c>
    </row>
    <row r="5526" spans="1:11">
      <c r="A5526">
        <v>2017</v>
      </c>
      <c r="B5526" t="s">
        <v>64</v>
      </c>
      <c r="C5526">
        <v>7</v>
      </c>
      <c r="D5526" t="s">
        <v>45</v>
      </c>
      <c r="E5526" s="48" t="str">
        <f>VLOOKUP(D5526,'Species List'!$A$2:$J$97,3,0)</f>
        <v>Sparisoma viride</v>
      </c>
      <c r="F5526">
        <v>26</v>
      </c>
      <c r="G5526" t="s">
        <v>43</v>
      </c>
      <c r="H5526" s="50">
        <f>VLOOKUP(D5526,'Species List'!$A$2:$J$97,6,0)</f>
        <v>-4.4317000000000002</v>
      </c>
      <c r="I5526" s="50">
        <f>VLOOKUP(D5526,'Species List'!$A$2:$J$97,7,0)</f>
        <v>2.9051</v>
      </c>
      <c r="J5526">
        <f t="shared" si="86"/>
        <v>383.741768934785</v>
      </c>
      <c r="K5526" s="50" t="str">
        <f>VLOOKUP(D5526,'Species List'!$A$2:$J$97,4,0)</f>
        <v>Scaridae</v>
      </c>
    </row>
    <row r="5527" spans="1:11">
      <c r="A5527">
        <v>2017</v>
      </c>
      <c r="B5527" t="s">
        <v>64</v>
      </c>
      <c r="C5527">
        <v>7</v>
      </c>
      <c r="D5527" t="s">
        <v>45</v>
      </c>
      <c r="E5527" s="48" t="str">
        <f>VLOOKUP(D5527,'Species List'!$A$2:$J$97,3,0)</f>
        <v>Sparisoma viride</v>
      </c>
      <c r="F5527">
        <v>28</v>
      </c>
      <c r="G5527" t="s">
        <v>43</v>
      </c>
      <c r="H5527" s="50">
        <f>VLOOKUP(D5527,'Species List'!$A$2:$J$97,6,0)</f>
        <v>-4.4317000000000002</v>
      </c>
      <c r="I5527" s="50">
        <f>VLOOKUP(D5527,'Species List'!$A$2:$J$97,7,0)</f>
        <v>2.9051</v>
      </c>
      <c r="J5527">
        <f t="shared" si="86"/>
        <v>475.92530495067058</v>
      </c>
      <c r="K5527" s="50" t="str">
        <f>VLOOKUP(D5527,'Species List'!$A$2:$J$97,4,0)</f>
        <v>Scaridae</v>
      </c>
    </row>
    <row r="5528" spans="1:11">
      <c r="A5528">
        <v>2017</v>
      </c>
      <c r="B5528" t="s">
        <v>64</v>
      </c>
      <c r="C5528">
        <v>7</v>
      </c>
      <c r="D5528" t="s">
        <v>45</v>
      </c>
      <c r="E5528" s="48" t="str">
        <f>VLOOKUP(D5528,'Species List'!$A$2:$J$97,3,0)</f>
        <v>Sparisoma viride</v>
      </c>
      <c r="F5528">
        <v>30</v>
      </c>
      <c r="G5528" t="s">
        <v>43</v>
      </c>
      <c r="H5528" s="50">
        <f>VLOOKUP(D5528,'Species List'!$A$2:$J$97,6,0)</f>
        <v>-4.4317000000000002</v>
      </c>
      <c r="I5528" s="50">
        <f>VLOOKUP(D5528,'Species List'!$A$2:$J$97,7,0)</f>
        <v>2.9051</v>
      </c>
      <c r="J5528">
        <f t="shared" si="86"/>
        <v>581.54718397712224</v>
      </c>
      <c r="K5528" s="50" t="str">
        <f>VLOOKUP(D5528,'Species List'!$A$2:$J$97,4,0)</f>
        <v>Scaridae</v>
      </c>
    </row>
    <row r="5529" spans="1:11">
      <c r="A5529">
        <v>2017</v>
      </c>
      <c r="B5529" t="s">
        <v>39</v>
      </c>
      <c r="C5529">
        <v>1</v>
      </c>
      <c r="D5529" t="s">
        <v>22</v>
      </c>
      <c r="E5529" s="48" t="str">
        <f>VLOOKUP(D5529,'Species List'!$A$2:$J$97,3,0)</f>
        <v>Acanthurus chirurgus</v>
      </c>
      <c r="F5529">
        <v>19</v>
      </c>
      <c r="H5529" s="50">
        <f>VLOOKUP(D5529,'Species List'!$A$2:$J$97,6,0)</f>
        <v>-2.4262000000000001</v>
      </c>
      <c r="I5529" s="50">
        <f>VLOOKUP(D5529,'Species List'!$A$2:$J$97,7,0)</f>
        <v>2.0768</v>
      </c>
      <c r="J5529">
        <f t="shared" si="86"/>
        <v>202.44892660536834</v>
      </c>
      <c r="K5529" s="50" t="str">
        <f>VLOOKUP(D5529,'Species List'!$A$2:$J$97,4,0)</f>
        <v>Acanthuridae</v>
      </c>
    </row>
    <row r="5530" spans="1:11">
      <c r="A5530">
        <v>2017</v>
      </c>
      <c r="B5530" t="s">
        <v>39</v>
      </c>
      <c r="C5530">
        <v>1</v>
      </c>
      <c r="D5530" t="s">
        <v>22</v>
      </c>
      <c r="E5530" s="48" t="str">
        <f>VLOOKUP(D5530,'Species List'!$A$2:$J$97,3,0)</f>
        <v>Acanthurus chirurgus</v>
      </c>
      <c r="F5530">
        <v>22</v>
      </c>
      <c r="H5530" s="50">
        <f>VLOOKUP(D5530,'Species List'!$A$2:$J$97,6,0)</f>
        <v>-2.4262000000000001</v>
      </c>
      <c r="I5530" s="50">
        <f>VLOOKUP(D5530,'Species List'!$A$2:$J$97,7,0)</f>
        <v>2.0768</v>
      </c>
      <c r="J5530">
        <f t="shared" si="86"/>
        <v>274.50067930402673</v>
      </c>
      <c r="K5530" s="50" t="str">
        <f>VLOOKUP(D5530,'Species List'!$A$2:$J$97,4,0)</f>
        <v>Acanthuridae</v>
      </c>
    </row>
    <row r="5531" spans="1:11">
      <c r="A5531">
        <v>2017</v>
      </c>
      <c r="B5531" t="s">
        <v>39</v>
      </c>
      <c r="C5531">
        <v>1</v>
      </c>
      <c r="D5531" t="s">
        <v>29</v>
      </c>
      <c r="E5531" s="48" t="str">
        <f>VLOOKUP(D5531,'Species List'!$A$2:$J$97,3,0)</f>
        <v>Acanthurus coeruleus</v>
      </c>
      <c r="F5531">
        <v>19</v>
      </c>
      <c r="H5531" s="50">
        <f>VLOOKUP(D5531,'Species List'!$A$2:$J$97,6,0)</f>
        <v>-2.8241999999999998</v>
      </c>
      <c r="I5531" s="50">
        <f>VLOOKUP(D5531,'Species List'!$A$2:$J$97,7,0)</f>
        <v>2.2637999999999998</v>
      </c>
      <c r="J5531">
        <f t="shared" si="86"/>
        <v>215.99435539737019</v>
      </c>
      <c r="K5531" s="50" t="str">
        <f>VLOOKUP(D5531,'Species List'!$A$2:$J$97,4,0)</f>
        <v>Acanthuridae</v>
      </c>
    </row>
    <row r="5532" spans="1:11">
      <c r="A5532">
        <v>2017</v>
      </c>
      <c r="B5532" t="s">
        <v>39</v>
      </c>
      <c r="C5532">
        <v>1</v>
      </c>
      <c r="D5532" t="s">
        <v>15</v>
      </c>
      <c r="E5532" s="48" t="str">
        <f>VLOOKUP(D5532,'Species List'!$A$2:$J$97,3,0)</f>
        <v>Scarus iseri</v>
      </c>
      <c r="F5532">
        <v>18</v>
      </c>
      <c r="G5532" t="s">
        <v>21</v>
      </c>
      <c r="H5532" s="50">
        <f>VLOOKUP(D5532,'Species List'!$A$2:$J$97,6,0)</f>
        <v>-4.8887</v>
      </c>
      <c r="I5532" s="50">
        <f>VLOOKUP(D5532,'Species List'!$A$2:$J$97,7,0)</f>
        <v>3.0548000000000002</v>
      </c>
      <c r="J5532">
        <f t="shared" si="86"/>
        <v>100.16279817170965</v>
      </c>
      <c r="K5532" s="50" t="str">
        <f>VLOOKUP(D5532,'Species List'!$A$2:$J$97,4,0)</f>
        <v>Scaridae</v>
      </c>
    </row>
    <row r="5533" spans="1:11">
      <c r="A5533">
        <v>2017</v>
      </c>
      <c r="B5533" t="s">
        <v>39</v>
      </c>
      <c r="C5533">
        <v>1</v>
      </c>
      <c r="D5533" t="s">
        <v>15</v>
      </c>
      <c r="E5533" s="48" t="str">
        <f>VLOOKUP(D5533,'Species List'!$A$2:$J$97,3,0)</f>
        <v>Scarus iseri</v>
      </c>
      <c r="F5533">
        <v>22</v>
      </c>
      <c r="G5533" t="s">
        <v>43</v>
      </c>
      <c r="H5533" s="50">
        <f>VLOOKUP(D5533,'Species List'!$A$2:$J$97,6,0)</f>
        <v>-4.8887</v>
      </c>
      <c r="I5533" s="50">
        <f>VLOOKUP(D5533,'Species List'!$A$2:$J$97,7,0)</f>
        <v>3.0548000000000002</v>
      </c>
      <c r="J5533">
        <f t="shared" si="86"/>
        <v>184.89825197921766</v>
      </c>
      <c r="K5533" s="50" t="str">
        <f>VLOOKUP(D5533,'Species List'!$A$2:$J$97,4,0)</f>
        <v>Scaridae</v>
      </c>
    </row>
    <row r="5534" spans="1:11">
      <c r="A5534">
        <v>2017</v>
      </c>
      <c r="B5534" t="s">
        <v>39</v>
      </c>
      <c r="C5534">
        <v>1</v>
      </c>
      <c r="D5534" t="s">
        <v>48</v>
      </c>
      <c r="E5534" s="48" t="str">
        <f>VLOOKUP(D5534,'Species List'!$A$2:$J$97,3,0)</f>
        <v>Scarus taeniopterus</v>
      </c>
      <c r="F5534">
        <v>27</v>
      </c>
      <c r="G5534" t="s">
        <v>43</v>
      </c>
      <c r="H5534" s="50">
        <f>VLOOKUP(D5534,'Species List'!$A$2:$J$97,6,0)</f>
        <v>-3.2256999999999998</v>
      </c>
      <c r="I5534" s="50">
        <f>VLOOKUP(D5534,'Species List'!$A$2:$J$97,7,0)</f>
        <v>2.3852000000000002</v>
      </c>
      <c r="J5534">
        <f t="shared" si="86"/>
        <v>374.61818057408522</v>
      </c>
      <c r="K5534" s="50" t="str">
        <f>VLOOKUP(D5534,'Species List'!$A$2:$J$97,4,0)</f>
        <v>Scaridae</v>
      </c>
    </row>
    <row r="5535" spans="1:11">
      <c r="A5535">
        <v>2017</v>
      </c>
      <c r="B5535" t="s">
        <v>39</v>
      </c>
      <c r="C5535">
        <v>1</v>
      </c>
      <c r="D5535" t="s">
        <v>48</v>
      </c>
      <c r="E5535" s="48" t="str">
        <f>VLOOKUP(D5535,'Species List'!$A$2:$J$97,3,0)</f>
        <v>Scarus taeniopterus</v>
      </c>
      <c r="F5535">
        <v>29</v>
      </c>
      <c r="G5535" t="s">
        <v>43</v>
      </c>
      <c r="H5535" s="50">
        <f>VLOOKUP(D5535,'Species List'!$A$2:$J$97,6,0)</f>
        <v>-3.2256999999999998</v>
      </c>
      <c r="I5535" s="50">
        <f>VLOOKUP(D5535,'Species List'!$A$2:$J$97,7,0)</f>
        <v>2.3852000000000002</v>
      </c>
      <c r="J5535">
        <f t="shared" si="86"/>
        <v>444.23390777390387</v>
      </c>
      <c r="K5535" s="50" t="str">
        <f>VLOOKUP(D5535,'Species List'!$A$2:$J$97,4,0)</f>
        <v>Scaridae</v>
      </c>
    </row>
    <row r="5536" spans="1:11">
      <c r="A5536">
        <v>2017</v>
      </c>
      <c r="B5536" t="s">
        <v>39</v>
      </c>
      <c r="C5536">
        <v>1</v>
      </c>
      <c r="D5536" t="s">
        <v>5</v>
      </c>
      <c r="E5536" s="48" t="str">
        <f>VLOOKUP(D5536,'Species List'!$A$2:$J$97,3,0)</f>
        <v>Scarus vetula</v>
      </c>
      <c r="F5536">
        <v>32</v>
      </c>
      <c r="G5536" t="s">
        <v>43</v>
      </c>
      <c r="H5536" s="50">
        <f>VLOOKUP(D5536,'Species List'!$A$2:$J$97,6,0)</f>
        <v>-5.0162000000000004</v>
      </c>
      <c r="I5536" s="50">
        <f>VLOOKUP(D5536,'Species List'!$A$2:$J$97,7,0)</f>
        <v>3.1109</v>
      </c>
      <c r="J5536">
        <f t="shared" si="86"/>
        <v>598.50952660385963</v>
      </c>
      <c r="K5536" s="50" t="str">
        <f>VLOOKUP(D5536,'Species List'!$A$2:$J$97,4,0)</f>
        <v>Scaridae</v>
      </c>
    </row>
    <row r="5537" spans="1:11">
      <c r="A5537">
        <v>2017</v>
      </c>
      <c r="B5537" t="s">
        <v>39</v>
      </c>
      <c r="C5537">
        <v>1</v>
      </c>
      <c r="D5537" t="s">
        <v>18</v>
      </c>
      <c r="E5537" s="48" t="str">
        <f>VLOOKUP(D5537,'Species List'!$A$2:$J$97,3,0)</f>
        <v>Sparisoma aurofrenatum</v>
      </c>
      <c r="F5537">
        <v>20</v>
      </c>
      <c r="G5537" t="s">
        <v>21</v>
      </c>
      <c r="H5537" s="50">
        <f>VLOOKUP(D5537,'Species List'!$A$2:$J$97,6,0)</f>
        <v>-4.0781000000000001</v>
      </c>
      <c r="I5537" s="50">
        <f>VLOOKUP(D5537,'Species List'!$A$2:$J$97,7,0)</f>
        <v>2.7437999999999998</v>
      </c>
      <c r="J5537">
        <f t="shared" si="86"/>
        <v>171.97531044669645</v>
      </c>
      <c r="K5537" s="50" t="str">
        <f>VLOOKUP(D5537,'Species List'!$A$2:$J$97,4,0)</f>
        <v>Scaridae</v>
      </c>
    </row>
    <row r="5538" spans="1:11">
      <c r="A5538">
        <v>2017</v>
      </c>
      <c r="B5538" t="s">
        <v>39</v>
      </c>
      <c r="C5538">
        <v>1</v>
      </c>
      <c r="D5538" t="s">
        <v>18</v>
      </c>
      <c r="E5538" s="48" t="str">
        <f>VLOOKUP(D5538,'Species List'!$A$2:$J$97,3,0)</f>
        <v>Sparisoma aurofrenatum</v>
      </c>
      <c r="F5538">
        <v>20</v>
      </c>
      <c r="G5538" t="s">
        <v>43</v>
      </c>
      <c r="H5538" s="50">
        <f>VLOOKUP(D5538,'Species List'!$A$2:$J$97,6,0)</f>
        <v>-4.0781000000000001</v>
      </c>
      <c r="I5538" s="50">
        <f>VLOOKUP(D5538,'Species List'!$A$2:$J$97,7,0)</f>
        <v>2.7437999999999998</v>
      </c>
      <c r="J5538">
        <f t="shared" si="86"/>
        <v>171.97531044669645</v>
      </c>
      <c r="K5538" s="50" t="str">
        <f>VLOOKUP(D5538,'Species List'!$A$2:$J$97,4,0)</f>
        <v>Scaridae</v>
      </c>
    </row>
    <row r="5539" spans="1:11">
      <c r="A5539">
        <v>2017</v>
      </c>
      <c r="B5539" t="s">
        <v>39</v>
      </c>
      <c r="C5539">
        <v>1</v>
      </c>
      <c r="D5539" t="s">
        <v>18</v>
      </c>
      <c r="E5539" s="48" t="str">
        <f>VLOOKUP(D5539,'Species List'!$A$2:$J$97,3,0)</f>
        <v>Sparisoma aurofrenatum</v>
      </c>
      <c r="F5539">
        <v>22</v>
      </c>
      <c r="G5539" t="s">
        <v>43</v>
      </c>
      <c r="H5539" s="50">
        <f>VLOOKUP(D5539,'Species List'!$A$2:$J$97,6,0)</f>
        <v>-4.0781000000000001</v>
      </c>
      <c r="I5539" s="50">
        <f>VLOOKUP(D5539,'Species List'!$A$2:$J$97,7,0)</f>
        <v>2.7437999999999998</v>
      </c>
      <c r="J5539">
        <f t="shared" si="86"/>
        <v>223.37746170948702</v>
      </c>
      <c r="K5539" s="50" t="str">
        <f>VLOOKUP(D5539,'Species List'!$A$2:$J$97,4,0)</f>
        <v>Scaridae</v>
      </c>
    </row>
    <row r="5540" spans="1:11">
      <c r="A5540">
        <v>2017</v>
      </c>
      <c r="B5540" t="s">
        <v>39</v>
      </c>
      <c r="C5540">
        <v>1</v>
      </c>
      <c r="D5540" t="s">
        <v>9</v>
      </c>
      <c r="E5540" s="48" t="str">
        <f>VLOOKUP(D5540,'Species List'!$A$2:$J$97,3,0)</f>
        <v>Sparisoma viride</v>
      </c>
      <c r="F5540">
        <v>18</v>
      </c>
      <c r="G5540" t="s">
        <v>21</v>
      </c>
      <c r="H5540" s="50">
        <f>VLOOKUP(D5540,'Species List'!$A$2:$J$97,6,0)</f>
        <v>-4.4317000000000002</v>
      </c>
      <c r="I5540" s="50">
        <f>VLOOKUP(D5540,'Species List'!$A$2:$J$97,7,0)</f>
        <v>2.9051</v>
      </c>
      <c r="J5540">
        <f t="shared" si="86"/>
        <v>131.85364940800787</v>
      </c>
      <c r="K5540" s="50" t="str">
        <f>VLOOKUP(D5540,'Species List'!$A$2:$J$97,4,0)</f>
        <v>Scaridae</v>
      </c>
    </row>
    <row r="5541" spans="1:11">
      <c r="A5541">
        <v>2017</v>
      </c>
      <c r="B5541" t="s">
        <v>39</v>
      </c>
      <c r="C5541">
        <v>1</v>
      </c>
      <c r="D5541" t="s">
        <v>9</v>
      </c>
      <c r="E5541" s="48" t="str">
        <f>VLOOKUP(D5541,'Species List'!$A$2:$J$97,3,0)</f>
        <v>Sparisoma viride</v>
      </c>
      <c r="F5541">
        <v>22</v>
      </c>
      <c r="G5541" t="s">
        <v>21</v>
      </c>
      <c r="H5541" s="50">
        <f>VLOOKUP(D5541,'Species List'!$A$2:$J$97,6,0)</f>
        <v>-4.4317000000000002</v>
      </c>
      <c r="I5541" s="50">
        <f>VLOOKUP(D5541,'Species List'!$A$2:$J$97,7,0)</f>
        <v>2.9051</v>
      </c>
      <c r="J5541">
        <f t="shared" si="86"/>
        <v>236.19577785013334</v>
      </c>
      <c r="K5541" s="50" t="str">
        <f>VLOOKUP(D5541,'Species List'!$A$2:$J$97,4,0)</f>
        <v>Scaridae</v>
      </c>
    </row>
    <row r="5542" spans="1:11">
      <c r="A5542">
        <v>2017</v>
      </c>
      <c r="B5542" t="s">
        <v>39</v>
      </c>
      <c r="C5542">
        <v>1</v>
      </c>
      <c r="D5542" t="s">
        <v>9</v>
      </c>
      <c r="E5542" s="48" t="str">
        <f>VLOOKUP(D5542,'Species List'!$A$2:$J$97,3,0)</f>
        <v>Sparisoma viride</v>
      </c>
      <c r="F5542">
        <v>22</v>
      </c>
      <c r="G5542" t="s">
        <v>21</v>
      </c>
      <c r="H5542" s="50">
        <f>VLOOKUP(D5542,'Species List'!$A$2:$J$97,6,0)</f>
        <v>-4.4317000000000002</v>
      </c>
      <c r="I5542" s="50">
        <f>VLOOKUP(D5542,'Species List'!$A$2:$J$97,7,0)</f>
        <v>2.9051</v>
      </c>
      <c r="J5542">
        <f t="shared" si="86"/>
        <v>236.19577785013334</v>
      </c>
      <c r="K5542" s="50" t="str">
        <f>VLOOKUP(D5542,'Species List'!$A$2:$J$97,4,0)</f>
        <v>Scaridae</v>
      </c>
    </row>
    <row r="5543" spans="1:11">
      <c r="A5543">
        <v>2017</v>
      </c>
      <c r="B5543" t="s">
        <v>39</v>
      </c>
      <c r="C5543">
        <v>1</v>
      </c>
      <c r="D5543" t="s">
        <v>9</v>
      </c>
      <c r="E5543" s="48" t="str">
        <f>VLOOKUP(D5543,'Species List'!$A$2:$J$97,3,0)</f>
        <v>Sparisoma viride</v>
      </c>
      <c r="F5543">
        <v>22</v>
      </c>
      <c r="G5543" t="s">
        <v>21</v>
      </c>
      <c r="H5543" s="50">
        <f>VLOOKUP(D5543,'Species List'!$A$2:$J$97,6,0)</f>
        <v>-4.4317000000000002</v>
      </c>
      <c r="I5543" s="50">
        <f>VLOOKUP(D5543,'Species List'!$A$2:$J$97,7,0)</f>
        <v>2.9051</v>
      </c>
      <c r="J5543">
        <f t="shared" si="86"/>
        <v>236.19577785013334</v>
      </c>
      <c r="K5543" s="50" t="str">
        <f>VLOOKUP(D5543,'Species List'!$A$2:$J$97,4,0)</f>
        <v>Scaridae</v>
      </c>
    </row>
    <row r="5544" spans="1:11">
      <c r="A5544">
        <v>2017</v>
      </c>
      <c r="B5544" t="s">
        <v>39</v>
      </c>
      <c r="C5544">
        <v>1</v>
      </c>
      <c r="D5544" t="s">
        <v>9</v>
      </c>
      <c r="E5544" s="48" t="str">
        <f>VLOOKUP(D5544,'Species List'!$A$2:$J$97,3,0)</f>
        <v>Sparisoma viride</v>
      </c>
      <c r="F5544">
        <v>22</v>
      </c>
      <c r="G5544" t="s">
        <v>21</v>
      </c>
      <c r="H5544" s="50">
        <f>VLOOKUP(D5544,'Species List'!$A$2:$J$97,6,0)</f>
        <v>-4.4317000000000002</v>
      </c>
      <c r="I5544" s="50">
        <f>VLOOKUP(D5544,'Species List'!$A$2:$J$97,7,0)</f>
        <v>2.9051</v>
      </c>
      <c r="J5544">
        <f t="shared" si="86"/>
        <v>236.19577785013334</v>
      </c>
      <c r="K5544" s="50" t="str">
        <f>VLOOKUP(D5544,'Species List'!$A$2:$J$97,4,0)</f>
        <v>Scaridae</v>
      </c>
    </row>
    <row r="5545" spans="1:11">
      <c r="A5545">
        <v>2017</v>
      </c>
      <c r="B5545" t="s">
        <v>39</v>
      </c>
      <c r="C5545">
        <v>1</v>
      </c>
      <c r="D5545" t="s">
        <v>9</v>
      </c>
      <c r="E5545" s="48" t="str">
        <f>VLOOKUP(D5545,'Species List'!$A$2:$J$97,3,0)</f>
        <v>Sparisoma viride</v>
      </c>
      <c r="F5545">
        <v>22</v>
      </c>
      <c r="G5545" t="s">
        <v>21</v>
      </c>
      <c r="H5545" s="50">
        <f>VLOOKUP(D5545,'Species List'!$A$2:$J$97,6,0)</f>
        <v>-4.4317000000000002</v>
      </c>
      <c r="I5545" s="50">
        <f>VLOOKUP(D5545,'Species List'!$A$2:$J$97,7,0)</f>
        <v>2.9051</v>
      </c>
      <c r="J5545">
        <f t="shared" si="86"/>
        <v>236.19577785013334</v>
      </c>
      <c r="K5545" s="50" t="str">
        <f>VLOOKUP(D5545,'Species List'!$A$2:$J$97,4,0)</f>
        <v>Scaridae</v>
      </c>
    </row>
    <row r="5546" spans="1:11">
      <c r="A5546">
        <v>2017</v>
      </c>
      <c r="B5546" t="s">
        <v>39</v>
      </c>
      <c r="C5546">
        <v>1</v>
      </c>
      <c r="D5546" t="s">
        <v>9</v>
      </c>
      <c r="E5546" s="48" t="str">
        <f>VLOOKUP(D5546,'Species List'!$A$2:$J$97,3,0)</f>
        <v>Sparisoma viride</v>
      </c>
      <c r="F5546">
        <v>22</v>
      </c>
      <c r="G5546" t="s">
        <v>21</v>
      </c>
      <c r="H5546" s="50">
        <f>VLOOKUP(D5546,'Species List'!$A$2:$J$97,6,0)</f>
        <v>-4.4317000000000002</v>
      </c>
      <c r="I5546" s="50">
        <f>VLOOKUP(D5546,'Species List'!$A$2:$J$97,7,0)</f>
        <v>2.9051</v>
      </c>
      <c r="J5546">
        <f t="shared" si="86"/>
        <v>236.19577785013334</v>
      </c>
      <c r="K5546" s="50" t="str">
        <f>VLOOKUP(D5546,'Species List'!$A$2:$J$97,4,0)</f>
        <v>Scaridae</v>
      </c>
    </row>
    <row r="5547" spans="1:11">
      <c r="A5547">
        <v>2017</v>
      </c>
      <c r="B5547" t="s">
        <v>39</v>
      </c>
      <c r="C5547">
        <v>1</v>
      </c>
      <c r="D5547" t="s">
        <v>9</v>
      </c>
      <c r="E5547" s="48" t="str">
        <f>VLOOKUP(D5547,'Species List'!$A$2:$J$97,3,0)</f>
        <v>Sparisoma viride</v>
      </c>
      <c r="F5547">
        <v>22</v>
      </c>
      <c r="G5547" t="s">
        <v>21</v>
      </c>
      <c r="H5547" s="50">
        <f>VLOOKUP(D5547,'Species List'!$A$2:$J$97,6,0)</f>
        <v>-4.4317000000000002</v>
      </c>
      <c r="I5547" s="50">
        <f>VLOOKUP(D5547,'Species List'!$A$2:$J$97,7,0)</f>
        <v>2.9051</v>
      </c>
      <c r="J5547">
        <f t="shared" si="86"/>
        <v>236.19577785013334</v>
      </c>
      <c r="K5547" s="50" t="str">
        <f>VLOOKUP(D5547,'Species List'!$A$2:$J$97,4,0)</f>
        <v>Scaridae</v>
      </c>
    </row>
    <row r="5548" spans="1:11">
      <c r="A5548">
        <v>2017</v>
      </c>
      <c r="B5548" t="s">
        <v>39</v>
      </c>
      <c r="C5548">
        <v>1</v>
      </c>
      <c r="D5548" t="s">
        <v>9</v>
      </c>
      <c r="E5548" s="48" t="str">
        <f>VLOOKUP(D5548,'Species List'!$A$2:$J$97,3,0)</f>
        <v>Sparisoma viride</v>
      </c>
      <c r="F5548">
        <v>22</v>
      </c>
      <c r="G5548" t="s">
        <v>21</v>
      </c>
      <c r="H5548" s="50">
        <f>VLOOKUP(D5548,'Species List'!$A$2:$J$97,6,0)</f>
        <v>-4.4317000000000002</v>
      </c>
      <c r="I5548" s="50">
        <f>VLOOKUP(D5548,'Species List'!$A$2:$J$97,7,0)</f>
        <v>2.9051</v>
      </c>
      <c r="J5548">
        <f t="shared" si="86"/>
        <v>236.19577785013334</v>
      </c>
      <c r="K5548" s="50" t="str">
        <f>VLOOKUP(D5548,'Species List'!$A$2:$J$97,4,0)</f>
        <v>Scaridae</v>
      </c>
    </row>
    <row r="5549" spans="1:11">
      <c r="A5549">
        <v>2017</v>
      </c>
      <c r="B5549" t="s">
        <v>39</v>
      </c>
      <c r="C5549">
        <v>1</v>
      </c>
      <c r="D5549" t="s">
        <v>9</v>
      </c>
      <c r="E5549" s="48" t="str">
        <f>VLOOKUP(D5549,'Species List'!$A$2:$J$97,3,0)</f>
        <v>Sparisoma viride</v>
      </c>
      <c r="F5549">
        <v>22</v>
      </c>
      <c r="G5549" t="s">
        <v>21</v>
      </c>
      <c r="H5549" s="50">
        <f>VLOOKUP(D5549,'Species List'!$A$2:$J$97,6,0)</f>
        <v>-4.4317000000000002</v>
      </c>
      <c r="I5549" s="50">
        <f>VLOOKUP(D5549,'Species List'!$A$2:$J$97,7,0)</f>
        <v>2.9051</v>
      </c>
      <c r="J5549">
        <f t="shared" si="86"/>
        <v>236.19577785013334</v>
      </c>
      <c r="K5549" s="50" t="str">
        <f>VLOOKUP(D5549,'Species List'!$A$2:$J$97,4,0)</f>
        <v>Scaridae</v>
      </c>
    </row>
    <row r="5550" spans="1:11">
      <c r="A5550">
        <v>2017</v>
      </c>
      <c r="B5550" t="s">
        <v>39</v>
      </c>
      <c r="C5550">
        <v>1</v>
      </c>
      <c r="D5550" t="s">
        <v>9</v>
      </c>
      <c r="E5550" s="48" t="str">
        <f>VLOOKUP(D5550,'Species List'!$A$2:$J$97,3,0)</f>
        <v>Sparisoma viride</v>
      </c>
      <c r="F5550">
        <v>22</v>
      </c>
      <c r="G5550" t="s">
        <v>21</v>
      </c>
      <c r="H5550" s="50">
        <f>VLOOKUP(D5550,'Species List'!$A$2:$J$97,6,0)</f>
        <v>-4.4317000000000002</v>
      </c>
      <c r="I5550" s="50">
        <f>VLOOKUP(D5550,'Species List'!$A$2:$J$97,7,0)</f>
        <v>2.9051</v>
      </c>
      <c r="J5550">
        <f t="shared" si="86"/>
        <v>236.19577785013334</v>
      </c>
      <c r="K5550" s="50" t="str">
        <f>VLOOKUP(D5550,'Species List'!$A$2:$J$97,4,0)</f>
        <v>Scaridae</v>
      </c>
    </row>
    <row r="5551" spans="1:11">
      <c r="A5551">
        <v>2017</v>
      </c>
      <c r="B5551" t="s">
        <v>39</v>
      </c>
      <c r="C5551">
        <v>1</v>
      </c>
      <c r="D5551" t="s">
        <v>9</v>
      </c>
      <c r="E5551" s="48" t="str">
        <f>VLOOKUP(D5551,'Species List'!$A$2:$J$97,3,0)</f>
        <v>Sparisoma viride</v>
      </c>
      <c r="F5551">
        <v>22</v>
      </c>
      <c r="G5551" t="s">
        <v>21</v>
      </c>
      <c r="H5551" s="50">
        <f>VLOOKUP(D5551,'Species List'!$A$2:$J$97,6,0)</f>
        <v>-4.4317000000000002</v>
      </c>
      <c r="I5551" s="50">
        <f>VLOOKUP(D5551,'Species List'!$A$2:$J$97,7,0)</f>
        <v>2.9051</v>
      </c>
      <c r="J5551">
        <f t="shared" si="86"/>
        <v>236.19577785013334</v>
      </c>
      <c r="K5551" s="50" t="str">
        <f>VLOOKUP(D5551,'Species List'!$A$2:$J$97,4,0)</f>
        <v>Scaridae</v>
      </c>
    </row>
    <row r="5552" spans="1:11">
      <c r="A5552">
        <v>2017</v>
      </c>
      <c r="B5552" t="s">
        <v>39</v>
      </c>
      <c r="C5552">
        <v>1</v>
      </c>
      <c r="D5552" t="s">
        <v>9</v>
      </c>
      <c r="E5552" s="48" t="str">
        <f>VLOOKUP(D5552,'Species List'!$A$2:$J$97,3,0)</f>
        <v>Sparisoma viride</v>
      </c>
      <c r="F5552">
        <v>22</v>
      </c>
      <c r="G5552" t="s">
        <v>21</v>
      </c>
      <c r="H5552" s="50">
        <f>VLOOKUP(D5552,'Species List'!$A$2:$J$97,6,0)</f>
        <v>-4.4317000000000002</v>
      </c>
      <c r="I5552" s="50">
        <f>VLOOKUP(D5552,'Species List'!$A$2:$J$97,7,0)</f>
        <v>2.9051</v>
      </c>
      <c r="J5552">
        <f t="shared" si="86"/>
        <v>236.19577785013334</v>
      </c>
      <c r="K5552" s="50" t="str">
        <f>VLOOKUP(D5552,'Species List'!$A$2:$J$97,4,0)</f>
        <v>Scaridae</v>
      </c>
    </row>
    <row r="5553" spans="1:11">
      <c r="A5553">
        <v>2017</v>
      </c>
      <c r="B5553" t="s">
        <v>39</v>
      </c>
      <c r="C5553">
        <v>1</v>
      </c>
      <c r="D5553" t="s">
        <v>9</v>
      </c>
      <c r="E5553" s="48" t="str">
        <f>VLOOKUP(D5553,'Species List'!$A$2:$J$97,3,0)</f>
        <v>Sparisoma viride</v>
      </c>
      <c r="F5553">
        <v>22</v>
      </c>
      <c r="G5553" t="s">
        <v>21</v>
      </c>
      <c r="H5553" s="50">
        <f>VLOOKUP(D5553,'Species List'!$A$2:$J$97,6,0)</f>
        <v>-4.4317000000000002</v>
      </c>
      <c r="I5553" s="50">
        <f>VLOOKUP(D5553,'Species List'!$A$2:$J$97,7,0)</f>
        <v>2.9051</v>
      </c>
      <c r="J5553">
        <f t="shared" si="86"/>
        <v>236.19577785013334</v>
      </c>
      <c r="K5553" s="50" t="str">
        <f>VLOOKUP(D5553,'Species List'!$A$2:$J$97,4,0)</f>
        <v>Scaridae</v>
      </c>
    </row>
    <row r="5554" spans="1:11">
      <c r="A5554">
        <v>2017</v>
      </c>
      <c r="B5554" t="s">
        <v>39</v>
      </c>
      <c r="C5554">
        <v>1</v>
      </c>
      <c r="D5554" t="s">
        <v>9</v>
      </c>
      <c r="E5554" s="48" t="str">
        <f>VLOOKUP(D5554,'Species List'!$A$2:$J$97,3,0)</f>
        <v>Sparisoma viride</v>
      </c>
      <c r="F5554">
        <v>22</v>
      </c>
      <c r="G5554" t="s">
        <v>21</v>
      </c>
      <c r="H5554" s="50">
        <f>VLOOKUP(D5554,'Species List'!$A$2:$J$97,6,0)</f>
        <v>-4.4317000000000002</v>
      </c>
      <c r="I5554" s="50">
        <f>VLOOKUP(D5554,'Species List'!$A$2:$J$97,7,0)</f>
        <v>2.9051</v>
      </c>
      <c r="J5554">
        <f t="shared" si="86"/>
        <v>236.19577785013334</v>
      </c>
      <c r="K5554" s="50" t="str">
        <f>VLOOKUP(D5554,'Species List'!$A$2:$J$97,4,0)</f>
        <v>Scaridae</v>
      </c>
    </row>
    <row r="5555" spans="1:11">
      <c r="A5555">
        <v>2017</v>
      </c>
      <c r="B5555" t="s">
        <v>39</v>
      </c>
      <c r="C5555">
        <v>1</v>
      </c>
      <c r="D5555" t="s">
        <v>9</v>
      </c>
      <c r="E5555" s="48" t="str">
        <f>VLOOKUP(D5555,'Species List'!$A$2:$J$97,3,0)</f>
        <v>Sparisoma viride</v>
      </c>
      <c r="F5555">
        <v>26</v>
      </c>
      <c r="G5555" t="s">
        <v>21</v>
      </c>
      <c r="H5555" s="50">
        <f>VLOOKUP(D5555,'Species List'!$A$2:$J$97,6,0)</f>
        <v>-4.4317000000000002</v>
      </c>
      <c r="I5555" s="50">
        <f>VLOOKUP(D5555,'Species List'!$A$2:$J$97,7,0)</f>
        <v>2.9051</v>
      </c>
      <c r="J5555">
        <f t="shared" si="86"/>
        <v>383.741768934785</v>
      </c>
      <c r="K5555" s="50" t="str">
        <f>VLOOKUP(D5555,'Species List'!$A$2:$J$97,4,0)</f>
        <v>Scaridae</v>
      </c>
    </row>
    <row r="5556" spans="1:11">
      <c r="A5556">
        <v>2017</v>
      </c>
      <c r="B5556" t="s">
        <v>39</v>
      </c>
      <c r="C5556">
        <v>1</v>
      </c>
      <c r="D5556" t="s">
        <v>9</v>
      </c>
      <c r="E5556" s="48" t="str">
        <f>VLOOKUP(D5556,'Species List'!$A$2:$J$97,3,0)</f>
        <v>Sparisoma viride</v>
      </c>
      <c r="F5556">
        <v>26</v>
      </c>
      <c r="G5556" t="s">
        <v>21</v>
      </c>
      <c r="H5556" s="50">
        <f>VLOOKUP(D5556,'Species List'!$A$2:$J$97,6,0)</f>
        <v>-4.4317000000000002</v>
      </c>
      <c r="I5556" s="50">
        <f>VLOOKUP(D5556,'Species List'!$A$2:$J$97,7,0)</f>
        <v>2.9051</v>
      </c>
      <c r="J5556">
        <f t="shared" si="86"/>
        <v>383.741768934785</v>
      </c>
      <c r="K5556" s="50" t="str">
        <f>VLOOKUP(D5556,'Species List'!$A$2:$J$97,4,0)</f>
        <v>Scaridae</v>
      </c>
    </row>
    <row r="5557" spans="1:11">
      <c r="A5557">
        <v>2017</v>
      </c>
      <c r="B5557" t="s">
        <v>39</v>
      </c>
      <c r="C5557">
        <v>1</v>
      </c>
      <c r="D5557" t="s">
        <v>9</v>
      </c>
      <c r="E5557" s="48" t="str">
        <f>VLOOKUP(D5557,'Species List'!$A$2:$J$97,3,0)</f>
        <v>Sparisoma viride</v>
      </c>
      <c r="F5557">
        <v>31</v>
      </c>
      <c r="G5557" t="s">
        <v>43</v>
      </c>
      <c r="H5557" s="50">
        <f>VLOOKUP(D5557,'Species List'!$A$2:$J$97,6,0)</f>
        <v>-4.4317000000000002</v>
      </c>
      <c r="I5557" s="50">
        <f>VLOOKUP(D5557,'Species List'!$A$2:$J$97,7,0)</f>
        <v>2.9051</v>
      </c>
      <c r="J5557">
        <f t="shared" si="86"/>
        <v>639.66834096149489</v>
      </c>
      <c r="K5557" s="50" t="str">
        <f>VLOOKUP(D5557,'Species List'!$A$2:$J$97,4,0)</f>
        <v>Scaridae</v>
      </c>
    </row>
    <row r="5558" spans="1:11">
      <c r="A5558">
        <v>2017</v>
      </c>
      <c r="B5558" t="s">
        <v>39</v>
      </c>
      <c r="C5558">
        <v>2</v>
      </c>
      <c r="D5558" t="s">
        <v>48</v>
      </c>
      <c r="E5558" s="48" t="str">
        <f>VLOOKUP(D5558,'Species List'!$A$2:$J$97,3,0)</f>
        <v>Scarus taeniopterus</v>
      </c>
      <c r="F5558">
        <v>30</v>
      </c>
      <c r="G5558" t="s">
        <v>43</v>
      </c>
      <c r="H5558" s="50">
        <f>VLOOKUP(D5558,'Species List'!$A$2:$J$97,6,0)</f>
        <v>-3.2256999999999998</v>
      </c>
      <c r="I5558" s="50">
        <f>VLOOKUP(D5558,'Species List'!$A$2:$J$97,7,0)</f>
        <v>2.3852000000000002</v>
      </c>
      <c r="J5558">
        <f t="shared" si="86"/>
        <v>481.64783974460363</v>
      </c>
      <c r="K5558" s="50" t="str">
        <f>VLOOKUP(D5558,'Species List'!$A$2:$J$97,4,0)</f>
        <v>Scaridae</v>
      </c>
    </row>
    <row r="5559" spans="1:11">
      <c r="A5559">
        <v>2017</v>
      </c>
      <c r="B5559" t="s">
        <v>39</v>
      </c>
      <c r="C5559">
        <v>2</v>
      </c>
      <c r="D5559" t="s">
        <v>5</v>
      </c>
      <c r="E5559" s="48" t="str">
        <f>VLOOKUP(D5559,'Species List'!$A$2:$J$97,3,0)</f>
        <v>Scarus vetula</v>
      </c>
      <c r="F5559">
        <v>41</v>
      </c>
      <c r="G5559" t="s">
        <v>43</v>
      </c>
      <c r="H5559" s="50">
        <f>VLOOKUP(D5559,'Species List'!$A$2:$J$97,6,0)</f>
        <v>-5.0162000000000004</v>
      </c>
      <c r="I5559" s="50">
        <f>VLOOKUP(D5559,'Species List'!$A$2:$J$97,7,0)</f>
        <v>3.1109</v>
      </c>
      <c r="J5559">
        <f t="shared" si="86"/>
        <v>1293.9255836409109</v>
      </c>
      <c r="K5559" s="50" t="str">
        <f>VLOOKUP(D5559,'Species List'!$A$2:$J$97,4,0)</f>
        <v>Scaridae</v>
      </c>
    </row>
    <row r="5560" spans="1:11">
      <c r="A5560">
        <v>2017</v>
      </c>
      <c r="B5560" t="s">
        <v>39</v>
      </c>
      <c r="C5560">
        <v>2</v>
      </c>
      <c r="D5560" t="s">
        <v>9</v>
      </c>
      <c r="E5560" s="48" t="str">
        <f>VLOOKUP(D5560,'Species List'!$A$2:$J$97,3,0)</f>
        <v>Sparisoma viride</v>
      </c>
      <c r="F5560">
        <v>27</v>
      </c>
      <c r="G5560" t="s">
        <v>21</v>
      </c>
      <c r="H5560" s="50">
        <f>VLOOKUP(D5560,'Species List'!$A$2:$J$97,6,0)</f>
        <v>-4.4317000000000002</v>
      </c>
      <c r="I5560" s="50">
        <f>VLOOKUP(D5560,'Species List'!$A$2:$J$97,7,0)</f>
        <v>2.9051</v>
      </c>
      <c r="J5560">
        <f t="shared" si="86"/>
        <v>428.20809318874581</v>
      </c>
      <c r="K5560" s="50" t="str">
        <f>VLOOKUP(D5560,'Species List'!$A$2:$J$97,4,0)</f>
        <v>Scaridae</v>
      </c>
    </row>
    <row r="5561" spans="1:11">
      <c r="A5561">
        <v>2017</v>
      </c>
      <c r="B5561" t="s">
        <v>39</v>
      </c>
      <c r="C5561">
        <v>2</v>
      </c>
      <c r="D5561" t="s">
        <v>9</v>
      </c>
      <c r="E5561" s="48" t="str">
        <f>VLOOKUP(D5561,'Species List'!$A$2:$J$97,3,0)</f>
        <v>Sparisoma viride</v>
      </c>
      <c r="F5561">
        <v>27</v>
      </c>
      <c r="G5561" t="s">
        <v>21</v>
      </c>
      <c r="H5561" s="50">
        <f>VLOOKUP(D5561,'Species List'!$A$2:$J$97,6,0)</f>
        <v>-4.4317000000000002</v>
      </c>
      <c r="I5561" s="50">
        <f>VLOOKUP(D5561,'Species List'!$A$2:$J$97,7,0)</f>
        <v>2.9051</v>
      </c>
      <c r="J5561">
        <f t="shared" si="86"/>
        <v>428.20809318874581</v>
      </c>
      <c r="K5561" s="50" t="str">
        <f>VLOOKUP(D5561,'Species List'!$A$2:$J$97,4,0)</f>
        <v>Scaridae</v>
      </c>
    </row>
    <row r="5562" spans="1:11">
      <c r="A5562">
        <v>2017</v>
      </c>
      <c r="B5562" t="s">
        <v>39</v>
      </c>
      <c r="C5562">
        <v>2</v>
      </c>
      <c r="D5562" t="s">
        <v>9</v>
      </c>
      <c r="E5562" s="48" t="str">
        <f>VLOOKUP(D5562,'Species List'!$A$2:$J$97,3,0)</f>
        <v>Sparisoma viride</v>
      </c>
      <c r="F5562">
        <v>27</v>
      </c>
      <c r="G5562" t="s">
        <v>21</v>
      </c>
      <c r="H5562" s="50">
        <f>VLOOKUP(D5562,'Species List'!$A$2:$J$97,6,0)</f>
        <v>-4.4317000000000002</v>
      </c>
      <c r="I5562" s="50">
        <f>VLOOKUP(D5562,'Species List'!$A$2:$J$97,7,0)</f>
        <v>2.9051</v>
      </c>
      <c r="J5562">
        <f t="shared" si="86"/>
        <v>428.20809318874581</v>
      </c>
      <c r="K5562" s="50" t="str">
        <f>VLOOKUP(D5562,'Species List'!$A$2:$J$97,4,0)</f>
        <v>Scaridae</v>
      </c>
    </row>
    <row r="5563" spans="1:11">
      <c r="A5563">
        <v>2017</v>
      </c>
      <c r="B5563" t="s">
        <v>39</v>
      </c>
      <c r="C5563">
        <v>2</v>
      </c>
      <c r="D5563" t="s">
        <v>9</v>
      </c>
      <c r="E5563" s="48" t="str">
        <f>VLOOKUP(D5563,'Species List'!$A$2:$J$97,3,0)</f>
        <v>Sparisoma viride</v>
      </c>
      <c r="F5563">
        <v>27</v>
      </c>
      <c r="G5563" t="s">
        <v>21</v>
      </c>
      <c r="H5563" s="50">
        <f>VLOOKUP(D5563,'Species List'!$A$2:$J$97,6,0)</f>
        <v>-4.4317000000000002</v>
      </c>
      <c r="I5563" s="50">
        <f>VLOOKUP(D5563,'Species List'!$A$2:$J$97,7,0)</f>
        <v>2.9051</v>
      </c>
      <c r="J5563">
        <f t="shared" si="86"/>
        <v>428.20809318874581</v>
      </c>
      <c r="K5563" s="50" t="str">
        <f>VLOOKUP(D5563,'Species List'!$A$2:$J$97,4,0)</f>
        <v>Scaridae</v>
      </c>
    </row>
    <row r="5564" spans="1:11">
      <c r="A5564">
        <v>2017</v>
      </c>
      <c r="B5564" t="s">
        <v>39</v>
      </c>
      <c r="C5564">
        <v>2</v>
      </c>
      <c r="D5564" t="s">
        <v>9</v>
      </c>
      <c r="E5564" s="48" t="str">
        <f>VLOOKUP(D5564,'Species List'!$A$2:$J$97,3,0)</f>
        <v>Sparisoma viride</v>
      </c>
      <c r="F5564">
        <v>27</v>
      </c>
      <c r="G5564" t="s">
        <v>21</v>
      </c>
      <c r="H5564" s="50">
        <f>VLOOKUP(D5564,'Species List'!$A$2:$J$97,6,0)</f>
        <v>-4.4317000000000002</v>
      </c>
      <c r="I5564" s="50">
        <f>VLOOKUP(D5564,'Species List'!$A$2:$J$97,7,0)</f>
        <v>2.9051</v>
      </c>
      <c r="J5564">
        <f t="shared" si="86"/>
        <v>428.20809318874581</v>
      </c>
      <c r="K5564" s="50" t="str">
        <f>VLOOKUP(D5564,'Species List'!$A$2:$J$97,4,0)</f>
        <v>Scaridae</v>
      </c>
    </row>
    <row r="5565" spans="1:11">
      <c r="A5565">
        <v>2017</v>
      </c>
      <c r="B5565" t="s">
        <v>39</v>
      </c>
      <c r="C5565">
        <v>2</v>
      </c>
      <c r="D5565" t="s">
        <v>9</v>
      </c>
      <c r="E5565" s="48" t="str">
        <f>VLOOKUP(D5565,'Species List'!$A$2:$J$97,3,0)</f>
        <v>Sparisoma viride</v>
      </c>
      <c r="F5565">
        <v>33</v>
      </c>
      <c r="G5565" t="s">
        <v>43</v>
      </c>
      <c r="H5565" s="50">
        <f>VLOOKUP(D5565,'Species List'!$A$2:$J$97,6,0)</f>
        <v>-4.4317000000000002</v>
      </c>
      <c r="I5565" s="50">
        <f>VLOOKUP(D5565,'Species List'!$A$2:$J$97,7,0)</f>
        <v>2.9051</v>
      </c>
      <c r="J5565">
        <f t="shared" si="86"/>
        <v>767.06973304521671</v>
      </c>
      <c r="K5565" s="50" t="str">
        <f>VLOOKUP(D5565,'Species List'!$A$2:$J$97,4,0)</f>
        <v>Scaridae</v>
      </c>
    </row>
    <row r="5566" spans="1:11">
      <c r="A5566">
        <v>2017</v>
      </c>
      <c r="B5566" t="s">
        <v>39</v>
      </c>
      <c r="C5566">
        <v>2</v>
      </c>
      <c r="D5566" t="s">
        <v>9</v>
      </c>
      <c r="E5566" s="48" t="str">
        <f>VLOOKUP(D5566,'Species List'!$A$2:$J$97,3,0)</f>
        <v>Sparisoma viride</v>
      </c>
      <c r="F5566">
        <v>18</v>
      </c>
      <c r="H5566" s="50">
        <f>VLOOKUP(D5566,'Species List'!$A$2:$J$97,6,0)</f>
        <v>-4.4317000000000002</v>
      </c>
      <c r="I5566" s="50">
        <f>VLOOKUP(D5566,'Species List'!$A$2:$J$97,7,0)</f>
        <v>2.9051</v>
      </c>
      <c r="J5566">
        <f t="shared" si="86"/>
        <v>131.85364940800787</v>
      </c>
      <c r="K5566" s="50" t="str">
        <f>VLOOKUP(D5566,'Species List'!$A$2:$J$97,4,0)</f>
        <v>Scaridae</v>
      </c>
    </row>
    <row r="5567" spans="1:11">
      <c r="A5567">
        <v>2017</v>
      </c>
      <c r="B5567" t="s">
        <v>39</v>
      </c>
      <c r="C5567">
        <v>2</v>
      </c>
      <c r="D5567" t="s">
        <v>9</v>
      </c>
      <c r="E5567" s="48" t="str">
        <f>VLOOKUP(D5567,'Species List'!$A$2:$J$97,3,0)</f>
        <v>Sparisoma viride</v>
      </c>
      <c r="F5567">
        <v>18</v>
      </c>
      <c r="H5567" s="50">
        <f>VLOOKUP(D5567,'Species List'!$A$2:$J$97,6,0)</f>
        <v>-4.4317000000000002</v>
      </c>
      <c r="I5567" s="50">
        <f>VLOOKUP(D5567,'Species List'!$A$2:$J$97,7,0)</f>
        <v>2.9051</v>
      </c>
      <c r="J5567">
        <f t="shared" si="86"/>
        <v>131.85364940800787</v>
      </c>
      <c r="K5567" s="50" t="str">
        <f>VLOOKUP(D5567,'Species List'!$A$2:$J$97,4,0)</f>
        <v>Scaridae</v>
      </c>
    </row>
    <row r="5568" spans="1:11">
      <c r="A5568">
        <v>2017</v>
      </c>
      <c r="B5568" t="s">
        <v>39</v>
      </c>
      <c r="C5568">
        <v>2</v>
      </c>
      <c r="D5568" t="s">
        <v>9</v>
      </c>
      <c r="E5568" s="48" t="str">
        <f>VLOOKUP(D5568,'Species List'!$A$2:$J$97,3,0)</f>
        <v>Sparisoma viride</v>
      </c>
      <c r="F5568">
        <v>23</v>
      </c>
      <c r="H5568" s="50">
        <f>VLOOKUP(D5568,'Species List'!$A$2:$J$97,6,0)</f>
        <v>-4.4317000000000002</v>
      </c>
      <c r="I5568" s="50">
        <f>VLOOKUP(D5568,'Species List'!$A$2:$J$97,7,0)</f>
        <v>2.9051</v>
      </c>
      <c r="J5568">
        <f t="shared" si="86"/>
        <v>268.75437106326598</v>
      </c>
      <c r="K5568" s="50" t="str">
        <f>VLOOKUP(D5568,'Species List'!$A$2:$J$97,4,0)</f>
        <v>Scaridae</v>
      </c>
    </row>
    <row r="5569" spans="1:11">
      <c r="A5569">
        <v>2017</v>
      </c>
      <c r="B5569" t="s">
        <v>39</v>
      </c>
      <c r="C5569">
        <v>2</v>
      </c>
      <c r="D5569" t="s">
        <v>9</v>
      </c>
      <c r="E5569" s="48" t="str">
        <f>VLOOKUP(D5569,'Species List'!$A$2:$J$97,3,0)</f>
        <v>Sparisoma viride</v>
      </c>
      <c r="F5569">
        <v>23</v>
      </c>
      <c r="H5569" s="50">
        <f>VLOOKUP(D5569,'Species List'!$A$2:$J$97,6,0)</f>
        <v>-4.4317000000000002</v>
      </c>
      <c r="I5569" s="50">
        <f>VLOOKUP(D5569,'Species List'!$A$2:$J$97,7,0)</f>
        <v>2.9051</v>
      </c>
      <c r="J5569">
        <f t="shared" si="86"/>
        <v>268.75437106326598</v>
      </c>
      <c r="K5569" s="50" t="str">
        <f>VLOOKUP(D5569,'Species List'!$A$2:$J$97,4,0)</f>
        <v>Scaridae</v>
      </c>
    </row>
    <row r="5570" spans="1:11">
      <c r="A5570">
        <v>2017</v>
      </c>
      <c r="B5570" t="s">
        <v>39</v>
      </c>
      <c r="C5570">
        <v>2</v>
      </c>
      <c r="D5570" t="s">
        <v>9</v>
      </c>
      <c r="E5570" s="48" t="str">
        <f>VLOOKUP(D5570,'Species List'!$A$2:$J$97,3,0)</f>
        <v>Sparisoma viride</v>
      </c>
      <c r="F5570">
        <v>23</v>
      </c>
      <c r="H5570" s="50">
        <f>VLOOKUP(D5570,'Species List'!$A$2:$J$97,6,0)</f>
        <v>-4.4317000000000002</v>
      </c>
      <c r="I5570" s="50">
        <f>VLOOKUP(D5570,'Species List'!$A$2:$J$97,7,0)</f>
        <v>2.9051</v>
      </c>
      <c r="J5570">
        <f t="shared" ref="J5570:J5633" si="87">10^(H5570+(I5570*LOG(F5570*10)/LOG(10)))</f>
        <v>268.75437106326598</v>
      </c>
      <c r="K5570" s="50" t="str">
        <f>VLOOKUP(D5570,'Species List'!$A$2:$J$97,4,0)</f>
        <v>Scaridae</v>
      </c>
    </row>
    <row r="5571" spans="1:11">
      <c r="A5571">
        <v>2017</v>
      </c>
      <c r="B5571" t="s">
        <v>39</v>
      </c>
      <c r="C5571">
        <v>3</v>
      </c>
      <c r="D5571" t="s">
        <v>22</v>
      </c>
      <c r="E5571" s="48" t="str">
        <f>VLOOKUP(D5571,'Species List'!$A$2:$J$97,3,0)</f>
        <v>Acanthurus chirurgus</v>
      </c>
      <c r="F5571">
        <v>18</v>
      </c>
      <c r="H5571" s="50">
        <f>VLOOKUP(D5571,'Species List'!$A$2:$J$97,6,0)</f>
        <v>-2.4262000000000001</v>
      </c>
      <c r="I5571" s="50">
        <f>VLOOKUP(D5571,'Species List'!$A$2:$J$97,7,0)</f>
        <v>2.0768</v>
      </c>
      <c r="J5571">
        <f t="shared" si="87"/>
        <v>180.94639647035288</v>
      </c>
      <c r="K5571" s="50" t="str">
        <f>VLOOKUP(D5571,'Species List'!$A$2:$J$97,4,0)</f>
        <v>Acanthuridae</v>
      </c>
    </row>
    <row r="5572" spans="1:11">
      <c r="A5572">
        <v>2017</v>
      </c>
      <c r="B5572" t="s">
        <v>39</v>
      </c>
      <c r="C5572">
        <v>3</v>
      </c>
      <c r="D5572" t="s">
        <v>15</v>
      </c>
      <c r="E5572" s="48" t="str">
        <f>VLOOKUP(D5572,'Species List'!$A$2:$J$97,3,0)</f>
        <v>Scarus iseri</v>
      </c>
      <c r="F5572">
        <v>18</v>
      </c>
      <c r="G5572" t="s">
        <v>21</v>
      </c>
      <c r="H5572" s="50">
        <f>VLOOKUP(D5572,'Species List'!$A$2:$J$97,6,0)</f>
        <v>-4.8887</v>
      </c>
      <c r="I5572" s="50">
        <f>VLOOKUP(D5572,'Species List'!$A$2:$J$97,7,0)</f>
        <v>3.0548000000000002</v>
      </c>
      <c r="J5572">
        <f t="shared" si="87"/>
        <v>100.16279817170965</v>
      </c>
      <c r="K5572" s="50" t="str">
        <f>VLOOKUP(D5572,'Species List'!$A$2:$J$97,4,0)</f>
        <v>Scaridae</v>
      </c>
    </row>
    <row r="5573" spans="1:11">
      <c r="A5573">
        <v>2017</v>
      </c>
      <c r="B5573" t="s">
        <v>39</v>
      </c>
      <c r="C5573">
        <v>3</v>
      </c>
      <c r="D5573" t="s">
        <v>15</v>
      </c>
      <c r="E5573" s="48" t="str">
        <f>VLOOKUP(D5573,'Species List'!$A$2:$J$97,3,0)</f>
        <v>Scarus iseri</v>
      </c>
      <c r="F5573">
        <v>18</v>
      </c>
      <c r="G5573" t="s">
        <v>21</v>
      </c>
      <c r="H5573" s="50">
        <f>VLOOKUP(D5573,'Species List'!$A$2:$J$97,6,0)</f>
        <v>-4.8887</v>
      </c>
      <c r="I5573" s="50">
        <f>VLOOKUP(D5573,'Species List'!$A$2:$J$97,7,0)</f>
        <v>3.0548000000000002</v>
      </c>
      <c r="J5573">
        <f t="shared" si="87"/>
        <v>100.16279817170965</v>
      </c>
      <c r="K5573" s="50" t="str">
        <f>VLOOKUP(D5573,'Species List'!$A$2:$J$97,4,0)</f>
        <v>Scaridae</v>
      </c>
    </row>
    <row r="5574" spans="1:11">
      <c r="A5574">
        <v>2017</v>
      </c>
      <c r="B5574" t="s">
        <v>39</v>
      </c>
      <c r="C5574">
        <v>3</v>
      </c>
      <c r="D5574" t="s">
        <v>15</v>
      </c>
      <c r="E5574" s="48" t="str">
        <f>VLOOKUP(D5574,'Species List'!$A$2:$J$97,3,0)</f>
        <v>Scarus iseri</v>
      </c>
      <c r="F5574">
        <v>18</v>
      </c>
      <c r="G5574" t="s">
        <v>21</v>
      </c>
      <c r="H5574" s="50">
        <f>VLOOKUP(D5574,'Species List'!$A$2:$J$97,6,0)</f>
        <v>-4.8887</v>
      </c>
      <c r="I5574" s="50">
        <f>VLOOKUP(D5574,'Species List'!$A$2:$J$97,7,0)</f>
        <v>3.0548000000000002</v>
      </c>
      <c r="J5574">
        <f t="shared" si="87"/>
        <v>100.16279817170965</v>
      </c>
      <c r="K5574" s="50" t="str">
        <f>VLOOKUP(D5574,'Species List'!$A$2:$J$97,4,0)</f>
        <v>Scaridae</v>
      </c>
    </row>
    <row r="5575" spans="1:11">
      <c r="A5575">
        <v>2017</v>
      </c>
      <c r="B5575" t="s">
        <v>39</v>
      </c>
      <c r="C5575">
        <v>3</v>
      </c>
      <c r="D5575" t="s">
        <v>15</v>
      </c>
      <c r="E5575" s="48" t="str">
        <f>VLOOKUP(D5575,'Species List'!$A$2:$J$97,3,0)</f>
        <v>Scarus iseri</v>
      </c>
      <c r="F5575">
        <v>14</v>
      </c>
      <c r="H5575" s="50">
        <f>VLOOKUP(D5575,'Species List'!$A$2:$J$97,6,0)</f>
        <v>-4.8887</v>
      </c>
      <c r="I5575" s="50">
        <f>VLOOKUP(D5575,'Species List'!$A$2:$J$97,7,0)</f>
        <v>3.0548000000000002</v>
      </c>
      <c r="J5575">
        <f t="shared" si="87"/>
        <v>46.48276173415772</v>
      </c>
      <c r="K5575" s="50" t="str">
        <f>VLOOKUP(D5575,'Species List'!$A$2:$J$97,4,0)</f>
        <v>Scaridae</v>
      </c>
    </row>
    <row r="5576" spans="1:11">
      <c r="A5576">
        <v>2017</v>
      </c>
      <c r="B5576" t="s">
        <v>39</v>
      </c>
      <c r="C5576">
        <v>3</v>
      </c>
      <c r="D5576" t="s">
        <v>48</v>
      </c>
      <c r="E5576" s="48" t="str">
        <f>VLOOKUP(D5576,'Species List'!$A$2:$J$97,3,0)</f>
        <v>Scarus taeniopterus</v>
      </c>
      <c r="F5576">
        <v>18</v>
      </c>
      <c r="G5576" t="s">
        <v>21</v>
      </c>
      <c r="H5576" s="50">
        <f>VLOOKUP(D5576,'Species List'!$A$2:$J$97,6,0)</f>
        <v>-3.2256999999999998</v>
      </c>
      <c r="I5576" s="50">
        <f>VLOOKUP(D5576,'Species List'!$A$2:$J$97,7,0)</f>
        <v>2.3852000000000002</v>
      </c>
      <c r="J5576">
        <f t="shared" si="87"/>
        <v>142.42163893869329</v>
      </c>
      <c r="K5576" s="50" t="str">
        <f>VLOOKUP(D5576,'Species List'!$A$2:$J$97,4,0)</f>
        <v>Scaridae</v>
      </c>
    </row>
    <row r="5577" spans="1:11">
      <c r="A5577">
        <v>2017</v>
      </c>
      <c r="B5577" t="s">
        <v>39</v>
      </c>
      <c r="C5577">
        <v>3</v>
      </c>
      <c r="D5577" t="s">
        <v>5</v>
      </c>
      <c r="E5577" s="48" t="str">
        <f>VLOOKUP(D5577,'Species List'!$A$2:$J$97,3,0)</f>
        <v>Scarus vetula</v>
      </c>
      <c r="F5577">
        <v>22</v>
      </c>
      <c r="G5577" t="s">
        <v>21</v>
      </c>
      <c r="H5577" s="50">
        <f>VLOOKUP(D5577,'Species List'!$A$2:$J$97,6,0)</f>
        <v>-5.0162000000000004</v>
      </c>
      <c r="I5577" s="50">
        <f>VLOOKUP(D5577,'Species List'!$A$2:$J$97,7,0)</f>
        <v>3.1109</v>
      </c>
      <c r="J5577">
        <f t="shared" si="87"/>
        <v>186.5703893135852</v>
      </c>
      <c r="K5577" s="50" t="str">
        <f>VLOOKUP(D5577,'Species List'!$A$2:$J$97,4,0)</f>
        <v>Scaridae</v>
      </c>
    </row>
    <row r="5578" spans="1:11">
      <c r="A5578">
        <v>2017</v>
      </c>
      <c r="B5578" t="s">
        <v>39</v>
      </c>
      <c r="C5578">
        <v>3</v>
      </c>
      <c r="D5578" t="s">
        <v>5</v>
      </c>
      <c r="E5578" s="48" t="str">
        <f>VLOOKUP(D5578,'Species List'!$A$2:$J$97,3,0)</f>
        <v>Scarus vetula</v>
      </c>
      <c r="F5578">
        <v>32</v>
      </c>
      <c r="G5578" t="s">
        <v>43</v>
      </c>
      <c r="H5578" s="50">
        <f>VLOOKUP(D5578,'Species List'!$A$2:$J$97,6,0)</f>
        <v>-5.0162000000000004</v>
      </c>
      <c r="I5578" s="50">
        <f>VLOOKUP(D5578,'Species List'!$A$2:$J$97,7,0)</f>
        <v>3.1109</v>
      </c>
      <c r="J5578">
        <f t="shared" si="87"/>
        <v>598.50952660385963</v>
      </c>
      <c r="K5578" s="50" t="str">
        <f>VLOOKUP(D5578,'Species List'!$A$2:$J$97,4,0)</f>
        <v>Scaridae</v>
      </c>
    </row>
    <row r="5579" spans="1:11">
      <c r="A5579">
        <v>2017</v>
      </c>
      <c r="B5579" t="s">
        <v>39</v>
      </c>
      <c r="C5579">
        <v>3</v>
      </c>
      <c r="D5579" t="s">
        <v>5</v>
      </c>
      <c r="E5579" s="48" t="str">
        <f>VLOOKUP(D5579,'Species List'!$A$2:$J$97,3,0)</f>
        <v>Scarus vetula</v>
      </c>
      <c r="F5579">
        <v>38</v>
      </c>
      <c r="H5579" s="50">
        <f>VLOOKUP(D5579,'Species List'!$A$2:$J$97,6,0)</f>
        <v>-5.0162000000000004</v>
      </c>
      <c r="I5579" s="50">
        <f>VLOOKUP(D5579,'Species List'!$A$2:$J$97,7,0)</f>
        <v>3.1109</v>
      </c>
      <c r="J5579">
        <f t="shared" si="87"/>
        <v>1021.5245084831901</v>
      </c>
      <c r="K5579" s="50" t="str">
        <f>VLOOKUP(D5579,'Species List'!$A$2:$J$97,4,0)</f>
        <v>Scaridae</v>
      </c>
    </row>
    <row r="5580" spans="1:11">
      <c r="A5580">
        <v>2017</v>
      </c>
      <c r="B5580" t="s">
        <v>39</v>
      </c>
      <c r="C5580">
        <v>3</v>
      </c>
      <c r="D5580" t="s">
        <v>18</v>
      </c>
      <c r="E5580" s="48" t="str">
        <f>VLOOKUP(D5580,'Species List'!$A$2:$J$97,3,0)</f>
        <v>Sparisoma aurofrenatum</v>
      </c>
      <c r="F5580">
        <v>20</v>
      </c>
      <c r="G5580" t="s">
        <v>21</v>
      </c>
      <c r="H5580" s="50">
        <f>VLOOKUP(D5580,'Species List'!$A$2:$J$97,6,0)</f>
        <v>-4.0781000000000001</v>
      </c>
      <c r="I5580" s="50">
        <f>VLOOKUP(D5580,'Species List'!$A$2:$J$97,7,0)</f>
        <v>2.7437999999999998</v>
      </c>
      <c r="J5580">
        <f t="shared" si="87"/>
        <v>171.97531044669645</v>
      </c>
      <c r="K5580" s="50" t="str">
        <f>VLOOKUP(D5580,'Species List'!$A$2:$J$97,4,0)</f>
        <v>Scaridae</v>
      </c>
    </row>
    <row r="5581" spans="1:11">
      <c r="A5581">
        <v>2017</v>
      </c>
      <c r="B5581" t="s">
        <v>39</v>
      </c>
      <c r="C5581">
        <v>3</v>
      </c>
      <c r="D5581" t="s">
        <v>18</v>
      </c>
      <c r="E5581" s="48" t="str">
        <f>VLOOKUP(D5581,'Species List'!$A$2:$J$97,3,0)</f>
        <v>Sparisoma aurofrenatum</v>
      </c>
      <c r="F5581">
        <v>20</v>
      </c>
      <c r="G5581" t="s">
        <v>43</v>
      </c>
      <c r="H5581" s="50">
        <f>VLOOKUP(D5581,'Species List'!$A$2:$J$97,6,0)</f>
        <v>-4.0781000000000001</v>
      </c>
      <c r="I5581" s="50">
        <f>VLOOKUP(D5581,'Species List'!$A$2:$J$97,7,0)</f>
        <v>2.7437999999999998</v>
      </c>
      <c r="J5581">
        <f t="shared" si="87"/>
        <v>171.97531044669645</v>
      </c>
      <c r="K5581" s="50" t="str">
        <f>VLOOKUP(D5581,'Species List'!$A$2:$J$97,4,0)</f>
        <v>Scaridae</v>
      </c>
    </row>
    <row r="5582" spans="1:11">
      <c r="A5582">
        <v>2017</v>
      </c>
      <c r="B5582" t="s">
        <v>39</v>
      </c>
      <c r="C5582">
        <v>3</v>
      </c>
      <c r="D5582" t="s">
        <v>9</v>
      </c>
      <c r="E5582" s="48" t="str">
        <f>VLOOKUP(D5582,'Species List'!$A$2:$J$97,3,0)</f>
        <v>Sparisoma viride</v>
      </c>
      <c r="F5582">
        <v>10</v>
      </c>
      <c r="G5582" t="s">
        <v>21</v>
      </c>
      <c r="H5582" s="50">
        <f>VLOOKUP(D5582,'Species List'!$A$2:$J$97,6,0)</f>
        <v>-4.4317000000000002</v>
      </c>
      <c r="I5582" s="50">
        <f>VLOOKUP(D5582,'Species List'!$A$2:$J$97,7,0)</f>
        <v>2.9051</v>
      </c>
      <c r="J5582">
        <f t="shared" si="87"/>
        <v>23.905619353446316</v>
      </c>
      <c r="K5582" s="50" t="str">
        <f>VLOOKUP(D5582,'Species List'!$A$2:$J$97,4,0)</f>
        <v>Scaridae</v>
      </c>
    </row>
    <row r="5583" spans="1:11">
      <c r="A5583">
        <v>2017</v>
      </c>
      <c r="B5583" t="s">
        <v>39</v>
      </c>
      <c r="C5583">
        <v>3</v>
      </c>
      <c r="D5583" t="s">
        <v>9</v>
      </c>
      <c r="E5583" s="48" t="str">
        <f>VLOOKUP(D5583,'Species List'!$A$2:$J$97,3,0)</f>
        <v>Sparisoma viride</v>
      </c>
      <c r="F5583">
        <v>22</v>
      </c>
      <c r="G5583" t="s">
        <v>21</v>
      </c>
      <c r="H5583" s="50">
        <f>VLOOKUP(D5583,'Species List'!$A$2:$J$97,6,0)</f>
        <v>-4.4317000000000002</v>
      </c>
      <c r="I5583" s="50">
        <f>VLOOKUP(D5583,'Species List'!$A$2:$J$97,7,0)</f>
        <v>2.9051</v>
      </c>
      <c r="J5583">
        <f t="shared" si="87"/>
        <v>236.19577785013334</v>
      </c>
      <c r="K5583" s="50" t="str">
        <f>VLOOKUP(D5583,'Species List'!$A$2:$J$97,4,0)</f>
        <v>Scaridae</v>
      </c>
    </row>
    <row r="5584" spans="1:11">
      <c r="A5584">
        <v>2017</v>
      </c>
      <c r="B5584" t="s">
        <v>39</v>
      </c>
      <c r="C5584">
        <v>3</v>
      </c>
      <c r="D5584" t="s">
        <v>9</v>
      </c>
      <c r="E5584" s="48" t="str">
        <f>VLOOKUP(D5584,'Species List'!$A$2:$J$97,3,0)</f>
        <v>Sparisoma viride</v>
      </c>
      <c r="F5584">
        <v>22</v>
      </c>
      <c r="G5584" t="s">
        <v>21</v>
      </c>
      <c r="H5584" s="50">
        <f>VLOOKUP(D5584,'Species List'!$A$2:$J$97,6,0)</f>
        <v>-4.4317000000000002</v>
      </c>
      <c r="I5584" s="50">
        <f>VLOOKUP(D5584,'Species List'!$A$2:$J$97,7,0)</f>
        <v>2.9051</v>
      </c>
      <c r="J5584">
        <f t="shared" si="87"/>
        <v>236.19577785013334</v>
      </c>
      <c r="K5584" s="50" t="str">
        <f>VLOOKUP(D5584,'Species List'!$A$2:$J$97,4,0)</f>
        <v>Scaridae</v>
      </c>
    </row>
    <row r="5585" spans="1:11">
      <c r="A5585">
        <v>2017</v>
      </c>
      <c r="B5585" t="s">
        <v>39</v>
      </c>
      <c r="C5585">
        <v>3</v>
      </c>
      <c r="D5585" t="s">
        <v>9</v>
      </c>
      <c r="E5585" s="48" t="str">
        <f>VLOOKUP(D5585,'Species List'!$A$2:$J$97,3,0)</f>
        <v>Sparisoma viride</v>
      </c>
      <c r="F5585">
        <v>22</v>
      </c>
      <c r="G5585" t="s">
        <v>21</v>
      </c>
      <c r="H5585" s="50">
        <f>VLOOKUP(D5585,'Species List'!$A$2:$J$97,6,0)</f>
        <v>-4.4317000000000002</v>
      </c>
      <c r="I5585" s="50">
        <f>VLOOKUP(D5585,'Species List'!$A$2:$J$97,7,0)</f>
        <v>2.9051</v>
      </c>
      <c r="J5585">
        <f t="shared" si="87"/>
        <v>236.19577785013334</v>
      </c>
      <c r="K5585" s="50" t="str">
        <f>VLOOKUP(D5585,'Species List'!$A$2:$J$97,4,0)</f>
        <v>Scaridae</v>
      </c>
    </row>
    <row r="5586" spans="1:11">
      <c r="A5586">
        <v>2017</v>
      </c>
      <c r="B5586" t="s">
        <v>39</v>
      </c>
      <c r="C5586">
        <v>3</v>
      </c>
      <c r="D5586" t="s">
        <v>9</v>
      </c>
      <c r="E5586" s="48" t="str">
        <f>VLOOKUP(D5586,'Species List'!$A$2:$J$97,3,0)</f>
        <v>Sparisoma viride</v>
      </c>
      <c r="F5586">
        <v>22</v>
      </c>
      <c r="G5586" t="s">
        <v>21</v>
      </c>
      <c r="H5586" s="50">
        <f>VLOOKUP(D5586,'Species List'!$A$2:$J$97,6,0)</f>
        <v>-4.4317000000000002</v>
      </c>
      <c r="I5586" s="50">
        <f>VLOOKUP(D5586,'Species List'!$A$2:$J$97,7,0)</f>
        <v>2.9051</v>
      </c>
      <c r="J5586">
        <f t="shared" si="87"/>
        <v>236.19577785013334</v>
      </c>
      <c r="K5586" s="50" t="str">
        <f>VLOOKUP(D5586,'Species List'!$A$2:$J$97,4,0)</f>
        <v>Scaridae</v>
      </c>
    </row>
    <row r="5587" spans="1:11">
      <c r="A5587">
        <v>2017</v>
      </c>
      <c r="B5587" t="s">
        <v>39</v>
      </c>
      <c r="C5587">
        <v>3</v>
      </c>
      <c r="D5587" t="s">
        <v>9</v>
      </c>
      <c r="E5587" s="48" t="str">
        <f>VLOOKUP(D5587,'Species List'!$A$2:$J$97,3,0)</f>
        <v>Sparisoma viride</v>
      </c>
      <c r="F5587">
        <v>22</v>
      </c>
      <c r="G5587" t="s">
        <v>21</v>
      </c>
      <c r="H5587" s="50">
        <f>VLOOKUP(D5587,'Species List'!$A$2:$J$97,6,0)</f>
        <v>-4.4317000000000002</v>
      </c>
      <c r="I5587" s="50">
        <f>VLOOKUP(D5587,'Species List'!$A$2:$J$97,7,0)</f>
        <v>2.9051</v>
      </c>
      <c r="J5587">
        <f t="shared" si="87"/>
        <v>236.19577785013334</v>
      </c>
      <c r="K5587" s="50" t="str">
        <f>VLOOKUP(D5587,'Species List'!$A$2:$J$97,4,0)</f>
        <v>Scaridae</v>
      </c>
    </row>
    <row r="5588" spans="1:11">
      <c r="A5588">
        <v>2017</v>
      </c>
      <c r="B5588" t="s">
        <v>39</v>
      </c>
      <c r="C5588">
        <v>3</v>
      </c>
      <c r="D5588" t="s">
        <v>9</v>
      </c>
      <c r="E5588" s="48" t="str">
        <f>VLOOKUP(D5588,'Species List'!$A$2:$J$97,3,0)</f>
        <v>Sparisoma viride</v>
      </c>
      <c r="F5588">
        <v>22</v>
      </c>
      <c r="G5588" t="s">
        <v>21</v>
      </c>
      <c r="H5588" s="50">
        <f>VLOOKUP(D5588,'Species List'!$A$2:$J$97,6,0)</f>
        <v>-4.4317000000000002</v>
      </c>
      <c r="I5588" s="50">
        <f>VLOOKUP(D5588,'Species List'!$A$2:$J$97,7,0)</f>
        <v>2.9051</v>
      </c>
      <c r="J5588">
        <f t="shared" si="87"/>
        <v>236.19577785013334</v>
      </c>
      <c r="K5588" s="50" t="str">
        <f>VLOOKUP(D5588,'Species List'!$A$2:$J$97,4,0)</f>
        <v>Scaridae</v>
      </c>
    </row>
    <row r="5589" spans="1:11">
      <c r="A5589">
        <v>2017</v>
      </c>
      <c r="B5589" t="s">
        <v>39</v>
      </c>
      <c r="C5589">
        <v>3</v>
      </c>
      <c r="D5589" t="s">
        <v>9</v>
      </c>
      <c r="E5589" s="48" t="str">
        <f>VLOOKUP(D5589,'Species List'!$A$2:$J$97,3,0)</f>
        <v>Sparisoma viride</v>
      </c>
      <c r="F5589">
        <v>22</v>
      </c>
      <c r="G5589" t="s">
        <v>21</v>
      </c>
      <c r="H5589" s="50">
        <f>VLOOKUP(D5589,'Species List'!$A$2:$J$97,6,0)</f>
        <v>-4.4317000000000002</v>
      </c>
      <c r="I5589" s="50">
        <f>VLOOKUP(D5589,'Species List'!$A$2:$J$97,7,0)</f>
        <v>2.9051</v>
      </c>
      <c r="J5589">
        <f t="shared" si="87"/>
        <v>236.19577785013334</v>
      </c>
      <c r="K5589" s="50" t="str">
        <f>VLOOKUP(D5589,'Species List'!$A$2:$J$97,4,0)</f>
        <v>Scaridae</v>
      </c>
    </row>
    <row r="5590" spans="1:11">
      <c r="A5590">
        <v>2017</v>
      </c>
      <c r="B5590" t="s">
        <v>39</v>
      </c>
      <c r="C5590">
        <v>3</v>
      </c>
      <c r="D5590" t="s">
        <v>9</v>
      </c>
      <c r="E5590" s="48" t="str">
        <f>VLOOKUP(D5590,'Species List'!$A$2:$J$97,3,0)</f>
        <v>Sparisoma viride</v>
      </c>
      <c r="F5590">
        <v>22</v>
      </c>
      <c r="G5590" t="s">
        <v>21</v>
      </c>
      <c r="H5590" s="50">
        <f>VLOOKUP(D5590,'Species List'!$A$2:$J$97,6,0)</f>
        <v>-4.4317000000000002</v>
      </c>
      <c r="I5590" s="50">
        <f>VLOOKUP(D5590,'Species List'!$A$2:$J$97,7,0)</f>
        <v>2.9051</v>
      </c>
      <c r="J5590">
        <f t="shared" si="87"/>
        <v>236.19577785013334</v>
      </c>
      <c r="K5590" s="50" t="str">
        <f>VLOOKUP(D5590,'Species List'!$A$2:$J$97,4,0)</f>
        <v>Scaridae</v>
      </c>
    </row>
    <row r="5591" spans="1:11">
      <c r="A5591">
        <v>2017</v>
      </c>
      <c r="B5591" t="s">
        <v>39</v>
      </c>
      <c r="C5591">
        <v>3</v>
      </c>
      <c r="D5591" t="s">
        <v>9</v>
      </c>
      <c r="E5591" s="48" t="str">
        <f>VLOOKUP(D5591,'Species List'!$A$2:$J$97,3,0)</f>
        <v>Sparisoma viride</v>
      </c>
      <c r="F5591">
        <v>23</v>
      </c>
      <c r="G5591" t="s">
        <v>21</v>
      </c>
      <c r="H5591" s="50">
        <f>VLOOKUP(D5591,'Species List'!$A$2:$J$97,6,0)</f>
        <v>-4.4317000000000002</v>
      </c>
      <c r="I5591" s="50">
        <f>VLOOKUP(D5591,'Species List'!$A$2:$J$97,7,0)</f>
        <v>2.9051</v>
      </c>
      <c r="J5591">
        <f t="shared" si="87"/>
        <v>268.75437106326598</v>
      </c>
      <c r="K5591" s="50" t="str">
        <f>VLOOKUP(D5591,'Species List'!$A$2:$J$97,4,0)</f>
        <v>Scaridae</v>
      </c>
    </row>
    <row r="5592" spans="1:11">
      <c r="A5592">
        <v>2017</v>
      </c>
      <c r="B5592" t="s">
        <v>39</v>
      </c>
      <c r="C5592">
        <v>3</v>
      </c>
      <c r="D5592" t="s">
        <v>9</v>
      </c>
      <c r="E5592" s="48" t="str">
        <f>VLOOKUP(D5592,'Species List'!$A$2:$J$97,3,0)</f>
        <v>Sparisoma viride</v>
      </c>
      <c r="F5592">
        <v>23</v>
      </c>
      <c r="G5592" t="s">
        <v>21</v>
      </c>
      <c r="H5592" s="50">
        <f>VLOOKUP(D5592,'Species List'!$A$2:$J$97,6,0)</f>
        <v>-4.4317000000000002</v>
      </c>
      <c r="I5592" s="50">
        <f>VLOOKUP(D5592,'Species List'!$A$2:$J$97,7,0)</f>
        <v>2.9051</v>
      </c>
      <c r="J5592">
        <f t="shared" si="87"/>
        <v>268.75437106326598</v>
      </c>
      <c r="K5592" s="50" t="str">
        <f>VLOOKUP(D5592,'Species List'!$A$2:$J$97,4,0)</f>
        <v>Scaridae</v>
      </c>
    </row>
    <row r="5593" spans="1:11">
      <c r="A5593">
        <v>2017</v>
      </c>
      <c r="B5593" t="s">
        <v>39</v>
      </c>
      <c r="C5593">
        <v>3</v>
      </c>
      <c r="D5593" t="s">
        <v>9</v>
      </c>
      <c r="E5593" s="48" t="str">
        <f>VLOOKUP(D5593,'Species List'!$A$2:$J$97,3,0)</f>
        <v>Sparisoma viride</v>
      </c>
      <c r="F5593">
        <v>23</v>
      </c>
      <c r="G5593" t="s">
        <v>21</v>
      </c>
      <c r="H5593" s="50">
        <f>VLOOKUP(D5593,'Species List'!$A$2:$J$97,6,0)</f>
        <v>-4.4317000000000002</v>
      </c>
      <c r="I5593" s="50">
        <f>VLOOKUP(D5593,'Species List'!$A$2:$J$97,7,0)</f>
        <v>2.9051</v>
      </c>
      <c r="J5593">
        <f t="shared" si="87"/>
        <v>268.75437106326598</v>
      </c>
      <c r="K5593" s="50" t="str">
        <f>VLOOKUP(D5593,'Species List'!$A$2:$J$97,4,0)</f>
        <v>Scaridae</v>
      </c>
    </row>
    <row r="5594" spans="1:11">
      <c r="A5594">
        <v>2017</v>
      </c>
      <c r="B5594" t="s">
        <v>39</v>
      </c>
      <c r="C5594">
        <v>3</v>
      </c>
      <c r="D5594" t="s">
        <v>9</v>
      </c>
      <c r="E5594" s="48" t="str">
        <f>VLOOKUP(D5594,'Species List'!$A$2:$J$97,3,0)</f>
        <v>Sparisoma viride</v>
      </c>
      <c r="F5594">
        <v>23</v>
      </c>
      <c r="G5594" t="s">
        <v>21</v>
      </c>
      <c r="H5594" s="50">
        <f>VLOOKUP(D5594,'Species List'!$A$2:$J$97,6,0)</f>
        <v>-4.4317000000000002</v>
      </c>
      <c r="I5594" s="50">
        <f>VLOOKUP(D5594,'Species List'!$A$2:$J$97,7,0)</f>
        <v>2.9051</v>
      </c>
      <c r="J5594">
        <f t="shared" si="87"/>
        <v>268.75437106326598</v>
      </c>
      <c r="K5594" s="50" t="str">
        <f>VLOOKUP(D5594,'Species List'!$A$2:$J$97,4,0)</f>
        <v>Scaridae</v>
      </c>
    </row>
    <row r="5595" spans="1:11">
      <c r="A5595">
        <v>2017</v>
      </c>
      <c r="B5595" t="s">
        <v>39</v>
      </c>
      <c r="C5595">
        <v>3</v>
      </c>
      <c r="D5595" t="s">
        <v>9</v>
      </c>
      <c r="E5595" s="48" t="str">
        <f>VLOOKUP(D5595,'Species List'!$A$2:$J$97,3,0)</f>
        <v>Sparisoma viride</v>
      </c>
      <c r="F5595">
        <v>23</v>
      </c>
      <c r="G5595" t="s">
        <v>21</v>
      </c>
      <c r="H5595" s="50">
        <f>VLOOKUP(D5595,'Species List'!$A$2:$J$97,6,0)</f>
        <v>-4.4317000000000002</v>
      </c>
      <c r="I5595" s="50">
        <f>VLOOKUP(D5595,'Species List'!$A$2:$J$97,7,0)</f>
        <v>2.9051</v>
      </c>
      <c r="J5595">
        <f t="shared" si="87"/>
        <v>268.75437106326598</v>
      </c>
      <c r="K5595" s="50" t="str">
        <f>VLOOKUP(D5595,'Species List'!$A$2:$J$97,4,0)</f>
        <v>Scaridae</v>
      </c>
    </row>
    <row r="5596" spans="1:11">
      <c r="A5596">
        <v>2017</v>
      </c>
      <c r="B5596" t="s">
        <v>39</v>
      </c>
      <c r="C5596">
        <v>3</v>
      </c>
      <c r="D5596" t="s">
        <v>9</v>
      </c>
      <c r="E5596" s="48" t="str">
        <f>VLOOKUP(D5596,'Species List'!$A$2:$J$97,3,0)</f>
        <v>Sparisoma viride</v>
      </c>
      <c r="F5596">
        <v>24</v>
      </c>
      <c r="G5596" t="s">
        <v>21</v>
      </c>
      <c r="H5596" s="50">
        <f>VLOOKUP(D5596,'Species List'!$A$2:$J$97,6,0)</f>
        <v>-4.4317000000000002</v>
      </c>
      <c r="I5596" s="50">
        <f>VLOOKUP(D5596,'Species List'!$A$2:$J$97,7,0)</f>
        <v>2.9051</v>
      </c>
      <c r="J5596">
        <f t="shared" si="87"/>
        <v>304.12468932899543</v>
      </c>
      <c r="K5596" s="50" t="str">
        <f>VLOOKUP(D5596,'Species List'!$A$2:$J$97,4,0)</f>
        <v>Scaridae</v>
      </c>
    </row>
    <row r="5597" spans="1:11">
      <c r="A5597">
        <v>2017</v>
      </c>
      <c r="B5597" t="s">
        <v>39</v>
      </c>
      <c r="C5597">
        <v>3</v>
      </c>
      <c r="D5597" t="s">
        <v>9</v>
      </c>
      <c r="E5597" s="48" t="str">
        <f>VLOOKUP(D5597,'Species List'!$A$2:$J$97,3,0)</f>
        <v>Sparisoma viride</v>
      </c>
      <c r="F5597">
        <v>28</v>
      </c>
      <c r="G5597" t="s">
        <v>43</v>
      </c>
      <c r="H5597" s="50">
        <f>VLOOKUP(D5597,'Species List'!$A$2:$J$97,6,0)</f>
        <v>-4.4317000000000002</v>
      </c>
      <c r="I5597" s="50">
        <f>VLOOKUP(D5597,'Species List'!$A$2:$J$97,7,0)</f>
        <v>2.9051</v>
      </c>
      <c r="J5597">
        <f t="shared" si="87"/>
        <v>475.92530495067058</v>
      </c>
      <c r="K5597" s="50" t="str">
        <f>VLOOKUP(D5597,'Species List'!$A$2:$J$97,4,0)</f>
        <v>Scaridae</v>
      </c>
    </row>
    <row r="5598" spans="1:11">
      <c r="A5598">
        <v>2017</v>
      </c>
      <c r="B5598" t="s">
        <v>39</v>
      </c>
      <c r="C5598">
        <v>3</v>
      </c>
      <c r="D5598" t="s">
        <v>9</v>
      </c>
      <c r="E5598" s="48" t="str">
        <f>VLOOKUP(D5598,'Species List'!$A$2:$J$97,3,0)</f>
        <v>Sparisoma viride</v>
      </c>
      <c r="F5598">
        <v>30</v>
      </c>
      <c r="G5598" t="s">
        <v>43</v>
      </c>
      <c r="H5598" s="50">
        <f>VLOOKUP(D5598,'Species List'!$A$2:$J$97,6,0)</f>
        <v>-4.4317000000000002</v>
      </c>
      <c r="I5598" s="50">
        <f>VLOOKUP(D5598,'Species List'!$A$2:$J$97,7,0)</f>
        <v>2.9051</v>
      </c>
      <c r="J5598">
        <f t="shared" si="87"/>
        <v>581.54718397712224</v>
      </c>
      <c r="K5598" s="50" t="str">
        <f>VLOOKUP(D5598,'Species List'!$A$2:$J$97,4,0)</f>
        <v>Scaridae</v>
      </c>
    </row>
    <row r="5599" spans="1:11">
      <c r="A5599">
        <v>2017</v>
      </c>
      <c r="B5599" t="s">
        <v>39</v>
      </c>
      <c r="C5599">
        <v>4</v>
      </c>
      <c r="D5599" t="s">
        <v>22</v>
      </c>
      <c r="E5599" s="48" t="str">
        <f>VLOOKUP(D5599,'Species List'!$A$2:$J$97,3,0)</f>
        <v>Acanthurus chirurgus</v>
      </c>
      <c r="F5599">
        <v>14</v>
      </c>
      <c r="H5599" s="50">
        <f>VLOOKUP(D5599,'Species List'!$A$2:$J$97,6,0)</f>
        <v>-2.4262000000000001</v>
      </c>
      <c r="I5599" s="50">
        <f>VLOOKUP(D5599,'Species List'!$A$2:$J$97,7,0)</f>
        <v>2.0768</v>
      </c>
      <c r="J5599">
        <f t="shared" si="87"/>
        <v>107.36894962663263</v>
      </c>
      <c r="K5599" s="50" t="str">
        <f>VLOOKUP(D5599,'Species List'!$A$2:$J$97,4,0)</f>
        <v>Acanthuridae</v>
      </c>
    </row>
    <row r="5600" spans="1:11">
      <c r="A5600">
        <v>2017</v>
      </c>
      <c r="B5600" t="s">
        <v>39</v>
      </c>
      <c r="C5600">
        <v>4</v>
      </c>
      <c r="D5600" t="s">
        <v>22</v>
      </c>
      <c r="E5600" s="48" t="str">
        <f>VLOOKUP(D5600,'Species List'!$A$2:$J$97,3,0)</f>
        <v>Acanthurus chirurgus</v>
      </c>
      <c r="F5600">
        <v>18</v>
      </c>
      <c r="H5600" s="50">
        <f>VLOOKUP(D5600,'Species List'!$A$2:$J$97,6,0)</f>
        <v>-2.4262000000000001</v>
      </c>
      <c r="I5600" s="50">
        <f>VLOOKUP(D5600,'Species List'!$A$2:$J$97,7,0)</f>
        <v>2.0768</v>
      </c>
      <c r="J5600">
        <f t="shared" si="87"/>
        <v>180.94639647035288</v>
      </c>
      <c r="K5600" s="50" t="str">
        <f>VLOOKUP(D5600,'Species List'!$A$2:$J$97,4,0)</f>
        <v>Acanthuridae</v>
      </c>
    </row>
    <row r="5601" spans="1:11">
      <c r="A5601">
        <v>2017</v>
      </c>
      <c r="B5601" t="s">
        <v>39</v>
      </c>
      <c r="C5601">
        <v>4</v>
      </c>
      <c r="D5601" t="s">
        <v>22</v>
      </c>
      <c r="E5601" s="48" t="str">
        <f>VLOOKUP(D5601,'Species List'!$A$2:$J$97,3,0)</f>
        <v>Acanthurus chirurgus</v>
      </c>
      <c r="F5601">
        <v>18</v>
      </c>
      <c r="H5601" s="50">
        <f>VLOOKUP(D5601,'Species List'!$A$2:$J$97,6,0)</f>
        <v>-2.4262000000000001</v>
      </c>
      <c r="I5601" s="50">
        <f>VLOOKUP(D5601,'Species List'!$A$2:$J$97,7,0)</f>
        <v>2.0768</v>
      </c>
      <c r="J5601">
        <f t="shared" si="87"/>
        <v>180.94639647035288</v>
      </c>
      <c r="K5601" s="50" t="str">
        <f>VLOOKUP(D5601,'Species List'!$A$2:$J$97,4,0)</f>
        <v>Acanthuridae</v>
      </c>
    </row>
    <row r="5602" spans="1:11">
      <c r="A5602">
        <v>2017</v>
      </c>
      <c r="B5602" t="s">
        <v>39</v>
      </c>
      <c r="C5602">
        <v>4</v>
      </c>
      <c r="D5602" t="s">
        <v>48</v>
      </c>
      <c r="E5602" s="48" t="str">
        <f>VLOOKUP(D5602,'Species List'!$A$2:$J$97,3,0)</f>
        <v>Scarus taeniopterus</v>
      </c>
      <c r="F5602">
        <v>12</v>
      </c>
      <c r="G5602" t="s">
        <v>21</v>
      </c>
      <c r="H5602" s="50">
        <f>VLOOKUP(D5602,'Species List'!$A$2:$J$97,6,0)</f>
        <v>-3.2256999999999998</v>
      </c>
      <c r="I5602" s="50">
        <f>VLOOKUP(D5602,'Species List'!$A$2:$J$97,7,0)</f>
        <v>2.3852000000000002</v>
      </c>
      <c r="J5602">
        <f t="shared" si="87"/>
        <v>54.145592205106873</v>
      </c>
      <c r="K5602" s="50" t="str">
        <f>VLOOKUP(D5602,'Species List'!$A$2:$J$97,4,0)</f>
        <v>Scaridae</v>
      </c>
    </row>
    <row r="5603" spans="1:11">
      <c r="A5603">
        <v>2017</v>
      </c>
      <c r="B5603" t="s">
        <v>39</v>
      </c>
      <c r="C5603">
        <v>4</v>
      </c>
      <c r="D5603" t="s">
        <v>48</v>
      </c>
      <c r="E5603" s="48" t="str">
        <f>VLOOKUP(D5603,'Species List'!$A$2:$J$97,3,0)</f>
        <v>Scarus taeniopterus</v>
      </c>
      <c r="F5603">
        <v>25</v>
      </c>
      <c r="G5603" t="s">
        <v>43</v>
      </c>
      <c r="H5603" s="50">
        <f>VLOOKUP(D5603,'Species List'!$A$2:$J$97,6,0)</f>
        <v>-3.2256999999999998</v>
      </c>
      <c r="I5603" s="50">
        <f>VLOOKUP(D5603,'Species List'!$A$2:$J$97,7,0)</f>
        <v>2.3852000000000002</v>
      </c>
      <c r="J5603">
        <f t="shared" si="87"/>
        <v>311.79310623759653</v>
      </c>
      <c r="K5603" s="50" t="str">
        <f>VLOOKUP(D5603,'Species List'!$A$2:$J$97,4,0)</f>
        <v>Scaridae</v>
      </c>
    </row>
    <row r="5604" spans="1:11">
      <c r="A5604">
        <v>2017</v>
      </c>
      <c r="B5604" t="s">
        <v>39</v>
      </c>
      <c r="C5604">
        <v>4</v>
      </c>
      <c r="D5604" t="s">
        <v>5</v>
      </c>
      <c r="E5604" s="48" t="str">
        <f>VLOOKUP(D5604,'Species List'!$A$2:$J$97,3,0)</f>
        <v>Scarus vetula</v>
      </c>
      <c r="F5604">
        <v>21</v>
      </c>
      <c r="G5604" t="s">
        <v>43</v>
      </c>
      <c r="H5604" s="50">
        <f>VLOOKUP(D5604,'Species List'!$A$2:$J$97,6,0)</f>
        <v>-5.0162000000000004</v>
      </c>
      <c r="I5604" s="50">
        <f>VLOOKUP(D5604,'Species List'!$A$2:$J$97,7,0)</f>
        <v>3.1109</v>
      </c>
      <c r="J5604">
        <f t="shared" si="87"/>
        <v>161.43288343397762</v>
      </c>
      <c r="K5604" s="50" t="str">
        <f>VLOOKUP(D5604,'Species List'!$A$2:$J$97,4,0)</f>
        <v>Scaridae</v>
      </c>
    </row>
    <row r="5605" spans="1:11">
      <c r="A5605">
        <v>2017</v>
      </c>
      <c r="B5605" t="s">
        <v>39</v>
      </c>
      <c r="C5605">
        <v>4</v>
      </c>
      <c r="D5605" t="s">
        <v>18</v>
      </c>
      <c r="E5605" s="48" t="str">
        <f>VLOOKUP(D5605,'Species List'!$A$2:$J$97,3,0)</f>
        <v>Sparisoma aurofrenatum</v>
      </c>
      <c r="F5605">
        <v>18</v>
      </c>
      <c r="H5605" s="50">
        <f>VLOOKUP(D5605,'Species List'!$A$2:$J$97,6,0)</f>
        <v>-4.0781000000000001</v>
      </c>
      <c r="I5605" s="50">
        <f>VLOOKUP(D5605,'Species List'!$A$2:$J$97,7,0)</f>
        <v>2.7437999999999998</v>
      </c>
      <c r="J5605">
        <f t="shared" si="87"/>
        <v>128.80024807719036</v>
      </c>
      <c r="K5605" s="50" t="str">
        <f>VLOOKUP(D5605,'Species List'!$A$2:$J$97,4,0)</f>
        <v>Scaridae</v>
      </c>
    </row>
    <row r="5606" spans="1:11">
      <c r="A5606">
        <v>2017</v>
      </c>
      <c r="B5606" t="s">
        <v>39</v>
      </c>
      <c r="C5606">
        <v>4</v>
      </c>
      <c r="D5606" t="s">
        <v>18</v>
      </c>
      <c r="E5606" s="48" t="str">
        <f>VLOOKUP(D5606,'Species List'!$A$2:$J$97,3,0)</f>
        <v>Sparisoma aurofrenatum</v>
      </c>
      <c r="F5606">
        <v>20</v>
      </c>
      <c r="H5606" s="50">
        <f>VLOOKUP(D5606,'Species List'!$A$2:$J$97,6,0)</f>
        <v>-4.0781000000000001</v>
      </c>
      <c r="I5606" s="50">
        <f>VLOOKUP(D5606,'Species List'!$A$2:$J$97,7,0)</f>
        <v>2.7437999999999998</v>
      </c>
      <c r="J5606">
        <f t="shared" si="87"/>
        <v>171.97531044669645</v>
      </c>
      <c r="K5606" s="50" t="str">
        <f>VLOOKUP(D5606,'Species List'!$A$2:$J$97,4,0)</f>
        <v>Scaridae</v>
      </c>
    </row>
    <row r="5607" spans="1:11">
      <c r="A5607">
        <v>2017</v>
      </c>
      <c r="B5607" t="s">
        <v>39</v>
      </c>
      <c r="C5607">
        <v>4</v>
      </c>
      <c r="D5607" t="s">
        <v>9</v>
      </c>
      <c r="E5607" s="48" t="str">
        <f>VLOOKUP(D5607,'Species List'!$A$2:$J$97,3,0)</f>
        <v>Sparisoma viride</v>
      </c>
      <c r="F5607">
        <v>18</v>
      </c>
      <c r="G5607" t="s">
        <v>21</v>
      </c>
      <c r="H5607" s="50">
        <f>VLOOKUP(D5607,'Species List'!$A$2:$J$97,6,0)</f>
        <v>-4.4317000000000002</v>
      </c>
      <c r="I5607" s="50">
        <f>VLOOKUP(D5607,'Species List'!$A$2:$J$97,7,0)</f>
        <v>2.9051</v>
      </c>
      <c r="J5607">
        <f t="shared" si="87"/>
        <v>131.85364940800787</v>
      </c>
      <c r="K5607" s="50" t="str">
        <f>VLOOKUP(D5607,'Species List'!$A$2:$J$97,4,0)</f>
        <v>Scaridae</v>
      </c>
    </row>
    <row r="5608" spans="1:11">
      <c r="A5608">
        <v>2017</v>
      </c>
      <c r="B5608" t="s">
        <v>39</v>
      </c>
      <c r="C5608">
        <v>4</v>
      </c>
      <c r="D5608" t="s">
        <v>9</v>
      </c>
      <c r="E5608" s="48" t="str">
        <f>VLOOKUP(D5608,'Species List'!$A$2:$J$97,3,0)</f>
        <v>Sparisoma viride</v>
      </c>
      <c r="F5608">
        <v>18</v>
      </c>
      <c r="G5608" t="s">
        <v>21</v>
      </c>
      <c r="H5608" s="50">
        <f>VLOOKUP(D5608,'Species List'!$A$2:$J$97,6,0)</f>
        <v>-4.4317000000000002</v>
      </c>
      <c r="I5608" s="50">
        <f>VLOOKUP(D5608,'Species List'!$A$2:$J$97,7,0)</f>
        <v>2.9051</v>
      </c>
      <c r="J5608">
        <f t="shared" si="87"/>
        <v>131.85364940800787</v>
      </c>
      <c r="K5608" s="50" t="str">
        <f>VLOOKUP(D5608,'Species List'!$A$2:$J$97,4,0)</f>
        <v>Scaridae</v>
      </c>
    </row>
    <row r="5609" spans="1:11">
      <c r="A5609">
        <v>2017</v>
      </c>
      <c r="B5609" t="s">
        <v>39</v>
      </c>
      <c r="C5609">
        <v>4</v>
      </c>
      <c r="D5609" t="s">
        <v>9</v>
      </c>
      <c r="E5609" s="48" t="str">
        <f>VLOOKUP(D5609,'Species List'!$A$2:$J$97,3,0)</f>
        <v>Sparisoma viride</v>
      </c>
      <c r="F5609">
        <v>18</v>
      </c>
      <c r="G5609" t="s">
        <v>21</v>
      </c>
      <c r="H5609" s="50">
        <f>VLOOKUP(D5609,'Species List'!$A$2:$J$97,6,0)</f>
        <v>-4.4317000000000002</v>
      </c>
      <c r="I5609" s="50">
        <f>VLOOKUP(D5609,'Species List'!$A$2:$J$97,7,0)</f>
        <v>2.9051</v>
      </c>
      <c r="J5609">
        <f t="shared" si="87"/>
        <v>131.85364940800787</v>
      </c>
      <c r="K5609" s="50" t="str">
        <f>VLOOKUP(D5609,'Species List'!$A$2:$J$97,4,0)</f>
        <v>Scaridae</v>
      </c>
    </row>
    <row r="5610" spans="1:11">
      <c r="A5610">
        <v>2017</v>
      </c>
      <c r="B5610" t="s">
        <v>39</v>
      </c>
      <c r="C5610">
        <v>4</v>
      </c>
      <c r="D5610" t="s">
        <v>9</v>
      </c>
      <c r="E5610" s="48" t="str">
        <f>VLOOKUP(D5610,'Species List'!$A$2:$J$97,3,0)</f>
        <v>Sparisoma viride</v>
      </c>
      <c r="F5610">
        <v>20</v>
      </c>
      <c r="G5610" t="s">
        <v>21</v>
      </c>
      <c r="H5610" s="50">
        <f>VLOOKUP(D5610,'Species List'!$A$2:$J$97,6,0)</f>
        <v>-4.4317000000000002</v>
      </c>
      <c r="I5610" s="50">
        <f>VLOOKUP(D5610,'Species List'!$A$2:$J$97,7,0)</f>
        <v>2.9051</v>
      </c>
      <c r="J5610">
        <f t="shared" si="87"/>
        <v>179.06975540636282</v>
      </c>
      <c r="K5610" s="50" t="str">
        <f>VLOOKUP(D5610,'Species List'!$A$2:$J$97,4,0)</f>
        <v>Scaridae</v>
      </c>
    </row>
    <row r="5611" spans="1:11">
      <c r="A5611">
        <v>2017</v>
      </c>
      <c r="B5611" t="s">
        <v>39</v>
      </c>
      <c r="C5611">
        <v>4</v>
      </c>
      <c r="D5611" t="s">
        <v>9</v>
      </c>
      <c r="E5611" s="48" t="str">
        <f>VLOOKUP(D5611,'Species List'!$A$2:$J$97,3,0)</f>
        <v>Sparisoma viride</v>
      </c>
      <c r="F5611">
        <v>20</v>
      </c>
      <c r="G5611" t="s">
        <v>21</v>
      </c>
      <c r="H5611" s="50">
        <f>VLOOKUP(D5611,'Species List'!$A$2:$J$97,6,0)</f>
        <v>-4.4317000000000002</v>
      </c>
      <c r="I5611" s="50">
        <f>VLOOKUP(D5611,'Species List'!$A$2:$J$97,7,0)</f>
        <v>2.9051</v>
      </c>
      <c r="J5611">
        <f t="shared" si="87"/>
        <v>179.06975540636282</v>
      </c>
      <c r="K5611" s="50" t="str">
        <f>VLOOKUP(D5611,'Species List'!$A$2:$J$97,4,0)</f>
        <v>Scaridae</v>
      </c>
    </row>
    <row r="5612" spans="1:11">
      <c r="A5612">
        <v>2017</v>
      </c>
      <c r="B5612" t="s">
        <v>39</v>
      </c>
      <c r="C5612">
        <v>4</v>
      </c>
      <c r="D5612" t="s">
        <v>9</v>
      </c>
      <c r="E5612" s="48" t="str">
        <f>VLOOKUP(D5612,'Species List'!$A$2:$J$97,3,0)</f>
        <v>Sparisoma viride</v>
      </c>
      <c r="F5612">
        <v>20</v>
      </c>
      <c r="G5612" t="s">
        <v>21</v>
      </c>
      <c r="H5612" s="50">
        <f>VLOOKUP(D5612,'Species List'!$A$2:$J$97,6,0)</f>
        <v>-4.4317000000000002</v>
      </c>
      <c r="I5612" s="50">
        <f>VLOOKUP(D5612,'Species List'!$A$2:$J$97,7,0)</f>
        <v>2.9051</v>
      </c>
      <c r="J5612">
        <f t="shared" si="87"/>
        <v>179.06975540636282</v>
      </c>
      <c r="K5612" s="50" t="str">
        <f>VLOOKUP(D5612,'Species List'!$A$2:$J$97,4,0)</f>
        <v>Scaridae</v>
      </c>
    </row>
    <row r="5613" spans="1:11">
      <c r="A5613">
        <v>2017</v>
      </c>
      <c r="B5613" t="s">
        <v>39</v>
      </c>
      <c r="C5613">
        <v>4</v>
      </c>
      <c r="D5613" t="s">
        <v>9</v>
      </c>
      <c r="E5613" s="48" t="str">
        <f>VLOOKUP(D5613,'Species List'!$A$2:$J$97,3,0)</f>
        <v>Sparisoma viride</v>
      </c>
      <c r="F5613">
        <v>20</v>
      </c>
      <c r="G5613" t="s">
        <v>21</v>
      </c>
      <c r="H5613" s="50">
        <f>VLOOKUP(D5613,'Species List'!$A$2:$J$97,6,0)</f>
        <v>-4.4317000000000002</v>
      </c>
      <c r="I5613" s="50">
        <f>VLOOKUP(D5613,'Species List'!$A$2:$J$97,7,0)</f>
        <v>2.9051</v>
      </c>
      <c r="J5613">
        <f t="shared" si="87"/>
        <v>179.06975540636282</v>
      </c>
      <c r="K5613" s="50" t="str">
        <f>VLOOKUP(D5613,'Species List'!$A$2:$J$97,4,0)</f>
        <v>Scaridae</v>
      </c>
    </row>
    <row r="5614" spans="1:11">
      <c r="A5614">
        <v>2017</v>
      </c>
      <c r="B5614" t="s">
        <v>39</v>
      </c>
      <c r="C5614">
        <v>4</v>
      </c>
      <c r="D5614" t="s">
        <v>9</v>
      </c>
      <c r="E5614" s="48" t="str">
        <f>VLOOKUP(D5614,'Species List'!$A$2:$J$97,3,0)</f>
        <v>Sparisoma viride</v>
      </c>
      <c r="F5614">
        <v>20</v>
      </c>
      <c r="G5614" t="s">
        <v>21</v>
      </c>
      <c r="H5614" s="50">
        <f>VLOOKUP(D5614,'Species List'!$A$2:$J$97,6,0)</f>
        <v>-4.4317000000000002</v>
      </c>
      <c r="I5614" s="50">
        <f>VLOOKUP(D5614,'Species List'!$A$2:$J$97,7,0)</f>
        <v>2.9051</v>
      </c>
      <c r="J5614">
        <f t="shared" si="87"/>
        <v>179.06975540636282</v>
      </c>
      <c r="K5614" s="50" t="str">
        <f>VLOOKUP(D5614,'Species List'!$A$2:$J$97,4,0)</f>
        <v>Scaridae</v>
      </c>
    </row>
    <row r="5615" spans="1:11">
      <c r="A5615">
        <v>2017</v>
      </c>
      <c r="B5615" t="s">
        <v>39</v>
      </c>
      <c r="C5615">
        <v>4</v>
      </c>
      <c r="D5615" t="s">
        <v>9</v>
      </c>
      <c r="E5615" s="48" t="str">
        <f>VLOOKUP(D5615,'Species List'!$A$2:$J$97,3,0)</f>
        <v>Sparisoma viride</v>
      </c>
      <c r="F5615">
        <v>24</v>
      </c>
      <c r="G5615" t="s">
        <v>21</v>
      </c>
      <c r="H5615" s="50">
        <f>VLOOKUP(D5615,'Species List'!$A$2:$J$97,6,0)</f>
        <v>-4.4317000000000002</v>
      </c>
      <c r="I5615" s="50">
        <f>VLOOKUP(D5615,'Species List'!$A$2:$J$97,7,0)</f>
        <v>2.9051</v>
      </c>
      <c r="J5615">
        <f t="shared" si="87"/>
        <v>304.12468932899543</v>
      </c>
      <c r="K5615" s="50" t="str">
        <f>VLOOKUP(D5615,'Species List'!$A$2:$J$97,4,0)</f>
        <v>Scaridae</v>
      </c>
    </row>
    <row r="5616" spans="1:11">
      <c r="A5616">
        <v>2017</v>
      </c>
      <c r="B5616" t="s">
        <v>39</v>
      </c>
      <c r="C5616">
        <v>4</v>
      </c>
      <c r="D5616" t="s">
        <v>9</v>
      </c>
      <c r="E5616" s="48" t="str">
        <f>VLOOKUP(D5616,'Species List'!$A$2:$J$97,3,0)</f>
        <v>Sparisoma viride</v>
      </c>
      <c r="F5616">
        <v>24</v>
      </c>
      <c r="G5616" t="s">
        <v>21</v>
      </c>
      <c r="H5616" s="50">
        <f>VLOOKUP(D5616,'Species List'!$A$2:$J$97,6,0)</f>
        <v>-4.4317000000000002</v>
      </c>
      <c r="I5616" s="50">
        <f>VLOOKUP(D5616,'Species List'!$A$2:$J$97,7,0)</f>
        <v>2.9051</v>
      </c>
      <c r="J5616">
        <f t="shared" si="87"/>
        <v>304.12468932899543</v>
      </c>
      <c r="K5616" s="50" t="str">
        <f>VLOOKUP(D5616,'Species List'!$A$2:$J$97,4,0)</f>
        <v>Scaridae</v>
      </c>
    </row>
    <row r="5617" spans="1:11">
      <c r="A5617">
        <v>2017</v>
      </c>
      <c r="B5617" t="s">
        <v>39</v>
      </c>
      <c r="C5617">
        <v>4</v>
      </c>
      <c r="D5617" t="s">
        <v>9</v>
      </c>
      <c r="E5617" s="48" t="str">
        <f>VLOOKUP(D5617,'Species List'!$A$2:$J$97,3,0)</f>
        <v>Sparisoma viride</v>
      </c>
      <c r="F5617">
        <v>24</v>
      </c>
      <c r="G5617" t="s">
        <v>21</v>
      </c>
      <c r="H5617" s="50">
        <f>VLOOKUP(D5617,'Species List'!$A$2:$J$97,6,0)</f>
        <v>-4.4317000000000002</v>
      </c>
      <c r="I5617" s="50">
        <f>VLOOKUP(D5617,'Species List'!$A$2:$J$97,7,0)</f>
        <v>2.9051</v>
      </c>
      <c r="J5617">
        <f t="shared" si="87"/>
        <v>304.12468932899543</v>
      </c>
      <c r="K5617" s="50" t="str">
        <f>VLOOKUP(D5617,'Species List'!$A$2:$J$97,4,0)</f>
        <v>Scaridae</v>
      </c>
    </row>
    <row r="5618" spans="1:11">
      <c r="A5618">
        <v>2017</v>
      </c>
      <c r="B5618" t="s">
        <v>39</v>
      </c>
      <c r="C5618">
        <v>4</v>
      </c>
      <c r="D5618" t="s">
        <v>9</v>
      </c>
      <c r="E5618" s="48" t="str">
        <f>VLOOKUP(D5618,'Species List'!$A$2:$J$97,3,0)</f>
        <v>Sparisoma viride</v>
      </c>
      <c r="F5618">
        <v>24</v>
      </c>
      <c r="G5618" t="s">
        <v>21</v>
      </c>
      <c r="H5618" s="50">
        <f>VLOOKUP(D5618,'Species List'!$A$2:$J$97,6,0)</f>
        <v>-4.4317000000000002</v>
      </c>
      <c r="I5618" s="50">
        <f>VLOOKUP(D5618,'Species List'!$A$2:$J$97,7,0)</f>
        <v>2.9051</v>
      </c>
      <c r="J5618">
        <f t="shared" si="87"/>
        <v>304.12468932899543</v>
      </c>
      <c r="K5618" s="50" t="str">
        <f>VLOOKUP(D5618,'Species List'!$A$2:$J$97,4,0)</f>
        <v>Scaridae</v>
      </c>
    </row>
    <row r="5619" spans="1:11">
      <c r="A5619">
        <v>2017</v>
      </c>
      <c r="B5619" t="s">
        <v>39</v>
      </c>
      <c r="C5619">
        <v>4</v>
      </c>
      <c r="D5619" t="s">
        <v>9</v>
      </c>
      <c r="E5619" s="48" t="str">
        <f>VLOOKUP(D5619,'Species List'!$A$2:$J$97,3,0)</f>
        <v>Sparisoma viride</v>
      </c>
      <c r="F5619">
        <v>24</v>
      </c>
      <c r="G5619" t="s">
        <v>21</v>
      </c>
      <c r="H5619" s="50">
        <f>VLOOKUP(D5619,'Species List'!$A$2:$J$97,6,0)</f>
        <v>-4.4317000000000002</v>
      </c>
      <c r="I5619" s="50">
        <f>VLOOKUP(D5619,'Species List'!$A$2:$J$97,7,0)</f>
        <v>2.9051</v>
      </c>
      <c r="J5619">
        <f t="shared" si="87"/>
        <v>304.12468932899543</v>
      </c>
      <c r="K5619" s="50" t="str">
        <f>VLOOKUP(D5619,'Species List'!$A$2:$J$97,4,0)</f>
        <v>Scaridae</v>
      </c>
    </row>
    <row r="5620" spans="1:11">
      <c r="A5620">
        <v>2017</v>
      </c>
      <c r="B5620" t="s">
        <v>39</v>
      </c>
      <c r="C5620">
        <v>4</v>
      </c>
      <c r="D5620" t="s">
        <v>9</v>
      </c>
      <c r="E5620" s="48" t="str">
        <f>VLOOKUP(D5620,'Species List'!$A$2:$J$97,3,0)</f>
        <v>Sparisoma viride</v>
      </c>
      <c r="F5620">
        <v>22</v>
      </c>
      <c r="G5620" t="s">
        <v>43</v>
      </c>
      <c r="H5620" s="50">
        <f>VLOOKUP(D5620,'Species List'!$A$2:$J$97,6,0)</f>
        <v>-4.4317000000000002</v>
      </c>
      <c r="I5620" s="50">
        <f>VLOOKUP(D5620,'Species List'!$A$2:$J$97,7,0)</f>
        <v>2.9051</v>
      </c>
      <c r="J5620">
        <f t="shared" si="87"/>
        <v>236.19577785013334</v>
      </c>
      <c r="K5620" s="50" t="str">
        <f>VLOOKUP(D5620,'Species List'!$A$2:$J$97,4,0)</f>
        <v>Scaridae</v>
      </c>
    </row>
    <row r="5621" spans="1:11">
      <c r="A5621">
        <v>2017</v>
      </c>
      <c r="B5621" t="s">
        <v>39</v>
      </c>
      <c r="C5621">
        <v>4</v>
      </c>
      <c r="D5621" t="s">
        <v>40</v>
      </c>
      <c r="E5621" s="48" t="str">
        <f>VLOOKUP(D5621,'Species List'!$A$2:$J$97,3,0)</f>
        <v>Sparisoma viride</v>
      </c>
      <c r="F5621">
        <v>27</v>
      </c>
      <c r="G5621" t="s">
        <v>43</v>
      </c>
      <c r="H5621" s="50">
        <f>VLOOKUP(D5621,'Species List'!$A$2:$J$97,6,0)</f>
        <v>-4.4317000000000002</v>
      </c>
      <c r="I5621" s="50">
        <f>VLOOKUP(D5621,'Species List'!$A$2:$J$97,7,0)</f>
        <v>2.9051</v>
      </c>
      <c r="J5621">
        <f t="shared" si="87"/>
        <v>428.20809318874581</v>
      </c>
      <c r="K5621" s="50" t="str">
        <f>VLOOKUP(D5621,'Species List'!$A$2:$J$97,4,0)</f>
        <v>Scaridae</v>
      </c>
    </row>
    <row r="5622" spans="1:11">
      <c r="A5622">
        <v>2017</v>
      </c>
      <c r="B5622" t="s">
        <v>39</v>
      </c>
      <c r="C5622">
        <v>4</v>
      </c>
      <c r="D5622" t="s">
        <v>9</v>
      </c>
      <c r="E5622" s="48" t="str">
        <f>VLOOKUP(D5622,'Species List'!$A$2:$J$97,3,0)</f>
        <v>Sparisoma viride</v>
      </c>
      <c r="F5622">
        <v>31</v>
      </c>
      <c r="G5622" t="s">
        <v>43</v>
      </c>
      <c r="H5622" s="50">
        <f>VLOOKUP(D5622,'Species List'!$A$2:$J$97,6,0)</f>
        <v>-4.4317000000000002</v>
      </c>
      <c r="I5622" s="50">
        <f>VLOOKUP(D5622,'Species List'!$A$2:$J$97,7,0)</f>
        <v>2.9051</v>
      </c>
      <c r="J5622">
        <f t="shared" si="87"/>
        <v>639.66834096149489</v>
      </c>
      <c r="K5622" s="50" t="str">
        <f>VLOOKUP(D5622,'Species List'!$A$2:$J$97,4,0)</f>
        <v>Scaridae</v>
      </c>
    </row>
    <row r="5623" spans="1:11">
      <c r="A5623">
        <v>2017</v>
      </c>
      <c r="B5623" t="s">
        <v>39</v>
      </c>
      <c r="C5623">
        <v>4</v>
      </c>
      <c r="D5623" t="s">
        <v>9</v>
      </c>
      <c r="E5623" s="48" t="str">
        <f>VLOOKUP(D5623,'Species List'!$A$2:$J$97,3,0)</f>
        <v>Sparisoma viride</v>
      </c>
      <c r="F5623">
        <v>18</v>
      </c>
      <c r="H5623" s="50">
        <f>VLOOKUP(D5623,'Species List'!$A$2:$J$97,6,0)</f>
        <v>-4.4317000000000002</v>
      </c>
      <c r="I5623" s="50">
        <f>VLOOKUP(D5623,'Species List'!$A$2:$J$97,7,0)</f>
        <v>2.9051</v>
      </c>
      <c r="J5623">
        <f t="shared" si="87"/>
        <v>131.85364940800787</v>
      </c>
      <c r="K5623" s="50" t="str">
        <f>VLOOKUP(D5623,'Species List'!$A$2:$J$97,4,0)</f>
        <v>Scaridae</v>
      </c>
    </row>
    <row r="5624" spans="1:11">
      <c r="A5624">
        <v>2017</v>
      </c>
      <c r="B5624" t="s">
        <v>65</v>
      </c>
      <c r="C5624">
        <v>1</v>
      </c>
      <c r="D5624" t="s">
        <v>46</v>
      </c>
      <c r="E5624" s="48" t="str">
        <f>VLOOKUP(D5624,'Species List'!$A$2:$J$97,3,0)</f>
        <v>Acanthurus chirurgus</v>
      </c>
      <c r="F5624">
        <v>14</v>
      </c>
      <c r="H5624" s="50">
        <f>VLOOKUP(D5624,'Species List'!$A$2:$J$97,6,0)</f>
        <v>-2.4262000000000001</v>
      </c>
      <c r="I5624" s="50">
        <f>VLOOKUP(D5624,'Species List'!$A$2:$J$97,7,0)</f>
        <v>2.0768</v>
      </c>
      <c r="J5624">
        <f t="shared" si="87"/>
        <v>107.36894962663263</v>
      </c>
      <c r="K5624" s="50" t="str">
        <f>VLOOKUP(D5624,'Species List'!$A$2:$J$97,4,0)</f>
        <v>Acanthuridae</v>
      </c>
    </row>
    <row r="5625" spans="1:11">
      <c r="A5625">
        <v>2017</v>
      </c>
      <c r="B5625" t="s">
        <v>65</v>
      </c>
      <c r="C5625">
        <v>1</v>
      </c>
      <c r="D5625" t="s">
        <v>54</v>
      </c>
      <c r="E5625" s="48" t="str">
        <f>VLOOKUP(D5625,'Species List'!$A$2:$J$97,3,0)</f>
        <v>Acanthurus coeruleus</v>
      </c>
      <c r="F5625">
        <v>13</v>
      </c>
      <c r="H5625" s="50">
        <f>VLOOKUP(D5625,'Species List'!$A$2:$J$97,6,0)</f>
        <v>-2.8241999999999998</v>
      </c>
      <c r="I5625" s="50">
        <f>VLOOKUP(D5625,'Species List'!$A$2:$J$97,7,0)</f>
        <v>2.2637999999999998</v>
      </c>
      <c r="J5625">
        <f t="shared" si="87"/>
        <v>91.483961183754317</v>
      </c>
      <c r="K5625" s="50" t="str">
        <f>VLOOKUP(D5625,'Species List'!$A$2:$J$97,4,0)</f>
        <v>Acanthuridae</v>
      </c>
    </row>
    <row r="5626" spans="1:11">
      <c r="A5626">
        <v>2017</v>
      </c>
      <c r="B5626" t="s">
        <v>65</v>
      </c>
      <c r="C5626">
        <v>1</v>
      </c>
      <c r="D5626" t="s">
        <v>54</v>
      </c>
      <c r="E5626" s="48" t="str">
        <f>VLOOKUP(D5626,'Species List'!$A$2:$J$97,3,0)</f>
        <v>Acanthurus coeruleus</v>
      </c>
      <c r="F5626">
        <v>15</v>
      </c>
      <c r="H5626" s="50">
        <f>VLOOKUP(D5626,'Species List'!$A$2:$J$97,6,0)</f>
        <v>-2.8241999999999998</v>
      </c>
      <c r="I5626" s="50">
        <f>VLOOKUP(D5626,'Species List'!$A$2:$J$97,7,0)</f>
        <v>2.2637999999999998</v>
      </c>
      <c r="J5626">
        <f t="shared" si="87"/>
        <v>126.48394196747614</v>
      </c>
      <c r="K5626" s="50" t="str">
        <f>VLOOKUP(D5626,'Species List'!$A$2:$J$97,4,0)</f>
        <v>Acanthuridae</v>
      </c>
    </row>
    <row r="5627" spans="1:11">
      <c r="A5627">
        <v>2017</v>
      </c>
      <c r="B5627" t="s">
        <v>65</v>
      </c>
      <c r="C5627">
        <v>1</v>
      </c>
      <c r="D5627" t="s">
        <v>48</v>
      </c>
      <c r="E5627" s="48" t="str">
        <f>VLOOKUP(D5627,'Species List'!$A$2:$J$97,3,0)</f>
        <v>Scarus taeniopterus</v>
      </c>
      <c r="F5627">
        <v>10</v>
      </c>
      <c r="G5627" t="s">
        <v>21</v>
      </c>
      <c r="H5627" s="50">
        <f>VLOOKUP(D5627,'Species List'!$A$2:$J$97,6,0)</f>
        <v>-3.2256999999999998</v>
      </c>
      <c r="I5627" s="50">
        <f>VLOOKUP(D5627,'Species List'!$A$2:$J$97,7,0)</f>
        <v>2.3852000000000002</v>
      </c>
      <c r="J5627">
        <f t="shared" si="87"/>
        <v>35.050966680669347</v>
      </c>
      <c r="K5627" s="50" t="str">
        <f>VLOOKUP(D5627,'Species List'!$A$2:$J$97,4,0)</f>
        <v>Scaridae</v>
      </c>
    </row>
    <row r="5628" spans="1:11">
      <c r="A5628">
        <v>2017</v>
      </c>
      <c r="B5628" t="s">
        <v>65</v>
      </c>
      <c r="C5628">
        <v>1</v>
      </c>
      <c r="D5628" t="s">
        <v>48</v>
      </c>
      <c r="E5628" s="48" t="str">
        <f>VLOOKUP(D5628,'Species List'!$A$2:$J$97,3,0)</f>
        <v>Scarus taeniopterus</v>
      </c>
      <c r="F5628">
        <v>16</v>
      </c>
      <c r="G5628" t="s">
        <v>21</v>
      </c>
      <c r="H5628" s="50">
        <f>VLOOKUP(D5628,'Species List'!$A$2:$J$97,6,0)</f>
        <v>-3.2256999999999998</v>
      </c>
      <c r="I5628" s="50">
        <f>VLOOKUP(D5628,'Species List'!$A$2:$J$97,7,0)</f>
        <v>2.3852000000000002</v>
      </c>
      <c r="J5628">
        <f t="shared" si="87"/>
        <v>107.53924488293569</v>
      </c>
      <c r="K5628" s="50" t="str">
        <f>VLOOKUP(D5628,'Species List'!$A$2:$J$97,4,0)</f>
        <v>Scaridae</v>
      </c>
    </row>
    <row r="5629" spans="1:11">
      <c r="A5629">
        <v>2017</v>
      </c>
      <c r="B5629" t="s">
        <v>65</v>
      </c>
      <c r="C5629">
        <v>1</v>
      </c>
      <c r="D5629" t="s">
        <v>48</v>
      </c>
      <c r="E5629" s="48" t="str">
        <f>VLOOKUP(D5629,'Species List'!$A$2:$J$97,3,0)</f>
        <v>Scarus taeniopterus</v>
      </c>
      <c r="F5629">
        <v>8</v>
      </c>
      <c r="G5629" t="s">
        <v>53</v>
      </c>
      <c r="H5629" s="50">
        <f>VLOOKUP(D5629,'Species List'!$A$2:$J$97,6,0)</f>
        <v>-3.2256999999999998</v>
      </c>
      <c r="I5629" s="50">
        <f>VLOOKUP(D5629,'Species List'!$A$2:$J$97,7,0)</f>
        <v>2.3852000000000002</v>
      </c>
      <c r="J5629">
        <f t="shared" si="87"/>
        <v>20.584969932158472</v>
      </c>
      <c r="K5629" s="50" t="str">
        <f>VLOOKUP(D5629,'Species List'!$A$2:$J$97,4,0)</f>
        <v>Scaridae</v>
      </c>
    </row>
    <row r="5630" spans="1:11">
      <c r="A5630">
        <v>2017</v>
      </c>
      <c r="B5630" t="s">
        <v>65</v>
      </c>
      <c r="C5630">
        <v>1</v>
      </c>
      <c r="D5630" t="s">
        <v>48</v>
      </c>
      <c r="E5630" s="48" t="str">
        <f>VLOOKUP(D5630,'Species List'!$A$2:$J$97,3,0)</f>
        <v>Scarus taeniopterus</v>
      </c>
      <c r="F5630">
        <v>8</v>
      </c>
      <c r="G5630" t="s">
        <v>53</v>
      </c>
      <c r="H5630" s="50">
        <f>VLOOKUP(D5630,'Species List'!$A$2:$J$97,6,0)</f>
        <v>-3.2256999999999998</v>
      </c>
      <c r="I5630" s="50">
        <f>VLOOKUP(D5630,'Species List'!$A$2:$J$97,7,0)</f>
        <v>2.3852000000000002</v>
      </c>
      <c r="J5630">
        <f t="shared" si="87"/>
        <v>20.584969932158472</v>
      </c>
      <c r="K5630" s="50" t="str">
        <f>VLOOKUP(D5630,'Species List'!$A$2:$J$97,4,0)</f>
        <v>Scaridae</v>
      </c>
    </row>
    <row r="5631" spans="1:11">
      <c r="A5631">
        <v>2017</v>
      </c>
      <c r="B5631" t="s">
        <v>65</v>
      </c>
      <c r="C5631">
        <v>1</v>
      </c>
      <c r="D5631" t="s">
        <v>48</v>
      </c>
      <c r="E5631" s="48" t="str">
        <f>VLOOKUP(D5631,'Species List'!$A$2:$J$97,3,0)</f>
        <v>Scarus taeniopterus</v>
      </c>
      <c r="F5631">
        <v>8</v>
      </c>
      <c r="G5631" t="s">
        <v>53</v>
      </c>
      <c r="H5631" s="50">
        <f>VLOOKUP(D5631,'Species List'!$A$2:$J$97,6,0)</f>
        <v>-3.2256999999999998</v>
      </c>
      <c r="I5631" s="50">
        <f>VLOOKUP(D5631,'Species List'!$A$2:$J$97,7,0)</f>
        <v>2.3852000000000002</v>
      </c>
      <c r="J5631">
        <f t="shared" si="87"/>
        <v>20.584969932158472</v>
      </c>
      <c r="K5631" s="50" t="str">
        <f>VLOOKUP(D5631,'Species List'!$A$2:$J$97,4,0)</f>
        <v>Scaridae</v>
      </c>
    </row>
    <row r="5632" spans="1:11">
      <c r="A5632">
        <v>2017</v>
      </c>
      <c r="B5632" t="s">
        <v>65</v>
      </c>
      <c r="C5632">
        <v>1</v>
      </c>
      <c r="D5632" t="s">
        <v>48</v>
      </c>
      <c r="E5632" s="48" t="str">
        <f>VLOOKUP(D5632,'Species List'!$A$2:$J$97,3,0)</f>
        <v>Scarus taeniopterus</v>
      </c>
      <c r="F5632">
        <v>8</v>
      </c>
      <c r="G5632" t="s">
        <v>53</v>
      </c>
      <c r="H5632" s="50">
        <f>VLOOKUP(D5632,'Species List'!$A$2:$J$97,6,0)</f>
        <v>-3.2256999999999998</v>
      </c>
      <c r="I5632" s="50">
        <f>VLOOKUP(D5632,'Species List'!$A$2:$J$97,7,0)</f>
        <v>2.3852000000000002</v>
      </c>
      <c r="J5632">
        <f t="shared" si="87"/>
        <v>20.584969932158472</v>
      </c>
      <c r="K5632" s="50" t="str">
        <f>VLOOKUP(D5632,'Species List'!$A$2:$J$97,4,0)</f>
        <v>Scaridae</v>
      </c>
    </row>
    <row r="5633" spans="1:11">
      <c r="A5633">
        <v>2017</v>
      </c>
      <c r="B5633" t="s">
        <v>65</v>
      </c>
      <c r="C5633">
        <v>1</v>
      </c>
      <c r="D5633" t="s">
        <v>48</v>
      </c>
      <c r="E5633" s="48" t="str">
        <f>VLOOKUP(D5633,'Species List'!$A$2:$J$97,3,0)</f>
        <v>Scarus taeniopterus</v>
      </c>
      <c r="F5633">
        <v>8</v>
      </c>
      <c r="G5633" t="s">
        <v>53</v>
      </c>
      <c r="H5633" s="50">
        <f>VLOOKUP(D5633,'Species List'!$A$2:$J$97,6,0)</f>
        <v>-3.2256999999999998</v>
      </c>
      <c r="I5633" s="50">
        <f>VLOOKUP(D5633,'Species List'!$A$2:$J$97,7,0)</f>
        <v>2.3852000000000002</v>
      </c>
      <c r="J5633">
        <f t="shared" si="87"/>
        <v>20.584969932158472</v>
      </c>
      <c r="K5633" s="50" t="str">
        <f>VLOOKUP(D5633,'Species List'!$A$2:$J$97,4,0)</f>
        <v>Scaridae</v>
      </c>
    </row>
    <row r="5634" spans="1:11">
      <c r="A5634">
        <v>2017</v>
      </c>
      <c r="B5634" t="s">
        <v>65</v>
      </c>
      <c r="C5634">
        <v>1</v>
      </c>
      <c r="D5634" t="s">
        <v>48</v>
      </c>
      <c r="E5634" s="48" t="str">
        <f>VLOOKUP(D5634,'Species List'!$A$2:$J$97,3,0)</f>
        <v>Scarus taeniopterus</v>
      </c>
      <c r="F5634">
        <v>9</v>
      </c>
      <c r="G5634" t="s">
        <v>53</v>
      </c>
      <c r="H5634" s="50">
        <f>VLOOKUP(D5634,'Species List'!$A$2:$J$97,6,0)</f>
        <v>-3.2256999999999998</v>
      </c>
      <c r="I5634" s="50">
        <f>VLOOKUP(D5634,'Species List'!$A$2:$J$97,7,0)</f>
        <v>2.3852000000000002</v>
      </c>
      <c r="J5634">
        <f t="shared" ref="J5634:J5697" si="88">10^(H5634+(I5634*LOG(F5634*10)/LOG(10)))</f>
        <v>27.262095418590206</v>
      </c>
      <c r="K5634" s="50" t="str">
        <f>VLOOKUP(D5634,'Species List'!$A$2:$J$97,4,0)</f>
        <v>Scaridae</v>
      </c>
    </row>
    <row r="5635" spans="1:11">
      <c r="A5635">
        <v>2017</v>
      </c>
      <c r="B5635" t="s">
        <v>65</v>
      </c>
      <c r="C5635">
        <v>1</v>
      </c>
      <c r="D5635" t="s">
        <v>48</v>
      </c>
      <c r="E5635" s="48" t="str">
        <f>VLOOKUP(D5635,'Species List'!$A$2:$J$97,3,0)</f>
        <v>Scarus taeniopterus</v>
      </c>
      <c r="F5635">
        <v>10</v>
      </c>
      <c r="G5635" t="s">
        <v>53</v>
      </c>
      <c r="H5635" s="50">
        <f>VLOOKUP(D5635,'Species List'!$A$2:$J$97,6,0)</f>
        <v>-3.2256999999999998</v>
      </c>
      <c r="I5635" s="50">
        <f>VLOOKUP(D5635,'Species List'!$A$2:$J$97,7,0)</f>
        <v>2.3852000000000002</v>
      </c>
      <c r="J5635">
        <f t="shared" si="88"/>
        <v>35.050966680669347</v>
      </c>
      <c r="K5635" s="50" t="str">
        <f>VLOOKUP(D5635,'Species List'!$A$2:$J$97,4,0)</f>
        <v>Scaridae</v>
      </c>
    </row>
    <row r="5636" spans="1:11">
      <c r="A5636">
        <v>2017</v>
      </c>
      <c r="B5636" t="s">
        <v>65</v>
      </c>
      <c r="C5636">
        <v>1</v>
      </c>
      <c r="D5636" t="s">
        <v>48</v>
      </c>
      <c r="E5636" s="48" t="str">
        <f>VLOOKUP(D5636,'Species List'!$A$2:$J$97,3,0)</f>
        <v>Scarus taeniopterus</v>
      </c>
      <c r="F5636">
        <v>10</v>
      </c>
      <c r="G5636" t="s">
        <v>53</v>
      </c>
      <c r="H5636" s="50">
        <f>VLOOKUP(D5636,'Species List'!$A$2:$J$97,6,0)</f>
        <v>-3.2256999999999998</v>
      </c>
      <c r="I5636" s="50">
        <f>VLOOKUP(D5636,'Species List'!$A$2:$J$97,7,0)</f>
        <v>2.3852000000000002</v>
      </c>
      <c r="J5636">
        <f t="shared" si="88"/>
        <v>35.050966680669347</v>
      </c>
      <c r="K5636" s="50" t="str">
        <f>VLOOKUP(D5636,'Species List'!$A$2:$J$97,4,0)</f>
        <v>Scaridae</v>
      </c>
    </row>
    <row r="5637" spans="1:11">
      <c r="A5637">
        <v>2017</v>
      </c>
      <c r="B5637" t="s">
        <v>65</v>
      </c>
      <c r="C5637">
        <v>1</v>
      </c>
      <c r="D5637" t="s">
        <v>48</v>
      </c>
      <c r="E5637" s="48" t="str">
        <f>VLOOKUP(D5637,'Species List'!$A$2:$J$97,3,0)</f>
        <v>Scarus taeniopterus</v>
      </c>
      <c r="F5637">
        <v>10</v>
      </c>
      <c r="G5637" t="s">
        <v>53</v>
      </c>
      <c r="H5637" s="50">
        <f>VLOOKUP(D5637,'Species List'!$A$2:$J$97,6,0)</f>
        <v>-3.2256999999999998</v>
      </c>
      <c r="I5637" s="50">
        <f>VLOOKUP(D5637,'Species List'!$A$2:$J$97,7,0)</f>
        <v>2.3852000000000002</v>
      </c>
      <c r="J5637">
        <f t="shared" si="88"/>
        <v>35.050966680669347</v>
      </c>
      <c r="K5637" s="50" t="str">
        <f>VLOOKUP(D5637,'Species List'!$A$2:$J$97,4,0)</f>
        <v>Scaridae</v>
      </c>
    </row>
    <row r="5638" spans="1:11">
      <c r="A5638">
        <v>2017</v>
      </c>
      <c r="B5638" t="s">
        <v>65</v>
      </c>
      <c r="C5638">
        <v>1</v>
      </c>
      <c r="D5638" t="s">
        <v>48</v>
      </c>
      <c r="E5638" s="48" t="str">
        <f>VLOOKUP(D5638,'Species List'!$A$2:$J$97,3,0)</f>
        <v>Scarus taeniopterus</v>
      </c>
      <c r="F5638">
        <v>18</v>
      </c>
      <c r="G5638" t="s">
        <v>43</v>
      </c>
      <c r="H5638" s="50">
        <f>VLOOKUP(D5638,'Species List'!$A$2:$J$97,6,0)</f>
        <v>-3.2256999999999998</v>
      </c>
      <c r="I5638" s="50">
        <f>VLOOKUP(D5638,'Species List'!$A$2:$J$97,7,0)</f>
        <v>2.3852000000000002</v>
      </c>
      <c r="J5638">
        <f t="shared" si="88"/>
        <v>142.42163893869329</v>
      </c>
      <c r="K5638" s="50" t="str">
        <f>VLOOKUP(D5638,'Species List'!$A$2:$J$97,4,0)</f>
        <v>Scaridae</v>
      </c>
    </row>
    <row r="5639" spans="1:11">
      <c r="A5639">
        <v>2017</v>
      </c>
      <c r="B5639" t="s">
        <v>65</v>
      </c>
      <c r="C5639">
        <v>1</v>
      </c>
      <c r="D5639" t="s">
        <v>42</v>
      </c>
      <c r="E5639" s="48" t="str">
        <f>VLOOKUP(D5639,'Species List'!$A$2:$J$97,3,0)</f>
        <v>Scarus vetula</v>
      </c>
      <c r="F5639">
        <v>26</v>
      </c>
      <c r="G5639" t="s">
        <v>43</v>
      </c>
      <c r="H5639" s="50">
        <f>VLOOKUP(D5639,'Species List'!$A$2:$J$97,6,0)</f>
        <v>-5.0162000000000004</v>
      </c>
      <c r="I5639" s="50">
        <f>VLOOKUP(D5639,'Species List'!$A$2:$J$97,7,0)</f>
        <v>3.1109</v>
      </c>
      <c r="J5639">
        <f t="shared" si="88"/>
        <v>313.71883111439962</v>
      </c>
      <c r="K5639" s="50" t="str">
        <f>VLOOKUP(D5639,'Species List'!$A$2:$J$97,4,0)</f>
        <v>Scaridae</v>
      </c>
    </row>
    <row r="5640" spans="1:11">
      <c r="A5640">
        <v>2017</v>
      </c>
      <c r="B5640" t="s">
        <v>65</v>
      </c>
      <c r="C5640">
        <v>1</v>
      </c>
      <c r="D5640" t="s">
        <v>47</v>
      </c>
      <c r="E5640" s="48" t="str">
        <f>VLOOKUP(D5640,'Species List'!$A$2:$J$97,3,0)</f>
        <v>Sparisoma aurofrenatum</v>
      </c>
      <c r="F5640">
        <v>12</v>
      </c>
      <c r="G5640" t="s">
        <v>21</v>
      </c>
      <c r="H5640" s="50">
        <f>VLOOKUP(D5640,'Species List'!$A$2:$J$97,6,0)</f>
        <v>-4.0781000000000001</v>
      </c>
      <c r="I5640" s="50">
        <f>VLOOKUP(D5640,'Species List'!$A$2:$J$97,7,0)</f>
        <v>2.7437999999999998</v>
      </c>
      <c r="J5640">
        <f t="shared" si="88"/>
        <v>42.340648247283212</v>
      </c>
      <c r="K5640" s="50" t="str">
        <f>VLOOKUP(D5640,'Species List'!$A$2:$J$97,4,0)</f>
        <v>Scaridae</v>
      </c>
    </row>
    <row r="5641" spans="1:11">
      <c r="A5641">
        <v>2017</v>
      </c>
      <c r="B5641" t="s">
        <v>65</v>
      </c>
      <c r="C5641">
        <v>1</v>
      </c>
      <c r="D5641" t="s">
        <v>47</v>
      </c>
      <c r="E5641" s="48" t="str">
        <f>VLOOKUP(D5641,'Species List'!$A$2:$J$97,3,0)</f>
        <v>Sparisoma aurofrenatum</v>
      </c>
      <c r="F5641">
        <v>18</v>
      </c>
      <c r="G5641" t="s">
        <v>43</v>
      </c>
      <c r="H5641" s="50">
        <f>VLOOKUP(D5641,'Species List'!$A$2:$J$97,6,0)</f>
        <v>-4.0781000000000001</v>
      </c>
      <c r="I5641" s="50">
        <f>VLOOKUP(D5641,'Species List'!$A$2:$J$97,7,0)</f>
        <v>2.7437999999999998</v>
      </c>
      <c r="J5641">
        <f t="shared" si="88"/>
        <v>128.80024807719036</v>
      </c>
      <c r="K5641" s="50" t="str">
        <f>VLOOKUP(D5641,'Species List'!$A$2:$J$97,4,0)</f>
        <v>Scaridae</v>
      </c>
    </row>
    <row r="5642" spans="1:11">
      <c r="A5642">
        <v>2017</v>
      </c>
      <c r="B5642" t="s">
        <v>65</v>
      </c>
      <c r="C5642">
        <v>1</v>
      </c>
      <c r="D5642" t="s">
        <v>47</v>
      </c>
      <c r="E5642" s="48" t="str">
        <f>VLOOKUP(D5642,'Species List'!$A$2:$J$97,3,0)</f>
        <v>Sparisoma aurofrenatum</v>
      </c>
      <c r="F5642">
        <v>19</v>
      </c>
      <c r="G5642" t="s">
        <v>43</v>
      </c>
      <c r="H5642" s="50">
        <f>VLOOKUP(D5642,'Species List'!$A$2:$J$97,6,0)</f>
        <v>-4.0781000000000001</v>
      </c>
      <c r="I5642" s="50">
        <f>VLOOKUP(D5642,'Species List'!$A$2:$J$97,7,0)</f>
        <v>2.7437999999999998</v>
      </c>
      <c r="J5642">
        <f t="shared" si="88"/>
        <v>149.3977752647418</v>
      </c>
      <c r="K5642" s="50" t="str">
        <f>VLOOKUP(D5642,'Species List'!$A$2:$J$97,4,0)</f>
        <v>Scaridae</v>
      </c>
    </row>
    <row r="5643" spans="1:11">
      <c r="A5643">
        <v>2017</v>
      </c>
      <c r="B5643" t="s">
        <v>65</v>
      </c>
      <c r="C5643">
        <v>1</v>
      </c>
      <c r="D5643" t="s">
        <v>45</v>
      </c>
      <c r="E5643" s="48" t="str">
        <f>VLOOKUP(D5643,'Species List'!$A$2:$J$97,3,0)</f>
        <v>Sparisoma viride</v>
      </c>
      <c r="F5643">
        <v>22</v>
      </c>
      <c r="G5643" t="s">
        <v>21</v>
      </c>
      <c r="H5643" s="50">
        <f>VLOOKUP(D5643,'Species List'!$A$2:$J$97,6,0)</f>
        <v>-4.4317000000000002</v>
      </c>
      <c r="I5643" s="50">
        <f>VLOOKUP(D5643,'Species List'!$A$2:$J$97,7,0)</f>
        <v>2.9051</v>
      </c>
      <c r="J5643">
        <f t="shared" si="88"/>
        <v>236.19577785013334</v>
      </c>
      <c r="K5643" s="50" t="str">
        <f>VLOOKUP(D5643,'Species List'!$A$2:$J$97,4,0)</f>
        <v>Scaridae</v>
      </c>
    </row>
    <row r="5644" spans="1:11">
      <c r="A5644">
        <v>2017</v>
      </c>
      <c r="B5644" t="s">
        <v>65</v>
      </c>
      <c r="C5644">
        <v>1</v>
      </c>
      <c r="D5644" t="s">
        <v>45</v>
      </c>
      <c r="E5644" s="48" t="str">
        <f>VLOOKUP(D5644,'Species List'!$A$2:$J$97,3,0)</f>
        <v>Sparisoma viride</v>
      </c>
      <c r="F5644">
        <v>23</v>
      </c>
      <c r="G5644" t="s">
        <v>21</v>
      </c>
      <c r="H5644" s="50">
        <f>VLOOKUP(D5644,'Species List'!$A$2:$J$97,6,0)</f>
        <v>-4.4317000000000002</v>
      </c>
      <c r="I5644" s="50">
        <f>VLOOKUP(D5644,'Species List'!$A$2:$J$97,7,0)</f>
        <v>2.9051</v>
      </c>
      <c r="J5644">
        <f t="shared" si="88"/>
        <v>268.75437106326598</v>
      </c>
      <c r="K5644" s="50" t="str">
        <f>VLOOKUP(D5644,'Species List'!$A$2:$J$97,4,0)</f>
        <v>Scaridae</v>
      </c>
    </row>
    <row r="5645" spans="1:11">
      <c r="A5645">
        <v>2017</v>
      </c>
      <c r="B5645" t="s">
        <v>65</v>
      </c>
      <c r="C5645">
        <v>1</v>
      </c>
      <c r="D5645" t="s">
        <v>45</v>
      </c>
      <c r="E5645" s="48" t="str">
        <f>VLOOKUP(D5645,'Species List'!$A$2:$J$97,3,0)</f>
        <v>Sparisoma viride</v>
      </c>
      <c r="F5645">
        <v>6</v>
      </c>
      <c r="G5645" t="s">
        <v>53</v>
      </c>
      <c r="H5645" s="50">
        <f>VLOOKUP(D5645,'Species List'!$A$2:$J$97,6,0)</f>
        <v>-4.4317000000000002</v>
      </c>
      <c r="I5645" s="50">
        <f>VLOOKUP(D5645,'Species List'!$A$2:$J$97,7,0)</f>
        <v>2.9051</v>
      </c>
      <c r="J5645">
        <f t="shared" si="88"/>
        <v>5.4200987296580179</v>
      </c>
      <c r="K5645" s="50" t="str">
        <f>VLOOKUP(D5645,'Species List'!$A$2:$J$97,4,0)</f>
        <v>Scaridae</v>
      </c>
    </row>
    <row r="5646" spans="1:11">
      <c r="A5646">
        <v>2017</v>
      </c>
      <c r="B5646" t="s">
        <v>65</v>
      </c>
      <c r="C5646">
        <v>1</v>
      </c>
      <c r="D5646" t="s">
        <v>45</v>
      </c>
      <c r="E5646" s="48" t="str">
        <f>VLOOKUP(D5646,'Species List'!$A$2:$J$97,3,0)</f>
        <v>Sparisoma viride</v>
      </c>
      <c r="F5646">
        <v>11</v>
      </c>
      <c r="G5646" t="s">
        <v>53</v>
      </c>
      <c r="H5646" s="50">
        <f>VLOOKUP(D5646,'Species List'!$A$2:$J$97,6,0)</f>
        <v>-4.4317000000000002</v>
      </c>
      <c r="I5646" s="50">
        <f>VLOOKUP(D5646,'Species List'!$A$2:$J$97,7,0)</f>
        <v>2.9051</v>
      </c>
      <c r="J5646">
        <f t="shared" si="88"/>
        <v>31.531881781840099</v>
      </c>
      <c r="K5646" s="50" t="str">
        <f>VLOOKUP(D5646,'Species List'!$A$2:$J$97,4,0)</f>
        <v>Scaridae</v>
      </c>
    </row>
    <row r="5647" spans="1:11">
      <c r="A5647">
        <v>2017</v>
      </c>
      <c r="B5647" t="s">
        <v>65</v>
      </c>
      <c r="C5647">
        <v>1</v>
      </c>
      <c r="D5647" t="s">
        <v>45</v>
      </c>
      <c r="E5647" s="48" t="str">
        <f>VLOOKUP(D5647,'Species List'!$A$2:$J$97,3,0)</f>
        <v>Sparisoma viride</v>
      </c>
      <c r="F5647">
        <v>24</v>
      </c>
      <c r="G5647" t="s">
        <v>43</v>
      </c>
      <c r="H5647" s="50">
        <f>VLOOKUP(D5647,'Species List'!$A$2:$J$97,6,0)</f>
        <v>-4.4317000000000002</v>
      </c>
      <c r="I5647" s="50">
        <f>VLOOKUP(D5647,'Species List'!$A$2:$J$97,7,0)</f>
        <v>2.9051</v>
      </c>
      <c r="J5647">
        <f t="shared" si="88"/>
        <v>304.12468932899543</v>
      </c>
      <c r="K5647" s="50" t="str">
        <f>VLOOKUP(D5647,'Species List'!$A$2:$J$97,4,0)</f>
        <v>Scaridae</v>
      </c>
    </row>
    <row r="5648" spans="1:11">
      <c r="A5648">
        <v>2017</v>
      </c>
      <c r="B5648" t="s">
        <v>65</v>
      </c>
      <c r="C5648">
        <v>2</v>
      </c>
      <c r="D5648" t="s">
        <v>54</v>
      </c>
      <c r="E5648" s="48" t="str">
        <f>VLOOKUP(D5648,'Species List'!$A$2:$J$97,3,0)</f>
        <v>Acanthurus coeruleus</v>
      </c>
      <c r="F5648">
        <v>10</v>
      </c>
      <c r="H5648" s="50">
        <f>VLOOKUP(D5648,'Species List'!$A$2:$J$97,6,0)</f>
        <v>-2.8241999999999998</v>
      </c>
      <c r="I5648" s="50">
        <f>VLOOKUP(D5648,'Species List'!$A$2:$J$97,7,0)</f>
        <v>2.2637999999999998</v>
      </c>
      <c r="J5648">
        <f t="shared" si="88"/>
        <v>50.512632191459488</v>
      </c>
      <c r="K5648" s="50" t="str">
        <f>VLOOKUP(D5648,'Species List'!$A$2:$J$97,4,0)</f>
        <v>Acanthuridae</v>
      </c>
    </row>
    <row r="5649" spans="1:11">
      <c r="A5649">
        <v>2017</v>
      </c>
      <c r="B5649" t="s">
        <v>65</v>
      </c>
      <c r="C5649">
        <v>2</v>
      </c>
      <c r="D5649" t="s">
        <v>54</v>
      </c>
      <c r="E5649" s="48" t="str">
        <f>VLOOKUP(D5649,'Species List'!$A$2:$J$97,3,0)</f>
        <v>Acanthurus coeruleus</v>
      </c>
      <c r="F5649">
        <v>17</v>
      </c>
      <c r="H5649" s="50">
        <f>VLOOKUP(D5649,'Species List'!$A$2:$J$97,6,0)</f>
        <v>-2.8241999999999998</v>
      </c>
      <c r="I5649" s="50">
        <f>VLOOKUP(D5649,'Species List'!$A$2:$J$97,7,0)</f>
        <v>2.2637999999999998</v>
      </c>
      <c r="J5649">
        <f t="shared" si="88"/>
        <v>167.91529942216221</v>
      </c>
      <c r="K5649" s="50" t="str">
        <f>VLOOKUP(D5649,'Species List'!$A$2:$J$97,4,0)</f>
        <v>Acanthuridae</v>
      </c>
    </row>
    <row r="5650" spans="1:11">
      <c r="A5650">
        <v>2017</v>
      </c>
      <c r="B5650" t="s">
        <v>65</v>
      </c>
      <c r="C5650">
        <v>2</v>
      </c>
      <c r="D5650" t="s">
        <v>49</v>
      </c>
      <c r="E5650" s="48" t="str">
        <f>VLOOKUP(D5650,'Species List'!$A$2:$J$97,3,0)</f>
        <v>Microspathodon chrysurus</v>
      </c>
      <c r="F5650">
        <v>12</v>
      </c>
      <c r="H5650" s="50">
        <f>VLOOKUP(D5650,'Species List'!$A$2:$J$97,6,0)</f>
        <v>-4.7032999999999996</v>
      </c>
      <c r="I5650" s="50">
        <f>VLOOKUP(D5650,'Species List'!$A$2:$J$97,7,0)</f>
        <v>3.0825</v>
      </c>
      <c r="J5650">
        <f t="shared" si="88"/>
        <v>50.789763544333439</v>
      </c>
      <c r="K5650" s="50" t="str">
        <f>VLOOKUP(D5650,'Species List'!$A$2:$J$97,4,0)</f>
        <v>Pomacentridae</v>
      </c>
    </row>
    <row r="5651" spans="1:11">
      <c r="A5651">
        <v>2017</v>
      </c>
      <c r="B5651" t="s">
        <v>65</v>
      </c>
      <c r="C5651">
        <v>2</v>
      </c>
      <c r="D5651" t="s">
        <v>49</v>
      </c>
      <c r="E5651" s="48" t="str">
        <f>VLOOKUP(D5651,'Species List'!$A$2:$J$97,3,0)</f>
        <v>Microspathodon chrysurus</v>
      </c>
      <c r="F5651">
        <v>12</v>
      </c>
      <c r="H5651" s="50">
        <f>VLOOKUP(D5651,'Species List'!$A$2:$J$97,6,0)</f>
        <v>-4.7032999999999996</v>
      </c>
      <c r="I5651" s="50">
        <f>VLOOKUP(D5651,'Species List'!$A$2:$J$97,7,0)</f>
        <v>3.0825</v>
      </c>
      <c r="J5651">
        <f t="shared" si="88"/>
        <v>50.789763544333439</v>
      </c>
      <c r="K5651" s="50" t="str">
        <f>VLOOKUP(D5651,'Species List'!$A$2:$J$97,4,0)</f>
        <v>Pomacentridae</v>
      </c>
    </row>
    <row r="5652" spans="1:11">
      <c r="A5652">
        <v>2017</v>
      </c>
      <c r="B5652" t="s">
        <v>65</v>
      </c>
      <c r="C5652">
        <v>2</v>
      </c>
      <c r="D5652" t="s">
        <v>49</v>
      </c>
      <c r="E5652" s="48" t="str">
        <f>VLOOKUP(D5652,'Species List'!$A$2:$J$97,3,0)</f>
        <v>Microspathodon chrysurus</v>
      </c>
      <c r="F5652">
        <v>13</v>
      </c>
      <c r="H5652" s="50">
        <f>VLOOKUP(D5652,'Species List'!$A$2:$J$97,6,0)</f>
        <v>-4.7032999999999996</v>
      </c>
      <c r="I5652" s="50">
        <f>VLOOKUP(D5652,'Species List'!$A$2:$J$97,7,0)</f>
        <v>3.0825</v>
      </c>
      <c r="J5652">
        <f t="shared" si="88"/>
        <v>65.002548424018272</v>
      </c>
      <c r="K5652" s="50" t="str">
        <f>VLOOKUP(D5652,'Species List'!$A$2:$J$97,4,0)</f>
        <v>Pomacentridae</v>
      </c>
    </row>
    <row r="5653" spans="1:11">
      <c r="A5653">
        <v>2017</v>
      </c>
      <c r="B5653" t="s">
        <v>65</v>
      </c>
      <c r="C5653">
        <v>2</v>
      </c>
      <c r="D5653" t="s">
        <v>44</v>
      </c>
      <c r="E5653" s="48" t="str">
        <f>VLOOKUP(D5653,'Species List'!$A$2:$J$97,3,0)</f>
        <v>Scarus iseri</v>
      </c>
      <c r="F5653">
        <v>3</v>
      </c>
      <c r="G5653" t="s">
        <v>53</v>
      </c>
      <c r="H5653" s="50">
        <f>VLOOKUP(D5653,'Species List'!$A$2:$J$97,6,0)</f>
        <v>-4.8887</v>
      </c>
      <c r="I5653" s="50">
        <f>VLOOKUP(D5653,'Species List'!$A$2:$J$97,7,0)</f>
        <v>3.0548000000000002</v>
      </c>
      <c r="J5653">
        <f t="shared" si="88"/>
        <v>0.42034899064939069</v>
      </c>
      <c r="K5653" s="50" t="str">
        <f>VLOOKUP(D5653,'Species List'!$A$2:$J$97,4,0)</f>
        <v>Scaridae</v>
      </c>
    </row>
    <row r="5654" spans="1:11">
      <c r="A5654">
        <v>2017</v>
      </c>
      <c r="B5654" t="s">
        <v>65</v>
      </c>
      <c r="C5654">
        <v>2</v>
      </c>
      <c r="D5654" t="s">
        <v>44</v>
      </c>
      <c r="E5654" s="48" t="str">
        <f>VLOOKUP(D5654,'Species List'!$A$2:$J$97,3,0)</f>
        <v>Scarus iseri</v>
      </c>
      <c r="F5654">
        <v>18</v>
      </c>
      <c r="G5654" t="s">
        <v>43</v>
      </c>
      <c r="H5654" s="50">
        <f>VLOOKUP(D5654,'Species List'!$A$2:$J$97,6,0)</f>
        <v>-4.8887</v>
      </c>
      <c r="I5654" s="50">
        <f>VLOOKUP(D5654,'Species List'!$A$2:$J$97,7,0)</f>
        <v>3.0548000000000002</v>
      </c>
      <c r="J5654">
        <f t="shared" si="88"/>
        <v>100.16279817170965</v>
      </c>
      <c r="K5654" s="50" t="str">
        <f>VLOOKUP(D5654,'Species List'!$A$2:$J$97,4,0)</f>
        <v>Scaridae</v>
      </c>
    </row>
    <row r="5655" spans="1:11">
      <c r="A5655">
        <v>2017</v>
      </c>
      <c r="B5655" t="s">
        <v>65</v>
      </c>
      <c r="C5655">
        <v>2</v>
      </c>
      <c r="D5655" t="s">
        <v>48</v>
      </c>
      <c r="E5655" s="48" t="str">
        <f>VLOOKUP(D5655,'Species List'!$A$2:$J$97,3,0)</f>
        <v>Scarus taeniopterus</v>
      </c>
      <c r="F5655">
        <v>10</v>
      </c>
      <c r="G5655" t="s">
        <v>21</v>
      </c>
      <c r="H5655" s="50">
        <f>VLOOKUP(D5655,'Species List'!$A$2:$J$97,6,0)</f>
        <v>-3.2256999999999998</v>
      </c>
      <c r="I5655" s="50">
        <f>VLOOKUP(D5655,'Species List'!$A$2:$J$97,7,0)</f>
        <v>2.3852000000000002</v>
      </c>
      <c r="J5655">
        <f t="shared" si="88"/>
        <v>35.050966680669347</v>
      </c>
      <c r="K5655" s="50" t="str">
        <f>VLOOKUP(D5655,'Species List'!$A$2:$J$97,4,0)</f>
        <v>Scaridae</v>
      </c>
    </row>
    <row r="5656" spans="1:11">
      <c r="A5656">
        <v>2017</v>
      </c>
      <c r="B5656" t="s">
        <v>65</v>
      </c>
      <c r="C5656">
        <v>2</v>
      </c>
      <c r="D5656" t="s">
        <v>48</v>
      </c>
      <c r="E5656" s="48" t="str">
        <f>VLOOKUP(D5656,'Species List'!$A$2:$J$97,3,0)</f>
        <v>Scarus taeniopterus</v>
      </c>
      <c r="F5656">
        <v>12</v>
      </c>
      <c r="G5656" t="s">
        <v>21</v>
      </c>
      <c r="H5656" s="50">
        <f>VLOOKUP(D5656,'Species List'!$A$2:$J$97,6,0)</f>
        <v>-3.2256999999999998</v>
      </c>
      <c r="I5656" s="50">
        <f>VLOOKUP(D5656,'Species List'!$A$2:$J$97,7,0)</f>
        <v>2.3852000000000002</v>
      </c>
      <c r="J5656">
        <f t="shared" si="88"/>
        <v>54.145592205106873</v>
      </c>
      <c r="K5656" s="50" t="str">
        <f>VLOOKUP(D5656,'Species List'!$A$2:$J$97,4,0)</f>
        <v>Scaridae</v>
      </c>
    </row>
    <row r="5657" spans="1:11">
      <c r="A5657">
        <v>2017</v>
      </c>
      <c r="B5657" t="s">
        <v>65</v>
      </c>
      <c r="C5657">
        <v>2</v>
      </c>
      <c r="D5657" t="s">
        <v>48</v>
      </c>
      <c r="E5657" s="48" t="str">
        <f>VLOOKUP(D5657,'Species List'!$A$2:$J$97,3,0)</f>
        <v>Scarus taeniopterus</v>
      </c>
      <c r="F5657">
        <v>12</v>
      </c>
      <c r="G5657" t="s">
        <v>21</v>
      </c>
      <c r="H5657" s="50">
        <f>VLOOKUP(D5657,'Species List'!$A$2:$J$97,6,0)</f>
        <v>-3.2256999999999998</v>
      </c>
      <c r="I5657" s="50">
        <f>VLOOKUP(D5657,'Species List'!$A$2:$J$97,7,0)</f>
        <v>2.3852000000000002</v>
      </c>
      <c r="J5657">
        <f t="shared" si="88"/>
        <v>54.145592205106873</v>
      </c>
      <c r="K5657" s="50" t="str">
        <f>VLOOKUP(D5657,'Species List'!$A$2:$J$97,4,0)</f>
        <v>Scaridae</v>
      </c>
    </row>
    <row r="5658" spans="1:11">
      <c r="A5658">
        <v>2017</v>
      </c>
      <c r="B5658" t="s">
        <v>65</v>
      </c>
      <c r="C5658">
        <v>2</v>
      </c>
      <c r="D5658" t="s">
        <v>48</v>
      </c>
      <c r="E5658" s="48" t="str">
        <f>VLOOKUP(D5658,'Species List'!$A$2:$J$97,3,0)</f>
        <v>Scarus taeniopterus</v>
      </c>
      <c r="F5658">
        <v>13</v>
      </c>
      <c r="G5658" t="s">
        <v>21</v>
      </c>
      <c r="H5658" s="50">
        <f>VLOOKUP(D5658,'Species List'!$A$2:$J$97,6,0)</f>
        <v>-3.2256999999999998</v>
      </c>
      <c r="I5658" s="50">
        <f>VLOOKUP(D5658,'Species List'!$A$2:$J$97,7,0)</f>
        <v>2.3852000000000002</v>
      </c>
      <c r="J5658">
        <f t="shared" si="88"/>
        <v>65.535660968650873</v>
      </c>
      <c r="K5658" s="50" t="str">
        <f>VLOOKUP(D5658,'Species List'!$A$2:$J$97,4,0)</f>
        <v>Scaridae</v>
      </c>
    </row>
    <row r="5659" spans="1:11">
      <c r="A5659">
        <v>2017</v>
      </c>
      <c r="B5659" t="s">
        <v>65</v>
      </c>
      <c r="C5659">
        <v>2</v>
      </c>
      <c r="D5659" t="s">
        <v>48</v>
      </c>
      <c r="E5659" s="48" t="str">
        <f>VLOOKUP(D5659,'Species List'!$A$2:$J$97,3,0)</f>
        <v>Scarus taeniopterus</v>
      </c>
      <c r="F5659">
        <v>14</v>
      </c>
      <c r="G5659" t="s">
        <v>21</v>
      </c>
      <c r="H5659" s="50">
        <f>VLOOKUP(D5659,'Species List'!$A$2:$J$97,6,0)</f>
        <v>-3.2256999999999998</v>
      </c>
      <c r="I5659" s="50">
        <f>VLOOKUP(D5659,'Species List'!$A$2:$J$97,7,0)</f>
        <v>2.3852000000000002</v>
      </c>
      <c r="J5659">
        <f t="shared" si="88"/>
        <v>78.206813423753971</v>
      </c>
      <c r="K5659" s="50" t="str">
        <f>VLOOKUP(D5659,'Species List'!$A$2:$J$97,4,0)</f>
        <v>Scaridae</v>
      </c>
    </row>
    <row r="5660" spans="1:11">
      <c r="A5660">
        <v>2017</v>
      </c>
      <c r="B5660" t="s">
        <v>65</v>
      </c>
      <c r="C5660">
        <v>2</v>
      </c>
      <c r="D5660" t="s">
        <v>48</v>
      </c>
      <c r="E5660" s="48" t="str">
        <f>VLOOKUP(D5660,'Species List'!$A$2:$J$97,3,0)</f>
        <v>Scarus taeniopterus</v>
      </c>
      <c r="F5660">
        <v>14</v>
      </c>
      <c r="G5660" t="s">
        <v>21</v>
      </c>
      <c r="H5660" s="50">
        <f>VLOOKUP(D5660,'Species List'!$A$2:$J$97,6,0)</f>
        <v>-3.2256999999999998</v>
      </c>
      <c r="I5660" s="50">
        <f>VLOOKUP(D5660,'Species List'!$A$2:$J$97,7,0)</f>
        <v>2.3852000000000002</v>
      </c>
      <c r="J5660">
        <f t="shared" si="88"/>
        <v>78.206813423753971</v>
      </c>
      <c r="K5660" s="50" t="str">
        <f>VLOOKUP(D5660,'Species List'!$A$2:$J$97,4,0)</f>
        <v>Scaridae</v>
      </c>
    </row>
    <row r="5661" spans="1:11">
      <c r="A5661">
        <v>2017</v>
      </c>
      <c r="B5661" t="s">
        <v>65</v>
      </c>
      <c r="C5661">
        <v>2</v>
      </c>
      <c r="D5661" t="s">
        <v>48</v>
      </c>
      <c r="E5661" s="48" t="str">
        <f>VLOOKUP(D5661,'Species List'!$A$2:$J$97,3,0)</f>
        <v>Scarus taeniopterus</v>
      </c>
      <c r="F5661">
        <v>16</v>
      </c>
      <c r="G5661" t="s">
        <v>21</v>
      </c>
      <c r="H5661" s="50">
        <f>VLOOKUP(D5661,'Species List'!$A$2:$J$97,6,0)</f>
        <v>-3.2256999999999998</v>
      </c>
      <c r="I5661" s="50">
        <f>VLOOKUP(D5661,'Species List'!$A$2:$J$97,7,0)</f>
        <v>2.3852000000000002</v>
      </c>
      <c r="J5661">
        <f t="shared" si="88"/>
        <v>107.53924488293569</v>
      </c>
      <c r="K5661" s="50" t="str">
        <f>VLOOKUP(D5661,'Species List'!$A$2:$J$97,4,0)</f>
        <v>Scaridae</v>
      </c>
    </row>
    <row r="5662" spans="1:11">
      <c r="A5662">
        <v>2017</v>
      </c>
      <c r="B5662" t="s">
        <v>65</v>
      </c>
      <c r="C5662">
        <v>2</v>
      </c>
      <c r="D5662" t="s">
        <v>48</v>
      </c>
      <c r="E5662" s="48" t="str">
        <f>VLOOKUP(D5662,'Species List'!$A$2:$J$97,3,0)</f>
        <v>Scarus taeniopterus</v>
      </c>
      <c r="F5662">
        <v>16</v>
      </c>
      <c r="G5662" t="s">
        <v>21</v>
      </c>
      <c r="H5662" s="50">
        <f>VLOOKUP(D5662,'Species List'!$A$2:$J$97,6,0)</f>
        <v>-3.2256999999999998</v>
      </c>
      <c r="I5662" s="50">
        <f>VLOOKUP(D5662,'Species List'!$A$2:$J$97,7,0)</f>
        <v>2.3852000000000002</v>
      </c>
      <c r="J5662">
        <f t="shared" si="88"/>
        <v>107.53924488293569</v>
      </c>
      <c r="K5662" s="50" t="str">
        <f>VLOOKUP(D5662,'Species List'!$A$2:$J$97,4,0)</f>
        <v>Scaridae</v>
      </c>
    </row>
    <row r="5663" spans="1:11">
      <c r="A5663">
        <v>2017</v>
      </c>
      <c r="B5663" t="s">
        <v>65</v>
      </c>
      <c r="C5663">
        <v>2</v>
      </c>
      <c r="D5663" t="s">
        <v>48</v>
      </c>
      <c r="E5663" s="48" t="str">
        <f>VLOOKUP(D5663,'Species List'!$A$2:$J$97,3,0)</f>
        <v>Scarus taeniopterus</v>
      </c>
      <c r="F5663">
        <v>17</v>
      </c>
      <c r="G5663" t="s">
        <v>21</v>
      </c>
      <c r="H5663" s="50">
        <f>VLOOKUP(D5663,'Species List'!$A$2:$J$97,6,0)</f>
        <v>-3.2256999999999998</v>
      </c>
      <c r="I5663" s="50">
        <f>VLOOKUP(D5663,'Species List'!$A$2:$J$97,7,0)</f>
        <v>2.3852000000000002</v>
      </c>
      <c r="J5663">
        <f t="shared" si="88"/>
        <v>124.27013418228138</v>
      </c>
      <c r="K5663" s="50" t="str">
        <f>VLOOKUP(D5663,'Species List'!$A$2:$J$97,4,0)</f>
        <v>Scaridae</v>
      </c>
    </row>
    <row r="5664" spans="1:11">
      <c r="A5664">
        <v>2017</v>
      </c>
      <c r="B5664" t="s">
        <v>65</v>
      </c>
      <c r="C5664">
        <v>2</v>
      </c>
      <c r="D5664" t="s">
        <v>48</v>
      </c>
      <c r="E5664" s="48" t="str">
        <f>VLOOKUP(D5664,'Species List'!$A$2:$J$97,3,0)</f>
        <v>Scarus taeniopterus</v>
      </c>
      <c r="F5664">
        <v>17</v>
      </c>
      <c r="G5664" t="s">
        <v>21</v>
      </c>
      <c r="H5664" s="50">
        <f>VLOOKUP(D5664,'Species List'!$A$2:$J$97,6,0)</f>
        <v>-3.2256999999999998</v>
      </c>
      <c r="I5664" s="50">
        <f>VLOOKUP(D5664,'Species List'!$A$2:$J$97,7,0)</f>
        <v>2.3852000000000002</v>
      </c>
      <c r="J5664">
        <f t="shared" si="88"/>
        <v>124.27013418228138</v>
      </c>
      <c r="K5664" s="50" t="str">
        <f>VLOOKUP(D5664,'Species List'!$A$2:$J$97,4,0)</f>
        <v>Scaridae</v>
      </c>
    </row>
    <row r="5665" spans="1:11">
      <c r="A5665">
        <v>2017</v>
      </c>
      <c r="B5665" t="s">
        <v>65</v>
      </c>
      <c r="C5665">
        <v>2</v>
      </c>
      <c r="D5665" t="s">
        <v>48</v>
      </c>
      <c r="E5665" s="48" t="str">
        <f>VLOOKUP(D5665,'Species List'!$A$2:$J$97,3,0)</f>
        <v>Scarus taeniopterus</v>
      </c>
      <c r="F5665">
        <v>18</v>
      </c>
      <c r="G5665" t="s">
        <v>21</v>
      </c>
      <c r="H5665" s="50">
        <f>VLOOKUP(D5665,'Species List'!$A$2:$J$97,6,0)</f>
        <v>-3.2256999999999998</v>
      </c>
      <c r="I5665" s="50">
        <f>VLOOKUP(D5665,'Species List'!$A$2:$J$97,7,0)</f>
        <v>2.3852000000000002</v>
      </c>
      <c r="J5665">
        <f t="shared" si="88"/>
        <v>142.42163893869329</v>
      </c>
      <c r="K5665" s="50" t="str">
        <f>VLOOKUP(D5665,'Species List'!$A$2:$J$97,4,0)</f>
        <v>Scaridae</v>
      </c>
    </row>
    <row r="5666" spans="1:11">
      <c r="A5666">
        <v>2017</v>
      </c>
      <c r="B5666" t="s">
        <v>65</v>
      </c>
      <c r="C5666">
        <v>2</v>
      </c>
      <c r="D5666" t="s">
        <v>48</v>
      </c>
      <c r="E5666" s="48" t="str">
        <f>VLOOKUP(D5666,'Species List'!$A$2:$J$97,3,0)</f>
        <v>Scarus taeniopterus</v>
      </c>
      <c r="F5666">
        <v>5</v>
      </c>
      <c r="G5666" t="s">
        <v>53</v>
      </c>
      <c r="H5666" s="50">
        <f>VLOOKUP(D5666,'Species List'!$A$2:$J$97,6,0)</f>
        <v>-3.2256999999999998</v>
      </c>
      <c r="I5666" s="50">
        <f>VLOOKUP(D5666,'Species List'!$A$2:$J$97,7,0)</f>
        <v>2.3852000000000002</v>
      </c>
      <c r="J5666">
        <f t="shared" si="88"/>
        <v>6.7093933568168316</v>
      </c>
      <c r="K5666" s="50" t="str">
        <f>VLOOKUP(D5666,'Species List'!$A$2:$J$97,4,0)</f>
        <v>Scaridae</v>
      </c>
    </row>
    <row r="5667" spans="1:11">
      <c r="A5667">
        <v>2017</v>
      </c>
      <c r="B5667" t="s">
        <v>65</v>
      </c>
      <c r="C5667">
        <v>2</v>
      </c>
      <c r="D5667" t="s">
        <v>48</v>
      </c>
      <c r="E5667" s="48" t="str">
        <f>VLOOKUP(D5667,'Species List'!$A$2:$J$97,3,0)</f>
        <v>Scarus taeniopterus</v>
      </c>
      <c r="F5667">
        <v>21</v>
      </c>
      <c r="G5667" t="s">
        <v>43</v>
      </c>
      <c r="H5667" s="50">
        <f>VLOOKUP(D5667,'Species List'!$A$2:$J$97,6,0)</f>
        <v>-3.2256999999999998</v>
      </c>
      <c r="I5667" s="50">
        <f>VLOOKUP(D5667,'Species List'!$A$2:$J$97,7,0)</f>
        <v>2.3852000000000002</v>
      </c>
      <c r="J5667">
        <f t="shared" si="88"/>
        <v>205.71097462173614</v>
      </c>
      <c r="K5667" s="50" t="str">
        <f>VLOOKUP(D5667,'Species List'!$A$2:$J$97,4,0)</f>
        <v>Scaridae</v>
      </c>
    </row>
    <row r="5668" spans="1:11">
      <c r="A5668">
        <v>2017</v>
      </c>
      <c r="B5668" t="s">
        <v>65</v>
      </c>
      <c r="C5668">
        <v>2</v>
      </c>
      <c r="D5668" t="s">
        <v>48</v>
      </c>
      <c r="E5668" s="48" t="str">
        <f>VLOOKUP(D5668,'Species List'!$A$2:$J$97,3,0)</f>
        <v>Scarus taeniopterus</v>
      </c>
      <c r="F5668">
        <v>24</v>
      </c>
      <c r="G5668" t="s">
        <v>43</v>
      </c>
      <c r="H5668" s="50">
        <f>VLOOKUP(D5668,'Species List'!$A$2:$J$97,6,0)</f>
        <v>-3.2256999999999998</v>
      </c>
      <c r="I5668" s="50">
        <f>VLOOKUP(D5668,'Species List'!$A$2:$J$97,7,0)</f>
        <v>2.3852000000000002</v>
      </c>
      <c r="J5668">
        <f t="shared" si="88"/>
        <v>282.86541679033706</v>
      </c>
      <c r="K5668" s="50" t="str">
        <f>VLOOKUP(D5668,'Species List'!$A$2:$J$97,4,0)</f>
        <v>Scaridae</v>
      </c>
    </row>
    <row r="5669" spans="1:11">
      <c r="A5669">
        <v>2017</v>
      </c>
      <c r="B5669" t="s">
        <v>65</v>
      </c>
      <c r="C5669">
        <v>2</v>
      </c>
      <c r="D5669" t="s">
        <v>42</v>
      </c>
      <c r="E5669" s="48" t="str">
        <f>VLOOKUP(D5669,'Species List'!$A$2:$J$97,3,0)</f>
        <v>Scarus vetula</v>
      </c>
      <c r="F5669">
        <v>20</v>
      </c>
      <c r="G5669" t="s">
        <v>21</v>
      </c>
      <c r="H5669" s="50">
        <f>VLOOKUP(D5669,'Species List'!$A$2:$J$97,6,0)</f>
        <v>-5.0162000000000004</v>
      </c>
      <c r="I5669" s="50">
        <f>VLOOKUP(D5669,'Species List'!$A$2:$J$97,7,0)</f>
        <v>3.1109</v>
      </c>
      <c r="J5669">
        <f t="shared" si="88"/>
        <v>138.69928220116935</v>
      </c>
      <c r="K5669" s="50" t="str">
        <f>VLOOKUP(D5669,'Species List'!$A$2:$J$97,4,0)</f>
        <v>Scaridae</v>
      </c>
    </row>
    <row r="5670" spans="1:11">
      <c r="A5670">
        <v>2017</v>
      </c>
      <c r="B5670" t="s">
        <v>65</v>
      </c>
      <c r="C5670">
        <v>2</v>
      </c>
      <c r="D5670" t="s">
        <v>42</v>
      </c>
      <c r="E5670" s="48" t="str">
        <f>VLOOKUP(D5670,'Species List'!$A$2:$J$97,3,0)</f>
        <v>Scarus vetula</v>
      </c>
      <c r="F5670">
        <v>21</v>
      </c>
      <c r="G5670" t="s">
        <v>21</v>
      </c>
      <c r="H5670" s="50">
        <f>VLOOKUP(D5670,'Species List'!$A$2:$J$97,6,0)</f>
        <v>-5.0162000000000004</v>
      </c>
      <c r="I5670" s="50">
        <f>VLOOKUP(D5670,'Species List'!$A$2:$J$97,7,0)</f>
        <v>3.1109</v>
      </c>
      <c r="J5670">
        <f t="shared" si="88"/>
        <v>161.43288343397762</v>
      </c>
      <c r="K5670" s="50" t="str">
        <f>VLOOKUP(D5670,'Species List'!$A$2:$J$97,4,0)</f>
        <v>Scaridae</v>
      </c>
    </row>
    <row r="5671" spans="1:11">
      <c r="A5671">
        <v>2017</v>
      </c>
      <c r="B5671" t="s">
        <v>65</v>
      </c>
      <c r="C5671">
        <v>2</v>
      </c>
      <c r="D5671" t="s">
        <v>42</v>
      </c>
      <c r="E5671" s="48" t="str">
        <f>VLOOKUP(D5671,'Species List'!$A$2:$J$97,3,0)</f>
        <v>Scarus vetula</v>
      </c>
      <c r="F5671">
        <v>25</v>
      </c>
      <c r="G5671" t="s">
        <v>21</v>
      </c>
      <c r="H5671" s="50">
        <f>VLOOKUP(D5671,'Species List'!$A$2:$J$97,6,0)</f>
        <v>-5.0162000000000004</v>
      </c>
      <c r="I5671" s="50">
        <f>VLOOKUP(D5671,'Species List'!$A$2:$J$97,7,0)</f>
        <v>3.1109</v>
      </c>
      <c r="J5671">
        <f t="shared" si="88"/>
        <v>277.684458006971</v>
      </c>
      <c r="K5671" s="50" t="str">
        <f>VLOOKUP(D5671,'Species List'!$A$2:$J$97,4,0)</f>
        <v>Scaridae</v>
      </c>
    </row>
    <row r="5672" spans="1:11">
      <c r="A5672">
        <v>2017</v>
      </c>
      <c r="B5672" t="s">
        <v>65</v>
      </c>
      <c r="C5672">
        <v>2</v>
      </c>
      <c r="D5672" t="s">
        <v>42</v>
      </c>
      <c r="E5672" s="48" t="str">
        <f>VLOOKUP(D5672,'Species List'!$A$2:$J$97,3,0)</f>
        <v>Scarus vetula</v>
      </c>
      <c r="F5672">
        <v>21</v>
      </c>
      <c r="G5672" t="s">
        <v>43</v>
      </c>
      <c r="H5672" s="50">
        <f>VLOOKUP(D5672,'Species List'!$A$2:$J$97,6,0)</f>
        <v>-5.0162000000000004</v>
      </c>
      <c r="I5672" s="50">
        <f>VLOOKUP(D5672,'Species List'!$A$2:$J$97,7,0)</f>
        <v>3.1109</v>
      </c>
      <c r="J5672">
        <f t="shared" si="88"/>
        <v>161.43288343397762</v>
      </c>
      <c r="K5672" s="50" t="str">
        <f>VLOOKUP(D5672,'Species List'!$A$2:$J$97,4,0)</f>
        <v>Scaridae</v>
      </c>
    </row>
    <row r="5673" spans="1:11">
      <c r="A5673">
        <v>2017</v>
      </c>
      <c r="B5673" t="s">
        <v>65</v>
      </c>
      <c r="C5673">
        <v>2</v>
      </c>
      <c r="D5673" t="s">
        <v>47</v>
      </c>
      <c r="E5673" s="48" t="str">
        <f>VLOOKUP(D5673,'Species List'!$A$2:$J$97,3,0)</f>
        <v>Sparisoma aurofrenatum</v>
      </c>
      <c r="F5673">
        <v>10</v>
      </c>
      <c r="G5673" t="s">
        <v>21</v>
      </c>
      <c r="H5673" s="50">
        <f>VLOOKUP(D5673,'Species List'!$A$2:$J$97,6,0)</f>
        <v>-4.0781000000000001</v>
      </c>
      <c r="I5673" s="50">
        <f>VLOOKUP(D5673,'Species List'!$A$2:$J$97,7,0)</f>
        <v>2.7437999999999998</v>
      </c>
      <c r="J5673">
        <f t="shared" si="88"/>
        <v>25.674382081061271</v>
      </c>
      <c r="K5673" s="50" t="str">
        <f>VLOOKUP(D5673,'Species List'!$A$2:$J$97,4,0)</f>
        <v>Scaridae</v>
      </c>
    </row>
    <row r="5674" spans="1:11">
      <c r="A5674">
        <v>2017</v>
      </c>
      <c r="B5674" t="s">
        <v>65</v>
      </c>
      <c r="C5674">
        <v>2</v>
      </c>
      <c r="D5674" t="s">
        <v>47</v>
      </c>
      <c r="E5674" s="48" t="str">
        <f>VLOOKUP(D5674,'Species List'!$A$2:$J$97,3,0)</f>
        <v>Sparisoma aurofrenatum</v>
      </c>
      <c r="F5674">
        <v>12</v>
      </c>
      <c r="G5674" t="s">
        <v>21</v>
      </c>
      <c r="H5674" s="50">
        <f>VLOOKUP(D5674,'Species List'!$A$2:$J$97,6,0)</f>
        <v>-4.0781000000000001</v>
      </c>
      <c r="I5674" s="50">
        <f>VLOOKUP(D5674,'Species List'!$A$2:$J$97,7,0)</f>
        <v>2.7437999999999998</v>
      </c>
      <c r="J5674">
        <f t="shared" si="88"/>
        <v>42.340648247283212</v>
      </c>
      <c r="K5674" s="50" t="str">
        <f>VLOOKUP(D5674,'Species List'!$A$2:$J$97,4,0)</f>
        <v>Scaridae</v>
      </c>
    </row>
    <row r="5675" spans="1:11">
      <c r="A5675">
        <v>2017</v>
      </c>
      <c r="B5675" t="s">
        <v>65</v>
      </c>
      <c r="C5675">
        <v>2</v>
      </c>
      <c r="D5675" t="s">
        <v>47</v>
      </c>
      <c r="E5675" s="48" t="str">
        <f>VLOOKUP(D5675,'Species List'!$A$2:$J$97,3,0)</f>
        <v>Sparisoma aurofrenatum</v>
      </c>
      <c r="F5675">
        <v>12</v>
      </c>
      <c r="G5675" t="s">
        <v>21</v>
      </c>
      <c r="H5675" s="50">
        <f>VLOOKUP(D5675,'Species List'!$A$2:$J$97,6,0)</f>
        <v>-4.0781000000000001</v>
      </c>
      <c r="I5675" s="50">
        <f>VLOOKUP(D5675,'Species List'!$A$2:$J$97,7,0)</f>
        <v>2.7437999999999998</v>
      </c>
      <c r="J5675">
        <f t="shared" si="88"/>
        <v>42.340648247283212</v>
      </c>
      <c r="K5675" s="50" t="str">
        <f>VLOOKUP(D5675,'Species List'!$A$2:$J$97,4,0)</f>
        <v>Scaridae</v>
      </c>
    </row>
    <row r="5676" spans="1:11">
      <c r="A5676">
        <v>2017</v>
      </c>
      <c r="B5676" t="s">
        <v>65</v>
      </c>
      <c r="C5676">
        <v>2</v>
      </c>
      <c r="D5676" t="s">
        <v>47</v>
      </c>
      <c r="E5676" s="48" t="str">
        <f>VLOOKUP(D5676,'Species List'!$A$2:$J$97,3,0)</f>
        <v>Sparisoma aurofrenatum</v>
      </c>
      <c r="F5676">
        <v>15</v>
      </c>
      <c r="G5676" t="s">
        <v>21</v>
      </c>
      <c r="H5676" s="50">
        <f>VLOOKUP(D5676,'Species List'!$A$2:$J$97,6,0)</f>
        <v>-4.0781000000000001</v>
      </c>
      <c r="I5676" s="50">
        <f>VLOOKUP(D5676,'Species List'!$A$2:$J$97,7,0)</f>
        <v>2.7437999999999998</v>
      </c>
      <c r="J5676">
        <f t="shared" si="88"/>
        <v>78.101467931149301</v>
      </c>
      <c r="K5676" s="50" t="str">
        <f>VLOOKUP(D5676,'Species List'!$A$2:$J$97,4,0)</f>
        <v>Scaridae</v>
      </c>
    </row>
    <row r="5677" spans="1:11">
      <c r="A5677">
        <v>2017</v>
      </c>
      <c r="B5677" t="s">
        <v>65</v>
      </c>
      <c r="C5677">
        <v>2</v>
      </c>
      <c r="D5677" t="s">
        <v>47</v>
      </c>
      <c r="E5677" s="48" t="str">
        <f>VLOOKUP(D5677,'Species List'!$A$2:$J$97,3,0)</f>
        <v>Sparisoma aurofrenatum</v>
      </c>
      <c r="F5677">
        <v>16</v>
      </c>
      <c r="G5677" t="s">
        <v>21</v>
      </c>
      <c r="H5677" s="50">
        <f>VLOOKUP(D5677,'Species List'!$A$2:$J$97,6,0)</f>
        <v>-4.0781000000000001</v>
      </c>
      <c r="I5677" s="50">
        <f>VLOOKUP(D5677,'Species List'!$A$2:$J$97,7,0)</f>
        <v>2.7437999999999998</v>
      </c>
      <c r="J5677">
        <f t="shared" si="88"/>
        <v>93.231872840853399</v>
      </c>
      <c r="K5677" s="50" t="str">
        <f>VLOOKUP(D5677,'Species List'!$A$2:$J$97,4,0)</f>
        <v>Scaridae</v>
      </c>
    </row>
    <row r="5678" spans="1:11">
      <c r="A5678">
        <v>2017</v>
      </c>
      <c r="B5678" t="s">
        <v>65</v>
      </c>
      <c r="C5678">
        <v>2</v>
      </c>
      <c r="D5678" t="s">
        <v>47</v>
      </c>
      <c r="E5678" s="48" t="str">
        <f>VLOOKUP(D5678,'Species List'!$A$2:$J$97,3,0)</f>
        <v>Sparisoma aurofrenatum</v>
      </c>
      <c r="F5678">
        <v>20</v>
      </c>
      <c r="G5678" t="s">
        <v>43</v>
      </c>
      <c r="H5678" s="50">
        <f>VLOOKUP(D5678,'Species List'!$A$2:$J$97,6,0)</f>
        <v>-4.0781000000000001</v>
      </c>
      <c r="I5678" s="50">
        <f>VLOOKUP(D5678,'Species List'!$A$2:$J$97,7,0)</f>
        <v>2.7437999999999998</v>
      </c>
      <c r="J5678">
        <f t="shared" si="88"/>
        <v>171.97531044669645</v>
      </c>
      <c r="K5678" s="50" t="str">
        <f>VLOOKUP(D5678,'Species List'!$A$2:$J$97,4,0)</f>
        <v>Scaridae</v>
      </c>
    </row>
    <row r="5679" spans="1:11">
      <c r="A5679">
        <v>2017</v>
      </c>
      <c r="B5679" t="s">
        <v>65</v>
      </c>
      <c r="C5679">
        <v>2</v>
      </c>
      <c r="D5679" t="s">
        <v>45</v>
      </c>
      <c r="E5679" s="48" t="str">
        <f>VLOOKUP(D5679,'Species List'!$A$2:$J$97,3,0)</f>
        <v>Sparisoma viride</v>
      </c>
      <c r="F5679">
        <v>13</v>
      </c>
      <c r="G5679" t="s">
        <v>21</v>
      </c>
      <c r="H5679" s="50">
        <f>VLOOKUP(D5679,'Species List'!$A$2:$J$97,6,0)</f>
        <v>-4.4317000000000002</v>
      </c>
      <c r="I5679" s="50">
        <f>VLOOKUP(D5679,'Species List'!$A$2:$J$97,7,0)</f>
        <v>2.9051</v>
      </c>
      <c r="J5679">
        <f t="shared" si="88"/>
        <v>51.229112573228946</v>
      </c>
      <c r="K5679" s="50" t="str">
        <f>VLOOKUP(D5679,'Species List'!$A$2:$J$97,4,0)</f>
        <v>Scaridae</v>
      </c>
    </row>
    <row r="5680" spans="1:11">
      <c r="A5680">
        <v>2017</v>
      </c>
      <c r="B5680" t="s">
        <v>65</v>
      </c>
      <c r="C5680">
        <v>2</v>
      </c>
      <c r="D5680" t="s">
        <v>45</v>
      </c>
      <c r="E5680" s="48" t="str">
        <f>VLOOKUP(D5680,'Species List'!$A$2:$J$97,3,0)</f>
        <v>Sparisoma viride</v>
      </c>
      <c r="F5680">
        <v>20</v>
      </c>
      <c r="G5680" t="s">
        <v>21</v>
      </c>
      <c r="H5680" s="50">
        <f>VLOOKUP(D5680,'Species List'!$A$2:$J$97,6,0)</f>
        <v>-4.4317000000000002</v>
      </c>
      <c r="I5680" s="50">
        <f>VLOOKUP(D5680,'Species List'!$A$2:$J$97,7,0)</f>
        <v>2.9051</v>
      </c>
      <c r="J5680">
        <f t="shared" si="88"/>
        <v>179.06975540636282</v>
      </c>
      <c r="K5680" s="50" t="str">
        <f>VLOOKUP(D5680,'Species List'!$A$2:$J$97,4,0)</f>
        <v>Scaridae</v>
      </c>
    </row>
    <row r="5681" spans="1:11">
      <c r="A5681">
        <v>2017</v>
      </c>
      <c r="B5681" t="s">
        <v>65</v>
      </c>
      <c r="C5681">
        <v>2</v>
      </c>
      <c r="D5681" t="s">
        <v>45</v>
      </c>
      <c r="E5681" s="48" t="str">
        <f>VLOOKUP(D5681,'Species List'!$A$2:$J$97,3,0)</f>
        <v>Sparisoma viride</v>
      </c>
      <c r="F5681">
        <v>6</v>
      </c>
      <c r="G5681" t="s">
        <v>53</v>
      </c>
      <c r="H5681" s="50">
        <f>VLOOKUP(D5681,'Species List'!$A$2:$J$97,6,0)</f>
        <v>-4.4317000000000002</v>
      </c>
      <c r="I5681" s="50">
        <f>VLOOKUP(D5681,'Species List'!$A$2:$J$97,7,0)</f>
        <v>2.9051</v>
      </c>
      <c r="J5681">
        <f t="shared" si="88"/>
        <v>5.4200987296580179</v>
      </c>
      <c r="K5681" s="50" t="str">
        <f>VLOOKUP(D5681,'Species List'!$A$2:$J$97,4,0)</f>
        <v>Scaridae</v>
      </c>
    </row>
    <row r="5682" spans="1:11">
      <c r="A5682">
        <v>2017</v>
      </c>
      <c r="B5682" t="s">
        <v>65</v>
      </c>
      <c r="C5682">
        <v>3</v>
      </c>
      <c r="D5682" t="s">
        <v>48</v>
      </c>
      <c r="E5682" s="48" t="str">
        <f>VLOOKUP(D5682,'Species List'!$A$2:$J$97,3,0)</f>
        <v>Scarus taeniopterus</v>
      </c>
      <c r="F5682">
        <v>11</v>
      </c>
      <c r="G5682" t="s">
        <v>21</v>
      </c>
      <c r="H5682" s="50">
        <f>VLOOKUP(D5682,'Species List'!$A$2:$J$97,6,0)</f>
        <v>-3.2256999999999998</v>
      </c>
      <c r="I5682" s="50">
        <f>VLOOKUP(D5682,'Species List'!$A$2:$J$97,7,0)</f>
        <v>2.3852000000000002</v>
      </c>
      <c r="J5682">
        <f t="shared" si="88"/>
        <v>43.997685665219798</v>
      </c>
      <c r="K5682" s="50" t="str">
        <f>VLOOKUP(D5682,'Species List'!$A$2:$J$97,4,0)</f>
        <v>Scaridae</v>
      </c>
    </row>
    <row r="5683" spans="1:11">
      <c r="A5683">
        <v>2017</v>
      </c>
      <c r="B5683" t="s">
        <v>65</v>
      </c>
      <c r="C5683">
        <v>3</v>
      </c>
      <c r="D5683" t="s">
        <v>48</v>
      </c>
      <c r="E5683" s="48" t="str">
        <f>VLOOKUP(D5683,'Species List'!$A$2:$J$97,3,0)</f>
        <v>Scarus taeniopterus</v>
      </c>
      <c r="F5683">
        <v>12</v>
      </c>
      <c r="G5683" t="s">
        <v>21</v>
      </c>
      <c r="H5683" s="50">
        <f>VLOOKUP(D5683,'Species List'!$A$2:$J$97,6,0)</f>
        <v>-3.2256999999999998</v>
      </c>
      <c r="I5683" s="50">
        <f>VLOOKUP(D5683,'Species List'!$A$2:$J$97,7,0)</f>
        <v>2.3852000000000002</v>
      </c>
      <c r="J5683">
        <f t="shared" si="88"/>
        <v>54.145592205106873</v>
      </c>
      <c r="K5683" s="50" t="str">
        <f>VLOOKUP(D5683,'Species List'!$A$2:$J$97,4,0)</f>
        <v>Scaridae</v>
      </c>
    </row>
    <row r="5684" spans="1:11">
      <c r="A5684">
        <v>2017</v>
      </c>
      <c r="B5684" t="s">
        <v>65</v>
      </c>
      <c r="C5684">
        <v>3</v>
      </c>
      <c r="D5684" t="s">
        <v>48</v>
      </c>
      <c r="E5684" s="48" t="str">
        <f>VLOOKUP(D5684,'Species List'!$A$2:$J$97,3,0)</f>
        <v>Scarus taeniopterus</v>
      </c>
      <c r="F5684">
        <v>12</v>
      </c>
      <c r="G5684" t="s">
        <v>21</v>
      </c>
      <c r="H5684" s="50">
        <f>VLOOKUP(D5684,'Species List'!$A$2:$J$97,6,0)</f>
        <v>-3.2256999999999998</v>
      </c>
      <c r="I5684" s="50">
        <f>VLOOKUP(D5684,'Species List'!$A$2:$J$97,7,0)</f>
        <v>2.3852000000000002</v>
      </c>
      <c r="J5684">
        <f t="shared" si="88"/>
        <v>54.145592205106873</v>
      </c>
      <c r="K5684" s="50" t="str">
        <f>VLOOKUP(D5684,'Species List'!$A$2:$J$97,4,0)</f>
        <v>Scaridae</v>
      </c>
    </row>
    <row r="5685" spans="1:11">
      <c r="A5685">
        <v>2017</v>
      </c>
      <c r="B5685" t="s">
        <v>65</v>
      </c>
      <c r="C5685">
        <v>3</v>
      </c>
      <c r="D5685" t="s">
        <v>48</v>
      </c>
      <c r="E5685" s="48" t="str">
        <f>VLOOKUP(D5685,'Species List'!$A$2:$J$97,3,0)</f>
        <v>Scarus taeniopterus</v>
      </c>
      <c r="F5685">
        <v>13</v>
      </c>
      <c r="G5685" t="s">
        <v>21</v>
      </c>
      <c r="H5685" s="50">
        <f>VLOOKUP(D5685,'Species List'!$A$2:$J$97,6,0)</f>
        <v>-3.2256999999999998</v>
      </c>
      <c r="I5685" s="50">
        <f>VLOOKUP(D5685,'Species List'!$A$2:$J$97,7,0)</f>
        <v>2.3852000000000002</v>
      </c>
      <c r="J5685">
        <f t="shared" si="88"/>
        <v>65.535660968650873</v>
      </c>
      <c r="K5685" s="50" t="str">
        <f>VLOOKUP(D5685,'Species List'!$A$2:$J$97,4,0)</f>
        <v>Scaridae</v>
      </c>
    </row>
    <row r="5686" spans="1:11">
      <c r="A5686">
        <v>2017</v>
      </c>
      <c r="B5686" t="s">
        <v>65</v>
      </c>
      <c r="C5686">
        <v>3</v>
      </c>
      <c r="D5686" t="s">
        <v>48</v>
      </c>
      <c r="E5686" s="48" t="str">
        <f>VLOOKUP(D5686,'Species List'!$A$2:$J$97,3,0)</f>
        <v>Scarus taeniopterus</v>
      </c>
      <c r="F5686">
        <v>16</v>
      </c>
      <c r="G5686" t="s">
        <v>21</v>
      </c>
      <c r="H5686" s="50">
        <f>VLOOKUP(D5686,'Species List'!$A$2:$J$97,6,0)</f>
        <v>-3.2256999999999998</v>
      </c>
      <c r="I5686" s="50">
        <f>VLOOKUP(D5686,'Species List'!$A$2:$J$97,7,0)</f>
        <v>2.3852000000000002</v>
      </c>
      <c r="J5686">
        <f t="shared" si="88"/>
        <v>107.53924488293569</v>
      </c>
      <c r="K5686" s="50" t="str">
        <f>VLOOKUP(D5686,'Species List'!$A$2:$J$97,4,0)</f>
        <v>Scaridae</v>
      </c>
    </row>
    <row r="5687" spans="1:11">
      <c r="A5687">
        <v>2017</v>
      </c>
      <c r="B5687" t="s">
        <v>65</v>
      </c>
      <c r="C5687">
        <v>3</v>
      </c>
      <c r="D5687" t="s">
        <v>48</v>
      </c>
      <c r="E5687" s="48" t="str">
        <f>VLOOKUP(D5687,'Species List'!$A$2:$J$97,3,0)</f>
        <v>Scarus taeniopterus</v>
      </c>
      <c r="F5687">
        <v>2</v>
      </c>
      <c r="G5687" t="s">
        <v>53</v>
      </c>
      <c r="H5687" s="50">
        <f>VLOOKUP(D5687,'Species List'!$A$2:$J$97,6,0)</f>
        <v>-3.2256999999999998</v>
      </c>
      <c r="I5687" s="50">
        <f>VLOOKUP(D5687,'Species List'!$A$2:$J$97,7,0)</f>
        <v>2.3852000000000002</v>
      </c>
      <c r="J5687">
        <f t="shared" si="88"/>
        <v>0.75425247798161132</v>
      </c>
      <c r="K5687" s="50" t="str">
        <f>VLOOKUP(D5687,'Species List'!$A$2:$J$97,4,0)</f>
        <v>Scaridae</v>
      </c>
    </row>
    <row r="5688" spans="1:11">
      <c r="A5688">
        <v>2017</v>
      </c>
      <c r="B5688" t="s">
        <v>65</v>
      </c>
      <c r="C5688">
        <v>3</v>
      </c>
      <c r="D5688" t="s">
        <v>48</v>
      </c>
      <c r="E5688" s="48" t="str">
        <f>VLOOKUP(D5688,'Species List'!$A$2:$J$97,3,0)</f>
        <v>Scarus taeniopterus</v>
      </c>
      <c r="F5688">
        <v>2</v>
      </c>
      <c r="G5688" t="s">
        <v>53</v>
      </c>
      <c r="H5688" s="50">
        <f>VLOOKUP(D5688,'Species List'!$A$2:$J$97,6,0)</f>
        <v>-3.2256999999999998</v>
      </c>
      <c r="I5688" s="50">
        <f>VLOOKUP(D5688,'Species List'!$A$2:$J$97,7,0)</f>
        <v>2.3852000000000002</v>
      </c>
      <c r="J5688">
        <f t="shared" si="88"/>
        <v>0.75425247798161132</v>
      </c>
      <c r="K5688" s="50" t="str">
        <f>VLOOKUP(D5688,'Species List'!$A$2:$J$97,4,0)</f>
        <v>Scaridae</v>
      </c>
    </row>
    <row r="5689" spans="1:11">
      <c r="A5689">
        <v>2017</v>
      </c>
      <c r="B5689" t="s">
        <v>65</v>
      </c>
      <c r="C5689">
        <v>3</v>
      </c>
      <c r="D5689" t="s">
        <v>48</v>
      </c>
      <c r="E5689" s="48" t="str">
        <f>VLOOKUP(D5689,'Species List'!$A$2:$J$97,3,0)</f>
        <v>Scarus taeniopterus</v>
      </c>
      <c r="F5689">
        <v>4</v>
      </c>
      <c r="G5689" t="s">
        <v>53</v>
      </c>
      <c r="H5689" s="50">
        <f>VLOOKUP(D5689,'Species List'!$A$2:$J$97,6,0)</f>
        <v>-3.2256999999999998</v>
      </c>
      <c r="I5689" s="50">
        <f>VLOOKUP(D5689,'Species List'!$A$2:$J$97,7,0)</f>
        <v>2.3852000000000002</v>
      </c>
      <c r="J5689">
        <f t="shared" si="88"/>
        <v>3.9403381302253098</v>
      </c>
      <c r="K5689" s="50" t="str">
        <f>VLOOKUP(D5689,'Species List'!$A$2:$J$97,4,0)</f>
        <v>Scaridae</v>
      </c>
    </row>
    <row r="5690" spans="1:11">
      <c r="A5690">
        <v>2017</v>
      </c>
      <c r="B5690" t="s">
        <v>65</v>
      </c>
      <c r="C5690">
        <v>3</v>
      </c>
      <c r="D5690" t="s">
        <v>48</v>
      </c>
      <c r="E5690" s="48" t="str">
        <f>VLOOKUP(D5690,'Species List'!$A$2:$J$97,3,0)</f>
        <v>Scarus taeniopterus</v>
      </c>
      <c r="F5690">
        <v>5</v>
      </c>
      <c r="G5690" t="s">
        <v>53</v>
      </c>
      <c r="H5690" s="50">
        <f>VLOOKUP(D5690,'Species List'!$A$2:$J$97,6,0)</f>
        <v>-3.2256999999999998</v>
      </c>
      <c r="I5690" s="50">
        <f>VLOOKUP(D5690,'Species List'!$A$2:$J$97,7,0)</f>
        <v>2.3852000000000002</v>
      </c>
      <c r="J5690">
        <f t="shared" si="88"/>
        <v>6.7093933568168316</v>
      </c>
      <c r="K5690" s="50" t="str">
        <f>VLOOKUP(D5690,'Species List'!$A$2:$J$97,4,0)</f>
        <v>Scaridae</v>
      </c>
    </row>
    <row r="5691" spans="1:11">
      <c r="A5691">
        <v>2017</v>
      </c>
      <c r="B5691" t="s">
        <v>65</v>
      </c>
      <c r="C5691">
        <v>3</v>
      </c>
      <c r="D5691" t="s">
        <v>48</v>
      </c>
      <c r="E5691" s="48" t="str">
        <f>VLOOKUP(D5691,'Species List'!$A$2:$J$97,3,0)</f>
        <v>Scarus taeniopterus</v>
      </c>
      <c r="F5691">
        <v>5</v>
      </c>
      <c r="G5691" t="s">
        <v>53</v>
      </c>
      <c r="H5691" s="50">
        <f>VLOOKUP(D5691,'Species List'!$A$2:$J$97,6,0)</f>
        <v>-3.2256999999999998</v>
      </c>
      <c r="I5691" s="50">
        <f>VLOOKUP(D5691,'Species List'!$A$2:$J$97,7,0)</f>
        <v>2.3852000000000002</v>
      </c>
      <c r="J5691">
        <f t="shared" si="88"/>
        <v>6.7093933568168316</v>
      </c>
      <c r="K5691" s="50" t="str">
        <f>VLOOKUP(D5691,'Species List'!$A$2:$J$97,4,0)</f>
        <v>Scaridae</v>
      </c>
    </row>
    <row r="5692" spans="1:11">
      <c r="A5692">
        <v>2017</v>
      </c>
      <c r="B5692" t="s">
        <v>65</v>
      </c>
      <c r="C5692">
        <v>3</v>
      </c>
      <c r="D5692" t="s">
        <v>48</v>
      </c>
      <c r="E5692" s="48" t="str">
        <f>VLOOKUP(D5692,'Species List'!$A$2:$J$97,3,0)</f>
        <v>Scarus taeniopterus</v>
      </c>
      <c r="F5692">
        <v>6</v>
      </c>
      <c r="G5692" t="s">
        <v>53</v>
      </c>
      <c r="H5692" s="50">
        <f>VLOOKUP(D5692,'Species List'!$A$2:$J$97,6,0)</f>
        <v>-3.2256999999999998</v>
      </c>
      <c r="I5692" s="50">
        <f>VLOOKUP(D5692,'Species List'!$A$2:$J$97,7,0)</f>
        <v>2.3852000000000002</v>
      </c>
      <c r="J5692">
        <f t="shared" si="88"/>
        <v>10.364452425850182</v>
      </c>
      <c r="K5692" s="50" t="str">
        <f>VLOOKUP(D5692,'Species List'!$A$2:$J$97,4,0)</f>
        <v>Scaridae</v>
      </c>
    </row>
    <row r="5693" spans="1:11">
      <c r="A5693">
        <v>2017</v>
      </c>
      <c r="B5693" t="s">
        <v>65</v>
      </c>
      <c r="C5693">
        <v>3</v>
      </c>
      <c r="D5693" t="s">
        <v>48</v>
      </c>
      <c r="E5693" s="48" t="str">
        <f>VLOOKUP(D5693,'Species List'!$A$2:$J$97,3,0)</f>
        <v>Scarus taeniopterus</v>
      </c>
      <c r="F5693">
        <v>8</v>
      </c>
      <c r="G5693" t="s">
        <v>53</v>
      </c>
      <c r="H5693" s="50">
        <f>VLOOKUP(D5693,'Species List'!$A$2:$J$97,6,0)</f>
        <v>-3.2256999999999998</v>
      </c>
      <c r="I5693" s="50">
        <f>VLOOKUP(D5693,'Species List'!$A$2:$J$97,7,0)</f>
        <v>2.3852000000000002</v>
      </c>
      <c r="J5693">
        <f t="shared" si="88"/>
        <v>20.584969932158472</v>
      </c>
      <c r="K5693" s="50" t="str">
        <f>VLOOKUP(D5693,'Species List'!$A$2:$J$97,4,0)</f>
        <v>Scaridae</v>
      </c>
    </row>
    <row r="5694" spans="1:11">
      <c r="A5694">
        <v>2017</v>
      </c>
      <c r="B5694" t="s">
        <v>65</v>
      </c>
      <c r="C5694">
        <v>3</v>
      </c>
      <c r="D5694" t="s">
        <v>48</v>
      </c>
      <c r="E5694" s="48" t="str">
        <f>VLOOKUP(D5694,'Species List'!$A$2:$J$97,3,0)</f>
        <v>Scarus taeniopterus</v>
      </c>
      <c r="F5694">
        <v>9</v>
      </c>
      <c r="G5694" t="s">
        <v>53</v>
      </c>
      <c r="H5694" s="50">
        <f>VLOOKUP(D5694,'Species List'!$A$2:$J$97,6,0)</f>
        <v>-3.2256999999999998</v>
      </c>
      <c r="I5694" s="50">
        <f>VLOOKUP(D5694,'Species List'!$A$2:$J$97,7,0)</f>
        <v>2.3852000000000002</v>
      </c>
      <c r="J5694">
        <f t="shared" si="88"/>
        <v>27.262095418590206</v>
      </c>
      <c r="K5694" s="50" t="str">
        <f>VLOOKUP(D5694,'Species List'!$A$2:$J$97,4,0)</f>
        <v>Scaridae</v>
      </c>
    </row>
    <row r="5695" spans="1:11">
      <c r="A5695">
        <v>2017</v>
      </c>
      <c r="B5695" t="s">
        <v>65</v>
      </c>
      <c r="C5695">
        <v>3</v>
      </c>
      <c r="D5695" t="s">
        <v>48</v>
      </c>
      <c r="E5695" s="48" t="str">
        <f>VLOOKUP(D5695,'Species List'!$A$2:$J$97,3,0)</f>
        <v>Scarus taeniopterus</v>
      </c>
      <c r="F5695">
        <v>9</v>
      </c>
      <c r="G5695" t="s">
        <v>53</v>
      </c>
      <c r="H5695" s="50">
        <f>VLOOKUP(D5695,'Species List'!$A$2:$J$97,6,0)</f>
        <v>-3.2256999999999998</v>
      </c>
      <c r="I5695" s="50">
        <f>VLOOKUP(D5695,'Species List'!$A$2:$J$97,7,0)</f>
        <v>2.3852000000000002</v>
      </c>
      <c r="J5695">
        <f t="shared" si="88"/>
        <v>27.262095418590206</v>
      </c>
      <c r="K5695" s="50" t="str">
        <f>VLOOKUP(D5695,'Species List'!$A$2:$J$97,4,0)</f>
        <v>Scaridae</v>
      </c>
    </row>
    <row r="5696" spans="1:11">
      <c r="A5696">
        <v>2017</v>
      </c>
      <c r="B5696" t="s">
        <v>65</v>
      </c>
      <c r="C5696">
        <v>3</v>
      </c>
      <c r="D5696" t="s">
        <v>48</v>
      </c>
      <c r="E5696" s="48" t="str">
        <f>VLOOKUP(D5696,'Species List'!$A$2:$J$97,3,0)</f>
        <v>Scarus taeniopterus</v>
      </c>
      <c r="F5696">
        <v>9</v>
      </c>
      <c r="G5696" t="s">
        <v>53</v>
      </c>
      <c r="H5696" s="50">
        <f>VLOOKUP(D5696,'Species List'!$A$2:$J$97,6,0)</f>
        <v>-3.2256999999999998</v>
      </c>
      <c r="I5696" s="50">
        <f>VLOOKUP(D5696,'Species List'!$A$2:$J$97,7,0)</f>
        <v>2.3852000000000002</v>
      </c>
      <c r="J5696">
        <f t="shared" si="88"/>
        <v>27.262095418590206</v>
      </c>
      <c r="K5696" s="50" t="str">
        <f>VLOOKUP(D5696,'Species List'!$A$2:$J$97,4,0)</f>
        <v>Scaridae</v>
      </c>
    </row>
    <row r="5697" spans="1:11">
      <c r="A5697">
        <v>2017</v>
      </c>
      <c r="B5697" t="s">
        <v>65</v>
      </c>
      <c r="C5697">
        <v>3</v>
      </c>
      <c r="D5697" t="s">
        <v>48</v>
      </c>
      <c r="E5697" s="48" t="str">
        <f>VLOOKUP(D5697,'Species List'!$A$2:$J$97,3,0)</f>
        <v>Scarus taeniopterus</v>
      </c>
      <c r="F5697">
        <v>9</v>
      </c>
      <c r="G5697" t="s">
        <v>53</v>
      </c>
      <c r="H5697" s="50">
        <f>VLOOKUP(D5697,'Species List'!$A$2:$J$97,6,0)</f>
        <v>-3.2256999999999998</v>
      </c>
      <c r="I5697" s="50">
        <f>VLOOKUP(D5697,'Species List'!$A$2:$J$97,7,0)</f>
        <v>2.3852000000000002</v>
      </c>
      <c r="J5697">
        <f t="shared" si="88"/>
        <v>27.262095418590206</v>
      </c>
      <c r="K5697" s="50" t="str">
        <f>VLOOKUP(D5697,'Species List'!$A$2:$J$97,4,0)</f>
        <v>Scaridae</v>
      </c>
    </row>
    <row r="5698" spans="1:11">
      <c r="A5698">
        <v>2017</v>
      </c>
      <c r="B5698" t="s">
        <v>65</v>
      </c>
      <c r="C5698">
        <v>3</v>
      </c>
      <c r="D5698" t="s">
        <v>48</v>
      </c>
      <c r="E5698" s="48" t="str">
        <f>VLOOKUP(D5698,'Species List'!$A$2:$J$97,3,0)</f>
        <v>Scarus taeniopterus</v>
      </c>
      <c r="F5698">
        <v>9</v>
      </c>
      <c r="G5698" t="s">
        <v>53</v>
      </c>
      <c r="H5698" s="50">
        <f>VLOOKUP(D5698,'Species List'!$A$2:$J$97,6,0)</f>
        <v>-3.2256999999999998</v>
      </c>
      <c r="I5698" s="50">
        <f>VLOOKUP(D5698,'Species List'!$A$2:$J$97,7,0)</f>
        <v>2.3852000000000002</v>
      </c>
      <c r="J5698">
        <f t="shared" ref="J5698:J5761" si="89">10^(H5698+(I5698*LOG(F5698*10)/LOG(10)))</f>
        <v>27.262095418590206</v>
      </c>
      <c r="K5698" s="50" t="str">
        <f>VLOOKUP(D5698,'Species List'!$A$2:$J$97,4,0)</f>
        <v>Scaridae</v>
      </c>
    </row>
    <row r="5699" spans="1:11">
      <c r="A5699">
        <v>2017</v>
      </c>
      <c r="B5699" t="s">
        <v>65</v>
      </c>
      <c r="C5699">
        <v>3</v>
      </c>
      <c r="D5699" t="s">
        <v>48</v>
      </c>
      <c r="E5699" s="48" t="str">
        <f>VLOOKUP(D5699,'Species List'!$A$2:$J$97,3,0)</f>
        <v>Scarus taeniopterus</v>
      </c>
      <c r="F5699">
        <v>9</v>
      </c>
      <c r="G5699" t="s">
        <v>53</v>
      </c>
      <c r="H5699" s="50">
        <f>VLOOKUP(D5699,'Species List'!$A$2:$J$97,6,0)</f>
        <v>-3.2256999999999998</v>
      </c>
      <c r="I5699" s="50">
        <f>VLOOKUP(D5699,'Species List'!$A$2:$J$97,7,0)</f>
        <v>2.3852000000000002</v>
      </c>
      <c r="J5699">
        <f t="shared" si="89"/>
        <v>27.262095418590206</v>
      </c>
      <c r="K5699" s="50" t="str">
        <f>VLOOKUP(D5699,'Species List'!$A$2:$J$97,4,0)</f>
        <v>Scaridae</v>
      </c>
    </row>
    <row r="5700" spans="1:11">
      <c r="A5700">
        <v>2017</v>
      </c>
      <c r="B5700" t="s">
        <v>65</v>
      </c>
      <c r="C5700">
        <v>3</v>
      </c>
      <c r="D5700" t="s">
        <v>48</v>
      </c>
      <c r="E5700" s="48" t="str">
        <f>VLOOKUP(D5700,'Species List'!$A$2:$J$97,3,0)</f>
        <v>Scarus taeniopterus</v>
      </c>
      <c r="F5700">
        <v>9</v>
      </c>
      <c r="G5700" t="s">
        <v>53</v>
      </c>
      <c r="H5700" s="50">
        <f>VLOOKUP(D5700,'Species List'!$A$2:$J$97,6,0)</f>
        <v>-3.2256999999999998</v>
      </c>
      <c r="I5700" s="50">
        <f>VLOOKUP(D5700,'Species List'!$A$2:$J$97,7,0)</f>
        <v>2.3852000000000002</v>
      </c>
      <c r="J5700">
        <f t="shared" si="89"/>
        <v>27.262095418590206</v>
      </c>
      <c r="K5700" s="50" t="str">
        <f>VLOOKUP(D5700,'Species List'!$A$2:$J$97,4,0)</f>
        <v>Scaridae</v>
      </c>
    </row>
    <row r="5701" spans="1:11">
      <c r="A5701">
        <v>2017</v>
      </c>
      <c r="B5701" t="s">
        <v>65</v>
      </c>
      <c r="C5701">
        <v>3</v>
      </c>
      <c r="D5701" t="s">
        <v>48</v>
      </c>
      <c r="E5701" s="48" t="str">
        <f>VLOOKUP(D5701,'Species List'!$A$2:$J$97,3,0)</f>
        <v>Scarus taeniopterus</v>
      </c>
      <c r="F5701">
        <v>21</v>
      </c>
      <c r="G5701" t="s">
        <v>43</v>
      </c>
      <c r="H5701" s="50">
        <f>VLOOKUP(D5701,'Species List'!$A$2:$J$97,6,0)</f>
        <v>-3.2256999999999998</v>
      </c>
      <c r="I5701" s="50">
        <f>VLOOKUP(D5701,'Species List'!$A$2:$J$97,7,0)</f>
        <v>2.3852000000000002</v>
      </c>
      <c r="J5701">
        <f t="shared" si="89"/>
        <v>205.71097462173614</v>
      </c>
      <c r="K5701" s="50" t="str">
        <f>VLOOKUP(D5701,'Species List'!$A$2:$J$97,4,0)</f>
        <v>Scaridae</v>
      </c>
    </row>
    <row r="5702" spans="1:11">
      <c r="A5702">
        <v>2017</v>
      </c>
      <c r="B5702" t="s">
        <v>65</v>
      </c>
      <c r="C5702">
        <v>3</v>
      </c>
      <c r="D5702" t="s">
        <v>48</v>
      </c>
      <c r="E5702" s="48" t="str">
        <f>VLOOKUP(D5702,'Species List'!$A$2:$J$97,3,0)</f>
        <v>Scarus taeniopterus</v>
      </c>
      <c r="F5702">
        <v>21</v>
      </c>
      <c r="G5702" t="s">
        <v>43</v>
      </c>
      <c r="H5702" s="50">
        <f>VLOOKUP(D5702,'Species List'!$A$2:$J$97,6,0)</f>
        <v>-3.2256999999999998</v>
      </c>
      <c r="I5702" s="50">
        <f>VLOOKUP(D5702,'Species List'!$A$2:$J$97,7,0)</f>
        <v>2.3852000000000002</v>
      </c>
      <c r="J5702">
        <f t="shared" si="89"/>
        <v>205.71097462173614</v>
      </c>
      <c r="K5702" s="50" t="str">
        <f>VLOOKUP(D5702,'Species List'!$A$2:$J$97,4,0)</f>
        <v>Scaridae</v>
      </c>
    </row>
    <row r="5703" spans="1:11">
      <c r="A5703">
        <v>2017</v>
      </c>
      <c r="B5703" t="s">
        <v>65</v>
      </c>
      <c r="C5703">
        <v>3</v>
      </c>
      <c r="D5703" t="s">
        <v>48</v>
      </c>
      <c r="E5703" s="48" t="str">
        <f>VLOOKUP(D5703,'Species List'!$A$2:$J$97,3,0)</f>
        <v>Scarus taeniopterus</v>
      </c>
      <c r="F5703">
        <v>14</v>
      </c>
      <c r="H5703" s="50">
        <f>VLOOKUP(D5703,'Species List'!$A$2:$J$97,6,0)</f>
        <v>-3.2256999999999998</v>
      </c>
      <c r="I5703" s="50">
        <f>VLOOKUP(D5703,'Species List'!$A$2:$J$97,7,0)</f>
        <v>2.3852000000000002</v>
      </c>
      <c r="J5703">
        <f t="shared" si="89"/>
        <v>78.206813423753971</v>
      </c>
      <c r="K5703" s="50" t="str">
        <f>VLOOKUP(D5703,'Species List'!$A$2:$J$97,4,0)</f>
        <v>Scaridae</v>
      </c>
    </row>
    <row r="5704" spans="1:11">
      <c r="A5704">
        <v>2017</v>
      </c>
      <c r="B5704" t="s">
        <v>65</v>
      </c>
      <c r="C5704">
        <v>3</v>
      </c>
      <c r="D5704" t="s">
        <v>48</v>
      </c>
      <c r="E5704" s="48" t="str">
        <f>VLOOKUP(D5704,'Species List'!$A$2:$J$97,3,0)</f>
        <v>Scarus taeniopterus</v>
      </c>
      <c r="F5704">
        <v>14</v>
      </c>
      <c r="H5704" s="50">
        <f>VLOOKUP(D5704,'Species List'!$A$2:$J$97,6,0)</f>
        <v>-3.2256999999999998</v>
      </c>
      <c r="I5704" s="50">
        <f>VLOOKUP(D5704,'Species List'!$A$2:$J$97,7,0)</f>
        <v>2.3852000000000002</v>
      </c>
      <c r="J5704">
        <f t="shared" si="89"/>
        <v>78.206813423753971</v>
      </c>
      <c r="K5704" s="50" t="str">
        <f>VLOOKUP(D5704,'Species List'!$A$2:$J$97,4,0)</f>
        <v>Scaridae</v>
      </c>
    </row>
    <row r="5705" spans="1:11">
      <c r="A5705">
        <v>2017</v>
      </c>
      <c r="B5705" t="s">
        <v>65</v>
      </c>
      <c r="C5705">
        <v>3</v>
      </c>
      <c r="D5705" t="s">
        <v>48</v>
      </c>
      <c r="E5705" s="48" t="str">
        <f>VLOOKUP(D5705,'Species List'!$A$2:$J$97,3,0)</f>
        <v>Scarus taeniopterus</v>
      </c>
      <c r="F5705">
        <v>19</v>
      </c>
      <c r="H5705" s="50">
        <f>VLOOKUP(D5705,'Species List'!$A$2:$J$97,6,0)</f>
        <v>-3.2256999999999998</v>
      </c>
      <c r="I5705" s="50">
        <f>VLOOKUP(D5705,'Species List'!$A$2:$J$97,7,0)</f>
        <v>2.3852000000000002</v>
      </c>
      <c r="J5705">
        <f t="shared" si="89"/>
        <v>162.02539503890316</v>
      </c>
      <c r="K5705" s="50" t="str">
        <f>VLOOKUP(D5705,'Species List'!$A$2:$J$97,4,0)</f>
        <v>Scaridae</v>
      </c>
    </row>
    <row r="5706" spans="1:11">
      <c r="A5706">
        <v>2017</v>
      </c>
      <c r="B5706" t="s">
        <v>65</v>
      </c>
      <c r="C5706">
        <v>3</v>
      </c>
      <c r="D5706" t="s">
        <v>42</v>
      </c>
      <c r="E5706" s="48" t="str">
        <f>VLOOKUP(D5706,'Species List'!$A$2:$J$97,3,0)</f>
        <v>Scarus vetula</v>
      </c>
      <c r="F5706">
        <v>30</v>
      </c>
      <c r="G5706" t="s">
        <v>43</v>
      </c>
      <c r="H5706" s="50">
        <f>VLOOKUP(D5706,'Species List'!$A$2:$J$97,6,0)</f>
        <v>-5.0162000000000004</v>
      </c>
      <c r="I5706" s="50">
        <f>VLOOKUP(D5706,'Species List'!$A$2:$J$97,7,0)</f>
        <v>3.1109</v>
      </c>
      <c r="J5706">
        <f t="shared" si="89"/>
        <v>489.6395738782121</v>
      </c>
      <c r="K5706" s="50" t="str">
        <f>VLOOKUP(D5706,'Species List'!$A$2:$J$97,4,0)</f>
        <v>Scaridae</v>
      </c>
    </row>
    <row r="5707" spans="1:11">
      <c r="A5707">
        <v>2017</v>
      </c>
      <c r="B5707" t="s">
        <v>65</v>
      </c>
      <c r="C5707">
        <v>3</v>
      </c>
      <c r="D5707" t="s">
        <v>42</v>
      </c>
      <c r="E5707" s="48" t="str">
        <f>VLOOKUP(D5707,'Species List'!$A$2:$J$97,3,0)</f>
        <v>Scarus vetula</v>
      </c>
      <c r="F5707">
        <v>22</v>
      </c>
      <c r="H5707" s="50">
        <f>VLOOKUP(D5707,'Species List'!$A$2:$J$97,6,0)</f>
        <v>-5.0162000000000004</v>
      </c>
      <c r="I5707" s="50">
        <f>VLOOKUP(D5707,'Species List'!$A$2:$J$97,7,0)</f>
        <v>3.1109</v>
      </c>
      <c r="J5707">
        <f t="shared" si="89"/>
        <v>186.5703893135852</v>
      </c>
      <c r="K5707" s="50" t="str">
        <f>VLOOKUP(D5707,'Species List'!$A$2:$J$97,4,0)</f>
        <v>Scaridae</v>
      </c>
    </row>
    <row r="5708" spans="1:11">
      <c r="A5708">
        <v>2017</v>
      </c>
      <c r="B5708" t="s">
        <v>65</v>
      </c>
      <c r="C5708">
        <v>3</v>
      </c>
      <c r="D5708" t="s">
        <v>47</v>
      </c>
      <c r="E5708" s="48" t="str">
        <f>VLOOKUP(D5708,'Species List'!$A$2:$J$97,3,0)</f>
        <v>Sparisoma aurofrenatum</v>
      </c>
      <c r="F5708">
        <v>19</v>
      </c>
      <c r="G5708" t="s">
        <v>21</v>
      </c>
      <c r="H5708" s="50">
        <f>VLOOKUP(D5708,'Species List'!$A$2:$J$97,6,0)</f>
        <v>-4.0781000000000001</v>
      </c>
      <c r="I5708" s="50">
        <f>VLOOKUP(D5708,'Species List'!$A$2:$J$97,7,0)</f>
        <v>2.7437999999999998</v>
      </c>
      <c r="J5708">
        <f t="shared" si="89"/>
        <v>149.3977752647418</v>
      </c>
      <c r="K5708" s="50" t="str">
        <f>VLOOKUP(D5708,'Species List'!$A$2:$J$97,4,0)</f>
        <v>Scaridae</v>
      </c>
    </row>
    <row r="5709" spans="1:11">
      <c r="A5709">
        <v>2017</v>
      </c>
      <c r="B5709" t="s">
        <v>65</v>
      </c>
      <c r="C5709">
        <v>3</v>
      </c>
      <c r="D5709" t="s">
        <v>47</v>
      </c>
      <c r="E5709" s="48" t="str">
        <f>VLOOKUP(D5709,'Species List'!$A$2:$J$97,3,0)</f>
        <v>Sparisoma aurofrenatum</v>
      </c>
      <c r="F5709">
        <v>20</v>
      </c>
      <c r="G5709" t="s">
        <v>43</v>
      </c>
      <c r="H5709" s="50">
        <f>VLOOKUP(D5709,'Species List'!$A$2:$J$97,6,0)</f>
        <v>-4.0781000000000001</v>
      </c>
      <c r="I5709" s="50">
        <f>VLOOKUP(D5709,'Species List'!$A$2:$J$97,7,0)</f>
        <v>2.7437999999999998</v>
      </c>
      <c r="J5709">
        <f t="shared" si="89"/>
        <v>171.97531044669645</v>
      </c>
      <c r="K5709" s="50" t="str">
        <f>VLOOKUP(D5709,'Species List'!$A$2:$J$97,4,0)</f>
        <v>Scaridae</v>
      </c>
    </row>
    <row r="5710" spans="1:11">
      <c r="A5710">
        <v>2017</v>
      </c>
      <c r="B5710" t="s">
        <v>65</v>
      </c>
      <c r="C5710">
        <v>3</v>
      </c>
      <c r="D5710" t="s">
        <v>45</v>
      </c>
      <c r="E5710" s="48" t="str">
        <f>VLOOKUP(D5710,'Species List'!$A$2:$J$97,3,0)</f>
        <v>Sparisoma viride</v>
      </c>
      <c r="F5710">
        <v>7</v>
      </c>
      <c r="G5710" t="s">
        <v>53</v>
      </c>
      <c r="H5710" s="50">
        <f>VLOOKUP(D5710,'Species List'!$A$2:$J$97,6,0)</f>
        <v>-4.4317000000000002</v>
      </c>
      <c r="I5710" s="50">
        <f>VLOOKUP(D5710,'Species List'!$A$2:$J$97,7,0)</f>
        <v>2.9051</v>
      </c>
      <c r="J5710">
        <f t="shared" si="89"/>
        <v>8.4819228141807379</v>
      </c>
      <c r="K5710" s="50" t="str">
        <f>VLOOKUP(D5710,'Species List'!$A$2:$J$97,4,0)</f>
        <v>Scaridae</v>
      </c>
    </row>
    <row r="5711" spans="1:11">
      <c r="A5711">
        <v>2017</v>
      </c>
      <c r="B5711" t="s">
        <v>65</v>
      </c>
      <c r="C5711">
        <v>4</v>
      </c>
      <c r="D5711" t="s">
        <v>54</v>
      </c>
      <c r="E5711" s="48" t="str">
        <f>VLOOKUP(D5711,'Species List'!$A$2:$J$97,3,0)</f>
        <v>Acanthurus coeruleus</v>
      </c>
      <c r="F5711">
        <v>12</v>
      </c>
      <c r="H5711" s="50">
        <f>VLOOKUP(D5711,'Species List'!$A$2:$J$97,6,0)</f>
        <v>-2.8241999999999998</v>
      </c>
      <c r="I5711" s="50">
        <f>VLOOKUP(D5711,'Species List'!$A$2:$J$97,7,0)</f>
        <v>2.2637999999999998</v>
      </c>
      <c r="J5711">
        <f t="shared" si="89"/>
        <v>76.322133977954692</v>
      </c>
      <c r="K5711" s="50" t="str">
        <f>VLOOKUP(D5711,'Species List'!$A$2:$J$97,4,0)</f>
        <v>Acanthuridae</v>
      </c>
    </row>
    <row r="5712" spans="1:11">
      <c r="A5712">
        <v>2017</v>
      </c>
      <c r="B5712" t="s">
        <v>65</v>
      </c>
      <c r="C5712">
        <v>4</v>
      </c>
      <c r="D5712" t="s">
        <v>44</v>
      </c>
      <c r="E5712" s="48" t="str">
        <f>VLOOKUP(D5712,'Species List'!$A$2:$J$97,3,0)</f>
        <v>Scarus iseri</v>
      </c>
      <c r="F5712">
        <v>5</v>
      </c>
      <c r="G5712" t="s">
        <v>53</v>
      </c>
      <c r="H5712" s="50">
        <f>VLOOKUP(D5712,'Species List'!$A$2:$J$97,6,0)</f>
        <v>-4.8887</v>
      </c>
      <c r="I5712" s="50">
        <f>VLOOKUP(D5712,'Species List'!$A$2:$J$97,7,0)</f>
        <v>3.0548000000000002</v>
      </c>
      <c r="J5712">
        <f t="shared" si="89"/>
        <v>2.0013063310434482</v>
      </c>
      <c r="K5712" s="50" t="str">
        <f>VLOOKUP(D5712,'Species List'!$A$2:$J$97,4,0)</f>
        <v>Scaridae</v>
      </c>
    </row>
    <row r="5713" spans="1:11">
      <c r="A5713">
        <v>2017</v>
      </c>
      <c r="B5713" t="s">
        <v>65</v>
      </c>
      <c r="C5713">
        <v>4</v>
      </c>
      <c r="D5713" t="s">
        <v>44</v>
      </c>
      <c r="E5713" s="48" t="str">
        <f>VLOOKUP(D5713,'Species List'!$A$2:$J$97,3,0)</f>
        <v>Scarus iseri</v>
      </c>
      <c r="F5713">
        <v>5</v>
      </c>
      <c r="G5713" t="s">
        <v>53</v>
      </c>
      <c r="H5713" s="50">
        <f>VLOOKUP(D5713,'Species List'!$A$2:$J$97,6,0)</f>
        <v>-4.8887</v>
      </c>
      <c r="I5713" s="50">
        <f>VLOOKUP(D5713,'Species List'!$A$2:$J$97,7,0)</f>
        <v>3.0548000000000002</v>
      </c>
      <c r="J5713">
        <f t="shared" si="89"/>
        <v>2.0013063310434482</v>
      </c>
      <c r="K5713" s="50" t="str">
        <f>VLOOKUP(D5713,'Species List'!$A$2:$J$97,4,0)</f>
        <v>Scaridae</v>
      </c>
    </row>
    <row r="5714" spans="1:11">
      <c r="A5714">
        <v>2017</v>
      </c>
      <c r="B5714" t="s">
        <v>65</v>
      </c>
      <c r="C5714">
        <v>4</v>
      </c>
      <c r="D5714" t="s">
        <v>44</v>
      </c>
      <c r="E5714" s="48" t="str">
        <f>VLOOKUP(D5714,'Species List'!$A$2:$J$97,3,0)</f>
        <v>Scarus iseri</v>
      </c>
      <c r="F5714">
        <v>5</v>
      </c>
      <c r="G5714" t="s">
        <v>53</v>
      </c>
      <c r="H5714" s="50">
        <f>VLOOKUP(D5714,'Species List'!$A$2:$J$97,6,0)</f>
        <v>-4.8887</v>
      </c>
      <c r="I5714" s="50">
        <f>VLOOKUP(D5714,'Species List'!$A$2:$J$97,7,0)</f>
        <v>3.0548000000000002</v>
      </c>
      <c r="J5714">
        <f t="shared" si="89"/>
        <v>2.0013063310434482</v>
      </c>
      <c r="K5714" s="50" t="str">
        <f>VLOOKUP(D5714,'Species List'!$A$2:$J$97,4,0)</f>
        <v>Scaridae</v>
      </c>
    </row>
    <row r="5715" spans="1:11">
      <c r="A5715">
        <v>2017</v>
      </c>
      <c r="B5715" t="s">
        <v>65</v>
      </c>
      <c r="C5715">
        <v>4</v>
      </c>
      <c r="D5715" t="s">
        <v>44</v>
      </c>
      <c r="E5715" s="48" t="str">
        <f>VLOOKUP(D5715,'Species List'!$A$2:$J$97,3,0)</f>
        <v>Scarus iseri</v>
      </c>
      <c r="F5715">
        <v>5</v>
      </c>
      <c r="G5715" t="s">
        <v>53</v>
      </c>
      <c r="H5715" s="50">
        <f>VLOOKUP(D5715,'Species List'!$A$2:$J$97,6,0)</f>
        <v>-4.8887</v>
      </c>
      <c r="I5715" s="50">
        <f>VLOOKUP(D5715,'Species List'!$A$2:$J$97,7,0)</f>
        <v>3.0548000000000002</v>
      </c>
      <c r="J5715">
        <f t="shared" si="89"/>
        <v>2.0013063310434482</v>
      </c>
      <c r="K5715" s="50" t="str">
        <f>VLOOKUP(D5715,'Species List'!$A$2:$J$97,4,0)</f>
        <v>Scaridae</v>
      </c>
    </row>
    <row r="5716" spans="1:11">
      <c r="A5716">
        <v>2017</v>
      </c>
      <c r="B5716" t="s">
        <v>65</v>
      </c>
      <c r="C5716">
        <v>4</v>
      </c>
      <c r="D5716" t="s">
        <v>44</v>
      </c>
      <c r="E5716" s="48" t="str">
        <f>VLOOKUP(D5716,'Species List'!$A$2:$J$97,3,0)</f>
        <v>Scarus iseri</v>
      </c>
      <c r="F5716">
        <v>6</v>
      </c>
      <c r="G5716" t="s">
        <v>53</v>
      </c>
      <c r="H5716" s="50">
        <f>VLOOKUP(D5716,'Species List'!$A$2:$J$97,6,0)</f>
        <v>-4.8887</v>
      </c>
      <c r="I5716" s="50">
        <f>VLOOKUP(D5716,'Species List'!$A$2:$J$97,7,0)</f>
        <v>3.0548000000000002</v>
      </c>
      <c r="J5716">
        <f t="shared" si="89"/>
        <v>3.4929827401913811</v>
      </c>
      <c r="K5716" s="50" t="str">
        <f>VLOOKUP(D5716,'Species List'!$A$2:$J$97,4,0)</f>
        <v>Scaridae</v>
      </c>
    </row>
    <row r="5717" spans="1:11">
      <c r="A5717">
        <v>2017</v>
      </c>
      <c r="B5717" t="s">
        <v>65</v>
      </c>
      <c r="C5717">
        <v>4</v>
      </c>
      <c r="D5717" t="s">
        <v>48</v>
      </c>
      <c r="E5717" s="48" t="str">
        <f>VLOOKUP(D5717,'Species List'!$A$2:$J$97,3,0)</f>
        <v>Scarus taeniopterus</v>
      </c>
      <c r="F5717">
        <v>12</v>
      </c>
      <c r="G5717" t="s">
        <v>21</v>
      </c>
      <c r="H5717" s="50">
        <f>VLOOKUP(D5717,'Species List'!$A$2:$J$97,6,0)</f>
        <v>-3.2256999999999998</v>
      </c>
      <c r="I5717" s="50">
        <f>VLOOKUP(D5717,'Species List'!$A$2:$J$97,7,0)</f>
        <v>2.3852000000000002</v>
      </c>
      <c r="J5717">
        <f t="shared" si="89"/>
        <v>54.145592205106873</v>
      </c>
      <c r="K5717" s="50" t="str">
        <f>VLOOKUP(D5717,'Species List'!$A$2:$J$97,4,0)</f>
        <v>Scaridae</v>
      </c>
    </row>
    <row r="5718" spans="1:11">
      <c r="A5718">
        <v>2017</v>
      </c>
      <c r="B5718" t="s">
        <v>65</v>
      </c>
      <c r="C5718">
        <v>4</v>
      </c>
      <c r="D5718" t="s">
        <v>48</v>
      </c>
      <c r="E5718" s="48" t="str">
        <f>VLOOKUP(D5718,'Species List'!$A$2:$J$97,3,0)</f>
        <v>Scarus taeniopterus</v>
      </c>
      <c r="F5718">
        <v>13</v>
      </c>
      <c r="G5718" t="s">
        <v>21</v>
      </c>
      <c r="H5718" s="50">
        <f>VLOOKUP(D5718,'Species List'!$A$2:$J$97,6,0)</f>
        <v>-3.2256999999999998</v>
      </c>
      <c r="I5718" s="50">
        <f>VLOOKUP(D5718,'Species List'!$A$2:$J$97,7,0)</f>
        <v>2.3852000000000002</v>
      </c>
      <c r="J5718">
        <f t="shared" si="89"/>
        <v>65.535660968650873</v>
      </c>
      <c r="K5718" s="50" t="str">
        <f>VLOOKUP(D5718,'Species List'!$A$2:$J$97,4,0)</f>
        <v>Scaridae</v>
      </c>
    </row>
    <row r="5719" spans="1:11">
      <c r="A5719">
        <v>2017</v>
      </c>
      <c r="B5719" t="s">
        <v>65</v>
      </c>
      <c r="C5719">
        <v>4</v>
      </c>
      <c r="D5719" t="s">
        <v>48</v>
      </c>
      <c r="E5719" s="48" t="str">
        <f>VLOOKUP(D5719,'Species List'!$A$2:$J$97,3,0)</f>
        <v>Scarus taeniopterus</v>
      </c>
      <c r="F5719">
        <v>15</v>
      </c>
      <c r="G5719" t="s">
        <v>21</v>
      </c>
      <c r="H5719" s="50">
        <f>VLOOKUP(D5719,'Species List'!$A$2:$J$97,6,0)</f>
        <v>-3.2256999999999998</v>
      </c>
      <c r="I5719" s="50">
        <f>VLOOKUP(D5719,'Species List'!$A$2:$J$97,7,0)</f>
        <v>2.3852000000000002</v>
      </c>
      <c r="J5719">
        <f t="shared" si="89"/>
        <v>92.19616810425471</v>
      </c>
      <c r="K5719" s="50" t="str">
        <f>VLOOKUP(D5719,'Species List'!$A$2:$J$97,4,0)</f>
        <v>Scaridae</v>
      </c>
    </row>
    <row r="5720" spans="1:11">
      <c r="A5720">
        <v>2017</v>
      </c>
      <c r="B5720" t="s">
        <v>65</v>
      </c>
      <c r="C5720">
        <v>4</v>
      </c>
      <c r="D5720" t="s">
        <v>48</v>
      </c>
      <c r="E5720" s="48" t="str">
        <f>VLOOKUP(D5720,'Species List'!$A$2:$J$97,3,0)</f>
        <v>Scarus taeniopterus</v>
      </c>
      <c r="F5720">
        <v>17</v>
      </c>
      <c r="G5720" t="s">
        <v>21</v>
      </c>
      <c r="H5720" s="50">
        <f>VLOOKUP(D5720,'Species List'!$A$2:$J$97,6,0)</f>
        <v>-3.2256999999999998</v>
      </c>
      <c r="I5720" s="50">
        <f>VLOOKUP(D5720,'Species List'!$A$2:$J$97,7,0)</f>
        <v>2.3852000000000002</v>
      </c>
      <c r="J5720">
        <f t="shared" si="89"/>
        <v>124.27013418228138</v>
      </c>
      <c r="K5720" s="50" t="str">
        <f>VLOOKUP(D5720,'Species List'!$A$2:$J$97,4,0)</f>
        <v>Scaridae</v>
      </c>
    </row>
    <row r="5721" spans="1:11">
      <c r="A5721">
        <v>2017</v>
      </c>
      <c r="B5721" t="s">
        <v>65</v>
      </c>
      <c r="C5721">
        <v>4</v>
      </c>
      <c r="D5721" t="s">
        <v>48</v>
      </c>
      <c r="E5721" s="48" t="str">
        <f>VLOOKUP(D5721,'Species List'!$A$2:$J$97,3,0)</f>
        <v>Scarus taeniopterus</v>
      </c>
      <c r="F5721">
        <v>1</v>
      </c>
      <c r="G5721" t="s">
        <v>53</v>
      </c>
      <c r="H5721" s="50">
        <f>VLOOKUP(D5721,'Species List'!$A$2:$J$97,6,0)</f>
        <v>-3.2256999999999998</v>
      </c>
      <c r="I5721" s="50">
        <f>VLOOKUP(D5721,'Species List'!$A$2:$J$97,7,0)</f>
        <v>2.3852000000000002</v>
      </c>
      <c r="J5721">
        <f t="shared" si="89"/>
        <v>0.14437766042907371</v>
      </c>
      <c r="K5721" s="50" t="str">
        <f>VLOOKUP(D5721,'Species List'!$A$2:$J$97,4,0)</f>
        <v>Scaridae</v>
      </c>
    </row>
    <row r="5722" spans="1:11">
      <c r="A5722">
        <v>2017</v>
      </c>
      <c r="B5722" t="s">
        <v>65</v>
      </c>
      <c r="C5722">
        <v>4</v>
      </c>
      <c r="D5722" t="s">
        <v>48</v>
      </c>
      <c r="E5722" s="48" t="str">
        <f>VLOOKUP(D5722,'Species List'!$A$2:$J$97,3,0)</f>
        <v>Scarus taeniopterus</v>
      </c>
      <c r="F5722">
        <v>1</v>
      </c>
      <c r="G5722" t="s">
        <v>53</v>
      </c>
      <c r="H5722" s="50">
        <f>VLOOKUP(D5722,'Species List'!$A$2:$J$97,6,0)</f>
        <v>-3.2256999999999998</v>
      </c>
      <c r="I5722" s="50">
        <f>VLOOKUP(D5722,'Species List'!$A$2:$J$97,7,0)</f>
        <v>2.3852000000000002</v>
      </c>
      <c r="J5722">
        <f t="shared" si="89"/>
        <v>0.14437766042907371</v>
      </c>
      <c r="K5722" s="50" t="str">
        <f>VLOOKUP(D5722,'Species List'!$A$2:$J$97,4,0)</f>
        <v>Scaridae</v>
      </c>
    </row>
    <row r="5723" spans="1:11">
      <c r="A5723">
        <v>2017</v>
      </c>
      <c r="B5723" t="s">
        <v>65</v>
      </c>
      <c r="C5723">
        <v>4</v>
      </c>
      <c r="D5723" t="s">
        <v>48</v>
      </c>
      <c r="E5723" s="48" t="str">
        <f>VLOOKUP(D5723,'Species List'!$A$2:$J$97,3,0)</f>
        <v>Scarus taeniopterus</v>
      </c>
      <c r="F5723">
        <v>4</v>
      </c>
      <c r="G5723" t="s">
        <v>53</v>
      </c>
      <c r="H5723" s="50">
        <f>VLOOKUP(D5723,'Species List'!$A$2:$J$97,6,0)</f>
        <v>-3.2256999999999998</v>
      </c>
      <c r="I5723" s="50">
        <f>VLOOKUP(D5723,'Species List'!$A$2:$J$97,7,0)</f>
        <v>2.3852000000000002</v>
      </c>
      <c r="J5723">
        <f t="shared" si="89"/>
        <v>3.9403381302253098</v>
      </c>
      <c r="K5723" s="50" t="str">
        <f>VLOOKUP(D5723,'Species List'!$A$2:$J$97,4,0)</f>
        <v>Scaridae</v>
      </c>
    </row>
    <row r="5724" spans="1:11">
      <c r="A5724">
        <v>2017</v>
      </c>
      <c r="B5724" t="s">
        <v>65</v>
      </c>
      <c r="C5724">
        <v>4</v>
      </c>
      <c r="D5724" t="s">
        <v>48</v>
      </c>
      <c r="E5724" s="48" t="str">
        <f>VLOOKUP(D5724,'Species List'!$A$2:$J$97,3,0)</f>
        <v>Scarus taeniopterus</v>
      </c>
      <c r="F5724">
        <v>5</v>
      </c>
      <c r="G5724" t="s">
        <v>53</v>
      </c>
      <c r="H5724" s="50">
        <f>VLOOKUP(D5724,'Species List'!$A$2:$J$97,6,0)</f>
        <v>-3.2256999999999998</v>
      </c>
      <c r="I5724" s="50">
        <f>VLOOKUP(D5724,'Species List'!$A$2:$J$97,7,0)</f>
        <v>2.3852000000000002</v>
      </c>
      <c r="J5724">
        <f t="shared" si="89"/>
        <v>6.7093933568168316</v>
      </c>
      <c r="K5724" s="50" t="str">
        <f>VLOOKUP(D5724,'Species List'!$A$2:$J$97,4,0)</f>
        <v>Scaridae</v>
      </c>
    </row>
    <row r="5725" spans="1:11">
      <c r="A5725">
        <v>2017</v>
      </c>
      <c r="B5725" t="s">
        <v>65</v>
      </c>
      <c r="C5725">
        <v>4</v>
      </c>
      <c r="D5725" t="s">
        <v>48</v>
      </c>
      <c r="E5725" s="48" t="str">
        <f>VLOOKUP(D5725,'Species List'!$A$2:$J$97,3,0)</f>
        <v>Scarus taeniopterus</v>
      </c>
      <c r="F5725">
        <v>8</v>
      </c>
      <c r="G5725" t="s">
        <v>53</v>
      </c>
      <c r="H5725" s="50">
        <f>VLOOKUP(D5725,'Species List'!$A$2:$J$97,6,0)</f>
        <v>-3.2256999999999998</v>
      </c>
      <c r="I5725" s="50">
        <f>VLOOKUP(D5725,'Species List'!$A$2:$J$97,7,0)</f>
        <v>2.3852000000000002</v>
      </c>
      <c r="J5725">
        <f t="shared" si="89"/>
        <v>20.584969932158472</v>
      </c>
      <c r="K5725" s="50" t="str">
        <f>VLOOKUP(D5725,'Species List'!$A$2:$J$97,4,0)</f>
        <v>Scaridae</v>
      </c>
    </row>
    <row r="5726" spans="1:11">
      <c r="A5726">
        <v>2017</v>
      </c>
      <c r="B5726" t="s">
        <v>65</v>
      </c>
      <c r="C5726">
        <v>4</v>
      </c>
      <c r="D5726" t="s">
        <v>48</v>
      </c>
      <c r="E5726" s="48" t="str">
        <f>VLOOKUP(D5726,'Species List'!$A$2:$J$97,3,0)</f>
        <v>Scarus taeniopterus</v>
      </c>
      <c r="F5726">
        <v>10</v>
      </c>
      <c r="G5726" t="s">
        <v>53</v>
      </c>
      <c r="H5726" s="50">
        <f>VLOOKUP(D5726,'Species List'!$A$2:$J$97,6,0)</f>
        <v>-3.2256999999999998</v>
      </c>
      <c r="I5726" s="50">
        <f>VLOOKUP(D5726,'Species List'!$A$2:$J$97,7,0)</f>
        <v>2.3852000000000002</v>
      </c>
      <c r="J5726">
        <f t="shared" si="89"/>
        <v>35.050966680669347</v>
      </c>
      <c r="K5726" s="50" t="str">
        <f>VLOOKUP(D5726,'Species List'!$A$2:$J$97,4,0)</f>
        <v>Scaridae</v>
      </c>
    </row>
    <row r="5727" spans="1:11">
      <c r="A5727">
        <v>2017</v>
      </c>
      <c r="B5727" t="s">
        <v>65</v>
      </c>
      <c r="C5727">
        <v>4</v>
      </c>
      <c r="D5727" t="s">
        <v>48</v>
      </c>
      <c r="E5727" s="48" t="str">
        <f>VLOOKUP(D5727,'Species List'!$A$2:$J$97,3,0)</f>
        <v>Scarus taeniopterus</v>
      </c>
      <c r="F5727">
        <v>19</v>
      </c>
      <c r="G5727" t="s">
        <v>43</v>
      </c>
      <c r="H5727" s="50">
        <f>VLOOKUP(D5727,'Species List'!$A$2:$J$97,6,0)</f>
        <v>-3.2256999999999998</v>
      </c>
      <c r="I5727" s="50">
        <f>VLOOKUP(D5727,'Species List'!$A$2:$J$97,7,0)</f>
        <v>2.3852000000000002</v>
      </c>
      <c r="J5727">
        <f t="shared" si="89"/>
        <v>162.02539503890316</v>
      </c>
      <c r="K5727" s="50" t="str">
        <f>VLOOKUP(D5727,'Species List'!$A$2:$J$97,4,0)</f>
        <v>Scaridae</v>
      </c>
    </row>
    <row r="5728" spans="1:11">
      <c r="A5728">
        <v>2017</v>
      </c>
      <c r="B5728" t="s">
        <v>65</v>
      </c>
      <c r="C5728">
        <v>4</v>
      </c>
      <c r="D5728" t="s">
        <v>48</v>
      </c>
      <c r="E5728" s="48" t="str">
        <f>VLOOKUP(D5728,'Species List'!$A$2:$J$97,3,0)</f>
        <v>Scarus taeniopterus</v>
      </c>
      <c r="F5728">
        <v>20</v>
      </c>
      <c r="G5728" t="s">
        <v>43</v>
      </c>
      <c r="H5728" s="50">
        <f>VLOOKUP(D5728,'Species List'!$A$2:$J$97,6,0)</f>
        <v>-3.2256999999999998</v>
      </c>
      <c r="I5728" s="50">
        <f>VLOOKUP(D5728,'Species List'!$A$2:$J$97,7,0)</f>
        <v>2.3852000000000002</v>
      </c>
      <c r="J5728">
        <f t="shared" si="89"/>
        <v>183.11197449783583</v>
      </c>
      <c r="K5728" s="50" t="str">
        <f>VLOOKUP(D5728,'Species List'!$A$2:$J$97,4,0)</f>
        <v>Scaridae</v>
      </c>
    </row>
    <row r="5729" spans="1:11">
      <c r="A5729">
        <v>2017</v>
      </c>
      <c r="B5729" t="s">
        <v>65</v>
      </c>
      <c r="C5729">
        <v>4</v>
      </c>
      <c r="D5729" t="s">
        <v>42</v>
      </c>
      <c r="E5729" s="48" t="str">
        <f>VLOOKUP(D5729,'Species List'!$A$2:$J$97,3,0)</f>
        <v>Scarus vetula</v>
      </c>
      <c r="F5729">
        <v>15</v>
      </c>
      <c r="G5729" t="s">
        <v>21</v>
      </c>
      <c r="H5729" s="50">
        <f>VLOOKUP(D5729,'Species List'!$A$2:$J$97,6,0)</f>
        <v>-5.0162000000000004</v>
      </c>
      <c r="I5729" s="50">
        <f>VLOOKUP(D5729,'Species List'!$A$2:$J$97,7,0)</f>
        <v>3.1109</v>
      </c>
      <c r="J5729">
        <f t="shared" si="89"/>
        <v>56.67640536097241</v>
      </c>
      <c r="K5729" s="50" t="str">
        <f>VLOOKUP(D5729,'Species List'!$A$2:$J$97,4,0)</f>
        <v>Scaridae</v>
      </c>
    </row>
    <row r="5730" spans="1:11">
      <c r="A5730">
        <v>2017</v>
      </c>
      <c r="B5730" t="s">
        <v>65</v>
      </c>
      <c r="C5730">
        <v>4</v>
      </c>
      <c r="D5730" t="s">
        <v>42</v>
      </c>
      <c r="E5730" s="48" t="str">
        <f>VLOOKUP(D5730,'Species List'!$A$2:$J$97,3,0)</f>
        <v>Scarus vetula</v>
      </c>
      <c r="F5730">
        <v>17</v>
      </c>
      <c r="G5730" t="s">
        <v>21</v>
      </c>
      <c r="H5730" s="50">
        <f>VLOOKUP(D5730,'Species List'!$A$2:$J$97,6,0)</f>
        <v>-5.0162000000000004</v>
      </c>
      <c r="I5730" s="50">
        <f>VLOOKUP(D5730,'Species List'!$A$2:$J$97,7,0)</f>
        <v>3.1109</v>
      </c>
      <c r="J5730">
        <f t="shared" si="89"/>
        <v>83.657243308612806</v>
      </c>
      <c r="K5730" s="50" t="str">
        <f>VLOOKUP(D5730,'Species List'!$A$2:$J$97,4,0)</f>
        <v>Scaridae</v>
      </c>
    </row>
    <row r="5731" spans="1:11">
      <c r="A5731">
        <v>2017</v>
      </c>
      <c r="B5731" t="s">
        <v>65</v>
      </c>
      <c r="C5731">
        <v>4</v>
      </c>
      <c r="D5731" t="s">
        <v>42</v>
      </c>
      <c r="E5731" s="48" t="str">
        <f>VLOOKUP(D5731,'Species List'!$A$2:$J$97,3,0)</f>
        <v>Scarus vetula</v>
      </c>
      <c r="F5731">
        <v>22</v>
      </c>
      <c r="G5731" t="s">
        <v>43</v>
      </c>
      <c r="H5731" s="50">
        <f>VLOOKUP(D5731,'Species List'!$A$2:$J$97,6,0)</f>
        <v>-5.0162000000000004</v>
      </c>
      <c r="I5731" s="50">
        <f>VLOOKUP(D5731,'Species List'!$A$2:$J$97,7,0)</f>
        <v>3.1109</v>
      </c>
      <c r="J5731">
        <f t="shared" si="89"/>
        <v>186.5703893135852</v>
      </c>
      <c r="K5731" s="50" t="str">
        <f>VLOOKUP(D5731,'Species List'!$A$2:$J$97,4,0)</f>
        <v>Scaridae</v>
      </c>
    </row>
    <row r="5732" spans="1:11">
      <c r="A5732">
        <v>2017</v>
      </c>
      <c r="B5732" t="s">
        <v>65</v>
      </c>
      <c r="C5732">
        <v>4</v>
      </c>
      <c r="D5732" t="s">
        <v>42</v>
      </c>
      <c r="E5732" s="48" t="str">
        <f>VLOOKUP(D5732,'Species List'!$A$2:$J$97,3,0)</f>
        <v>Scarus vetula</v>
      </c>
      <c r="F5732">
        <v>30</v>
      </c>
      <c r="G5732" t="s">
        <v>43</v>
      </c>
      <c r="H5732" s="50">
        <f>VLOOKUP(D5732,'Species List'!$A$2:$J$97,6,0)</f>
        <v>-5.0162000000000004</v>
      </c>
      <c r="I5732" s="50">
        <f>VLOOKUP(D5732,'Species List'!$A$2:$J$97,7,0)</f>
        <v>3.1109</v>
      </c>
      <c r="J5732">
        <f t="shared" si="89"/>
        <v>489.6395738782121</v>
      </c>
      <c r="K5732" s="50" t="str">
        <f>VLOOKUP(D5732,'Species List'!$A$2:$J$97,4,0)</f>
        <v>Scaridae</v>
      </c>
    </row>
    <row r="5733" spans="1:11">
      <c r="A5733">
        <v>2017</v>
      </c>
      <c r="B5733" t="s">
        <v>65</v>
      </c>
      <c r="C5733">
        <v>4</v>
      </c>
      <c r="D5733" t="s">
        <v>47</v>
      </c>
      <c r="E5733" s="48" t="str">
        <f>VLOOKUP(D5733,'Species List'!$A$2:$J$97,3,0)</f>
        <v>Sparisoma aurofrenatum</v>
      </c>
      <c r="F5733">
        <v>10</v>
      </c>
      <c r="G5733" t="s">
        <v>21</v>
      </c>
      <c r="H5733" s="50">
        <f>VLOOKUP(D5733,'Species List'!$A$2:$J$97,6,0)</f>
        <v>-4.0781000000000001</v>
      </c>
      <c r="I5733" s="50">
        <f>VLOOKUP(D5733,'Species List'!$A$2:$J$97,7,0)</f>
        <v>2.7437999999999998</v>
      </c>
      <c r="J5733">
        <f t="shared" si="89"/>
        <v>25.674382081061271</v>
      </c>
      <c r="K5733" s="50" t="str">
        <f>VLOOKUP(D5733,'Species List'!$A$2:$J$97,4,0)</f>
        <v>Scaridae</v>
      </c>
    </row>
    <row r="5734" spans="1:11">
      <c r="A5734">
        <v>2017</v>
      </c>
      <c r="B5734" t="s">
        <v>65</v>
      </c>
      <c r="C5734">
        <v>4</v>
      </c>
      <c r="D5734" t="s">
        <v>47</v>
      </c>
      <c r="E5734" s="48" t="str">
        <f>VLOOKUP(D5734,'Species List'!$A$2:$J$97,3,0)</f>
        <v>Sparisoma aurofrenatum</v>
      </c>
      <c r="F5734">
        <v>21</v>
      </c>
      <c r="H5734" s="50">
        <f>VLOOKUP(D5734,'Species List'!$A$2:$J$97,6,0)</f>
        <v>-4.0781000000000001</v>
      </c>
      <c r="I5734" s="50">
        <f>VLOOKUP(D5734,'Species List'!$A$2:$J$97,7,0)</f>
        <v>2.7437999999999998</v>
      </c>
      <c r="J5734">
        <f t="shared" si="89"/>
        <v>196.60986314457895</v>
      </c>
      <c r="K5734" s="50" t="str">
        <f>VLOOKUP(D5734,'Species List'!$A$2:$J$97,4,0)</f>
        <v>Scaridae</v>
      </c>
    </row>
    <row r="5735" spans="1:11">
      <c r="A5735">
        <v>2017</v>
      </c>
      <c r="B5735" t="s">
        <v>65</v>
      </c>
      <c r="C5735">
        <v>4</v>
      </c>
      <c r="D5735" t="s">
        <v>36</v>
      </c>
      <c r="E5735" s="48" t="str">
        <f>VLOOKUP(D5735,'Species List'!$A$2:$J$97,3,0)</f>
        <v>Sparisoma chrysopterum</v>
      </c>
      <c r="F5735">
        <v>26</v>
      </c>
      <c r="G5735" t="s">
        <v>43</v>
      </c>
      <c r="H5735" s="50">
        <f>VLOOKUP(D5735,'Species List'!$A$2:$J$97,6,0)</f>
        <v>-3.0508999999999999</v>
      </c>
      <c r="I5735" s="50">
        <f>VLOOKUP(D5735,'Species List'!$A$2:$J$97,7,0)</f>
        <v>2.3191999999999999</v>
      </c>
      <c r="J5735">
        <f t="shared" si="89"/>
        <v>354.73675473208726</v>
      </c>
      <c r="K5735" s="50" t="str">
        <f>VLOOKUP(D5735,'Species List'!$A$2:$J$97,4,0)</f>
        <v>Scaridae</v>
      </c>
    </row>
    <row r="5736" spans="1:11">
      <c r="A5736">
        <v>2017</v>
      </c>
      <c r="B5736" t="s">
        <v>65</v>
      </c>
      <c r="C5736">
        <v>4</v>
      </c>
      <c r="D5736" t="s">
        <v>45</v>
      </c>
      <c r="E5736" s="48" t="str">
        <f>VLOOKUP(D5736,'Species List'!$A$2:$J$97,3,0)</f>
        <v>Sparisoma viride</v>
      </c>
      <c r="F5736">
        <v>20</v>
      </c>
      <c r="G5736" t="s">
        <v>21</v>
      </c>
      <c r="H5736" s="50">
        <f>VLOOKUP(D5736,'Species List'!$A$2:$J$97,6,0)</f>
        <v>-4.4317000000000002</v>
      </c>
      <c r="I5736" s="50">
        <f>VLOOKUP(D5736,'Species List'!$A$2:$J$97,7,0)</f>
        <v>2.9051</v>
      </c>
      <c r="J5736">
        <f t="shared" si="89"/>
        <v>179.06975540636282</v>
      </c>
      <c r="K5736" s="50" t="str">
        <f>VLOOKUP(D5736,'Species List'!$A$2:$J$97,4,0)</f>
        <v>Scaridae</v>
      </c>
    </row>
    <row r="5737" spans="1:11">
      <c r="A5737">
        <v>2017</v>
      </c>
      <c r="B5737" t="s">
        <v>65</v>
      </c>
      <c r="C5737">
        <v>4</v>
      </c>
      <c r="D5737" t="s">
        <v>45</v>
      </c>
      <c r="E5737" s="48" t="str">
        <f>VLOOKUP(D5737,'Species List'!$A$2:$J$97,3,0)</f>
        <v>Sparisoma viride</v>
      </c>
      <c r="F5737">
        <v>22</v>
      </c>
      <c r="G5737" t="s">
        <v>21</v>
      </c>
      <c r="H5737" s="50">
        <f>VLOOKUP(D5737,'Species List'!$A$2:$J$97,6,0)</f>
        <v>-4.4317000000000002</v>
      </c>
      <c r="I5737" s="50">
        <f>VLOOKUP(D5737,'Species List'!$A$2:$J$97,7,0)</f>
        <v>2.9051</v>
      </c>
      <c r="J5737">
        <f t="shared" si="89"/>
        <v>236.19577785013334</v>
      </c>
      <c r="K5737" s="50" t="str">
        <f>VLOOKUP(D5737,'Species List'!$A$2:$J$97,4,0)</f>
        <v>Scaridae</v>
      </c>
    </row>
    <row r="5738" spans="1:11">
      <c r="A5738">
        <v>2017</v>
      </c>
      <c r="B5738" t="s">
        <v>65</v>
      </c>
      <c r="C5738">
        <v>4</v>
      </c>
      <c r="D5738" t="s">
        <v>45</v>
      </c>
      <c r="E5738" s="48" t="str">
        <f>VLOOKUP(D5738,'Species List'!$A$2:$J$97,3,0)</f>
        <v>Sparisoma viride</v>
      </c>
      <c r="F5738">
        <v>6</v>
      </c>
      <c r="G5738" t="s">
        <v>53</v>
      </c>
      <c r="H5738" s="50">
        <f>VLOOKUP(D5738,'Species List'!$A$2:$J$97,6,0)</f>
        <v>-4.4317000000000002</v>
      </c>
      <c r="I5738" s="50">
        <f>VLOOKUP(D5738,'Species List'!$A$2:$J$97,7,0)</f>
        <v>2.9051</v>
      </c>
      <c r="J5738">
        <f t="shared" si="89"/>
        <v>5.4200987296580179</v>
      </c>
      <c r="K5738" s="50" t="str">
        <f>VLOOKUP(D5738,'Species List'!$A$2:$J$97,4,0)</f>
        <v>Scaridae</v>
      </c>
    </row>
    <row r="5739" spans="1:11">
      <c r="A5739">
        <v>2017</v>
      </c>
      <c r="B5739" t="s">
        <v>65</v>
      </c>
      <c r="C5739">
        <v>4</v>
      </c>
      <c r="D5739" t="s">
        <v>45</v>
      </c>
      <c r="E5739" s="48" t="str">
        <f>VLOOKUP(D5739,'Species List'!$A$2:$J$97,3,0)</f>
        <v>Sparisoma viride</v>
      </c>
      <c r="F5739">
        <v>8</v>
      </c>
      <c r="G5739" t="s">
        <v>53</v>
      </c>
      <c r="H5739" s="50">
        <f>VLOOKUP(D5739,'Species List'!$A$2:$J$97,6,0)</f>
        <v>-4.4317000000000002</v>
      </c>
      <c r="I5739" s="50">
        <f>VLOOKUP(D5739,'Species List'!$A$2:$J$97,7,0)</f>
        <v>2.9051</v>
      </c>
      <c r="J5739">
        <f t="shared" si="89"/>
        <v>12.501632299830902</v>
      </c>
      <c r="K5739" s="50" t="str">
        <f>VLOOKUP(D5739,'Species List'!$A$2:$J$97,4,0)</f>
        <v>Scaridae</v>
      </c>
    </row>
    <row r="5740" spans="1:11">
      <c r="A5740">
        <v>2017</v>
      </c>
      <c r="B5740" t="s">
        <v>65</v>
      </c>
      <c r="C5740">
        <v>4</v>
      </c>
      <c r="D5740" t="s">
        <v>45</v>
      </c>
      <c r="E5740" s="48" t="str">
        <f>VLOOKUP(D5740,'Species List'!$A$2:$J$97,3,0)</f>
        <v>Sparisoma viride</v>
      </c>
      <c r="F5740">
        <v>30</v>
      </c>
      <c r="G5740" t="s">
        <v>43</v>
      </c>
      <c r="H5740" s="50">
        <f>VLOOKUP(D5740,'Species List'!$A$2:$J$97,6,0)</f>
        <v>-4.4317000000000002</v>
      </c>
      <c r="I5740" s="50">
        <f>VLOOKUP(D5740,'Species List'!$A$2:$J$97,7,0)</f>
        <v>2.9051</v>
      </c>
      <c r="J5740">
        <f t="shared" si="89"/>
        <v>581.54718397712224</v>
      </c>
      <c r="K5740" s="50" t="str">
        <f>VLOOKUP(D5740,'Species List'!$A$2:$J$97,4,0)</f>
        <v>Scaridae</v>
      </c>
    </row>
    <row r="5741" spans="1:11">
      <c r="A5741">
        <v>2017</v>
      </c>
      <c r="B5741" t="s">
        <v>65</v>
      </c>
      <c r="C5741">
        <v>5</v>
      </c>
      <c r="D5741" t="s">
        <v>54</v>
      </c>
      <c r="E5741" s="48" t="str">
        <f>VLOOKUP(D5741,'Species List'!$A$2:$J$97,3,0)</f>
        <v>Acanthurus coeruleus</v>
      </c>
      <c r="F5741">
        <v>11</v>
      </c>
      <c r="H5741" s="50">
        <f>VLOOKUP(D5741,'Species List'!$A$2:$J$97,6,0)</f>
        <v>-2.8241999999999998</v>
      </c>
      <c r="I5741" s="50">
        <f>VLOOKUP(D5741,'Species List'!$A$2:$J$97,7,0)</f>
        <v>2.2637999999999998</v>
      </c>
      <c r="J5741">
        <f t="shared" si="89"/>
        <v>62.676503491174273</v>
      </c>
      <c r="K5741" s="50" t="str">
        <f>VLOOKUP(D5741,'Species List'!$A$2:$J$97,4,0)</f>
        <v>Acanthuridae</v>
      </c>
    </row>
    <row r="5742" spans="1:11">
      <c r="A5742">
        <v>2017</v>
      </c>
      <c r="B5742" t="s">
        <v>65</v>
      </c>
      <c r="C5742">
        <v>5</v>
      </c>
      <c r="D5742" t="s">
        <v>54</v>
      </c>
      <c r="E5742" s="48" t="str">
        <f>VLOOKUP(D5742,'Species List'!$A$2:$J$97,3,0)</f>
        <v>Acanthurus coeruleus</v>
      </c>
      <c r="F5742">
        <v>16</v>
      </c>
      <c r="H5742" s="50">
        <f>VLOOKUP(D5742,'Species List'!$A$2:$J$97,6,0)</f>
        <v>-2.8241999999999998</v>
      </c>
      <c r="I5742" s="50">
        <f>VLOOKUP(D5742,'Species List'!$A$2:$J$97,7,0)</f>
        <v>2.2637999999999998</v>
      </c>
      <c r="J5742">
        <f t="shared" si="89"/>
        <v>146.38171018501848</v>
      </c>
      <c r="K5742" s="50" t="str">
        <f>VLOOKUP(D5742,'Species List'!$A$2:$J$97,4,0)</f>
        <v>Acanthuridae</v>
      </c>
    </row>
    <row r="5743" spans="1:11">
      <c r="A5743">
        <v>2017</v>
      </c>
      <c r="B5743" t="s">
        <v>65</v>
      </c>
      <c r="C5743">
        <v>5</v>
      </c>
      <c r="D5743" t="s">
        <v>48</v>
      </c>
      <c r="E5743" s="48" t="str">
        <f>VLOOKUP(D5743,'Species List'!$A$2:$J$97,3,0)</f>
        <v>Scarus taeniopterus</v>
      </c>
      <c r="F5743">
        <v>9</v>
      </c>
      <c r="G5743" t="s">
        <v>21</v>
      </c>
      <c r="H5743" s="50">
        <f>VLOOKUP(D5743,'Species List'!$A$2:$J$97,6,0)</f>
        <v>-3.2256999999999998</v>
      </c>
      <c r="I5743" s="50">
        <f>VLOOKUP(D5743,'Species List'!$A$2:$J$97,7,0)</f>
        <v>2.3852000000000002</v>
      </c>
      <c r="J5743">
        <f t="shared" si="89"/>
        <v>27.262095418590206</v>
      </c>
      <c r="K5743" s="50" t="str">
        <f>VLOOKUP(D5743,'Species List'!$A$2:$J$97,4,0)</f>
        <v>Scaridae</v>
      </c>
    </row>
    <row r="5744" spans="1:11">
      <c r="A5744">
        <v>2017</v>
      </c>
      <c r="B5744" t="s">
        <v>65</v>
      </c>
      <c r="C5744">
        <v>5</v>
      </c>
      <c r="D5744" t="s">
        <v>48</v>
      </c>
      <c r="E5744" s="48" t="str">
        <f>VLOOKUP(D5744,'Species List'!$A$2:$J$97,3,0)</f>
        <v>Scarus taeniopterus</v>
      </c>
      <c r="F5744">
        <v>10</v>
      </c>
      <c r="G5744" t="s">
        <v>21</v>
      </c>
      <c r="H5744" s="50">
        <f>VLOOKUP(D5744,'Species List'!$A$2:$J$97,6,0)</f>
        <v>-3.2256999999999998</v>
      </c>
      <c r="I5744" s="50">
        <f>VLOOKUP(D5744,'Species List'!$A$2:$J$97,7,0)</f>
        <v>2.3852000000000002</v>
      </c>
      <c r="J5744">
        <f t="shared" si="89"/>
        <v>35.050966680669347</v>
      </c>
      <c r="K5744" s="50" t="str">
        <f>VLOOKUP(D5744,'Species List'!$A$2:$J$97,4,0)</f>
        <v>Scaridae</v>
      </c>
    </row>
    <row r="5745" spans="1:11">
      <c r="A5745">
        <v>2017</v>
      </c>
      <c r="B5745" t="s">
        <v>65</v>
      </c>
      <c r="C5745">
        <v>5</v>
      </c>
      <c r="D5745" t="s">
        <v>48</v>
      </c>
      <c r="E5745" s="48" t="str">
        <f>VLOOKUP(D5745,'Species List'!$A$2:$J$97,3,0)</f>
        <v>Scarus taeniopterus</v>
      </c>
      <c r="F5745">
        <v>11</v>
      </c>
      <c r="G5745" t="s">
        <v>21</v>
      </c>
      <c r="H5745" s="50">
        <f>VLOOKUP(D5745,'Species List'!$A$2:$J$97,6,0)</f>
        <v>-3.2256999999999998</v>
      </c>
      <c r="I5745" s="50">
        <f>VLOOKUP(D5745,'Species List'!$A$2:$J$97,7,0)</f>
        <v>2.3852000000000002</v>
      </c>
      <c r="J5745">
        <f t="shared" si="89"/>
        <v>43.997685665219798</v>
      </c>
      <c r="K5745" s="50" t="str">
        <f>VLOOKUP(D5745,'Species List'!$A$2:$J$97,4,0)</f>
        <v>Scaridae</v>
      </c>
    </row>
    <row r="5746" spans="1:11">
      <c r="A5746">
        <v>2017</v>
      </c>
      <c r="B5746" t="s">
        <v>65</v>
      </c>
      <c r="C5746">
        <v>5</v>
      </c>
      <c r="D5746" t="s">
        <v>48</v>
      </c>
      <c r="E5746" s="48" t="str">
        <f>VLOOKUP(D5746,'Species List'!$A$2:$J$97,3,0)</f>
        <v>Scarus taeniopterus</v>
      </c>
      <c r="F5746">
        <v>11</v>
      </c>
      <c r="G5746" t="s">
        <v>21</v>
      </c>
      <c r="H5746" s="50">
        <f>VLOOKUP(D5746,'Species List'!$A$2:$J$97,6,0)</f>
        <v>-3.2256999999999998</v>
      </c>
      <c r="I5746" s="50">
        <f>VLOOKUP(D5746,'Species List'!$A$2:$J$97,7,0)</f>
        <v>2.3852000000000002</v>
      </c>
      <c r="J5746">
        <f t="shared" si="89"/>
        <v>43.997685665219798</v>
      </c>
      <c r="K5746" s="50" t="str">
        <f>VLOOKUP(D5746,'Species List'!$A$2:$J$97,4,0)</f>
        <v>Scaridae</v>
      </c>
    </row>
    <row r="5747" spans="1:11">
      <c r="A5747">
        <v>2017</v>
      </c>
      <c r="B5747" t="s">
        <v>65</v>
      </c>
      <c r="C5747">
        <v>5</v>
      </c>
      <c r="D5747" t="s">
        <v>48</v>
      </c>
      <c r="E5747" s="48" t="str">
        <f>VLOOKUP(D5747,'Species List'!$A$2:$J$97,3,0)</f>
        <v>Scarus taeniopterus</v>
      </c>
      <c r="F5747">
        <v>11</v>
      </c>
      <c r="G5747" t="s">
        <v>21</v>
      </c>
      <c r="H5747" s="50">
        <f>VLOOKUP(D5747,'Species List'!$A$2:$J$97,6,0)</f>
        <v>-3.2256999999999998</v>
      </c>
      <c r="I5747" s="50">
        <f>VLOOKUP(D5747,'Species List'!$A$2:$J$97,7,0)</f>
        <v>2.3852000000000002</v>
      </c>
      <c r="J5747">
        <f t="shared" si="89"/>
        <v>43.997685665219798</v>
      </c>
      <c r="K5747" s="50" t="str">
        <f>VLOOKUP(D5747,'Species List'!$A$2:$J$97,4,0)</f>
        <v>Scaridae</v>
      </c>
    </row>
    <row r="5748" spans="1:11">
      <c r="A5748">
        <v>2017</v>
      </c>
      <c r="B5748" t="s">
        <v>65</v>
      </c>
      <c r="C5748">
        <v>5</v>
      </c>
      <c r="D5748" t="s">
        <v>48</v>
      </c>
      <c r="E5748" s="48" t="str">
        <f>VLOOKUP(D5748,'Species List'!$A$2:$J$97,3,0)</f>
        <v>Scarus taeniopterus</v>
      </c>
      <c r="F5748">
        <v>11</v>
      </c>
      <c r="G5748" t="s">
        <v>21</v>
      </c>
      <c r="H5748" s="50">
        <f>VLOOKUP(D5748,'Species List'!$A$2:$J$97,6,0)</f>
        <v>-3.2256999999999998</v>
      </c>
      <c r="I5748" s="50">
        <f>VLOOKUP(D5748,'Species List'!$A$2:$J$97,7,0)</f>
        <v>2.3852000000000002</v>
      </c>
      <c r="J5748">
        <f t="shared" si="89"/>
        <v>43.997685665219798</v>
      </c>
      <c r="K5748" s="50" t="str">
        <f>VLOOKUP(D5748,'Species List'!$A$2:$J$97,4,0)</f>
        <v>Scaridae</v>
      </c>
    </row>
    <row r="5749" spans="1:11">
      <c r="A5749">
        <v>2017</v>
      </c>
      <c r="B5749" t="s">
        <v>65</v>
      </c>
      <c r="C5749">
        <v>5</v>
      </c>
      <c r="D5749" t="s">
        <v>48</v>
      </c>
      <c r="E5749" s="48" t="str">
        <f>VLOOKUP(D5749,'Species List'!$A$2:$J$97,3,0)</f>
        <v>Scarus taeniopterus</v>
      </c>
      <c r="F5749">
        <v>11</v>
      </c>
      <c r="G5749" t="s">
        <v>21</v>
      </c>
      <c r="H5749" s="50">
        <f>VLOOKUP(D5749,'Species List'!$A$2:$J$97,6,0)</f>
        <v>-3.2256999999999998</v>
      </c>
      <c r="I5749" s="50">
        <f>VLOOKUP(D5749,'Species List'!$A$2:$J$97,7,0)</f>
        <v>2.3852000000000002</v>
      </c>
      <c r="J5749">
        <f t="shared" si="89"/>
        <v>43.997685665219798</v>
      </c>
      <c r="K5749" s="50" t="str">
        <f>VLOOKUP(D5749,'Species List'!$A$2:$J$97,4,0)</f>
        <v>Scaridae</v>
      </c>
    </row>
    <row r="5750" spans="1:11">
      <c r="A5750">
        <v>2017</v>
      </c>
      <c r="B5750" t="s">
        <v>65</v>
      </c>
      <c r="C5750">
        <v>5</v>
      </c>
      <c r="D5750" t="s">
        <v>48</v>
      </c>
      <c r="E5750" s="48" t="str">
        <f>VLOOKUP(D5750,'Species List'!$A$2:$J$97,3,0)</f>
        <v>Scarus taeniopterus</v>
      </c>
      <c r="F5750">
        <v>12</v>
      </c>
      <c r="G5750" t="s">
        <v>21</v>
      </c>
      <c r="H5750" s="50">
        <f>VLOOKUP(D5750,'Species List'!$A$2:$J$97,6,0)</f>
        <v>-3.2256999999999998</v>
      </c>
      <c r="I5750" s="50">
        <f>VLOOKUP(D5750,'Species List'!$A$2:$J$97,7,0)</f>
        <v>2.3852000000000002</v>
      </c>
      <c r="J5750">
        <f t="shared" si="89"/>
        <v>54.145592205106873</v>
      </c>
      <c r="K5750" s="50" t="str">
        <f>VLOOKUP(D5750,'Species List'!$A$2:$J$97,4,0)</f>
        <v>Scaridae</v>
      </c>
    </row>
    <row r="5751" spans="1:11">
      <c r="A5751">
        <v>2017</v>
      </c>
      <c r="B5751" t="s">
        <v>65</v>
      </c>
      <c r="C5751">
        <v>5</v>
      </c>
      <c r="D5751" t="s">
        <v>48</v>
      </c>
      <c r="E5751" s="48" t="str">
        <f>VLOOKUP(D5751,'Species List'!$A$2:$J$97,3,0)</f>
        <v>Scarus taeniopterus</v>
      </c>
      <c r="F5751">
        <v>12</v>
      </c>
      <c r="G5751" t="s">
        <v>21</v>
      </c>
      <c r="H5751" s="50">
        <f>VLOOKUP(D5751,'Species List'!$A$2:$J$97,6,0)</f>
        <v>-3.2256999999999998</v>
      </c>
      <c r="I5751" s="50">
        <f>VLOOKUP(D5751,'Species List'!$A$2:$J$97,7,0)</f>
        <v>2.3852000000000002</v>
      </c>
      <c r="J5751">
        <f t="shared" si="89"/>
        <v>54.145592205106873</v>
      </c>
      <c r="K5751" s="50" t="str">
        <f>VLOOKUP(D5751,'Species List'!$A$2:$J$97,4,0)</f>
        <v>Scaridae</v>
      </c>
    </row>
    <row r="5752" spans="1:11">
      <c r="A5752">
        <v>2017</v>
      </c>
      <c r="B5752" t="s">
        <v>65</v>
      </c>
      <c r="C5752">
        <v>5</v>
      </c>
      <c r="D5752" t="s">
        <v>48</v>
      </c>
      <c r="E5752" s="48" t="str">
        <f>VLOOKUP(D5752,'Species List'!$A$2:$J$97,3,0)</f>
        <v>Scarus taeniopterus</v>
      </c>
      <c r="F5752">
        <v>13</v>
      </c>
      <c r="G5752" t="s">
        <v>21</v>
      </c>
      <c r="H5752" s="50">
        <f>VLOOKUP(D5752,'Species List'!$A$2:$J$97,6,0)</f>
        <v>-3.2256999999999998</v>
      </c>
      <c r="I5752" s="50">
        <f>VLOOKUP(D5752,'Species List'!$A$2:$J$97,7,0)</f>
        <v>2.3852000000000002</v>
      </c>
      <c r="J5752">
        <f t="shared" si="89"/>
        <v>65.535660968650873</v>
      </c>
      <c r="K5752" s="50" t="str">
        <f>VLOOKUP(D5752,'Species List'!$A$2:$J$97,4,0)</f>
        <v>Scaridae</v>
      </c>
    </row>
    <row r="5753" spans="1:11">
      <c r="A5753">
        <v>2017</v>
      </c>
      <c r="B5753" t="s">
        <v>65</v>
      </c>
      <c r="C5753">
        <v>5</v>
      </c>
      <c r="D5753" t="s">
        <v>48</v>
      </c>
      <c r="E5753" s="48" t="str">
        <f>VLOOKUP(D5753,'Species List'!$A$2:$J$97,3,0)</f>
        <v>Scarus taeniopterus</v>
      </c>
      <c r="F5753">
        <v>14</v>
      </c>
      <c r="G5753" t="s">
        <v>21</v>
      </c>
      <c r="H5753" s="50">
        <f>VLOOKUP(D5753,'Species List'!$A$2:$J$97,6,0)</f>
        <v>-3.2256999999999998</v>
      </c>
      <c r="I5753" s="50">
        <f>VLOOKUP(D5753,'Species List'!$A$2:$J$97,7,0)</f>
        <v>2.3852000000000002</v>
      </c>
      <c r="J5753">
        <f t="shared" si="89"/>
        <v>78.206813423753971</v>
      </c>
      <c r="K5753" s="50" t="str">
        <f>VLOOKUP(D5753,'Species List'!$A$2:$J$97,4,0)</f>
        <v>Scaridae</v>
      </c>
    </row>
    <row r="5754" spans="1:11">
      <c r="A5754">
        <v>2017</v>
      </c>
      <c r="B5754" t="s">
        <v>65</v>
      </c>
      <c r="C5754">
        <v>5</v>
      </c>
      <c r="D5754" t="s">
        <v>48</v>
      </c>
      <c r="E5754" s="48" t="str">
        <f>VLOOKUP(D5754,'Species List'!$A$2:$J$97,3,0)</f>
        <v>Scarus taeniopterus</v>
      </c>
      <c r="F5754">
        <v>14</v>
      </c>
      <c r="G5754" t="s">
        <v>21</v>
      </c>
      <c r="H5754" s="50">
        <f>VLOOKUP(D5754,'Species List'!$A$2:$J$97,6,0)</f>
        <v>-3.2256999999999998</v>
      </c>
      <c r="I5754" s="50">
        <f>VLOOKUP(D5754,'Species List'!$A$2:$J$97,7,0)</f>
        <v>2.3852000000000002</v>
      </c>
      <c r="J5754">
        <f t="shared" si="89"/>
        <v>78.206813423753971</v>
      </c>
      <c r="K5754" s="50" t="str">
        <f>VLOOKUP(D5754,'Species List'!$A$2:$J$97,4,0)</f>
        <v>Scaridae</v>
      </c>
    </row>
    <row r="5755" spans="1:11">
      <c r="A5755">
        <v>2017</v>
      </c>
      <c r="B5755" t="s">
        <v>65</v>
      </c>
      <c r="C5755">
        <v>5</v>
      </c>
      <c r="D5755" t="s">
        <v>48</v>
      </c>
      <c r="E5755" s="48" t="str">
        <f>VLOOKUP(D5755,'Species List'!$A$2:$J$97,3,0)</f>
        <v>Scarus taeniopterus</v>
      </c>
      <c r="F5755">
        <v>14</v>
      </c>
      <c r="G5755" t="s">
        <v>21</v>
      </c>
      <c r="H5755" s="50">
        <f>VLOOKUP(D5755,'Species List'!$A$2:$J$97,6,0)</f>
        <v>-3.2256999999999998</v>
      </c>
      <c r="I5755" s="50">
        <f>VLOOKUP(D5755,'Species List'!$A$2:$J$97,7,0)</f>
        <v>2.3852000000000002</v>
      </c>
      <c r="J5755">
        <f t="shared" si="89"/>
        <v>78.206813423753971</v>
      </c>
      <c r="K5755" s="50" t="str">
        <f>VLOOKUP(D5755,'Species List'!$A$2:$J$97,4,0)</f>
        <v>Scaridae</v>
      </c>
    </row>
    <row r="5756" spans="1:11">
      <c r="A5756">
        <v>2017</v>
      </c>
      <c r="B5756" t="s">
        <v>65</v>
      </c>
      <c r="C5756">
        <v>5</v>
      </c>
      <c r="D5756" t="s">
        <v>48</v>
      </c>
      <c r="E5756" s="48" t="str">
        <f>VLOOKUP(D5756,'Species List'!$A$2:$J$97,3,0)</f>
        <v>Scarus taeniopterus</v>
      </c>
      <c r="F5756">
        <v>14</v>
      </c>
      <c r="G5756" t="s">
        <v>21</v>
      </c>
      <c r="H5756" s="50">
        <f>VLOOKUP(D5756,'Species List'!$A$2:$J$97,6,0)</f>
        <v>-3.2256999999999998</v>
      </c>
      <c r="I5756" s="50">
        <f>VLOOKUP(D5756,'Species List'!$A$2:$J$97,7,0)</f>
        <v>2.3852000000000002</v>
      </c>
      <c r="J5756">
        <f t="shared" si="89"/>
        <v>78.206813423753971</v>
      </c>
      <c r="K5756" s="50" t="str">
        <f>VLOOKUP(D5756,'Species List'!$A$2:$J$97,4,0)</f>
        <v>Scaridae</v>
      </c>
    </row>
    <row r="5757" spans="1:11">
      <c r="A5757">
        <v>2017</v>
      </c>
      <c r="B5757" t="s">
        <v>65</v>
      </c>
      <c r="C5757">
        <v>5</v>
      </c>
      <c r="D5757" t="s">
        <v>48</v>
      </c>
      <c r="E5757" s="48" t="str">
        <f>VLOOKUP(D5757,'Species List'!$A$2:$J$97,3,0)</f>
        <v>Scarus taeniopterus</v>
      </c>
      <c r="F5757">
        <v>14</v>
      </c>
      <c r="G5757" t="s">
        <v>21</v>
      </c>
      <c r="H5757" s="50">
        <f>VLOOKUP(D5757,'Species List'!$A$2:$J$97,6,0)</f>
        <v>-3.2256999999999998</v>
      </c>
      <c r="I5757" s="50">
        <f>VLOOKUP(D5757,'Species List'!$A$2:$J$97,7,0)</f>
        <v>2.3852000000000002</v>
      </c>
      <c r="J5757">
        <f t="shared" si="89"/>
        <v>78.206813423753971</v>
      </c>
      <c r="K5757" s="50" t="str">
        <f>VLOOKUP(D5757,'Species List'!$A$2:$J$97,4,0)</f>
        <v>Scaridae</v>
      </c>
    </row>
    <row r="5758" spans="1:11">
      <c r="A5758">
        <v>2017</v>
      </c>
      <c r="B5758" t="s">
        <v>65</v>
      </c>
      <c r="C5758">
        <v>5</v>
      </c>
      <c r="D5758" t="s">
        <v>48</v>
      </c>
      <c r="E5758" s="48" t="str">
        <f>VLOOKUP(D5758,'Species List'!$A$2:$J$97,3,0)</f>
        <v>Scarus taeniopterus</v>
      </c>
      <c r="F5758">
        <v>16</v>
      </c>
      <c r="G5758" t="s">
        <v>21</v>
      </c>
      <c r="H5758" s="50">
        <f>VLOOKUP(D5758,'Species List'!$A$2:$J$97,6,0)</f>
        <v>-3.2256999999999998</v>
      </c>
      <c r="I5758" s="50">
        <f>VLOOKUP(D5758,'Species List'!$A$2:$J$97,7,0)</f>
        <v>2.3852000000000002</v>
      </c>
      <c r="J5758">
        <f t="shared" si="89"/>
        <v>107.53924488293569</v>
      </c>
      <c r="K5758" s="50" t="str">
        <f>VLOOKUP(D5758,'Species List'!$A$2:$J$97,4,0)</f>
        <v>Scaridae</v>
      </c>
    </row>
    <row r="5759" spans="1:11">
      <c r="A5759">
        <v>2017</v>
      </c>
      <c r="B5759" t="s">
        <v>65</v>
      </c>
      <c r="C5759">
        <v>5</v>
      </c>
      <c r="D5759" t="s">
        <v>48</v>
      </c>
      <c r="E5759" s="48" t="str">
        <f>VLOOKUP(D5759,'Species List'!$A$2:$J$97,3,0)</f>
        <v>Scarus taeniopterus</v>
      </c>
      <c r="F5759">
        <v>3</v>
      </c>
      <c r="G5759" t="s">
        <v>53</v>
      </c>
      <c r="H5759" s="50">
        <f>VLOOKUP(D5759,'Species List'!$A$2:$J$97,6,0)</f>
        <v>-3.2256999999999998</v>
      </c>
      <c r="I5759" s="50">
        <f>VLOOKUP(D5759,'Species List'!$A$2:$J$97,7,0)</f>
        <v>2.3852000000000002</v>
      </c>
      <c r="J5759">
        <f t="shared" si="89"/>
        <v>1.9839449475553055</v>
      </c>
      <c r="K5759" s="50" t="str">
        <f>VLOOKUP(D5759,'Species List'!$A$2:$J$97,4,0)</f>
        <v>Scaridae</v>
      </c>
    </row>
    <row r="5760" spans="1:11">
      <c r="A5760">
        <v>2017</v>
      </c>
      <c r="B5760" t="s">
        <v>65</v>
      </c>
      <c r="C5760">
        <v>5</v>
      </c>
      <c r="D5760" t="s">
        <v>48</v>
      </c>
      <c r="E5760" s="48" t="str">
        <f>VLOOKUP(D5760,'Species List'!$A$2:$J$97,3,0)</f>
        <v>Scarus taeniopterus</v>
      </c>
      <c r="F5760">
        <v>4</v>
      </c>
      <c r="G5760" t="s">
        <v>53</v>
      </c>
      <c r="H5760" s="50">
        <f>VLOOKUP(D5760,'Species List'!$A$2:$J$97,6,0)</f>
        <v>-3.2256999999999998</v>
      </c>
      <c r="I5760" s="50">
        <f>VLOOKUP(D5760,'Species List'!$A$2:$J$97,7,0)</f>
        <v>2.3852000000000002</v>
      </c>
      <c r="J5760">
        <f t="shared" si="89"/>
        <v>3.9403381302253098</v>
      </c>
      <c r="K5760" s="50" t="str">
        <f>VLOOKUP(D5760,'Species List'!$A$2:$J$97,4,0)</f>
        <v>Scaridae</v>
      </c>
    </row>
    <row r="5761" spans="1:11">
      <c r="A5761">
        <v>2017</v>
      </c>
      <c r="B5761" t="s">
        <v>65</v>
      </c>
      <c r="C5761">
        <v>5</v>
      </c>
      <c r="D5761" t="s">
        <v>48</v>
      </c>
      <c r="E5761" s="48" t="str">
        <f>VLOOKUP(D5761,'Species List'!$A$2:$J$97,3,0)</f>
        <v>Scarus taeniopterus</v>
      </c>
      <c r="F5761">
        <v>4</v>
      </c>
      <c r="G5761" t="s">
        <v>53</v>
      </c>
      <c r="H5761" s="50">
        <f>VLOOKUP(D5761,'Species List'!$A$2:$J$97,6,0)</f>
        <v>-3.2256999999999998</v>
      </c>
      <c r="I5761" s="50">
        <f>VLOOKUP(D5761,'Species List'!$A$2:$J$97,7,0)</f>
        <v>2.3852000000000002</v>
      </c>
      <c r="J5761">
        <f t="shared" si="89"/>
        <v>3.9403381302253098</v>
      </c>
      <c r="K5761" s="50" t="str">
        <f>VLOOKUP(D5761,'Species List'!$A$2:$J$97,4,0)</f>
        <v>Scaridae</v>
      </c>
    </row>
    <row r="5762" spans="1:11">
      <c r="A5762">
        <v>2017</v>
      </c>
      <c r="B5762" t="s">
        <v>65</v>
      </c>
      <c r="C5762">
        <v>5</v>
      </c>
      <c r="D5762" t="s">
        <v>48</v>
      </c>
      <c r="E5762" s="48" t="str">
        <f>VLOOKUP(D5762,'Species List'!$A$2:$J$97,3,0)</f>
        <v>Scarus taeniopterus</v>
      </c>
      <c r="F5762">
        <v>5</v>
      </c>
      <c r="G5762" t="s">
        <v>53</v>
      </c>
      <c r="H5762" s="50">
        <f>VLOOKUP(D5762,'Species List'!$A$2:$J$97,6,0)</f>
        <v>-3.2256999999999998</v>
      </c>
      <c r="I5762" s="50">
        <f>VLOOKUP(D5762,'Species List'!$A$2:$J$97,7,0)</f>
        <v>2.3852000000000002</v>
      </c>
      <c r="J5762">
        <f t="shared" ref="J5762:J5825" si="90">10^(H5762+(I5762*LOG(F5762*10)/LOG(10)))</f>
        <v>6.7093933568168316</v>
      </c>
      <c r="K5762" s="50" t="str">
        <f>VLOOKUP(D5762,'Species List'!$A$2:$J$97,4,0)</f>
        <v>Scaridae</v>
      </c>
    </row>
    <row r="5763" spans="1:11">
      <c r="A5763">
        <v>2017</v>
      </c>
      <c r="B5763" t="s">
        <v>65</v>
      </c>
      <c r="C5763">
        <v>5</v>
      </c>
      <c r="D5763" t="s">
        <v>48</v>
      </c>
      <c r="E5763" s="48" t="str">
        <f>VLOOKUP(D5763,'Species List'!$A$2:$J$97,3,0)</f>
        <v>Scarus taeniopterus</v>
      </c>
      <c r="F5763">
        <v>5</v>
      </c>
      <c r="G5763" t="s">
        <v>53</v>
      </c>
      <c r="H5763" s="50">
        <f>VLOOKUP(D5763,'Species List'!$A$2:$J$97,6,0)</f>
        <v>-3.2256999999999998</v>
      </c>
      <c r="I5763" s="50">
        <f>VLOOKUP(D5763,'Species List'!$A$2:$J$97,7,0)</f>
        <v>2.3852000000000002</v>
      </c>
      <c r="J5763">
        <f t="shared" si="90"/>
        <v>6.7093933568168316</v>
      </c>
      <c r="K5763" s="50" t="str">
        <f>VLOOKUP(D5763,'Species List'!$A$2:$J$97,4,0)</f>
        <v>Scaridae</v>
      </c>
    </row>
    <row r="5764" spans="1:11">
      <c r="A5764">
        <v>2017</v>
      </c>
      <c r="B5764" t="s">
        <v>65</v>
      </c>
      <c r="C5764">
        <v>5</v>
      </c>
      <c r="D5764" t="s">
        <v>48</v>
      </c>
      <c r="E5764" s="48" t="str">
        <f>VLOOKUP(D5764,'Species List'!$A$2:$J$97,3,0)</f>
        <v>Scarus taeniopterus</v>
      </c>
      <c r="F5764">
        <v>17</v>
      </c>
      <c r="G5764" t="s">
        <v>43</v>
      </c>
      <c r="H5764" s="50">
        <f>VLOOKUP(D5764,'Species List'!$A$2:$J$97,6,0)</f>
        <v>-3.2256999999999998</v>
      </c>
      <c r="I5764" s="50">
        <f>VLOOKUP(D5764,'Species List'!$A$2:$J$97,7,0)</f>
        <v>2.3852000000000002</v>
      </c>
      <c r="J5764">
        <f t="shared" si="90"/>
        <v>124.27013418228138</v>
      </c>
      <c r="K5764" s="50" t="str">
        <f>VLOOKUP(D5764,'Species List'!$A$2:$J$97,4,0)</f>
        <v>Scaridae</v>
      </c>
    </row>
    <row r="5765" spans="1:11">
      <c r="A5765">
        <v>2017</v>
      </c>
      <c r="B5765" t="s">
        <v>65</v>
      </c>
      <c r="C5765">
        <v>5</v>
      </c>
      <c r="D5765" t="s">
        <v>48</v>
      </c>
      <c r="E5765" s="48" t="str">
        <f>VLOOKUP(D5765,'Species List'!$A$2:$J$97,3,0)</f>
        <v>Scarus taeniopterus</v>
      </c>
      <c r="F5765">
        <v>20</v>
      </c>
      <c r="G5765" t="s">
        <v>43</v>
      </c>
      <c r="H5765" s="50">
        <f>VLOOKUP(D5765,'Species List'!$A$2:$J$97,6,0)</f>
        <v>-3.2256999999999998</v>
      </c>
      <c r="I5765" s="50">
        <f>VLOOKUP(D5765,'Species List'!$A$2:$J$97,7,0)</f>
        <v>2.3852000000000002</v>
      </c>
      <c r="J5765">
        <f t="shared" si="90"/>
        <v>183.11197449783583</v>
      </c>
      <c r="K5765" s="50" t="str">
        <f>VLOOKUP(D5765,'Species List'!$A$2:$J$97,4,0)</f>
        <v>Scaridae</v>
      </c>
    </row>
    <row r="5766" spans="1:11">
      <c r="A5766">
        <v>2017</v>
      </c>
      <c r="B5766" t="s">
        <v>65</v>
      </c>
      <c r="C5766">
        <v>5</v>
      </c>
      <c r="D5766" t="s">
        <v>48</v>
      </c>
      <c r="E5766" s="48" t="str">
        <f>VLOOKUP(D5766,'Species List'!$A$2:$J$97,3,0)</f>
        <v>Scarus taeniopterus</v>
      </c>
      <c r="F5766">
        <v>3</v>
      </c>
      <c r="H5766" s="50">
        <f>VLOOKUP(D5766,'Species List'!$A$2:$J$97,6,0)</f>
        <v>-3.2256999999999998</v>
      </c>
      <c r="I5766" s="50">
        <f>VLOOKUP(D5766,'Species List'!$A$2:$J$97,7,0)</f>
        <v>2.3852000000000002</v>
      </c>
      <c r="J5766">
        <f t="shared" si="90"/>
        <v>1.9839449475553055</v>
      </c>
      <c r="K5766" s="50" t="str">
        <f>VLOOKUP(D5766,'Species List'!$A$2:$J$97,4,0)</f>
        <v>Scaridae</v>
      </c>
    </row>
    <row r="5767" spans="1:11">
      <c r="A5767">
        <v>2017</v>
      </c>
      <c r="B5767" t="s">
        <v>65</v>
      </c>
      <c r="C5767">
        <v>5</v>
      </c>
      <c r="D5767" t="s">
        <v>42</v>
      </c>
      <c r="E5767" s="48" t="str">
        <f>VLOOKUP(D5767,'Species List'!$A$2:$J$97,3,0)</f>
        <v>Scarus vetula</v>
      </c>
      <c r="F5767">
        <v>14</v>
      </c>
      <c r="G5767" t="s">
        <v>21</v>
      </c>
      <c r="H5767" s="50">
        <f>VLOOKUP(D5767,'Species List'!$A$2:$J$97,6,0)</f>
        <v>-5.0162000000000004</v>
      </c>
      <c r="I5767" s="50">
        <f>VLOOKUP(D5767,'Species List'!$A$2:$J$97,7,0)</f>
        <v>3.1109</v>
      </c>
      <c r="J5767">
        <f t="shared" si="90"/>
        <v>45.728789604589814</v>
      </c>
      <c r="K5767" s="50" t="str">
        <f>VLOOKUP(D5767,'Species List'!$A$2:$J$97,4,0)</f>
        <v>Scaridae</v>
      </c>
    </row>
    <row r="5768" spans="1:11">
      <c r="A5768">
        <v>2017</v>
      </c>
      <c r="B5768" t="s">
        <v>65</v>
      </c>
      <c r="C5768">
        <v>5</v>
      </c>
      <c r="D5768" t="s">
        <v>42</v>
      </c>
      <c r="E5768" s="48" t="str">
        <f>VLOOKUP(D5768,'Species List'!$A$2:$J$97,3,0)</f>
        <v>Scarus vetula</v>
      </c>
      <c r="F5768">
        <v>20</v>
      </c>
      <c r="G5768" t="s">
        <v>21</v>
      </c>
      <c r="H5768" s="50">
        <f>VLOOKUP(D5768,'Species List'!$A$2:$J$97,6,0)</f>
        <v>-5.0162000000000004</v>
      </c>
      <c r="I5768" s="50">
        <f>VLOOKUP(D5768,'Species List'!$A$2:$J$97,7,0)</f>
        <v>3.1109</v>
      </c>
      <c r="J5768">
        <f t="shared" si="90"/>
        <v>138.69928220116935</v>
      </c>
      <c r="K5768" s="50" t="str">
        <f>VLOOKUP(D5768,'Species List'!$A$2:$J$97,4,0)</f>
        <v>Scaridae</v>
      </c>
    </row>
    <row r="5769" spans="1:11">
      <c r="A5769">
        <v>2017</v>
      </c>
      <c r="B5769" t="s">
        <v>65</v>
      </c>
      <c r="C5769">
        <v>5</v>
      </c>
      <c r="D5769" t="s">
        <v>42</v>
      </c>
      <c r="E5769" s="48" t="str">
        <f>VLOOKUP(D5769,'Species List'!$A$2:$J$97,3,0)</f>
        <v>Scarus vetula</v>
      </c>
      <c r="F5769">
        <v>21</v>
      </c>
      <c r="G5769" t="s">
        <v>21</v>
      </c>
      <c r="H5769" s="50">
        <f>VLOOKUP(D5769,'Species List'!$A$2:$J$97,6,0)</f>
        <v>-5.0162000000000004</v>
      </c>
      <c r="I5769" s="50">
        <f>VLOOKUP(D5769,'Species List'!$A$2:$J$97,7,0)</f>
        <v>3.1109</v>
      </c>
      <c r="J5769">
        <f t="shared" si="90"/>
        <v>161.43288343397762</v>
      </c>
      <c r="K5769" s="50" t="str">
        <f>VLOOKUP(D5769,'Species List'!$A$2:$J$97,4,0)</f>
        <v>Scaridae</v>
      </c>
    </row>
    <row r="5770" spans="1:11">
      <c r="A5770">
        <v>2017</v>
      </c>
      <c r="B5770" t="s">
        <v>65</v>
      </c>
      <c r="C5770">
        <v>5</v>
      </c>
      <c r="D5770" t="s">
        <v>42</v>
      </c>
      <c r="E5770" s="48" t="str">
        <f>VLOOKUP(D5770,'Species List'!$A$2:$J$97,3,0)</f>
        <v>Scarus vetula</v>
      </c>
      <c r="F5770">
        <v>22</v>
      </c>
      <c r="G5770" t="s">
        <v>43</v>
      </c>
      <c r="H5770" s="50">
        <f>VLOOKUP(D5770,'Species List'!$A$2:$J$97,6,0)</f>
        <v>-5.0162000000000004</v>
      </c>
      <c r="I5770" s="50">
        <f>VLOOKUP(D5770,'Species List'!$A$2:$J$97,7,0)</f>
        <v>3.1109</v>
      </c>
      <c r="J5770">
        <f t="shared" si="90"/>
        <v>186.5703893135852</v>
      </c>
      <c r="K5770" s="50" t="str">
        <f>VLOOKUP(D5770,'Species List'!$A$2:$J$97,4,0)</f>
        <v>Scaridae</v>
      </c>
    </row>
    <row r="5771" spans="1:11">
      <c r="A5771">
        <v>2017</v>
      </c>
      <c r="B5771" t="s">
        <v>65</v>
      </c>
      <c r="C5771">
        <v>5</v>
      </c>
      <c r="D5771" t="s">
        <v>42</v>
      </c>
      <c r="E5771" s="48" t="str">
        <f>VLOOKUP(D5771,'Species List'!$A$2:$J$97,3,0)</f>
        <v>Scarus vetula</v>
      </c>
      <c r="F5771">
        <v>25</v>
      </c>
      <c r="G5771" t="s">
        <v>43</v>
      </c>
      <c r="H5771" s="50">
        <f>VLOOKUP(D5771,'Species List'!$A$2:$J$97,6,0)</f>
        <v>-5.0162000000000004</v>
      </c>
      <c r="I5771" s="50">
        <f>VLOOKUP(D5771,'Species List'!$A$2:$J$97,7,0)</f>
        <v>3.1109</v>
      </c>
      <c r="J5771">
        <f t="shared" si="90"/>
        <v>277.684458006971</v>
      </c>
      <c r="K5771" s="50" t="str">
        <f>VLOOKUP(D5771,'Species List'!$A$2:$J$97,4,0)</f>
        <v>Scaridae</v>
      </c>
    </row>
    <row r="5772" spans="1:11">
      <c r="A5772">
        <v>2017</v>
      </c>
      <c r="B5772" t="s">
        <v>65</v>
      </c>
      <c r="C5772">
        <v>5</v>
      </c>
      <c r="D5772" t="s">
        <v>42</v>
      </c>
      <c r="E5772" s="48" t="str">
        <f>VLOOKUP(D5772,'Species List'!$A$2:$J$97,3,0)</f>
        <v>Scarus vetula</v>
      </c>
      <c r="F5772">
        <v>27</v>
      </c>
      <c r="G5772" t="s">
        <v>43</v>
      </c>
      <c r="H5772" s="50">
        <f>VLOOKUP(D5772,'Species List'!$A$2:$J$97,6,0)</f>
        <v>-5.0162000000000004</v>
      </c>
      <c r="I5772" s="50">
        <f>VLOOKUP(D5772,'Species List'!$A$2:$J$97,7,0)</f>
        <v>3.1109</v>
      </c>
      <c r="J5772">
        <f t="shared" si="90"/>
        <v>352.80077779738235</v>
      </c>
      <c r="K5772" s="50" t="str">
        <f>VLOOKUP(D5772,'Species List'!$A$2:$J$97,4,0)</f>
        <v>Scaridae</v>
      </c>
    </row>
    <row r="5773" spans="1:11">
      <c r="A5773">
        <v>2017</v>
      </c>
      <c r="B5773" t="s">
        <v>65</v>
      </c>
      <c r="C5773">
        <v>5</v>
      </c>
      <c r="D5773" t="s">
        <v>47</v>
      </c>
      <c r="E5773" s="48" t="str">
        <f>VLOOKUP(D5773,'Species List'!$A$2:$J$97,3,0)</f>
        <v>Sparisoma aurofrenatum</v>
      </c>
      <c r="F5773">
        <v>14</v>
      </c>
      <c r="G5773" t="s">
        <v>21</v>
      </c>
      <c r="H5773" s="50">
        <f>VLOOKUP(D5773,'Species List'!$A$2:$J$97,6,0)</f>
        <v>-4.0781000000000001</v>
      </c>
      <c r="I5773" s="50">
        <f>VLOOKUP(D5773,'Species List'!$A$2:$J$97,7,0)</f>
        <v>2.7437999999999998</v>
      </c>
      <c r="J5773">
        <f t="shared" si="90"/>
        <v>64.631778134170816</v>
      </c>
      <c r="K5773" s="50" t="str">
        <f>VLOOKUP(D5773,'Species List'!$A$2:$J$97,4,0)</f>
        <v>Scaridae</v>
      </c>
    </row>
    <row r="5774" spans="1:11">
      <c r="A5774">
        <v>2017</v>
      </c>
      <c r="B5774" t="s">
        <v>65</v>
      </c>
      <c r="C5774">
        <v>5</v>
      </c>
      <c r="D5774" t="s">
        <v>47</v>
      </c>
      <c r="E5774" s="48" t="str">
        <f>VLOOKUP(D5774,'Species List'!$A$2:$J$97,3,0)</f>
        <v>Sparisoma aurofrenatum</v>
      </c>
      <c r="F5774">
        <v>15</v>
      </c>
      <c r="G5774" t="s">
        <v>21</v>
      </c>
      <c r="H5774" s="50">
        <f>VLOOKUP(D5774,'Species List'!$A$2:$J$97,6,0)</f>
        <v>-4.0781000000000001</v>
      </c>
      <c r="I5774" s="50">
        <f>VLOOKUP(D5774,'Species List'!$A$2:$J$97,7,0)</f>
        <v>2.7437999999999998</v>
      </c>
      <c r="J5774">
        <f t="shared" si="90"/>
        <v>78.101467931149301</v>
      </c>
      <c r="K5774" s="50" t="str">
        <f>VLOOKUP(D5774,'Species List'!$A$2:$J$97,4,0)</f>
        <v>Scaridae</v>
      </c>
    </row>
    <row r="5775" spans="1:11">
      <c r="A5775">
        <v>2017</v>
      </c>
      <c r="B5775" t="s">
        <v>65</v>
      </c>
      <c r="C5775">
        <v>5</v>
      </c>
      <c r="D5775" t="s">
        <v>47</v>
      </c>
      <c r="E5775" s="48" t="str">
        <f>VLOOKUP(D5775,'Species List'!$A$2:$J$97,3,0)</f>
        <v>Sparisoma aurofrenatum</v>
      </c>
      <c r="F5775">
        <v>15</v>
      </c>
      <c r="G5775" t="s">
        <v>21</v>
      </c>
      <c r="H5775" s="50">
        <f>VLOOKUP(D5775,'Species List'!$A$2:$J$97,6,0)</f>
        <v>-4.0781000000000001</v>
      </c>
      <c r="I5775" s="50">
        <f>VLOOKUP(D5775,'Species List'!$A$2:$J$97,7,0)</f>
        <v>2.7437999999999998</v>
      </c>
      <c r="J5775">
        <f t="shared" si="90"/>
        <v>78.101467931149301</v>
      </c>
      <c r="K5775" s="50" t="str">
        <f>VLOOKUP(D5775,'Species List'!$A$2:$J$97,4,0)</f>
        <v>Scaridae</v>
      </c>
    </row>
    <row r="5776" spans="1:11">
      <c r="A5776">
        <v>2017</v>
      </c>
      <c r="B5776" t="s">
        <v>65</v>
      </c>
      <c r="C5776">
        <v>5</v>
      </c>
      <c r="D5776" t="s">
        <v>47</v>
      </c>
      <c r="E5776" s="48" t="str">
        <f>VLOOKUP(D5776,'Species List'!$A$2:$J$97,3,0)</f>
        <v>Sparisoma aurofrenatum</v>
      </c>
      <c r="F5776">
        <v>4</v>
      </c>
      <c r="G5776" t="s">
        <v>53</v>
      </c>
      <c r="H5776" s="50">
        <f>VLOOKUP(D5776,'Species List'!$A$2:$J$97,6,0)</f>
        <v>-4.0781000000000001</v>
      </c>
      <c r="I5776" s="50">
        <f>VLOOKUP(D5776,'Species List'!$A$2:$J$97,7,0)</f>
        <v>2.7437999999999998</v>
      </c>
      <c r="J5776">
        <f t="shared" si="90"/>
        <v>2.0779361768346503</v>
      </c>
      <c r="K5776" s="50" t="str">
        <f>VLOOKUP(D5776,'Species List'!$A$2:$J$97,4,0)</f>
        <v>Scaridae</v>
      </c>
    </row>
    <row r="5777" spans="1:11">
      <c r="A5777">
        <v>2017</v>
      </c>
      <c r="B5777" t="s">
        <v>65</v>
      </c>
      <c r="C5777">
        <v>5</v>
      </c>
      <c r="D5777" t="s">
        <v>47</v>
      </c>
      <c r="E5777" s="48" t="str">
        <f>VLOOKUP(D5777,'Species List'!$A$2:$J$97,3,0)</f>
        <v>Sparisoma aurofrenatum</v>
      </c>
      <c r="F5777">
        <v>18</v>
      </c>
      <c r="G5777" t="s">
        <v>43</v>
      </c>
      <c r="H5777" s="50">
        <f>VLOOKUP(D5777,'Species List'!$A$2:$J$97,6,0)</f>
        <v>-4.0781000000000001</v>
      </c>
      <c r="I5777" s="50">
        <f>VLOOKUP(D5777,'Species List'!$A$2:$J$97,7,0)</f>
        <v>2.7437999999999998</v>
      </c>
      <c r="J5777">
        <f t="shared" si="90"/>
        <v>128.80024807719036</v>
      </c>
      <c r="K5777" s="50" t="str">
        <f>VLOOKUP(D5777,'Species List'!$A$2:$J$97,4,0)</f>
        <v>Scaridae</v>
      </c>
    </row>
    <row r="5778" spans="1:11">
      <c r="A5778">
        <v>2017</v>
      </c>
      <c r="B5778" t="s">
        <v>65</v>
      </c>
      <c r="C5778">
        <v>5</v>
      </c>
      <c r="D5778" t="s">
        <v>47</v>
      </c>
      <c r="E5778" s="48" t="str">
        <f>VLOOKUP(D5778,'Species List'!$A$2:$J$97,3,0)</f>
        <v>Sparisoma aurofrenatum</v>
      </c>
      <c r="F5778">
        <v>19</v>
      </c>
      <c r="G5778" t="s">
        <v>43</v>
      </c>
      <c r="H5778" s="50">
        <f>VLOOKUP(D5778,'Species List'!$A$2:$J$97,6,0)</f>
        <v>-4.0781000000000001</v>
      </c>
      <c r="I5778" s="50">
        <f>VLOOKUP(D5778,'Species List'!$A$2:$J$97,7,0)</f>
        <v>2.7437999999999998</v>
      </c>
      <c r="J5778">
        <f t="shared" si="90"/>
        <v>149.3977752647418</v>
      </c>
      <c r="K5778" s="50" t="str">
        <f>VLOOKUP(D5778,'Species List'!$A$2:$J$97,4,0)</f>
        <v>Scaridae</v>
      </c>
    </row>
    <row r="5779" spans="1:11">
      <c r="A5779">
        <v>2017</v>
      </c>
      <c r="B5779" t="s">
        <v>65</v>
      </c>
      <c r="C5779">
        <v>5</v>
      </c>
      <c r="D5779" t="s">
        <v>47</v>
      </c>
      <c r="E5779" s="48" t="str">
        <f>VLOOKUP(D5779,'Species List'!$A$2:$J$97,3,0)</f>
        <v>Sparisoma aurofrenatum</v>
      </c>
      <c r="F5779">
        <v>20</v>
      </c>
      <c r="G5779" t="s">
        <v>43</v>
      </c>
      <c r="H5779" s="50">
        <f>VLOOKUP(D5779,'Species List'!$A$2:$J$97,6,0)</f>
        <v>-4.0781000000000001</v>
      </c>
      <c r="I5779" s="50">
        <f>VLOOKUP(D5779,'Species List'!$A$2:$J$97,7,0)</f>
        <v>2.7437999999999998</v>
      </c>
      <c r="J5779">
        <f t="shared" si="90"/>
        <v>171.97531044669645</v>
      </c>
      <c r="K5779" s="50" t="str">
        <f>VLOOKUP(D5779,'Species List'!$A$2:$J$97,4,0)</f>
        <v>Scaridae</v>
      </c>
    </row>
    <row r="5780" spans="1:11">
      <c r="A5780">
        <v>2017</v>
      </c>
      <c r="B5780" t="s">
        <v>65</v>
      </c>
      <c r="C5780">
        <v>5</v>
      </c>
      <c r="D5780" t="s">
        <v>45</v>
      </c>
      <c r="E5780" s="48" t="str">
        <f>VLOOKUP(D5780,'Species List'!$A$2:$J$97,3,0)</f>
        <v>Sparisoma viride</v>
      </c>
      <c r="F5780">
        <v>13</v>
      </c>
      <c r="G5780" t="s">
        <v>21</v>
      </c>
      <c r="H5780" s="50">
        <f>VLOOKUP(D5780,'Species List'!$A$2:$J$97,6,0)</f>
        <v>-4.4317000000000002</v>
      </c>
      <c r="I5780" s="50">
        <f>VLOOKUP(D5780,'Species List'!$A$2:$J$97,7,0)</f>
        <v>2.9051</v>
      </c>
      <c r="J5780">
        <f t="shared" si="90"/>
        <v>51.229112573228946</v>
      </c>
      <c r="K5780" s="50" t="str">
        <f>VLOOKUP(D5780,'Species List'!$A$2:$J$97,4,0)</f>
        <v>Scaridae</v>
      </c>
    </row>
    <row r="5781" spans="1:11">
      <c r="A5781">
        <v>2017</v>
      </c>
      <c r="B5781" t="s">
        <v>65</v>
      </c>
      <c r="C5781">
        <v>5</v>
      </c>
      <c r="D5781" t="s">
        <v>45</v>
      </c>
      <c r="E5781" s="48" t="str">
        <f>VLOOKUP(D5781,'Species List'!$A$2:$J$97,3,0)</f>
        <v>Sparisoma viride</v>
      </c>
      <c r="F5781">
        <v>13</v>
      </c>
      <c r="G5781" t="s">
        <v>21</v>
      </c>
      <c r="H5781" s="50">
        <f>VLOOKUP(D5781,'Species List'!$A$2:$J$97,6,0)</f>
        <v>-4.4317000000000002</v>
      </c>
      <c r="I5781" s="50">
        <f>VLOOKUP(D5781,'Species List'!$A$2:$J$97,7,0)</f>
        <v>2.9051</v>
      </c>
      <c r="J5781">
        <f t="shared" si="90"/>
        <v>51.229112573228946</v>
      </c>
      <c r="K5781" s="50" t="str">
        <f>VLOOKUP(D5781,'Species List'!$A$2:$J$97,4,0)</f>
        <v>Scaridae</v>
      </c>
    </row>
    <row r="5782" spans="1:11">
      <c r="A5782">
        <v>2017</v>
      </c>
      <c r="B5782" t="s">
        <v>65</v>
      </c>
      <c r="C5782">
        <v>5</v>
      </c>
      <c r="D5782" t="s">
        <v>45</v>
      </c>
      <c r="E5782" s="48" t="str">
        <f>VLOOKUP(D5782,'Species List'!$A$2:$J$97,3,0)</f>
        <v>Sparisoma viride</v>
      </c>
      <c r="F5782">
        <v>20</v>
      </c>
      <c r="G5782" t="s">
        <v>21</v>
      </c>
      <c r="H5782" s="50">
        <f>VLOOKUP(D5782,'Species List'!$A$2:$J$97,6,0)</f>
        <v>-4.4317000000000002</v>
      </c>
      <c r="I5782" s="50">
        <f>VLOOKUP(D5782,'Species List'!$A$2:$J$97,7,0)</f>
        <v>2.9051</v>
      </c>
      <c r="J5782">
        <f t="shared" si="90"/>
        <v>179.06975540636282</v>
      </c>
      <c r="K5782" s="50" t="str">
        <f>VLOOKUP(D5782,'Species List'!$A$2:$J$97,4,0)</f>
        <v>Scaridae</v>
      </c>
    </row>
    <row r="5783" spans="1:11">
      <c r="A5783">
        <v>2017</v>
      </c>
      <c r="B5783" t="s">
        <v>65</v>
      </c>
      <c r="C5783">
        <v>5</v>
      </c>
      <c r="D5783" t="s">
        <v>45</v>
      </c>
      <c r="E5783" s="48" t="str">
        <f>VLOOKUP(D5783,'Species List'!$A$2:$J$97,3,0)</f>
        <v>Sparisoma viride</v>
      </c>
      <c r="F5783">
        <v>4</v>
      </c>
      <c r="G5783" t="s">
        <v>53</v>
      </c>
      <c r="H5783" s="50">
        <f>VLOOKUP(D5783,'Species List'!$A$2:$J$97,6,0)</f>
        <v>-4.4317000000000002</v>
      </c>
      <c r="I5783" s="50">
        <f>VLOOKUP(D5783,'Species List'!$A$2:$J$97,7,0)</f>
        <v>2.9051</v>
      </c>
      <c r="J5783">
        <f t="shared" si="90"/>
        <v>1.6689544383321804</v>
      </c>
      <c r="K5783" s="50" t="str">
        <f>VLOOKUP(D5783,'Species List'!$A$2:$J$97,4,0)</f>
        <v>Scaridae</v>
      </c>
    </row>
    <row r="5784" spans="1:11">
      <c r="A5784">
        <v>2017</v>
      </c>
      <c r="B5784" t="s">
        <v>65</v>
      </c>
      <c r="C5784">
        <v>5</v>
      </c>
      <c r="D5784" t="s">
        <v>45</v>
      </c>
      <c r="E5784" s="48" t="str">
        <f>VLOOKUP(D5784,'Species List'!$A$2:$J$97,3,0)</f>
        <v>Sparisoma viride</v>
      </c>
      <c r="F5784">
        <v>6</v>
      </c>
      <c r="G5784" t="s">
        <v>53</v>
      </c>
      <c r="H5784" s="50">
        <f>VLOOKUP(D5784,'Species List'!$A$2:$J$97,6,0)</f>
        <v>-4.4317000000000002</v>
      </c>
      <c r="I5784" s="50">
        <f>VLOOKUP(D5784,'Species List'!$A$2:$J$97,7,0)</f>
        <v>2.9051</v>
      </c>
      <c r="J5784">
        <f t="shared" si="90"/>
        <v>5.4200987296580179</v>
      </c>
      <c r="K5784" s="50" t="str">
        <f>VLOOKUP(D5784,'Species List'!$A$2:$J$97,4,0)</f>
        <v>Scaridae</v>
      </c>
    </row>
    <row r="5785" spans="1:11">
      <c r="A5785">
        <v>2017</v>
      </c>
      <c r="B5785" t="s">
        <v>65</v>
      </c>
      <c r="C5785">
        <v>5</v>
      </c>
      <c r="D5785" t="s">
        <v>45</v>
      </c>
      <c r="E5785" s="48" t="str">
        <f>VLOOKUP(D5785,'Species List'!$A$2:$J$97,3,0)</f>
        <v>Sparisoma viride</v>
      </c>
      <c r="F5785">
        <v>9</v>
      </c>
      <c r="G5785" t="s">
        <v>53</v>
      </c>
      <c r="H5785" s="50">
        <f>VLOOKUP(D5785,'Species List'!$A$2:$J$97,6,0)</f>
        <v>-4.4317000000000002</v>
      </c>
      <c r="I5785" s="50">
        <f>VLOOKUP(D5785,'Species List'!$A$2:$J$97,7,0)</f>
        <v>2.9051</v>
      </c>
      <c r="J5785">
        <f t="shared" si="90"/>
        <v>17.602320090054715</v>
      </c>
      <c r="K5785" s="50" t="str">
        <f>VLOOKUP(D5785,'Species List'!$A$2:$J$97,4,0)</f>
        <v>Scaridae</v>
      </c>
    </row>
    <row r="5786" spans="1:11">
      <c r="A5786">
        <v>2017</v>
      </c>
      <c r="B5786" t="s">
        <v>65</v>
      </c>
      <c r="C5786">
        <v>5</v>
      </c>
      <c r="D5786" t="s">
        <v>45</v>
      </c>
      <c r="E5786" s="48" t="str">
        <f>VLOOKUP(D5786,'Species List'!$A$2:$J$97,3,0)</f>
        <v>Sparisoma viride</v>
      </c>
      <c r="F5786">
        <v>29</v>
      </c>
      <c r="G5786" t="s">
        <v>43</v>
      </c>
      <c r="H5786" s="50">
        <f>VLOOKUP(D5786,'Species List'!$A$2:$J$97,6,0)</f>
        <v>-4.4317000000000002</v>
      </c>
      <c r="I5786" s="50">
        <f>VLOOKUP(D5786,'Species List'!$A$2:$J$97,7,0)</f>
        <v>2.9051</v>
      </c>
      <c r="J5786">
        <f t="shared" si="90"/>
        <v>527.00219453145235</v>
      </c>
      <c r="K5786" s="50" t="str">
        <f>VLOOKUP(D5786,'Species List'!$A$2:$J$97,4,0)</f>
        <v>Scaridae</v>
      </c>
    </row>
    <row r="5787" spans="1:11">
      <c r="A5787">
        <v>2017</v>
      </c>
      <c r="B5787" t="s">
        <v>65</v>
      </c>
      <c r="C5787">
        <v>6</v>
      </c>
      <c r="D5787" t="s">
        <v>54</v>
      </c>
      <c r="E5787" s="48" t="str">
        <f>VLOOKUP(D5787,'Species List'!$A$2:$J$97,3,0)</f>
        <v>Acanthurus coeruleus</v>
      </c>
      <c r="F5787">
        <v>16</v>
      </c>
      <c r="H5787" s="50">
        <f>VLOOKUP(D5787,'Species List'!$A$2:$J$97,6,0)</f>
        <v>-2.8241999999999998</v>
      </c>
      <c r="I5787" s="50">
        <f>VLOOKUP(D5787,'Species List'!$A$2:$J$97,7,0)</f>
        <v>2.2637999999999998</v>
      </c>
      <c r="J5787">
        <f t="shared" si="90"/>
        <v>146.38171018501848</v>
      </c>
      <c r="K5787" s="50" t="str">
        <f>VLOOKUP(D5787,'Species List'!$A$2:$J$97,4,0)</f>
        <v>Acanthuridae</v>
      </c>
    </row>
    <row r="5788" spans="1:11">
      <c r="A5788">
        <v>2017</v>
      </c>
      <c r="B5788" t="s">
        <v>65</v>
      </c>
      <c r="C5788">
        <v>6</v>
      </c>
      <c r="D5788" t="s">
        <v>49</v>
      </c>
      <c r="E5788" s="48" t="str">
        <f>VLOOKUP(D5788,'Species List'!$A$2:$J$97,3,0)</f>
        <v>Microspathodon chrysurus</v>
      </c>
      <c r="F5788">
        <v>15</v>
      </c>
      <c r="H5788" s="50">
        <f>VLOOKUP(D5788,'Species List'!$A$2:$J$97,6,0)</f>
        <v>-4.7032999999999996</v>
      </c>
      <c r="I5788" s="50">
        <f>VLOOKUP(D5788,'Species List'!$A$2:$J$97,7,0)</f>
        <v>3.0825</v>
      </c>
      <c r="J5788">
        <f t="shared" si="90"/>
        <v>101.04185391212167</v>
      </c>
      <c r="K5788" s="50" t="str">
        <f>VLOOKUP(D5788,'Species List'!$A$2:$J$97,4,0)</f>
        <v>Pomacentridae</v>
      </c>
    </row>
    <row r="5789" spans="1:11">
      <c r="A5789">
        <v>2017</v>
      </c>
      <c r="B5789" t="s">
        <v>65</v>
      </c>
      <c r="C5789">
        <v>6</v>
      </c>
      <c r="D5789" t="s">
        <v>49</v>
      </c>
      <c r="E5789" s="48" t="str">
        <f>VLOOKUP(D5789,'Species List'!$A$2:$J$97,3,0)</f>
        <v>Microspathodon chrysurus</v>
      </c>
      <c r="F5789">
        <v>15</v>
      </c>
      <c r="H5789" s="50">
        <f>VLOOKUP(D5789,'Species List'!$A$2:$J$97,6,0)</f>
        <v>-4.7032999999999996</v>
      </c>
      <c r="I5789" s="50">
        <f>VLOOKUP(D5789,'Species List'!$A$2:$J$97,7,0)</f>
        <v>3.0825</v>
      </c>
      <c r="J5789">
        <f t="shared" si="90"/>
        <v>101.04185391212167</v>
      </c>
      <c r="K5789" s="50" t="str">
        <f>VLOOKUP(D5789,'Species List'!$A$2:$J$97,4,0)</f>
        <v>Pomacentridae</v>
      </c>
    </row>
    <row r="5790" spans="1:11">
      <c r="A5790">
        <v>2017</v>
      </c>
      <c r="B5790" t="s">
        <v>65</v>
      </c>
      <c r="C5790">
        <v>6</v>
      </c>
      <c r="D5790" t="s">
        <v>48</v>
      </c>
      <c r="E5790" s="48" t="str">
        <f>VLOOKUP(D5790,'Species List'!$A$2:$J$97,3,0)</f>
        <v>Scarus taeniopterus</v>
      </c>
      <c r="F5790">
        <v>12</v>
      </c>
      <c r="G5790" t="s">
        <v>21</v>
      </c>
      <c r="H5790" s="50">
        <f>VLOOKUP(D5790,'Species List'!$A$2:$J$97,6,0)</f>
        <v>-3.2256999999999998</v>
      </c>
      <c r="I5790" s="50">
        <f>VLOOKUP(D5790,'Species List'!$A$2:$J$97,7,0)</f>
        <v>2.3852000000000002</v>
      </c>
      <c r="J5790">
        <f t="shared" si="90"/>
        <v>54.145592205106873</v>
      </c>
      <c r="K5790" s="50" t="str">
        <f>VLOOKUP(D5790,'Species List'!$A$2:$J$97,4,0)</f>
        <v>Scaridae</v>
      </c>
    </row>
    <row r="5791" spans="1:11">
      <c r="A5791">
        <v>2017</v>
      </c>
      <c r="B5791" t="s">
        <v>65</v>
      </c>
      <c r="C5791">
        <v>6</v>
      </c>
      <c r="D5791" t="s">
        <v>48</v>
      </c>
      <c r="E5791" s="48" t="str">
        <f>VLOOKUP(D5791,'Species List'!$A$2:$J$97,3,0)</f>
        <v>Scarus taeniopterus</v>
      </c>
      <c r="F5791">
        <v>13</v>
      </c>
      <c r="G5791" t="s">
        <v>21</v>
      </c>
      <c r="H5791" s="50">
        <f>VLOOKUP(D5791,'Species List'!$A$2:$J$97,6,0)</f>
        <v>-3.2256999999999998</v>
      </c>
      <c r="I5791" s="50">
        <f>VLOOKUP(D5791,'Species List'!$A$2:$J$97,7,0)</f>
        <v>2.3852000000000002</v>
      </c>
      <c r="J5791">
        <f t="shared" si="90"/>
        <v>65.535660968650873</v>
      </c>
      <c r="K5791" s="50" t="str">
        <f>VLOOKUP(D5791,'Species List'!$A$2:$J$97,4,0)</f>
        <v>Scaridae</v>
      </c>
    </row>
    <row r="5792" spans="1:11">
      <c r="A5792">
        <v>2017</v>
      </c>
      <c r="B5792" t="s">
        <v>65</v>
      </c>
      <c r="C5792">
        <v>6</v>
      </c>
      <c r="D5792" t="s">
        <v>48</v>
      </c>
      <c r="E5792" s="48" t="str">
        <f>VLOOKUP(D5792,'Species List'!$A$2:$J$97,3,0)</f>
        <v>Scarus taeniopterus</v>
      </c>
      <c r="F5792">
        <v>13</v>
      </c>
      <c r="G5792" t="s">
        <v>21</v>
      </c>
      <c r="H5792" s="50">
        <f>VLOOKUP(D5792,'Species List'!$A$2:$J$97,6,0)</f>
        <v>-3.2256999999999998</v>
      </c>
      <c r="I5792" s="50">
        <f>VLOOKUP(D5792,'Species List'!$A$2:$J$97,7,0)</f>
        <v>2.3852000000000002</v>
      </c>
      <c r="J5792">
        <f t="shared" si="90"/>
        <v>65.535660968650873</v>
      </c>
      <c r="K5792" s="50" t="str">
        <f>VLOOKUP(D5792,'Species List'!$A$2:$J$97,4,0)</f>
        <v>Scaridae</v>
      </c>
    </row>
    <row r="5793" spans="1:11">
      <c r="A5793">
        <v>2017</v>
      </c>
      <c r="B5793" t="s">
        <v>65</v>
      </c>
      <c r="C5793">
        <v>6</v>
      </c>
      <c r="D5793" t="s">
        <v>48</v>
      </c>
      <c r="E5793" s="48" t="str">
        <f>VLOOKUP(D5793,'Species List'!$A$2:$J$97,3,0)</f>
        <v>Scarus taeniopterus</v>
      </c>
      <c r="F5793">
        <v>13</v>
      </c>
      <c r="G5793" t="s">
        <v>21</v>
      </c>
      <c r="H5793" s="50">
        <f>VLOOKUP(D5793,'Species List'!$A$2:$J$97,6,0)</f>
        <v>-3.2256999999999998</v>
      </c>
      <c r="I5793" s="50">
        <f>VLOOKUP(D5793,'Species List'!$A$2:$J$97,7,0)</f>
        <v>2.3852000000000002</v>
      </c>
      <c r="J5793">
        <f t="shared" si="90"/>
        <v>65.535660968650873</v>
      </c>
      <c r="K5793" s="50" t="str">
        <f>VLOOKUP(D5793,'Species List'!$A$2:$J$97,4,0)</f>
        <v>Scaridae</v>
      </c>
    </row>
    <row r="5794" spans="1:11">
      <c r="A5794">
        <v>2017</v>
      </c>
      <c r="B5794" t="s">
        <v>65</v>
      </c>
      <c r="C5794">
        <v>6</v>
      </c>
      <c r="D5794" t="s">
        <v>48</v>
      </c>
      <c r="E5794" s="48" t="str">
        <f>VLOOKUP(D5794,'Species List'!$A$2:$J$97,3,0)</f>
        <v>Scarus taeniopterus</v>
      </c>
      <c r="F5794">
        <v>13</v>
      </c>
      <c r="G5794" t="s">
        <v>21</v>
      </c>
      <c r="H5794" s="50">
        <f>VLOOKUP(D5794,'Species List'!$A$2:$J$97,6,0)</f>
        <v>-3.2256999999999998</v>
      </c>
      <c r="I5794" s="50">
        <f>VLOOKUP(D5794,'Species List'!$A$2:$J$97,7,0)</f>
        <v>2.3852000000000002</v>
      </c>
      <c r="J5794">
        <f t="shared" si="90"/>
        <v>65.535660968650873</v>
      </c>
      <c r="K5794" s="50" t="str">
        <f>VLOOKUP(D5794,'Species List'!$A$2:$J$97,4,0)</f>
        <v>Scaridae</v>
      </c>
    </row>
    <row r="5795" spans="1:11">
      <c r="A5795">
        <v>2017</v>
      </c>
      <c r="B5795" t="s">
        <v>65</v>
      </c>
      <c r="C5795">
        <v>6</v>
      </c>
      <c r="D5795" t="s">
        <v>48</v>
      </c>
      <c r="E5795" s="48" t="str">
        <f>VLOOKUP(D5795,'Species List'!$A$2:$J$97,3,0)</f>
        <v>Scarus taeniopterus</v>
      </c>
      <c r="F5795">
        <v>16</v>
      </c>
      <c r="G5795" t="s">
        <v>21</v>
      </c>
      <c r="H5795" s="50">
        <f>VLOOKUP(D5795,'Species List'!$A$2:$J$97,6,0)</f>
        <v>-3.2256999999999998</v>
      </c>
      <c r="I5795" s="50">
        <f>VLOOKUP(D5795,'Species List'!$A$2:$J$97,7,0)</f>
        <v>2.3852000000000002</v>
      </c>
      <c r="J5795">
        <f t="shared" si="90"/>
        <v>107.53924488293569</v>
      </c>
      <c r="K5795" s="50" t="str">
        <f>VLOOKUP(D5795,'Species List'!$A$2:$J$97,4,0)</f>
        <v>Scaridae</v>
      </c>
    </row>
    <row r="5796" spans="1:11">
      <c r="A5796">
        <v>2017</v>
      </c>
      <c r="B5796" t="s">
        <v>65</v>
      </c>
      <c r="C5796">
        <v>6</v>
      </c>
      <c r="D5796" t="s">
        <v>48</v>
      </c>
      <c r="E5796" s="48" t="str">
        <f>VLOOKUP(D5796,'Species List'!$A$2:$J$97,3,0)</f>
        <v>Scarus taeniopterus</v>
      </c>
      <c r="F5796">
        <v>3</v>
      </c>
      <c r="G5796" t="s">
        <v>53</v>
      </c>
      <c r="H5796" s="50">
        <f>VLOOKUP(D5796,'Species List'!$A$2:$J$97,6,0)</f>
        <v>-3.2256999999999998</v>
      </c>
      <c r="I5796" s="50">
        <f>VLOOKUP(D5796,'Species List'!$A$2:$J$97,7,0)</f>
        <v>2.3852000000000002</v>
      </c>
      <c r="J5796">
        <f t="shared" si="90"/>
        <v>1.9839449475553055</v>
      </c>
      <c r="K5796" s="50" t="str">
        <f>VLOOKUP(D5796,'Species List'!$A$2:$J$97,4,0)</f>
        <v>Scaridae</v>
      </c>
    </row>
    <row r="5797" spans="1:11">
      <c r="A5797">
        <v>2017</v>
      </c>
      <c r="B5797" t="s">
        <v>65</v>
      </c>
      <c r="C5797">
        <v>6</v>
      </c>
      <c r="D5797" t="s">
        <v>48</v>
      </c>
      <c r="E5797" s="48" t="str">
        <f>VLOOKUP(D5797,'Species List'!$A$2:$J$97,3,0)</f>
        <v>Scarus taeniopterus</v>
      </c>
      <c r="F5797">
        <v>3</v>
      </c>
      <c r="G5797" t="s">
        <v>53</v>
      </c>
      <c r="H5797" s="50">
        <f>VLOOKUP(D5797,'Species List'!$A$2:$J$97,6,0)</f>
        <v>-3.2256999999999998</v>
      </c>
      <c r="I5797" s="50">
        <f>VLOOKUP(D5797,'Species List'!$A$2:$J$97,7,0)</f>
        <v>2.3852000000000002</v>
      </c>
      <c r="J5797">
        <f t="shared" si="90"/>
        <v>1.9839449475553055</v>
      </c>
      <c r="K5797" s="50" t="str">
        <f>VLOOKUP(D5797,'Species List'!$A$2:$J$97,4,0)</f>
        <v>Scaridae</v>
      </c>
    </row>
    <row r="5798" spans="1:11">
      <c r="A5798">
        <v>2017</v>
      </c>
      <c r="B5798" t="s">
        <v>65</v>
      </c>
      <c r="C5798">
        <v>6</v>
      </c>
      <c r="D5798" t="s">
        <v>48</v>
      </c>
      <c r="E5798" s="48" t="str">
        <f>VLOOKUP(D5798,'Species List'!$A$2:$J$97,3,0)</f>
        <v>Scarus taeniopterus</v>
      </c>
      <c r="F5798">
        <v>8</v>
      </c>
      <c r="G5798" t="s">
        <v>53</v>
      </c>
      <c r="H5798" s="50">
        <f>VLOOKUP(D5798,'Species List'!$A$2:$J$97,6,0)</f>
        <v>-3.2256999999999998</v>
      </c>
      <c r="I5798" s="50">
        <f>VLOOKUP(D5798,'Species List'!$A$2:$J$97,7,0)</f>
        <v>2.3852000000000002</v>
      </c>
      <c r="J5798">
        <f t="shared" si="90"/>
        <v>20.584969932158472</v>
      </c>
      <c r="K5798" s="50" t="str">
        <f>VLOOKUP(D5798,'Species List'!$A$2:$J$97,4,0)</f>
        <v>Scaridae</v>
      </c>
    </row>
    <row r="5799" spans="1:11">
      <c r="A5799">
        <v>2017</v>
      </c>
      <c r="B5799" t="s">
        <v>65</v>
      </c>
      <c r="C5799">
        <v>6</v>
      </c>
      <c r="D5799" t="s">
        <v>48</v>
      </c>
      <c r="E5799" s="48" t="str">
        <f>VLOOKUP(D5799,'Species List'!$A$2:$J$97,3,0)</f>
        <v>Scarus taeniopterus</v>
      </c>
      <c r="F5799">
        <v>9</v>
      </c>
      <c r="G5799" t="s">
        <v>53</v>
      </c>
      <c r="H5799" s="50">
        <f>VLOOKUP(D5799,'Species List'!$A$2:$J$97,6,0)</f>
        <v>-3.2256999999999998</v>
      </c>
      <c r="I5799" s="50">
        <f>VLOOKUP(D5799,'Species List'!$A$2:$J$97,7,0)</f>
        <v>2.3852000000000002</v>
      </c>
      <c r="J5799">
        <f t="shared" si="90"/>
        <v>27.262095418590206</v>
      </c>
      <c r="K5799" s="50" t="str">
        <f>VLOOKUP(D5799,'Species List'!$A$2:$J$97,4,0)</f>
        <v>Scaridae</v>
      </c>
    </row>
    <row r="5800" spans="1:11">
      <c r="A5800">
        <v>2017</v>
      </c>
      <c r="B5800" t="s">
        <v>65</v>
      </c>
      <c r="C5800">
        <v>6</v>
      </c>
      <c r="D5800" t="s">
        <v>48</v>
      </c>
      <c r="E5800" s="48" t="str">
        <f>VLOOKUP(D5800,'Species List'!$A$2:$J$97,3,0)</f>
        <v>Scarus taeniopterus</v>
      </c>
      <c r="F5800">
        <v>19</v>
      </c>
      <c r="G5800" t="s">
        <v>43</v>
      </c>
      <c r="H5800" s="50">
        <f>VLOOKUP(D5800,'Species List'!$A$2:$J$97,6,0)</f>
        <v>-3.2256999999999998</v>
      </c>
      <c r="I5800" s="50">
        <f>VLOOKUP(D5800,'Species List'!$A$2:$J$97,7,0)</f>
        <v>2.3852000000000002</v>
      </c>
      <c r="J5800">
        <f t="shared" si="90"/>
        <v>162.02539503890316</v>
      </c>
      <c r="K5800" s="50" t="str">
        <f>VLOOKUP(D5800,'Species List'!$A$2:$J$97,4,0)</f>
        <v>Scaridae</v>
      </c>
    </row>
    <row r="5801" spans="1:11">
      <c r="A5801">
        <v>2017</v>
      </c>
      <c r="B5801" t="s">
        <v>65</v>
      </c>
      <c r="C5801">
        <v>6</v>
      </c>
      <c r="D5801" t="s">
        <v>48</v>
      </c>
      <c r="E5801" s="48" t="str">
        <f>VLOOKUP(D5801,'Species List'!$A$2:$J$97,3,0)</f>
        <v>Scarus taeniopterus</v>
      </c>
      <c r="F5801">
        <v>21</v>
      </c>
      <c r="G5801" t="s">
        <v>43</v>
      </c>
      <c r="H5801" s="50">
        <f>VLOOKUP(D5801,'Species List'!$A$2:$J$97,6,0)</f>
        <v>-3.2256999999999998</v>
      </c>
      <c r="I5801" s="50">
        <f>VLOOKUP(D5801,'Species List'!$A$2:$J$97,7,0)</f>
        <v>2.3852000000000002</v>
      </c>
      <c r="J5801">
        <f t="shared" si="90"/>
        <v>205.71097462173614</v>
      </c>
      <c r="K5801" s="50" t="str">
        <f>VLOOKUP(D5801,'Species List'!$A$2:$J$97,4,0)</f>
        <v>Scaridae</v>
      </c>
    </row>
    <row r="5802" spans="1:11">
      <c r="A5802">
        <v>2017</v>
      </c>
      <c r="B5802" t="s">
        <v>65</v>
      </c>
      <c r="C5802">
        <v>6</v>
      </c>
      <c r="D5802" t="s">
        <v>48</v>
      </c>
      <c r="E5802" s="48" t="str">
        <f>VLOOKUP(D5802,'Species List'!$A$2:$J$97,3,0)</f>
        <v>Scarus taeniopterus</v>
      </c>
      <c r="F5802">
        <v>2</v>
      </c>
      <c r="H5802" s="50">
        <f>VLOOKUP(D5802,'Species List'!$A$2:$J$97,6,0)</f>
        <v>-3.2256999999999998</v>
      </c>
      <c r="I5802" s="50">
        <f>VLOOKUP(D5802,'Species List'!$A$2:$J$97,7,0)</f>
        <v>2.3852000000000002</v>
      </c>
      <c r="J5802">
        <f t="shared" si="90"/>
        <v>0.75425247798161132</v>
      </c>
      <c r="K5802" s="50" t="str">
        <f>VLOOKUP(D5802,'Species List'!$A$2:$J$97,4,0)</f>
        <v>Scaridae</v>
      </c>
    </row>
    <row r="5803" spans="1:11">
      <c r="A5803">
        <v>2017</v>
      </c>
      <c r="B5803" t="s">
        <v>65</v>
      </c>
      <c r="C5803">
        <v>6</v>
      </c>
      <c r="D5803" t="s">
        <v>48</v>
      </c>
      <c r="E5803" s="48" t="str">
        <f>VLOOKUP(D5803,'Species List'!$A$2:$J$97,3,0)</f>
        <v>Scarus taeniopterus</v>
      </c>
      <c r="F5803">
        <v>2</v>
      </c>
      <c r="H5803" s="50">
        <f>VLOOKUP(D5803,'Species List'!$A$2:$J$97,6,0)</f>
        <v>-3.2256999999999998</v>
      </c>
      <c r="I5803" s="50">
        <f>VLOOKUP(D5803,'Species List'!$A$2:$J$97,7,0)</f>
        <v>2.3852000000000002</v>
      </c>
      <c r="J5803">
        <f t="shared" si="90"/>
        <v>0.75425247798161132</v>
      </c>
      <c r="K5803" s="50" t="str">
        <f>VLOOKUP(D5803,'Species List'!$A$2:$J$97,4,0)</f>
        <v>Scaridae</v>
      </c>
    </row>
    <row r="5804" spans="1:11">
      <c r="A5804">
        <v>2017</v>
      </c>
      <c r="B5804" t="s">
        <v>65</v>
      </c>
      <c r="C5804">
        <v>6</v>
      </c>
      <c r="D5804" t="s">
        <v>48</v>
      </c>
      <c r="E5804" s="48" t="str">
        <f>VLOOKUP(D5804,'Species List'!$A$2:$J$97,3,0)</f>
        <v>Scarus taeniopterus</v>
      </c>
      <c r="F5804">
        <v>4</v>
      </c>
      <c r="H5804" s="50">
        <f>VLOOKUP(D5804,'Species List'!$A$2:$J$97,6,0)</f>
        <v>-3.2256999999999998</v>
      </c>
      <c r="I5804" s="50">
        <f>VLOOKUP(D5804,'Species List'!$A$2:$J$97,7,0)</f>
        <v>2.3852000000000002</v>
      </c>
      <c r="J5804">
        <f t="shared" si="90"/>
        <v>3.9403381302253098</v>
      </c>
      <c r="K5804" s="50" t="str">
        <f>VLOOKUP(D5804,'Species List'!$A$2:$J$97,4,0)</f>
        <v>Scaridae</v>
      </c>
    </row>
    <row r="5805" spans="1:11">
      <c r="A5805">
        <v>2017</v>
      </c>
      <c r="B5805" t="s">
        <v>65</v>
      </c>
      <c r="C5805">
        <v>6</v>
      </c>
      <c r="D5805" t="s">
        <v>48</v>
      </c>
      <c r="E5805" s="48" t="str">
        <f>VLOOKUP(D5805,'Species List'!$A$2:$J$97,3,0)</f>
        <v>Scarus taeniopterus</v>
      </c>
      <c r="F5805">
        <v>4</v>
      </c>
      <c r="H5805" s="50">
        <f>VLOOKUP(D5805,'Species List'!$A$2:$J$97,6,0)</f>
        <v>-3.2256999999999998</v>
      </c>
      <c r="I5805" s="50">
        <f>VLOOKUP(D5805,'Species List'!$A$2:$J$97,7,0)</f>
        <v>2.3852000000000002</v>
      </c>
      <c r="J5805">
        <f t="shared" si="90"/>
        <v>3.9403381302253098</v>
      </c>
      <c r="K5805" s="50" t="str">
        <f>VLOOKUP(D5805,'Species List'!$A$2:$J$97,4,0)</f>
        <v>Scaridae</v>
      </c>
    </row>
    <row r="5806" spans="1:11">
      <c r="A5806">
        <v>2017</v>
      </c>
      <c r="B5806" t="s">
        <v>65</v>
      </c>
      <c r="C5806">
        <v>6</v>
      </c>
      <c r="D5806" t="s">
        <v>48</v>
      </c>
      <c r="E5806" s="48" t="str">
        <f>VLOOKUP(D5806,'Species List'!$A$2:$J$97,3,0)</f>
        <v>Scarus taeniopterus</v>
      </c>
      <c r="F5806">
        <v>14</v>
      </c>
      <c r="H5806" s="50">
        <f>VLOOKUP(D5806,'Species List'!$A$2:$J$97,6,0)</f>
        <v>-3.2256999999999998</v>
      </c>
      <c r="I5806" s="50">
        <f>VLOOKUP(D5806,'Species List'!$A$2:$J$97,7,0)</f>
        <v>2.3852000000000002</v>
      </c>
      <c r="J5806">
        <f t="shared" si="90"/>
        <v>78.206813423753971</v>
      </c>
      <c r="K5806" s="50" t="str">
        <f>VLOOKUP(D5806,'Species List'!$A$2:$J$97,4,0)</f>
        <v>Scaridae</v>
      </c>
    </row>
    <row r="5807" spans="1:11">
      <c r="A5807">
        <v>2017</v>
      </c>
      <c r="B5807" t="s">
        <v>65</v>
      </c>
      <c r="C5807">
        <v>6</v>
      </c>
      <c r="D5807" t="s">
        <v>48</v>
      </c>
      <c r="E5807" s="48" t="str">
        <f>VLOOKUP(D5807,'Species List'!$A$2:$J$97,3,0)</f>
        <v>Scarus taeniopterus</v>
      </c>
      <c r="F5807">
        <v>14</v>
      </c>
      <c r="H5807" s="50">
        <f>VLOOKUP(D5807,'Species List'!$A$2:$J$97,6,0)</f>
        <v>-3.2256999999999998</v>
      </c>
      <c r="I5807" s="50">
        <f>VLOOKUP(D5807,'Species List'!$A$2:$J$97,7,0)</f>
        <v>2.3852000000000002</v>
      </c>
      <c r="J5807">
        <f t="shared" si="90"/>
        <v>78.206813423753971</v>
      </c>
      <c r="K5807" s="50" t="str">
        <f>VLOOKUP(D5807,'Species List'!$A$2:$J$97,4,0)</f>
        <v>Scaridae</v>
      </c>
    </row>
    <row r="5808" spans="1:11">
      <c r="A5808">
        <v>2017</v>
      </c>
      <c r="B5808" t="s">
        <v>65</v>
      </c>
      <c r="C5808">
        <v>6</v>
      </c>
      <c r="D5808" t="s">
        <v>42</v>
      </c>
      <c r="E5808" s="48" t="str">
        <f>VLOOKUP(D5808,'Species List'!$A$2:$J$97,3,0)</f>
        <v>Scarus vetula</v>
      </c>
      <c r="F5808">
        <v>16</v>
      </c>
      <c r="G5808" t="s">
        <v>21</v>
      </c>
      <c r="H5808" s="50">
        <f>VLOOKUP(D5808,'Species List'!$A$2:$J$97,6,0)</f>
        <v>-5.0162000000000004</v>
      </c>
      <c r="I5808" s="50">
        <f>VLOOKUP(D5808,'Species List'!$A$2:$J$97,7,0)</f>
        <v>3.1109</v>
      </c>
      <c r="J5808">
        <f t="shared" si="90"/>
        <v>69.278241285785583</v>
      </c>
      <c r="K5808" s="50" t="str">
        <f>VLOOKUP(D5808,'Species List'!$A$2:$J$97,4,0)</f>
        <v>Scaridae</v>
      </c>
    </row>
    <row r="5809" spans="1:11">
      <c r="A5809">
        <v>2017</v>
      </c>
      <c r="B5809" t="s">
        <v>65</v>
      </c>
      <c r="C5809">
        <v>6</v>
      </c>
      <c r="D5809" t="s">
        <v>42</v>
      </c>
      <c r="E5809" s="48" t="str">
        <f>VLOOKUP(D5809,'Species List'!$A$2:$J$97,3,0)</f>
        <v>Scarus vetula</v>
      </c>
      <c r="F5809">
        <v>28</v>
      </c>
      <c r="G5809" t="s">
        <v>43</v>
      </c>
      <c r="H5809" s="50">
        <f>VLOOKUP(D5809,'Species List'!$A$2:$J$97,6,0)</f>
        <v>-5.0162000000000004</v>
      </c>
      <c r="I5809" s="50">
        <f>VLOOKUP(D5809,'Species List'!$A$2:$J$97,7,0)</f>
        <v>3.1109</v>
      </c>
      <c r="J5809">
        <f t="shared" si="90"/>
        <v>395.06078258407069</v>
      </c>
      <c r="K5809" s="50" t="str">
        <f>VLOOKUP(D5809,'Species List'!$A$2:$J$97,4,0)</f>
        <v>Scaridae</v>
      </c>
    </row>
    <row r="5810" spans="1:11">
      <c r="A5810">
        <v>2017</v>
      </c>
      <c r="B5810" t="s">
        <v>65</v>
      </c>
      <c r="C5810">
        <v>6</v>
      </c>
      <c r="D5810" t="s">
        <v>42</v>
      </c>
      <c r="E5810" s="48" t="str">
        <f>VLOOKUP(D5810,'Species List'!$A$2:$J$97,3,0)</f>
        <v>Scarus vetula</v>
      </c>
      <c r="F5810">
        <v>28</v>
      </c>
      <c r="G5810" t="s">
        <v>43</v>
      </c>
      <c r="H5810" s="50">
        <f>VLOOKUP(D5810,'Species List'!$A$2:$J$97,6,0)</f>
        <v>-5.0162000000000004</v>
      </c>
      <c r="I5810" s="50">
        <f>VLOOKUP(D5810,'Species List'!$A$2:$J$97,7,0)</f>
        <v>3.1109</v>
      </c>
      <c r="J5810">
        <f t="shared" si="90"/>
        <v>395.06078258407069</v>
      </c>
      <c r="K5810" s="50" t="str">
        <f>VLOOKUP(D5810,'Species List'!$A$2:$J$97,4,0)</f>
        <v>Scaridae</v>
      </c>
    </row>
    <row r="5811" spans="1:11">
      <c r="A5811">
        <v>2017</v>
      </c>
      <c r="B5811" t="s">
        <v>65</v>
      </c>
      <c r="C5811">
        <v>6</v>
      </c>
      <c r="D5811" t="s">
        <v>42</v>
      </c>
      <c r="E5811" s="48" t="str">
        <f>VLOOKUP(D5811,'Species List'!$A$2:$J$97,3,0)</f>
        <v>Scarus vetula</v>
      </c>
      <c r="F5811">
        <v>32</v>
      </c>
      <c r="G5811" t="s">
        <v>43</v>
      </c>
      <c r="H5811" s="50">
        <f>VLOOKUP(D5811,'Species List'!$A$2:$J$97,6,0)</f>
        <v>-5.0162000000000004</v>
      </c>
      <c r="I5811" s="50">
        <f>VLOOKUP(D5811,'Species List'!$A$2:$J$97,7,0)</f>
        <v>3.1109</v>
      </c>
      <c r="J5811">
        <f t="shared" si="90"/>
        <v>598.50952660385963</v>
      </c>
      <c r="K5811" s="50" t="str">
        <f>VLOOKUP(D5811,'Species List'!$A$2:$J$97,4,0)</f>
        <v>Scaridae</v>
      </c>
    </row>
    <row r="5812" spans="1:11">
      <c r="A5812">
        <v>2017</v>
      </c>
      <c r="B5812" t="s">
        <v>65</v>
      </c>
      <c r="C5812">
        <v>6</v>
      </c>
      <c r="D5812" t="s">
        <v>47</v>
      </c>
      <c r="E5812" s="48" t="str">
        <f>VLOOKUP(D5812,'Species List'!$A$2:$J$97,3,0)</f>
        <v>Sparisoma aurofrenatum</v>
      </c>
      <c r="F5812">
        <v>16</v>
      </c>
      <c r="G5812" t="s">
        <v>21</v>
      </c>
      <c r="H5812" s="50">
        <f>VLOOKUP(D5812,'Species List'!$A$2:$J$97,6,0)</f>
        <v>-4.0781000000000001</v>
      </c>
      <c r="I5812" s="50">
        <f>VLOOKUP(D5812,'Species List'!$A$2:$J$97,7,0)</f>
        <v>2.7437999999999998</v>
      </c>
      <c r="J5812">
        <f t="shared" si="90"/>
        <v>93.231872840853399</v>
      </c>
      <c r="K5812" s="50" t="str">
        <f>VLOOKUP(D5812,'Species List'!$A$2:$J$97,4,0)</f>
        <v>Scaridae</v>
      </c>
    </row>
    <row r="5813" spans="1:11">
      <c r="A5813">
        <v>2017</v>
      </c>
      <c r="B5813" t="s">
        <v>65</v>
      </c>
      <c r="C5813">
        <v>6</v>
      </c>
      <c r="D5813" t="s">
        <v>47</v>
      </c>
      <c r="E5813" s="48" t="str">
        <f>VLOOKUP(D5813,'Species List'!$A$2:$J$97,3,0)</f>
        <v>Sparisoma aurofrenatum</v>
      </c>
      <c r="F5813">
        <v>16</v>
      </c>
      <c r="G5813" t="s">
        <v>21</v>
      </c>
      <c r="H5813" s="50">
        <f>VLOOKUP(D5813,'Species List'!$A$2:$J$97,6,0)</f>
        <v>-4.0781000000000001</v>
      </c>
      <c r="I5813" s="50">
        <f>VLOOKUP(D5813,'Species List'!$A$2:$J$97,7,0)</f>
        <v>2.7437999999999998</v>
      </c>
      <c r="J5813">
        <f t="shared" si="90"/>
        <v>93.231872840853399</v>
      </c>
      <c r="K5813" s="50" t="str">
        <f>VLOOKUP(D5813,'Species List'!$A$2:$J$97,4,0)</f>
        <v>Scaridae</v>
      </c>
    </row>
    <row r="5814" spans="1:11">
      <c r="A5814">
        <v>2017</v>
      </c>
      <c r="B5814" t="s">
        <v>65</v>
      </c>
      <c r="C5814">
        <v>6</v>
      </c>
      <c r="D5814" t="s">
        <v>47</v>
      </c>
      <c r="E5814" s="48" t="str">
        <f>VLOOKUP(D5814,'Species List'!$A$2:$J$97,3,0)</f>
        <v>Sparisoma aurofrenatum</v>
      </c>
      <c r="F5814">
        <v>20</v>
      </c>
      <c r="G5814" t="s">
        <v>43</v>
      </c>
      <c r="H5814" s="50">
        <f>VLOOKUP(D5814,'Species List'!$A$2:$J$97,6,0)</f>
        <v>-4.0781000000000001</v>
      </c>
      <c r="I5814" s="50">
        <f>VLOOKUP(D5814,'Species List'!$A$2:$J$97,7,0)</f>
        <v>2.7437999999999998</v>
      </c>
      <c r="J5814">
        <f t="shared" si="90"/>
        <v>171.97531044669645</v>
      </c>
      <c r="K5814" s="50" t="str">
        <f>VLOOKUP(D5814,'Species List'!$A$2:$J$97,4,0)</f>
        <v>Scaridae</v>
      </c>
    </row>
    <row r="5815" spans="1:11">
      <c r="A5815">
        <v>2017</v>
      </c>
      <c r="B5815" t="s">
        <v>65</v>
      </c>
      <c r="C5815">
        <v>6</v>
      </c>
      <c r="D5815" t="s">
        <v>47</v>
      </c>
      <c r="E5815" s="48" t="str">
        <f>VLOOKUP(D5815,'Species List'!$A$2:$J$97,3,0)</f>
        <v>Sparisoma aurofrenatum</v>
      </c>
      <c r="F5815">
        <v>14</v>
      </c>
      <c r="H5815" s="50">
        <f>VLOOKUP(D5815,'Species List'!$A$2:$J$97,6,0)</f>
        <v>-4.0781000000000001</v>
      </c>
      <c r="I5815" s="50">
        <f>VLOOKUP(D5815,'Species List'!$A$2:$J$97,7,0)</f>
        <v>2.7437999999999998</v>
      </c>
      <c r="J5815">
        <f t="shared" si="90"/>
        <v>64.631778134170816</v>
      </c>
      <c r="K5815" s="50" t="str">
        <f>VLOOKUP(D5815,'Species List'!$A$2:$J$97,4,0)</f>
        <v>Scaridae</v>
      </c>
    </row>
    <row r="5816" spans="1:11">
      <c r="A5816">
        <v>2017</v>
      </c>
      <c r="B5816" t="s">
        <v>65</v>
      </c>
      <c r="C5816">
        <v>6</v>
      </c>
      <c r="D5816" t="s">
        <v>45</v>
      </c>
      <c r="E5816" s="48" t="str">
        <f>VLOOKUP(D5816,'Species List'!$A$2:$J$97,3,0)</f>
        <v>Sparisoma viride</v>
      </c>
      <c r="F5816">
        <v>12</v>
      </c>
      <c r="G5816" t="s">
        <v>21</v>
      </c>
      <c r="H5816" s="50">
        <f>VLOOKUP(D5816,'Species List'!$A$2:$J$97,6,0)</f>
        <v>-4.4317000000000002</v>
      </c>
      <c r="I5816" s="50">
        <f>VLOOKUP(D5816,'Species List'!$A$2:$J$97,7,0)</f>
        <v>2.9051</v>
      </c>
      <c r="J5816">
        <f t="shared" si="90"/>
        <v>40.600318253552281</v>
      </c>
      <c r="K5816" s="50" t="str">
        <f>VLOOKUP(D5816,'Species List'!$A$2:$J$97,4,0)</f>
        <v>Scaridae</v>
      </c>
    </row>
    <row r="5817" spans="1:11">
      <c r="A5817">
        <v>2017</v>
      </c>
      <c r="B5817" t="s">
        <v>65</v>
      </c>
      <c r="C5817">
        <v>6</v>
      </c>
      <c r="D5817" t="s">
        <v>45</v>
      </c>
      <c r="E5817" s="48" t="str">
        <f>VLOOKUP(D5817,'Species List'!$A$2:$J$97,3,0)</f>
        <v>Sparisoma viride</v>
      </c>
      <c r="F5817">
        <v>6</v>
      </c>
      <c r="G5817" t="s">
        <v>53</v>
      </c>
      <c r="H5817" s="50">
        <f>VLOOKUP(D5817,'Species List'!$A$2:$J$97,6,0)</f>
        <v>-4.4317000000000002</v>
      </c>
      <c r="I5817" s="50">
        <f>VLOOKUP(D5817,'Species List'!$A$2:$J$97,7,0)</f>
        <v>2.9051</v>
      </c>
      <c r="J5817">
        <f t="shared" si="90"/>
        <v>5.4200987296580179</v>
      </c>
      <c r="K5817" s="50" t="str">
        <f>VLOOKUP(D5817,'Species List'!$A$2:$J$97,4,0)</f>
        <v>Scaridae</v>
      </c>
    </row>
    <row r="5818" spans="1:11">
      <c r="A5818">
        <v>2017</v>
      </c>
      <c r="B5818" t="s">
        <v>65</v>
      </c>
      <c r="C5818">
        <v>6</v>
      </c>
      <c r="D5818" t="s">
        <v>45</v>
      </c>
      <c r="E5818" s="48" t="str">
        <f>VLOOKUP(D5818,'Species List'!$A$2:$J$97,3,0)</f>
        <v>Sparisoma viride</v>
      </c>
      <c r="F5818">
        <v>27</v>
      </c>
      <c r="G5818" t="s">
        <v>43</v>
      </c>
      <c r="H5818" s="50">
        <f>VLOOKUP(D5818,'Species List'!$A$2:$J$97,6,0)</f>
        <v>-4.4317000000000002</v>
      </c>
      <c r="I5818" s="50">
        <f>VLOOKUP(D5818,'Species List'!$A$2:$J$97,7,0)</f>
        <v>2.9051</v>
      </c>
      <c r="J5818">
        <f t="shared" si="90"/>
        <v>428.20809318874581</v>
      </c>
      <c r="K5818" s="50" t="str">
        <f>VLOOKUP(D5818,'Species List'!$A$2:$J$97,4,0)</f>
        <v>Scaridae</v>
      </c>
    </row>
    <row r="5819" spans="1:11">
      <c r="A5819">
        <v>2017</v>
      </c>
      <c r="B5819" t="s">
        <v>65</v>
      </c>
      <c r="C5819">
        <v>6</v>
      </c>
      <c r="D5819" t="s">
        <v>60</v>
      </c>
      <c r="E5819" s="48" t="str">
        <f>VLOOKUP(D5819,'Species List'!$A$2:$J$97,3,0)</f>
        <v>Sparisoma rubripinne</v>
      </c>
      <c r="F5819">
        <v>15</v>
      </c>
      <c r="H5819" s="50">
        <f>VLOOKUP(D5819,'Species List'!$A$2:$J$97,6,0)</f>
        <v>-4.8700999999999999</v>
      </c>
      <c r="I5819" s="50">
        <f>VLOOKUP(D5819,'Species List'!$A$2:$J$97,7,0)</f>
        <v>3.0640999999999998</v>
      </c>
      <c r="J5819">
        <f t="shared" si="90"/>
        <v>62.756863043975869</v>
      </c>
      <c r="K5819" s="50" t="str">
        <f>VLOOKUP(D5819,'Species List'!$A$2:$J$97,4,0)</f>
        <v>Scaridae</v>
      </c>
    </row>
    <row r="5820" spans="1:11">
      <c r="A5820">
        <v>2017</v>
      </c>
      <c r="B5820" t="s">
        <v>65</v>
      </c>
      <c r="C5820">
        <v>7</v>
      </c>
      <c r="D5820" t="s">
        <v>44</v>
      </c>
      <c r="E5820" s="48" t="str">
        <f>VLOOKUP(D5820,'Species List'!$A$2:$J$97,3,0)</f>
        <v>Scarus iseri</v>
      </c>
      <c r="F5820">
        <v>2</v>
      </c>
      <c r="G5820" t="s">
        <v>53</v>
      </c>
      <c r="H5820" s="50">
        <f>VLOOKUP(D5820,'Species List'!$A$2:$J$97,6,0)</f>
        <v>-4.8887</v>
      </c>
      <c r="I5820" s="50">
        <f>VLOOKUP(D5820,'Species List'!$A$2:$J$97,7,0)</f>
        <v>3.0548000000000002</v>
      </c>
      <c r="J5820">
        <f t="shared" si="90"/>
        <v>0.1218109781873183</v>
      </c>
      <c r="K5820" s="50" t="str">
        <f>VLOOKUP(D5820,'Species List'!$A$2:$J$97,4,0)</f>
        <v>Scaridae</v>
      </c>
    </row>
    <row r="5821" spans="1:11">
      <c r="A5821">
        <v>2017</v>
      </c>
      <c r="B5821" t="s">
        <v>65</v>
      </c>
      <c r="C5821">
        <v>7</v>
      </c>
      <c r="D5821" t="s">
        <v>44</v>
      </c>
      <c r="E5821" s="48" t="str">
        <f>VLOOKUP(D5821,'Species List'!$A$2:$J$97,3,0)</f>
        <v>Scarus iseri</v>
      </c>
      <c r="F5821">
        <v>4</v>
      </c>
      <c r="G5821" t="s">
        <v>53</v>
      </c>
      <c r="H5821" s="50">
        <f>VLOOKUP(D5821,'Species List'!$A$2:$J$97,6,0)</f>
        <v>-4.8887</v>
      </c>
      <c r="I5821" s="50">
        <f>VLOOKUP(D5821,'Species List'!$A$2:$J$97,7,0)</f>
        <v>3.0548000000000002</v>
      </c>
      <c r="J5821">
        <f t="shared" si="90"/>
        <v>1.0122152160204034</v>
      </c>
      <c r="K5821" s="50" t="str">
        <f>VLOOKUP(D5821,'Species List'!$A$2:$J$97,4,0)</f>
        <v>Scaridae</v>
      </c>
    </row>
    <row r="5822" spans="1:11">
      <c r="A5822">
        <v>2017</v>
      </c>
      <c r="B5822" t="s">
        <v>65</v>
      </c>
      <c r="C5822">
        <v>7</v>
      </c>
      <c r="D5822" t="s">
        <v>44</v>
      </c>
      <c r="E5822" s="48" t="str">
        <f>VLOOKUP(D5822,'Species List'!$A$2:$J$97,3,0)</f>
        <v>Scarus iseri</v>
      </c>
      <c r="F5822">
        <v>4</v>
      </c>
      <c r="G5822" t="s">
        <v>53</v>
      </c>
      <c r="H5822" s="50">
        <f>VLOOKUP(D5822,'Species List'!$A$2:$J$97,6,0)</f>
        <v>-4.8887</v>
      </c>
      <c r="I5822" s="50">
        <f>VLOOKUP(D5822,'Species List'!$A$2:$J$97,7,0)</f>
        <v>3.0548000000000002</v>
      </c>
      <c r="J5822">
        <f t="shared" si="90"/>
        <v>1.0122152160204034</v>
      </c>
      <c r="K5822" s="50" t="str">
        <f>VLOOKUP(D5822,'Species List'!$A$2:$J$97,4,0)</f>
        <v>Scaridae</v>
      </c>
    </row>
    <row r="5823" spans="1:11">
      <c r="A5823">
        <v>2017</v>
      </c>
      <c r="B5823" t="s">
        <v>65</v>
      </c>
      <c r="C5823">
        <v>7</v>
      </c>
      <c r="D5823" t="s">
        <v>44</v>
      </c>
      <c r="E5823" s="48" t="str">
        <f>VLOOKUP(D5823,'Species List'!$A$2:$J$97,3,0)</f>
        <v>Scarus iseri</v>
      </c>
      <c r="F5823">
        <v>6</v>
      </c>
      <c r="G5823" t="s">
        <v>53</v>
      </c>
      <c r="H5823" s="50">
        <f>VLOOKUP(D5823,'Species List'!$A$2:$J$97,6,0)</f>
        <v>-4.8887</v>
      </c>
      <c r="I5823" s="50">
        <f>VLOOKUP(D5823,'Species List'!$A$2:$J$97,7,0)</f>
        <v>3.0548000000000002</v>
      </c>
      <c r="J5823">
        <f t="shared" si="90"/>
        <v>3.4929827401913811</v>
      </c>
      <c r="K5823" s="50" t="str">
        <f>VLOOKUP(D5823,'Species List'!$A$2:$J$97,4,0)</f>
        <v>Scaridae</v>
      </c>
    </row>
    <row r="5824" spans="1:11">
      <c r="A5824">
        <v>2017</v>
      </c>
      <c r="B5824" t="s">
        <v>65</v>
      </c>
      <c r="C5824">
        <v>7</v>
      </c>
      <c r="D5824" t="s">
        <v>44</v>
      </c>
      <c r="E5824" s="48" t="str">
        <f>VLOOKUP(D5824,'Species List'!$A$2:$J$97,3,0)</f>
        <v>Scarus iseri</v>
      </c>
      <c r="F5824">
        <v>8</v>
      </c>
      <c r="G5824" t="s">
        <v>53</v>
      </c>
      <c r="H5824" s="50">
        <f>VLOOKUP(D5824,'Species List'!$A$2:$J$97,6,0)</f>
        <v>-4.8887</v>
      </c>
      <c r="I5824" s="50">
        <f>VLOOKUP(D5824,'Species List'!$A$2:$J$97,7,0)</f>
        <v>3.0548000000000002</v>
      </c>
      <c r="J5824">
        <f t="shared" si="90"/>
        <v>8.4112258089550505</v>
      </c>
      <c r="K5824" s="50" t="str">
        <f>VLOOKUP(D5824,'Species List'!$A$2:$J$97,4,0)</f>
        <v>Scaridae</v>
      </c>
    </row>
    <row r="5825" spans="1:11">
      <c r="A5825">
        <v>2017</v>
      </c>
      <c r="B5825" t="s">
        <v>65</v>
      </c>
      <c r="C5825">
        <v>7</v>
      </c>
      <c r="D5825" t="s">
        <v>48</v>
      </c>
      <c r="E5825" s="48" t="str">
        <f>VLOOKUP(D5825,'Species List'!$A$2:$J$97,3,0)</f>
        <v>Scarus taeniopterus</v>
      </c>
      <c r="F5825">
        <v>11</v>
      </c>
      <c r="G5825" t="s">
        <v>21</v>
      </c>
      <c r="H5825" s="50">
        <f>VLOOKUP(D5825,'Species List'!$A$2:$J$97,6,0)</f>
        <v>-3.2256999999999998</v>
      </c>
      <c r="I5825" s="50">
        <f>VLOOKUP(D5825,'Species List'!$A$2:$J$97,7,0)</f>
        <v>2.3852000000000002</v>
      </c>
      <c r="J5825">
        <f t="shared" si="90"/>
        <v>43.997685665219798</v>
      </c>
      <c r="K5825" s="50" t="str">
        <f>VLOOKUP(D5825,'Species List'!$A$2:$J$97,4,0)</f>
        <v>Scaridae</v>
      </c>
    </row>
    <row r="5826" spans="1:11">
      <c r="A5826">
        <v>2017</v>
      </c>
      <c r="B5826" t="s">
        <v>65</v>
      </c>
      <c r="C5826">
        <v>7</v>
      </c>
      <c r="D5826" t="s">
        <v>48</v>
      </c>
      <c r="E5826" s="48" t="str">
        <f>VLOOKUP(D5826,'Species List'!$A$2:$J$97,3,0)</f>
        <v>Scarus taeniopterus</v>
      </c>
      <c r="F5826">
        <v>11</v>
      </c>
      <c r="G5826" t="s">
        <v>21</v>
      </c>
      <c r="H5826" s="50">
        <f>VLOOKUP(D5826,'Species List'!$A$2:$J$97,6,0)</f>
        <v>-3.2256999999999998</v>
      </c>
      <c r="I5826" s="50">
        <f>VLOOKUP(D5826,'Species List'!$A$2:$J$97,7,0)</f>
        <v>2.3852000000000002</v>
      </c>
      <c r="J5826">
        <f t="shared" ref="J5826:J5889" si="91">10^(H5826+(I5826*LOG(F5826*10)/LOG(10)))</f>
        <v>43.997685665219798</v>
      </c>
      <c r="K5826" s="50" t="str">
        <f>VLOOKUP(D5826,'Species List'!$A$2:$J$97,4,0)</f>
        <v>Scaridae</v>
      </c>
    </row>
    <row r="5827" spans="1:11">
      <c r="A5827">
        <v>2017</v>
      </c>
      <c r="B5827" t="s">
        <v>65</v>
      </c>
      <c r="C5827">
        <v>7</v>
      </c>
      <c r="D5827" t="s">
        <v>48</v>
      </c>
      <c r="E5827" s="48" t="str">
        <f>VLOOKUP(D5827,'Species List'!$A$2:$J$97,3,0)</f>
        <v>Scarus taeniopterus</v>
      </c>
      <c r="F5827">
        <v>13</v>
      </c>
      <c r="G5827" t="s">
        <v>21</v>
      </c>
      <c r="H5827" s="50">
        <f>VLOOKUP(D5827,'Species List'!$A$2:$J$97,6,0)</f>
        <v>-3.2256999999999998</v>
      </c>
      <c r="I5827" s="50">
        <f>VLOOKUP(D5827,'Species List'!$A$2:$J$97,7,0)</f>
        <v>2.3852000000000002</v>
      </c>
      <c r="J5827">
        <f t="shared" si="91"/>
        <v>65.535660968650873</v>
      </c>
      <c r="K5827" s="50" t="str">
        <f>VLOOKUP(D5827,'Species List'!$A$2:$J$97,4,0)</f>
        <v>Scaridae</v>
      </c>
    </row>
    <row r="5828" spans="1:11">
      <c r="A5828">
        <v>2017</v>
      </c>
      <c r="B5828" t="s">
        <v>65</v>
      </c>
      <c r="C5828">
        <v>7</v>
      </c>
      <c r="D5828" t="s">
        <v>48</v>
      </c>
      <c r="E5828" s="48" t="str">
        <f>VLOOKUP(D5828,'Species List'!$A$2:$J$97,3,0)</f>
        <v>Scarus taeniopterus</v>
      </c>
      <c r="F5828">
        <v>19</v>
      </c>
      <c r="G5828" t="s">
        <v>21</v>
      </c>
      <c r="H5828" s="50">
        <f>VLOOKUP(D5828,'Species List'!$A$2:$J$97,6,0)</f>
        <v>-3.2256999999999998</v>
      </c>
      <c r="I5828" s="50">
        <f>VLOOKUP(D5828,'Species List'!$A$2:$J$97,7,0)</f>
        <v>2.3852000000000002</v>
      </c>
      <c r="J5828">
        <f t="shared" si="91"/>
        <v>162.02539503890316</v>
      </c>
      <c r="K5828" s="50" t="str">
        <f>VLOOKUP(D5828,'Species List'!$A$2:$J$97,4,0)</f>
        <v>Scaridae</v>
      </c>
    </row>
    <row r="5829" spans="1:11">
      <c r="A5829">
        <v>2017</v>
      </c>
      <c r="B5829" t="s">
        <v>65</v>
      </c>
      <c r="C5829">
        <v>7</v>
      </c>
      <c r="D5829" t="s">
        <v>48</v>
      </c>
      <c r="E5829" s="48" t="str">
        <f>VLOOKUP(D5829,'Species List'!$A$2:$J$97,3,0)</f>
        <v>Scarus taeniopterus</v>
      </c>
      <c r="F5829">
        <v>2</v>
      </c>
      <c r="G5829" t="s">
        <v>53</v>
      </c>
      <c r="H5829" s="50">
        <f>VLOOKUP(D5829,'Species List'!$A$2:$J$97,6,0)</f>
        <v>-3.2256999999999998</v>
      </c>
      <c r="I5829" s="50">
        <f>VLOOKUP(D5829,'Species List'!$A$2:$J$97,7,0)</f>
        <v>2.3852000000000002</v>
      </c>
      <c r="J5829">
        <f t="shared" si="91"/>
        <v>0.75425247798161132</v>
      </c>
      <c r="K5829" s="50" t="str">
        <f>VLOOKUP(D5829,'Species List'!$A$2:$J$97,4,0)</f>
        <v>Scaridae</v>
      </c>
    </row>
    <row r="5830" spans="1:11">
      <c r="A5830">
        <v>2017</v>
      </c>
      <c r="B5830" t="s">
        <v>65</v>
      </c>
      <c r="C5830">
        <v>7</v>
      </c>
      <c r="D5830" t="s">
        <v>48</v>
      </c>
      <c r="E5830" s="48" t="str">
        <f>VLOOKUP(D5830,'Species List'!$A$2:$J$97,3,0)</f>
        <v>Scarus taeniopterus</v>
      </c>
      <c r="F5830">
        <v>2</v>
      </c>
      <c r="G5830" t="s">
        <v>53</v>
      </c>
      <c r="H5830" s="50">
        <f>VLOOKUP(D5830,'Species List'!$A$2:$J$97,6,0)</f>
        <v>-3.2256999999999998</v>
      </c>
      <c r="I5830" s="50">
        <f>VLOOKUP(D5830,'Species List'!$A$2:$J$97,7,0)</f>
        <v>2.3852000000000002</v>
      </c>
      <c r="J5830">
        <f t="shared" si="91"/>
        <v>0.75425247798161132</v>
      </c>
      <c r="K5830" s="50" t="str">
        <f>VLOOKUP(D5830,'Species List'!$A$2:$J$97,4,0)</f>
        <v>Scaridae</v>
      </c>
    </row>
    <row r="5831" spans="1:11">
      <c r="A5831">
        <v>2017</v>
      </c>
      <c r="B5831" t="s">
        <v>65</v>
      </c>
      <c r="C5831">
        <v>7</v>
      </c>
      <c r="D5831" t="s">
        <v>48</v>
      </c>
      <c r="E5831" s="48" t="str">
        <f>VLOOKUP(D5831,'Species List'!$A$2:$J$97,3,0)</f>
        <v>Scarus taeniopterus</v>
      </c>
      <c r="F5831">
        <v>2</v>
      </c>
      <c r="G5831" t="s">
        <v>53</v>
      </c>
      <c r="H5831" s="50">
        <f>VLOOKUP(D5831,'Species List'!$A$2:$J$97,6,0)</f>
        <v>-3.2256999999999998</v>
      </c>
      <c r="I5831" s="50">
        <f>VLOOKUP(D5831,'Species List'!$A$2:$J$97,7,0)</f>
        <v>2.3852000000000002</v>
      </c>
      <c r="J5831">
        <f t="shared" si="91"/>
        <v>0.75425247798161132</v>
      </c>
      <c r="K5831" s="50" t="str">
        <f>VLOOKUP(D5831,'Species List'!$A$2:$J$97,4,0)</f>
        <v>Scaridae</v>
      </c>
    </row>
    <row r="5832" spans="1:11">
      <c r="A5832">
        <v>2017</v>
      </c>
      <c r="B5832" t="s">
        <v>65</v>
      </c>
      <c r="C5832">
        <v>7</v>
      </c>
      <c r="D5832" t="s">
        <v>48</v>
      </c>
      <c r="E5832" s="48" t="str">
        <f>VLOOKUP(D5832,'Species List'!$A$2:$J$97,3,0)</f>
        <v>Scarus taeniopterus</v>
      </c>
      <c r="F5832">
        <v>2</v>
      </c>
      <c r="G5832" t="s">
        <v>53</v>
      </c>
      <c r="H5832" s="50">
        <f>VLOOKUP(D5832,'Species List'!$A$2:$J$97,6,0)</f>
        <v>-3.2256999999999998</v>
      </c>
      <c r="I5832" s="50">
        <f>VLOOKUP(D5832,'Species List'!$A$2:$J$97,7,0)</f>
        <v>2.3852000000000002</v>
      </c>
      <c r="J5832">
        <f t="shared" si="91"/>
        <v>0.75425247798161132</v>
      </c>
      <c r="K5832" s="50" t="str">
        <f>VLOOKUP(D5832,'Species List'!$A$2:$J$97,4,0)</f>
        <v>Scaridae</v>
      </c>
    </row>
    <row r="5833" spans="1:11">
      <c r="A5833">
        <v>2017</v>
      </c>
      <c r="B5833" t="s">
        <v>65</v>
      </c>
      <c r="C5833">
        <v>7</v>
      </c>
      <c r="D5833" t="s">
        <v>48</v>
      </c>
      <c r="E5833" s="48" t="str">
        <f>VLOOKUP(D5833,'Species List'!$A$2:$J$97,3,0)</f>
        <v>Scarus taeniopterus</v>
      </c>
      <c r="F5833">
        <v>3</v>
      </c>
      <c r="G5833" t="s">
        <v>53</v>
      </c>
      <c r="H5833" s="50">
        <f>VLOOKUP(D5833,'Species List'!$A$2:$J$97,6,0)</f>
        <v>-3.2256999999999998</v>
      </c>
      <c r="I5833" s="50">
        <f>VLOOKUP(D5833,'Species List'!$A$2:$J$97,7,0)</f>
        <v>2.3852000000000002</v>
      </c>
      <c r="J5833">
        <f t="shared" si="91"/>
        <v>1.9839449475553055</v>
      </c>
      <c r="K5833" s="50" t="str">
        <f>VLOOKUP(D5833,'Species List'!$A$2:$J$97,4,0)</f>
        <v>Scaridae</v>
      </c>
    </row>
    <row r="5834" spans="1:11">
      <c r="A5834">
        <v>2017</v>
      </c>
      <c r="B5834" t="s">
        <v>65</v>
      </c>
      <c r="C5834">
        <v>7</v>
      </c>
      <c r="D5834" t="s">
        <v>48</v>
      </c>
      <c r="E5834" s="48" t="str">
        <f>VLOOKUP(D5834,'Species List'!$A$2:$J$97,3,0)</f>
        <v>Scarus taeniopterus</v>
      </c>
      <c r="F5834">
        <v>3</v>
      </c>
      <c r="G5834" t="s">
        <v>53</v>
      </c>
      <c r="H5834" s="50">
        <f>VLOOKUP(D5834,'Species List'!$A$2:$J$97,6,0)</f>
        <v>-3.2256999999999998</v>
      </c>
      <c r="I5834" s="50">
        <f>VLOOKUP(D5834,'Species List'!$A$2:$J$97,7,0)</f>
        <v>2.3852000000000002</v>
      </c>
      <c r="J5834">
        <f t="shared" si="91"/>
        <v>1.9839449475553055</v>
      </c>
      <c r="K5834" s="50" t="str">
        <f>VLOOKUP(D5834,'Species List'!$A$2:$J$97,4,0)</f>
        <v>Scaridae</v>
      </c>
    </row>
    <row r="5835" spans="1:11">
      <c r="A5835">
        <v>2017</v>
      </c>
      <c r="B5835" t="s">
        <v>65</v>
      </c>
      <c r="C5835">
        <v>7</v>
      </c>
      <c r="D5835" t="s">
        <v>48</v>
      </c>
      <c r="E5835" s="48" t="str">
        <f>VLOOKUP(D5835,'Species List'!$A$2:$J$97,3,0)</f>
        <v>Scarus taeniopterus</v>
      </c>
      <c r="F5835">
        <v>3</v>
      </c>
      <c r="G5835" t="s">
        <v>53</v>
      </c>
      <c r="H5835" s="50">
        <f>VLOOKUP(D5835,'Species List'!$A$2:$J$97,6,0)</f>
        <v>-3.2256999999999998</v>
      </c>
      <c r="I5835" s="50">
        <f>VLOOKUP(D5835,'Species List'!$A$2:$J$97,7,0)</f>
        <v>2.3852000000000002</v>
      </c>
      <c r="J5835">
        <f t="shared" si="91"/>
        <v>1.9839449475553055</v>
      </c>
      <c r="K5835" s="50" t="str">
        <f>VLOOKUP(D5835,'Species List'!$A$2:$J$97,4,0)</f>
        <v>Scaridae</v>
      </c>
    </row>
    <row r="5836" spans="1:11">
      <c r="A5836">
        <v>2017</v>
      </c>
      <c r="B5836" t="s">
        <v>65</v>
      </c>
      <c r="C5836">
        <v>7</v>
      </c>
      <c r="D5836" t="s">
        <v>48</v>
      </c>
      <c r="E5836" s="48" t="str">
        <f>VLOOKUP(D5836,'Species List'!$A$2:$J$97,3,0)</f>
        <v>Scarus taeniopterus</v>
      </c>
      <c r="F5836">
        <v>3</v>
      </c>
      <c r="G5836" t="s">
        <v>53</v>
      </c>
      <c r="H5836" s="50">
        <f>VLOOKUP(D5836,'Species List'!$A$2:$J$97,6,0)</f>
        <v>-3.2256999999999998</v>
      </c>
      <c r="I5836" s="50">
        <f>VLOOKUP(D5836,'Species List'!$A$2:$J$97,7,0)</f>
        <v>2.3852000000000002</v>
      </c>
      <c r="J5836">
        <f t="shared" si="91"/>
        <v>1.9839449475553055</v>
      </c>
      <c r="K5836" s="50" t="str">
        <f>VLOOKUP(D5836,'Species List'!$A$2:$J$97,4,0)</f>
        <v>Scaridae</v>
      </c>
    </row>
    <row r="5837" spans="1:11">
      <c r="A5837">
        <v>2017</v>
      </c>
      <c r="B5837" t="s">
        <v>65</v>
      </c>
      <c r="C5837">
        <v>7</v>
      </c>
      <c r="D5837" t="s">
        <v>48</v>
      </c>
      <c r="E5837" s="48" t="str">
        <f>VLOOKUP(D5837,'Species List'!$A$2:$J$97,3,0)</f>
        <v>Scarus taeniopterus</v>
      </c>
      <c r="F5837">
        <v>3</v>
      </c>
      <c r="G5837" t="s">
        <v>53</v>
      </c>
      <c r="H5837" s="50">
        <f>VLOOKUP(D5837,'Species List'!$A$2:$J$97,6,0)</f>
        <v>-3.2256999999999998</v>
      </c>
      <c r="I5837" s="50">
        <f>VLOOKUP(D5837,'Species List'!$A$2:$J$97,7,0)</f>
        <v>2.3852000000000002</v>
      </c>
      <c r="J5837">
        <f t="shared" si="91"/>
        <v>1.9839449475553055</v>
      </c>
      <c r="K5837" s="50" t="str">
        <f>VLOOKUP(D5837,'Species List'!$A$2:$J$97,4,0)</f>
        <v>Scaridae</v>
      </c>
    </row>
    <row r="5838" spans="1:11">
      <c r="A5838">
        <v>2017</v>
      </c>
      <c r="B5838" t="s">
        <v>65</v>
      </c>
      <c r="C5838">
        <v>7</v>
      </c>
      <c r="D5838" t="s">
        <v>48</v>
      </c>
      <c r="E5838" s="48" t="str">
        <f>VLOOKUP(D5838,'Species List'!$A$2:$J$97,3,0)</f>
        <v>Scarus taeniopterus</v>
      </c>
      <c r="F5838">
        <v>3</v>
      </c>
      <c r="G5838" t="s">
        <v>53</v>
      </c>
      <c r="H5838" s="50">
        <f>VLOOKUP(D5838,'Species List'!$A$2:$J$97,6,0)</f>
        <v>-3.2256999999999998</v>
      </c>
      <c r="I5838" s="50">
        <f>VLOOKUP(D5838,'Species List'!$A$2:$J$97,7,0)</f>
        <v>2.3852000000000002</v>
      </c>
      <c r="J5838">
        <f t="shared" si="91"/>
        <v>1.9839449475553055</v>
      </c>
      <c r="K5838" s="50" t="str">
        <f>VLOOKUP(D5838,'Species List'!$A$2:$J$97,4,0)</f>
        <v>Scaridae</v>
      </c>
    </row>
    <row r="5839" spans="1:11">
      <c r="A5839">
        <v>2017</v>
      </c>
      <c r="B5839" t="s">
        <v>65</v>
      </c>
      <c r="C5839">
        <v>7</v>
      </c>
      <c r="D5839" t="s">
        <v>48</v>
      </c>
      <c r="E5839" s="48" t="str">
        <f>VLOOKUP(D5839,'Species List'!$A$2:$J$97,3,0)</f>
        <v>Scarus taeniopterus</v>
      </c>
      <c r="F5839">
        <v>4</v>
      </c>
      <c r="G5839" t="s">
        <v>53</v>
      </c>
      <c r="H5839" s="50">
        <f>VLOOKUP(D5839,'Species List'!$A$2:$J$97,6,0)</f>
        <v>-3.2256999999999998</v>
      </c>
      <c r="I5839" s="50">
        <f>VLOOKUP(D5839,'Species List'!$A$2:$J$97,7,0)</f>
        <v>2.3852000000000002</v>
      </c>
      <c r="J5839">
        <f t="shared" si="91"/>
        <v>3.9403381302253098</v>
      </c>
      <c r="K5839" s="50" t="str">
        <f>VLOOKUP(D5839,'Species List'!$A$2:$J$97,4,0)</f>
        <v>Scaridae</v>
      </c>
    </row>
    <row r="5840" spans="1:11">
      <c r="A5840">
        <v>2017</v>
      </c>
      <c r="B5840" t="s">
        <v>65</v>
      </c>
      <c r="C5840">
        <v>7</v>
      </c>
      <c r="D5840" t="s">
        <v>48</v>
      </c>
      <c r="E5840" s="48" t="str">
        <f>VLOOKUP(D5840,'Species List'!$A$2:$J$97,3,0)</f>
        <v>Scarus taeniopterus</v>
      </c>
      <c r="F5840">
        <v>4</v>
      </c>
      <c r="G5840" t="s">
        <v>53</v>
      </c>
      <c r="H5840" s="50">
        <f>VLOOKUP(D5840,'Species List'!$A$2:$J$97,6,0)</f>
        <v>-3.2256999999999998</v>
      </c>
      <c r="I5840" s="50">
        <f>VLOOKUP(D5840,'Species List'!$A$2:$J$97,7,0)</f>
        <v>2.3852000000000002</v>
      </c>
      <c r="J5840">
        <f t="shared" si="91"/>
        <v>3.9403381302253098</v>
      </c>
      <c r="K5840" s="50" t="str">
        <f>VLOOKUP(D5840,'Species List'!$A$2:$J$97,4,0)</f>
        <v>Scaridae</v>
      </c>
    </row>
    <row r="5841" spans="1:11">
      <c r="A5841">
        <v>2017</v>
      </c>
      <c r="B5841" t="s">
        <v>65</v>
      </c>
      <c r="C5841">
        <v>7</v>
      </c>
      <c r="D5841" t="s">
        <v>48</v>
      </c>
      <c r="E5841" s="48" t="str">
        <f>VLOOKUP(D5841,'Species List'!$A$2:$J$97,3,0)</f>
        <v>Scarus taeniopterus</v>
      </c>
      <c r="F5841">
        <v>4</v>
      </c>
      <c r="G5841" t="s">
        <v>53</v>
      </c>
      <c r="H5841" s="50">
        <f>VLOOKUP(D5841,'Species List'!$A$2:$J$97,6,0)</f>
        <v>-3.2256999999999998</v>
      </c>
      <c r="I5841" s="50">
        <f>VLOOKUP(D5841,'Species List'!$A$2:$J$97,7,0)</f>
        <v>2.3852000000000002</v>
      </c>
      <c r="J5841">
        <f t="shared" si="91"/>
        <v>3.9403381302253098</v>
      </c>
      <c r="K5841" s="50" t="str">
        <f>VLOOKUP(D5841,'Species List'!$A$2:$J$97,4,0)</f>
        <v>Scaridae</v>
      </c>
    </row>
    <row r="5842" spans="1:11">
      <c r="A5842">
        <v>2017</v>
      </c>
      <c r="B5842" t="s">
        <v>65</v>
      </c>
      <c r="C5842">
        <v>7</v>
      </c>
      <c r="D5842" t="s">
        <v>48</v>
      </c>
      <c r="E5842" s="48" t="str">
        <f>VLOOKUP(D5842,'Species List'!$A$2:$J$97,3,0)</f>
        <v>Scarus taeniopterus</v>
      </c>
      <c r="F5842">
        <v>5</v>
      </c>
      <c r="G5842" t="s">
        <v>53</v>
      </c>
      <c r="H5842" s="50">
        <f>VLOOKUP(D5842,'Species List'!$A$2:$J$97,6,0)</f>
        <v>-3.2256999999999998</v>
      </c>
      <c r="I5842" s="50">
        <f>VLOOKUP(D5842,'Species List'!$A$2:$J$97,7,0)</f>
        <v>2.3852000000000002</v>
      </c>
      <c r="J5842">
        <f t="shared" si="91"/>
        <v>6.7093933568168316</v>
      </c>
      <c r="K5842" s="50" t="str">
        <f>VLOOKUP(D5842,'Species List'!$A$2:$J$97,4,0)</f>
        <v>Scaridae</v>
      </c>
    </row>
    <row r="5843" spans="1:11">
      <c r="A5843">
        <v>2017</v>
      </c>
      <c r="B5843" t="s">
        <v>65</v>
      </c>
      <c r="C5843">
        <v>7</v>
      </c>
      <c r="D5843" t="s">
        <v>42</v>
      </c>
      <c r="E5843" s="48" t="str">
        <f>VLOOKUP(D5843,'Species List'!$A$2:$J$97,3,0)</f>
        <v>Scarus vetula</v>
      </c>
      <c r="F5843">
        <v>21</v>
      </c>
      <c r="G5843" t="s">
        <v>21</v>
      </c>
      <c r="H5843" s="50">
        <f>VLOOKUP(D5843,'Species List'!$A$2:$J$97,6,0)</f>
        <v>-5.0162000000000004</v>
      </c>
      <c r="I5843" s="50">
        <f>VLOOKUP(D5843,'Species List'!$A$2:$J$97,7,0)</f>
        <v>3.1109</v>
      </c>
      <c r="J5843">
        <f t="shared" si="91"/>
        <v>161.43288343397762</v>
      </c>
      <c r="K5843" s="50" t="str">
        <f>VLOOKUP(D5843,'Species List'!$A$2:$J$97,4,0)</f>
        <v>Scaridae</v>
      </c>
    </row>
    <row r="5844" spans="1:11">
      <c r="A5844">
        <v>2017</v>
      </c>
      <c r="B5844" t="s">
        <v>65</v>
      </c>
      <c r="C5844">
        <v>7</v>
      </c>
      <c r="D5844" t="s">
        <v>42</v>
      </c>
      <c r="E5844" s="48" t="str">
        <f>VLOOKUP(D5844,'Species List'!$A$2:$J$97,3,0)</f>
        <v>Scarus vetula</v>
      </c>
      <c r="F5844">
        <v>11</v>
      </c>
      <c r="G5844" t="s">
        <v>53</v>
      </c>
      <c r="H5844" s="50">
        <f>VLOOKUP(D5844,'Species List'!$A$2:$J$97,6,0)</f>
        <v>-5.0162000000000004</v>
      </c>
      <c r="I5844" s="50">
        <f>VLOOKUP(D5844,'Species List'!$A$2:$J$97,7,0)</f>
        <v>3.1109</v>
      </c>
      <c r="J5844">
        <f t="shared" si="91"/>
        <v>21.595760590465034</v>
      </c>
      <c r="K5844" s="50" t="str">
        <f>VLOOKUP(D5844,'Species List'!$A$2:$J$97,4,0)</f>
        <v>Scaridae</v>
      </c>
    </row>
    <row r="5845" spans="1:11">
      <c r="A5845">
        <v>2017</v>
      </c>
      <c r="B5845" t="s">
        <v>65</v>
      </c>
      <c r="C5845">
        <v>7</v>
      </c>
      <c r="D5845" t="s">
        <v>42</v>
      </c>
      <c r="E5845" s="48" t="str">
        <f>VLOOKUP(D5845,'Species List'!$A$2:$J$97,3,0)</f>
        <v>Scarus vetula</v>
      </c>
      <c r="F5845">
        <v>24</v>
      </c>
      <c r="G5845" t="s">
        <v>43</v>
      </c>
      <c r="H5845" s="50">
        <f>VLOOKUP(D5845,'Species List'!$A$2:$J$97,6,0)</f>
        <v>-5.0162000000000004</v>
      </c>
      <c r="I5845" s="50">
        <f>VLOOKUP(D5845,'Species List'!$A$2:$J$97,7,0)</f>
        <v>3.1109</v>
      </c>
      <c r="J5845">
        <f t="shared" si="91"/>
        <v>244.56772957919503</v>
      </c>
      <c r="K5845" s="50" t="str">
        <f>VLOOKUP(D5845,'Species List'!$A$2:$J$97,4,0)</f>
        <v>Scaridae</v>
      </c>
    </row>
    <row r="5846" spans="1:11">
      <c r="A5846">
        <v>2017</v>
      </c>
      <c r="B5846" t="s">
        <v>65</v>
      </c>
      <c r="C5846">
        <v>7</v>
      </c>
      <c r="D5846" t="s">
        <v>42</v>
      </c>
      <c r="E5846" s="48" t="str">
        <f>VLOOKUP(D5846,'Species List'!$A$2:$J$97,3,0)</f>
        <v>Scarus vetula</v>
      </c>
      <c r="F5846">
        <v>27</v>
      </c>
      <c r="G5846" t="s">
        <v>43</v>
      </c>
      <c r="H5846" s="50">
        <f>VLOOKUP(D5846,'Species List'!$A$2:$J$97,6,0)</f>
        <v>-5.0162000000000004</v>
      </c>
      <c r="I5846" s="50">
        <f>VLOOKUP(D5846,'Species List'!$A$2:$J$97,7,0)</f>
        <v>3.1109</v>
      </c>
      <c r="J5846">
        <f t="shared" si="91"/>
        <v>352.80077779738235</v>
      </c>
      <c r="K5846" s="50" t="str">
        <f>VLOOKUP(D5846,'Species List'!$A$2:$J$97,4,0)</f>
        <v>Scaridae</v>
      </c>
    </row>
    <row r="5847" spans="1:11">
      <c r="A5847">
        <v>2017</v>
      </c>
      <c r="B5847" t="s">
        <v>65</v>
      </c>
      <c r="C5847">
        <v>7</v>
      </c>
      <c r="D5847" t="s">
        <v>47</v>
      </c>
      <c r="E5847" s="48" t="str">
        <f>VLOOKUP(D5847,'Species List'!$A$2:$J$97,3,0)</f>
        <v>Sparisoma aurofrenatum</v>
      </c>
      <c r="F5847">
        <v>13</v>
      </c>
      <c r="G5847" t="s">
        <v>21</v>
      </c>
      <c r="H5847" s="50">
        <f>VLOOKUP(D5847,'Species List'!$A$2:$J$97,6,0)</f>
        <v>-4.0781000000000001</v>
      </c>
      <c r="I5847" s="50">
        <f>VLOOKUP(D5847,'Species List'!$A$2:$J$97,7,0)</f>
        <v>2.7437999999999998</v>
      </c>
      <c r="J5847">
        <f t="shared" si="91"/>
        <v>52.739713965167816</v>
      </c>
      <c r="K5847" s="50" t="str">
        <f>VLOOKUP(D5847,'Species List'!$A$2:$J$97,4,0)</f>
        <v>Scaridae</v>
      </c>
    </row>
    <row r="5848" spans="1:11">
      <c r="A5848">
        <v>2017</v>
      </c>
      <c r="B5848" t="s">
        <v>65</v>
      </c>
      <c r="C5848">
        <v>7</v>
      </c>
      <c r="D5848" t="s">
        <v>47</v>
      </c>
      <c r="E5848" s="48" t="str">
        <f>VLOOKUP(D5848,'Species List'!$A$2:$J$97,3,0)</f>
        <v>Sparisoma aurofrenatum</v>
      </c>
      <c r="F5848">
        <v>14</v>
      </c>
      <c r="G5848" t="s">
        <v>21</v>
      </c>
      <c r="H5848" s="50">
        <f>VLOOKUP(D5848,'Species List'!$A$2:$J$97,6,0)</f>
        <v>-4.0781000000000001</v>
      </c>
      <c r="I5848" s="50">
        <f>VLOOKUP(D5848,'Species List'!$A$2:$J$97,7,0)</f>
        <v>2.7437999999999998</v>
      </c>
      <c r="J5848">
        <f t="shared" si="91"/>
        <v>64.631778134170816</v>
      </c>
      <c r="K5848" s="50" t="str">
        <f>VLOOKUP(D5848,'Species List'!$A$2:$J$97,4,0)</f>
        <v>Scaridae</v>
      </c>
    </row>
    <row r="5849" spans="1:11">
      <c r="A5849">
        <v>2017</v>
      </c>
      <c r="B5849" t="s">
        <v>65</v>
      </c>
      <c r="C5849">
        <v>7</v>
      </c>
      <c r="D5849" t="s">
        <v>47</v>
      </c>
      <c r="E5849" s="48" t="str">
        <f>VLOOKUP(D5849,'Species List'!$A$2:$J$97,3,0)</f>
        <v>Sparisoma aurofrenatum</v>
      </c>
      <c r="F5849">
        <v>19</v>
      </c>
      <c r="G5849" t="s">
        <v>43</v>
      </c>
      <c r="H5849" s="50">
        <f>VLOOKUP(D5849,'Species List'!$A$2:$J$97,6,0)</f>
        <v>-4.0781000000000001</v>
      </c>
      <c r="I5849" s="50">
        <f>VLOOKUP(D5849,'Species List'!$A$2:$J$97,7,0)</f>
        <v>2.7437999999999998</v>
      </c>
      <c r="J5849">
        <f t="shared" si="91"/>
        <v>149.3977752647418</v>
      </c>
      <c r="K5849" s="50" t="str">
        <f>VLOOKUP(D5849,'Species List'!$A$2:$J$97,4,0)</f>
        <v>Scaridae</v>
      </c>
    </row>
    <row r="5850" spans="1:11">
      <c r="A5850">
        <v>2017</v>
      </c>
      <c r="B5850" t="s">
        <v>65</v>
      </c>
      <c r="C5850">
        <v>7</v>
      </c>
      <c r="D5850" t="s">
        <v>36</v>
      </c>
      <c r="E5850" s="48" t="str">
        <f>VLOOKUP(D5850,'Species List'!$A$2:$J$97,3,0)</f>
        <v>Sparisoma chrysopterum</v>
      </c>
      <c r="F5850">
        <v>25</v>
      </c>
      <c r="G5850" t="s">
        <v>21</v>
      </c>
      <c r="H5850" s="50">
        <f>VLOOKUP(D5850,'Species List'!$A$2:$J$97,6,0)</f>
        <v>-3.0508999999999999</v>
      </c>
      <c r="I5850" s="50">
        <f>VLOOKUP(D5850,'Species List'!$A$2:$J$97,7,0)</f>
        <v>2.3191999999999999</v>
      </c>
      <c r="J5850">
        <f t="shared" si="91"/>
        <v>323.89367569182286</v>
      </c>
      <c r="K5850" s="50" t="str">
        <f>VLOOKUP(D5850,'Species List'!$A$2:$J$97,4,0)</f>
        <v>Scaridae</v>
      </c>
    </row>
    <row r="5851" spans="1:11">
      <c r="A5851">
        <v>2017</v>
      </c>
      <c r="B5851" t="s">
        <v>65</v>
      </c>
      <c r="C5851">
        <v>7</v>
      </c>
      <c r="D5851" t="s">
        <v>45</v>
      </c>
      <c r="E5851" s="48" t="str">
        <f>VLOOKUP(D5851,'Species List'!$A$2:$J$97,3,0)</f>
        <v>Sparisoma viride</v>
      </c>
      <c r="F5851">
        <v>12</v>
      </c>
      <c r="G5851" t="s">
        <v>21</v>
      </c>
      <c r="H5851" s="50">
        <f>VLOOKUP(D5851,'Species List'!$A$2:$J$97,6,0)</f>
        <v>-4.4317000000000002</v>
      </c>
      <c r="I5851" s="50">
        <f>VLOOKUP(D5851,'Species List'!$A$2:$J$97,7,0)</f>
        <v>2.9051</v>
      </c>
      <c r="J5851">
        <f t="shared" si="91"/>
        <v>40.600318253552281</v>
      </c>
      <c r="K5851" s="50" t="str">
        <f>VLOOKUP(D5851,'Species List'!$A$2:$J$97,4,0)</f>
        <v>Scaridae</v>
      </c>
    </row>
    <row r="5852" spans="1:11">
      <c r="A5852">
        <v>2017</v>
      </c>
      <c r="B5852" t="s">
        <v>65</v>
      </c>
      <c r="C5852">
        <v>7</v>
      </c>
      <c r="D5852" t="s">
        <v>45</v>
      </c>
      <c r="E5852" s="48" t="str">
        <f>VLOOKUP(D5852,'Species List'!$A$2:$J$97,3,0)</f>
        <v>Sparisoma viride</v>
      </c>
      <c r="F5852">
        <v>19</v>
      </c>
      <c r="G5852" t="s">
        <v>21</v>
      </c>
      <c r="H5852" s="50">
        <f>VLOOKUP(D5852,'Species List'!$A$2:$J$97,6,0)</f>
        <v>-4.4317000000000002</v>
      </c>
      <c r="I5852" s="50">
        <f>VLOOKUP(D5852,'Species List'!$A$2:$J$97,7,0)</f>
        <v>2.9051</v>
      </c>
      <c r="J5852">
        <f t="shared" si="91"/>
        <v>154.2790962414671</v>
      </c>
      <c r="K5852" s="50" t="str">
        <f>VLOOKUP(D5852,'Species List'!$A$2:$J$97,4,0)</f>
        <v>Scaridae</v>
      </c>
    </row>
    <row r="5853" spans="1:11">
      <c r="A5853">
        <v>2017</v>
      </c>
      <c r="B5853" t="s">
        <v>65</v>
      </c>
      <c r="C5853">
        <v>7</v>
      </c>
      <c r="D5853" t="s">
        <v>45</v>
      </c>
      <c r="E5853" s="48" t="str">
        <f>VLOOKUP(D5853,'Species List'!$A$2:$J$97,3,0)</f>
        <v>Sparisoma viride</v>
      </c>
      <c r="F5853">
        <v>20</v>
      </c>
      <c r="G5853" t="s">
        <v>21</v>
      </c>
      <c r="H5853" s="50">
        <f>VLOOKUP(D5853,'Species List'!$A$2:$J$97,6,0)</f>
        <v>-4.4317000000000002</v>
      </c>
      <c r="I5853" s="50">
        <f>VLOOKUP(D5853,'Species List'!$A$2:$J$97,7,0)</f>
        <v>2.9051</v>
      </c>
      <c r="J5853">
        <f t="shared" si="91"/>
        <v>179.06975540636282</v>
      </c>
      <c r="K5853" s="50" t="str">
        <f>VLOOKUP(D5853,'Species List'!$A$2:$J$97,4,0)</f>
        <v>Scaridae</v>
      </c>
    </row>
    <row r="5854" spans="1:11">
      <c r="A5854">
        <v>2017</v>
      </c>
      <c r="B5854" t="s">
        <v>65</v>
      </c>
      <c r="C5854">
        <v>7</v>
      </c>
      <c r="D5854" t="s">
        <v>45</v>
      </c>
      <c r="E5854" s="48" t="str">
        <f>VLOOKUP(D5854,'Species List'!$A$2:$J$97,3,0)</f>
        <v>Sparisoma viride</v>
      </c>
      <c r="F5854">
        <v>24</v>
      </c>
      <c r="G5854" t="s">
        <v>21</v>
      </c>
      <c r="H5854" s="50">
        <f>VLOOKUP(D5854,'Species List'!$A$2:$J$97,6,0)</f>
        <v>-4.4317000000000002</v>
      </c>
      <c r="I5854" s="50">
        <f>VLOOKUP(D5854,'Species List'!$A$2:$J$97,7,0)</f>
        <v>2.9051</v>
      </c>
      <c r="J5854">
        <f t="shared" si="91"/>
        <v>304.12468932899543</v>
      </c>
      <c r="K5854" s="50" t="str">
        <f>VLOOKUP(D5854,'Species List'!$A$2:$J$97,4,0)</f>
        <v>Scaridae</v>
      </c>
    </row>
    <row r="5855" spans="1:11">
      <c r="A5855">
        <v>2017</v>
      </c>
      <c r="B5855" t="s">
        <v>65</v>
      </c>
      <c r="C5855">
        <v>7</v>
      </c>
      <c r="D5855" t="s">
        <v>45</v>
      </c>
      <c r="E5855" s="48" t="str">
        <f>VLOOKUP(D5855,'Species List'!$A$2:$J$97,3,0)</f>
        <v>Sparisoma viride</v>
      </c>
      <c r="F5855">
        <v>2</v>
      </c>
      <c r="G5855" t="s">
        <v>53</v>
      </c>
      <c r="H5855" s="50">
        <f>VLOOKUP(D5855,'Species List'!$A$2:$J$97,6,0)</f>
        <v>-4.4317000000000002</v>
      </c>
      <c r="I5855" s="50">
        <f>VLOOKUP(D5855,'Species List'!$A$2:$J$97,7,0)</f>
        <v>2.9051</v>
      </c>
      <c r="J5855">
        <f t="shared" si="91"/>
        <v>0.22280361879355268</v>
      </c>
      <c r="K5855" s="50" t="str">
        <f>VLOOKUP(D5855,'Species List'!$A$2:$J$97,4,0)</f>
        <v>Scaridae</v>
      </c>
    </row>
    <row r="5856" spans="1:11">
      <c r="A5856">
        <v>2017</v>
      </c>
      <c r="B5856" t="s">
        <v>65</v>
      </c>
      <c r="C5856">
        <v>7</v>
      </c>
      <c r="D5856" t="s">
        <v>45</v>
      </c>
      <c r="E5856" s="48" t="str">
        <f>VLOOKUP(D5856,'Species List'!$A$2:$J$97,3,0)</f>
        <v>Sparisoma viride</v>
      </c>
      <c r="F5856">
        <v>5</v>
      </c>
      <c r="G5856" t="s">
        <v>53</v>
      </c>
      <c r="H5856" s="50">
        <f>VLOOKUP(D5856,'Species List'!$A$2:$J$97,6,0)</f>
        <v>-4.4317000000000002</v>
      </c>
      <c r="I5856" s="50">
        <f>VLOOKUP(D5856,'Species List'!$A$2:$J$97,7,0)</f>
        <v>2.9051</v>
      </c>
      <c r="J5856">
        <f t="shared" si="91"/>
        <v>3.1913744192871154</v>
      </c>
      <c r="K5856" s="50" t="str">
        <f>VLOOKUP(D5856,'Species List'!$A$2:$J$97,4,0)</f>
        <v>Scaridae</v>
      </c>
    </row>
    <row r="5857" spans="1:11">
      <c r="A5857">
        <v>2017</v>
      </c>
      <c r="B5857" t="s">
        <v>65</v>
      </c>
      <c r="C5857">
        <v>7</v>
      </c>
      <c r="D5857" t="s">
        <v>45</v>
      </c>
      <c r="E5857" s="48" t="str">
        <f>VLOOKUP(D5857,'Species List'!$A$2:$J$97,3,0)</f>
        <v>Sparisoma viride</v>
      </c>
      <c r="F5857">
        <v>5</v>
      </c>
      <c r="G5857" t="s">
        <v>53</v>
      </c>
      <c r="H5857" s="50">
        <f>VLOOKUP(D5857,'Species List'!$A$2:$J$97,6,0)</f>
        <v>-4.4317000000000002</v>
      </c>
      <c r="I5857" s="50">
        <f>VLOOKUP(D5857,'Species List'!$A$2:$J$97,7,0)</f>
        <v>2.9051</v>
      </c>
      <c r="J5857">
        <f t="shared" si="91"/>
        <v>3.1913744192871154</v>
      </c>
      <c r="K5857" s="50" t="str">
        <f>VLOOKUP(D5857,'Species List'!$A$2:$J$97,4,0)</f>
        <v>Scaridae</v>
      </c>
    </row>
    <row r="5858" spans="1:11">
      <c r="A5858">
        <v>2017</v>
      </c>
      <c r="B5858" t="s">
        <v>65</v>
      </c>
      <c r="C5858">
        <v>7</v>
      </c>
      <c r="D5858" t="s">
        <v>45</v>
      </c>
      <c r="E5858" s="48" t="str">
        <f>VLOOKUP(D5858,'Species List'!$A$2:$J$97,3,0)</f>
        <v>Sparisoma viride</v>
      </c>
      <c r="F5858">
        <v>9</v>
      </c>
      <c r="G5858" t="s">
        <v>53</v>
      </c>
      <c r="H5858" s="50">
        <f>VLOOKUP(D5858,'Species List'!$A$2:$J$97,6,0)</f>
        <v>-4.4317000000000002</v>
      </c>
      <c r="I5858" s="50">
        <f>VLOOKUP(D5858,'Species List'!$A$2:$J$97,7,0)</f>
        <v>2.9051</v>
      </c>
      <c r="J5858">
        <f t="shared" si="91"/>
        <v>17.602320090054715</v>
      </c>
      <c r="K5858" s="50" t="str">
        <f>VLOOKUP(D5858,'Species List'!$A$2:$J$97,4,0)</f>
        <v>Scaridae</v>
      </c>
    </row>
    <row r="5859" spans="1:11">
      <c r="A5859">
        <v>2017</v>
      </c>
      <c r="B5859" t="s">
        <v>65</v>
      </c>
      <c r="C5859">
        <v>7</v>
      </c>
      <c r="D5859" t="s">
        <v>45</v>
      </c>
      <c r="E5859" s="48" t="str">
        <f>VLOOKUP(D5859,'Species List'!$A$2:$J$97,3,0)</f>
        <v>Sparisoma viride</v>
      </c>
      <c r="F5859">
        <v>24</v>
      </c>
      <c r="G5859" t="s">
        <v>43</v>
      </c>
      <c r="H5859" s="50">
        <f>VLOOKUP(D5859,'Species List'!$A$2:$J$97,6,0)</f>
        <v>-4.4317000000000002</v>
      </c>
      <c r="I5859" s="50">
        <f>VLOOKUP(D5859,'Species List'!$A$2:$J$97,7,0)</f>
        <v>2.9051</v>
      </c>
      <c r="J5859">
        <f t="shared" si="91"/>
        <v>304.12468932899543</v>
      </c>
      <c r="K5859" s="50" t="str">
        <f>VLOOKUP(D5859,'Species List'!$A$2:$J$97,4,0)</f>
        <v>Scaridae</v>
      </c>
    </row>
    <row r="5860" spans="1:11">
      <c r="A5860">
        <v>2017</v>
      </c>
      <c r="B5860" t="s">
        <v>65</v>
      </c>
      <c r="C5860">
        <v>7</v>
      </c>
      <c r="D5860" t="s">
        <v>45</v>
      </c>
      <c r="E5860" s="48" t="str">
        <f>VLOOKUP(D5860,'Species List'!$A$2:$J$97,3,0)</f>
        <v>Sparisoma viride</v>
      </c>
      <c r="F5860">
        <v>27</v>
      </c>
      <c r="G5860" t="s">
        <v>43</v>
      </c>
      <c r="H5860" s="50">
        <f>VLOOKUP(D5860,'Species List'!$A$2:$J$97,6,0)</f>
        <v>-4.4317000000000002</v>
      </c>
      <c r="I5860" s="50">
        <f>VLOOKUP(D5860,'Species List'!$A$2:$J$97,7,0)</f>
        <v>2.9051</v>
      </c>
      <c r="J5860">
        <f t="shared" si="91"/>
        <v>428.20809318874581</v>
      </c>
      <c r="K5860" s="50" t="str">
        <f>VLOOKUP(D5860,'Species List'!$A$2:$J$97,4,0)</f>
        <v>Scaridae</v>
      </c>
    </row>
    <row r="5861" spans="1:11">
      <c r="A5861">
        <v>2017</v>
      </c>
      <c r="B5861" t="s">
        <v>65</v>
      </c>
      <c r="C5861">
        <v>7</v>
      </c>
      <c r="D5861" t="s">
        <v>60</v>
      </c>
      <c r="E5861" s="48" t="str">
        <f>VLOOKUP(D5861,'Species List'!$A$2:$J$97,3,0)</f>
        <v>Sparisoma rubripinne</v>
      </c>
      <c r="F5861">
        <v>26</v>
      </c>
      <c r="G5861" t="s">
        <v>21</v>
      </c>
      <c r="H5861" s="50">
        <f>VLOOKUP(D5861,'Species List'!$A$2:$J$97,6,0)</f>
        <v>-4.8700999999999999</v>
      </c>
      <c r="I5861" s="50">
        <f>VLOOKUP(D5861,'Species List'!$A$2:$J$97,7,0)</f>
        <v>3.0640999999999998</v>
      </c>
      <c r="J5861">
        <f t="shared" si="91"/>
        <v>338.5476749389137</v>
      </c>
      <c r="K5861" s="50" t="str">
        <f>VLOOKUP(D5861,'Species List'!$A$2:$J$97,4,0)</f>
        <v>Scaridae</v>
      </c>
    </row>
    <row r="5862" spans="1:11">
      <c r="A5862">
        <v>2017</v>
      </c>
      <c r="B5862" t="s">
        <v>380</v>
      </c>
      <c r="C5862">
        <v>1</v>
      </c>
      <c r="D5862" t="s">
        <v>54</v>
      </c>
      <c r="E5862" s="48" t="str">
        <f>VLOOKUP(D5862,'Species List'!$A$2:$J$97,3,0)</f>
        <v>Acanthurus coeruleus</v>
      </c>
      <c r="F5862">
        <v>12</v>
      </c>
      <c r="H5862" s="50">
        <f>VLOOKUP(D5862,'Species List'!$A$2:$J$97,6,0)</f>
        <v>-2.8241999999999998</v>
      </c>
      <c r="I5862" s="50">
        <f>VLOOKUP(D5862,'Species List'!$A$2:$J$97,7,0)</f>
        <v>2.2637999999999998</v>
      </c>
      <c r="J5862">
        <f t="shared" si="91"/>
        <v>76.322133977954692</v>
      </c>
      <c r="K5862" s="50" t="str">
        <f>VLOOKUP(D5862,'Species List'!$A$2:$J$97,4,0)</f>
        <v>Acanthuridae</v>
      </c>
    </row>
    <row r="5863" spans="1:11">
      <c r="A5863">
        <v>2017</v>
      </c>
      <c r="B5863" t="s">
        <v>380</v>
      </c>
      <c r="C5863">
        <v>1</v>
      </c>
      <c r="D5863" t="s">
        <v>48</v>
      </c>
      <c r="E5863" s="48" t="str">
        <f>VLOOKUP(D5863,'Species List'!$A$2:$J$97,3,0)</f>
        <v>Scarus taeniopterus</v>
      </c>
      <c r="F5863">
        <v>12</v>
      </c>
      <c r="G5863" t="s">
        <v>21</v>
      </c>
      <c r="H5863" s="50">
        <f>VLOOKUP(D5863,'Species List'!$A$2:$J$97,6,0)</f>
        <v>-3.2256999999999998</v>
      </c>
      <c r="I5863" s="50">
        <f>VLOOKUP(D5863,'Species List'!$A$2:$J$97,7,0)</f>
        <v>2.3852000000000002</v>
      </c>
      <c r="J5863">
        <f t="shared" si="91"/>
        <v>54.145592205106873</v>
      </c>
      <c r="K5863" s="50" t="str">
        <f>VLOOKUP(D5863,'Species List'!$A$2:$J$97,4,0)</f>
        <v>Scaridae</v>
      </c>
    </row>
    <row r="5864" spans="1:11">
      <c r="A5864">
        <v>2017</v>
      </c>
      <c r="B5864" t="s">
        <v>380</v>
      </c>
      <c r="C5864">
        <v>1</v>
      </c>
      <c r="D5864" t="s">
        <v>48</v>
      </c>
      <c r="E5864" s="48" t="str">
        <f>VLOOKUP(D5864,'Species List'!$A$2:$J$97,3,0)</f>
        <v>Scarus taeniopterus</v>
      </c>
      <c r="F5864">
        <v>15</v>
      </c>
      <c r="G5864" t="s">
        <v>21</v>
      </c>
      <c r="H5864" s="50">
        <f>VLOOKUP(D5864,'Species List'!$A$2:$J$97,6,0)</f>
        <v>-3.2256999999999998</v>
      </c>
      <c r="I5864" s="50">
        <f>VLOOKUP(D5864,'Species List'!$A$2:$J$97,7,0)</f>
        <v>2.3852000000000002</v>
      </c>
      <c r="J5864">
        <f t="shared" si="91"/>
        <v>92.19616810425471</v>
      </c>
      <c r="K5864" s="50" t="str">
        <f>VLOOKUP(D5864,'Species List'!$A$2:$J$97,4,0)</f>
        <v>Scaridae</v>
      </c>
    </row>
    <row r="5865" spans="1:11">
      <c r="A5865">
        <v>2017</v>
      </c>
      <c r="B5865" t="s">
        <v>380</v>
      </c>
      <c r="C5865">
        <v>1</v>
      </c>
      <c r="D5865" t="s">
        <v>48</v>
      </c>
      <c r="E5865" s="48" t="str">
        <f>VLOOKUP(D5865,'Species List'!$A$2:$J$97,3,0)</f>
        <v>Scarus taeniopterus</v>
      </c>
      <c r="F5865">
        <v>15</v>
      </c>
      <c r="G5865" t="s">
        <v>21</v>
      </c>
      <c r="H5865" s="50">
        <f>VLOOKUP(D5865,'Species List'!$A$2:$J$97,6,0)</f>
        <v>-3.2256999999999998</v>
      </c>
      <c r="I5865" s="50">
        <f>VLOOKUP(D5865,'Species List'!$A$2:$J$97,7,0)</f>
        <v>2.3852000000000002</v>
      </c>
      <c r="J5865">
        <f t="shared" si="91"/>
        <v>92.19616810425471</v>
      </c>
      <c r="K5865" s="50" t="str">
        <f>VLOOKUP(D5865,'Species List'!$A$2:$J$97,4,0)</f>
        <v>Scaridae</v>
      </c>
    </row>
    <row r="5866" spans="1:11">
      <c r="A5866">
        <v>2017</v>
      </c>
      <c r="B5866" t="s">
        <v>380</v>
      </c>
      <c r="C5866">
        <v>1</v>
      </c>
      <c r="D5866" t="s">
        <v>48</v>
      </c>
      <c r="E5866" s="48" t="str">
        <f>VLOOKUP(D5866,'Species List'!$A$2:$J$97,3,0)</f>
        <v>Scarus taeniopterus</v>
      </c>
      <c r="F5866">
        <v>15</v>
      </c>
      <c r="G5866" t="s">
        <v>21</v>
      </c>
      <c r="H5866" s="50">
        <f>VLOOKUP(D5866,'Species List'!$A$2:$J$97,6,0)</f>
        <v>-3.2256999999999998</v>
      </c>
      <c r="I5866" s="50">
        <f>VLOOKUP(D5866,'Species List'!$A$2:$J$97,7,0)</f>
        <v>2.3852000000000002</v>
      </c>
      <c r="J5866">
        <f t="shared" si="91"/>
        <v>92.19616810425471</v>
      </c>
      <c r="K5866" s="50" t="str">
        <f>VLOOKUP(D5866,'Species List'!$A$2:$J$97,4,0)</f>
        <v>Scaridae</v>
      </c>
    </row>
    <row r="5867" spans="1:11">
      <c r="A5867">
        <v>2017</v>
      </c>
      <c r="B5867" t="s">
        <v>380</v>
      </c>
      <c r="C5867">
        <v>1</v>
      </c>
      <c r="D5867" t="s">
        <v>48</v>
      </c>
      <c r="E5867" s="48" t="str">
        <f>VLOOKUP(D5867,'Species List'!$A$2:$J$97,3,0)</f>
        <v>Scarus taeniopterus</v>
      </c>
      <c r="F5867">
        <v>15</v>
      </c>
      <c r="G5867" t="s">
        <v>21</v>
      </c>
      <c r="H5867" s="50">
        <f>VLOOKUP(D5867,'Species List'!$A$2:$J$97,6,0)</f>
        <v>-3.2256999999999998</v>
      </c>
      <c r="I5867" s="50">
        <f>VLOOKUP(D5867,'Species List'!$A$2:$J$97,7,0)</f>
        <v>2.3852000000000002</v>
      </c>
      <c r="J5867">
        <f t="shared" si="91"/>
        <v>92.19616810425471</v>
      </c>
      <c r="K5867" s="50" t="str">
        <f>VLOOKUP(D5867,'Species List'!$A$2:$J$97,4,0)</f>
        <v>Scaridae</v>
      </c>
    </row>
    <row r="5868" spans="1:11">
      <c r="A5868">
        <v>2017</v>
      </c>
      <c r="B5868" t="s">
        <v>380</v>
      </c>
      <c r="C5868">
        <v>1</v>
      </c>
      <c r="D5868" t="s">
        <v>48</v>
      </c>
      <c r="E5868" s="48" t="str">
        <f>VLOOKUP(D5868,'Species List'!$A$2:$J$97,3,0)</f>
        <v>Scarus taeniopterus</v>
      </c>
      <c r="F5868">
        <v>15</v>
      </c>
      <c r="G5868" t="s">
        <v>21</v>
      </c>
      <c r="H5868" s="50">
        <f>VLOOKUP(D5868,'Species List'!$A$2:$J$97,6,0)</f>
        <v>-3.2256999999999998</v>
      </c>
      <c r="I5868" s="50">
        <f>VLOOKUP(D5868,'Species List'!$A$2:$J$97,7,0)</f>
        <v>2.3852000000000002</v>
      </c>
      <c r="J5868">
        <f t="shared" si="91"/>
        <v>92.19616810425471</v>
      </c>
      <c r="K5868" s="50" t="str">
        <f>VLOOKUP(D5868,'Species List'!$A$2:$J$97,4,0)</f>
        <v>Scaridae</v>
      </c>
    </row>
    <row r="5869" spans="1:11">
      <c r="A5869">
        <v>2017</v>
      </c>
      <c r="B5869" t="s">
        <v>380</v>
      </c>
      <c r="C5869">
        <v>1</v>
      </c>
      <c r="D5869" t="s">
        <v>48</v>
      </c>
      <c r="E5869" s="48" t="str">
        <f>VLOOKUP(D5869,'Species List'!$A$2:$J$97,3,0)</f>
        <v>Scarus taeniopterus</v>
      </c>
      <c r="F5869">
        <v>6</v>
      </c>
      <c r="G5869" t="s">
        <v>53</v>
      </c>
      <c r="H5869" s="50">
        <f>VLOOKUP(D5869,'Species List'!$A$2:$J$97,6,0)</f>
        <v>-3.2256999999999998</v>
      </c>
      <c r="I5869" s="50">
        <f>VLOOKUP(D5869,'Species List'!$A$2:$J$97,7,0)</f>
        <v>2.3852000000000002</v>
      </c>
      <c r="J5869">
        <f t="shared" si="91"/>
        <v>10.364452425850182</v>
      </c>
      <c r="K5869" s="50" t="str">
        <f>VLOOKUP(D5869,'Species List'!$A$2:$J$97,4,0)</f>
        <v>Scaridae</v>
      </c>
    </row>
    <row r="5870" spans="1:11">
      <c r="A5870">
        <v>2017</v>
      </c>
      <c r="B5870" t="s">
        <v>380</v>
      </c>
      <c r="C5870">
        <v>1</v>
      </c>
      <c r="D5870" t="s">
        <v>48</v>
      </c>
      <c r="E5870" s="48" t="str">
        <f>VLOOKUP(D5870,'Species List'!$A$2:$J$97,3,0)</f>
        <v>Scarus taeniopterus</v>
      </c>
      <c r="F5870">
        <v>6</v>
      </c>
      <c r="G5870" t="s">
        <v>53</v>
      </c>
      <c r="H5870" s="50">
        <f>VLOOKUP(D5870,'Species List'!$A$2:$J$97,6,0)</f>
        <v>-3.2256999999999998</v>
      </c>
      <c r="I5870" s="50">
        <f>VLOOKUP(D5870,'Species List'!$A$2:$J$97,7,0)</f>
        <v>2.3852000000000002</v>
      </c>
      <c r="J5870">
        <f t="shared" si="91"/>
        <v>10.364452425850182</v>
      </c>
      <c r="K5870" s="50" t="str">
        <f>VLOOKUP(D5870,'Species List'!$A$2:$J$97,4,0)</f>
        <v>Scaridae</v>
      </c>
    </row>
    <row r="5871" spans="1:11">
      <c r="A5871">
        <v>2017</v>
      </c>
      <c r="B5871" t="s">
        <v>380</v>
      </c>
      <c r="C5871">
        <v>1</v>
      </c>
      <c r="D5871" t="s">
        <v>48</v>
      </c>
      <c r="E5871" s="48" t="str">
        <f>VLOOKUP(D5871,'Species List'!$A$2:$J$97,3,0)</f>
        <v>Scarus taeniopterus</v>
      </c>
      <c r="F5871">
        <v>6</v>
      </c>
      <c r="G5871" t="s">
        <v>53</v>
      </c>
      <c r="H5871" s="50">
        <f>VLOOKUP(D5871,'Species List'!$A$2:$J$97,6,0)</f>
        <v>-3.2256999999999998</v>
      </c>
      <c r="I5871" s="50">
        <f>VLOOKUP(D5871,'Species List'!$A$2:$J$97,7,0)</f>
        <v>2.3852000000000002</v>
      </c>
      <c r="J5871">
        <f t="shared" si="91"/>
        <v>10.364452425850182</v>
      </c>
      <c r="K5871" s="50" t="str">
        <f>VLOOKUP(D5871,'Species List'!$A$2:$J$97,4,0)</f>
        <v>Scaridae</v>
      </c>
    </row>
    <row r="5872" spans="1:11">
      <c r="A5872">
        <v>2017</v>
      </c>
      <c r="B5872" t="s">
        <v>380</v>
      </c>
      <c r="C5872">
        <v>1</v>
      </c>
      <c r="D5872" t="s">
        <v>48</v>
      </c>
      <c r="E5872" s="48" t="str">
        <f>VLOOKUP(D5872,'Species List'!$A$2:$J$97,3,0)</f>
        <v>Scarus taeniopterus</v>
      </c>
      <c r="F5872">
        <v>6</v>
      </c>
      <c r="G5872" t="s">
        <v>53</v>
      </c>
      <c r="H5872" s="50">
        <f>VLOOKUP(D5872,'Species List'!$A$2:$J$97,6,0)</f>
        <v>-3.2256999999999998</v>
      </c>
      <c r="I5872" s="50">
        <f>VLOOKUP(D5872,'Species List'!$A$2:$J$97,7,0)</f>
        <v>2.3852000000000002</v>
      </c>
      <c r="J5872">
        <f t="shared" si="91"/>
        <v>10.364452425850182</v>
      </c>
      <c r="K5872" s="50" t="str">
        <f>VLOOKUP(D5872,'Species List'!$A$2:$J$97,4,0)</f>
        <v>Scaridae</v>
      </c>
    </row>
    <row r="5873" spans="1:11">
      <c r="A5873">
        <v>2017</v>
      </c>
      <c r="B5873" t="s">
        <v>380</v>
      </c>
      <c r="C5873">
        <v>1</v>
      </c>
      <c r="D5873" t="s">
        <v>48</v>
      </c>
      <c r="E5873" s="48" t="str">
        <f>VLOOKUP(D5873,'Species List'!$A$2:$J$97,3,0)</f>
        <v>Scarus taeniopterus</v>
      </c>
      <c r="F5873">
        <v>6</v>
      </c>
      <c r="G5873" t="s">
        <v>53</v>
      </c>
      <c r="H5873" s="50">
        <f>VLOOKUP(D5873,'Species List'!$A$2:$J$97,6,0)</f>
        <v>-3.2256999999999998</v>
      </c>
      <c r="I5873" s="50">
        <f>VLOOKUP(D5873,'Species List'!$A$2:$J$97,7,0)</f>
        <v>2.3852000000000002</v>
      </c>
      <c r="J5873">
        <f t="shared" si="91"/>
        <v>10.364452425850182</v>
      </c>
      <c r="K5873" s="50" t="str">
        <f>VLOOKUP(D5873,'Species List'!$A$2:$J$97,4,0)</f>
        <v>Scaridae</v>
      </c>
    </row>
    <row r="5874" spans="1:11">
      <c r="A5874">
        <v>2017</v>
      </c>
      <c r="B5874" t="s">
        <v>380</v>
      </c>
      <c r="C5874">
        <v>1</v>
      </c>
      <c r="D5874" t="s">
        <v>48</v>
      </c>
      <c r="E5874" s="48" t="str">
        <f>VLOOKUP(D5874,'Species List'!$A$2:$J$97,3,0)</f>
        <v>Scarus taeniopterus</v>
      </c>
      <c r="F5874">
        <v>8</v>
      </c>
      <c r="G5874" t="s">
        <v>53</v>
      </c>
      <c r="H5874" s="50">
        <f>VLOOKUP(D5874,'Species List'!$A$2:$J$97,6,0)</f>
        <v>-3.2256999999999998</v>
      </c>
      <c r="I5874" s="50">
        <f>VLOOKUP(D5874,'Species List'!$A$2:$J$97,7,0)</f>
        <v>2.3852000000000002</v>
      </c>
      <c r="J5874">
        <f t="shared" si="91"/>
        <v>20.584969932158472</v>
      </c>
      <c r="K5874" s="50" t="str">
        <f>VLOOKUP(D5874,'Species List'!$A$2:$J$97,4,0)</f>
        <v>Scaridae</v>
      </c>
    </row>
    <row r="5875" spans="1:11">
      <c r="A5875">
        <v>2017</v>
      </c>
      <c r="B5875" t="s">
        <v>380</v>
      </c>
      <c r="C5875">
        <v>1</v>
      </c>
      <c r="D5875" t="s">
        <v>48</v>
      </c>
      <c r="E5875" s="48" t="str">
        <f>VLOOKUP(D5875,'Species List'!$A$2:$J$97,3,0)</f>
        <v>Scarus taeniopterus</v>
      </c>
      <c r="F5875">
        <v>8</v>
      </c>
      <c r="G5875" t="s">
        <v>53</v>
      </c>
      <c r="H5875" s="50">
        <f>VLOOKUP(D5875,'Species List'!$A$2:$J$97,6,0)</f>
        <v>-3.2256999999999998</v>
      </c>
      <c r="I5875" s="50">
        <f>VLOOKUP(D5875,'Species List'!$A$2:$J$97,7,0)</f>
        <v>2.3852000000000002</v>
      </c>
      <c r="J5875">
        <f t="shared" si="91"/>
        <v>20.584969932158472</v>
      </c>
      <c r="K5875" s="50" t="str">
        <f>VLOOKUP(D5875,'Species List'!$A$2:$J$97,4,0)</f>
        <v>Scaridae</v>
      </c>
    </row>
    <row r="5876" spans="1:11">
      <c r="A5876">
        <v>2017</v>
      </c>
      <c r="B5876" t="s">
        <v>380</v>
      </c>
      <c r="C5876">
        <v>1</v>
      </c>
      <c r="D5876" t="s">
        <v>48</v>
      </c>
      <c r="E5876" s="48" t="str">
        <f>VLOOKUP(D5876,'Species List'!$A$2:$J$97,3,0)</f>
        <v>Scarus taeniopterus</v>
      </c>
      <c r="F5876">
        <v>10</v>
      </c>
      <c r="G5876" t="s">
        <v>53</v>
      </c>
      <c r="H5876" s="50">
        <f>VLOOKUP(D5876,'Species List'!$A$2:$J$97,6,0)</f>
        <v>-3.2256999999999998</v>
      </c>
      <c r="I5876" s="50">
        <f>VLOOKUP(D5876,'Species List'!$A$2:$J$97,7,0)</f>
        <v>2.3852000000000002</v>
      </c>
      <c r="J5876">
        <f t="shared" si="91"/>
        <v>35.050966680669347</v>
      </c>
      <c r="K5876" s="50" t="str">
        <f>VLOOKUP(D5876,'Species List'!$A$2:$J$97,4,0)</f>
        <v>Scaridae</v>
      </c>
    </row>
    <row r="5877" spans="1:11">
      <c r="A5877">
        <v>2017</v>
      </c>
      <c r="B5877" t="s">
        <v>380</v>
      </c>
      <c r="C5877">
        <v>1</v>
      </c>
      <c r="D5877" t="s">
        <v>48</v>
      </c>
      <c r="E5877" s="48" t="str">
        <f>VLOOKUP(D5877,'Species List'!$A$2:$J$97,3,0)</f>
        <v>Scarus taeniopterus</v>
      </c>
      <c r="F5877">
        <v>20</v>
      </c>
      <c r="G5877" t="s">
        <v>43</v>
      </c>
      <c r="H5877" s="50">
        <f>VLOOKUP(D5877,'Species List'!$A$2:$J$97,6,0)</f>
        <v>-3.2256999999999998</v>
      </c>
      <c r="I5877" s="50">
        <f>VLOOKUP(D5877,'Species List'!$A$2:$J$97,7,0)</f>
        <v>2.3852000000000002</v>
      </c>
      <c r="J5877">
        <f t="shared" si="91"/>
        <v>183.11197449783583</v>
      </c>
      <c r="K5877" s="50" t="str">
        <f>VLOOKUP(D5877,'Species List'!$A$2:$J$97,4,0)</f>
        <v>Scaridae</v>
      </c>
    </row>
    <row r="5878" spans="1:11">
      <c r="A5878">
        <v>2017</v>
      </c>
      <c r="B5878" t="s">
        <v>380</v>
      </c>
      <c r="C5878">
        <v>1</v>
      </c>
      <c r="D5878" t="s">
        <v>48</v>
      </c>
      <c r="E5878" s="48" t="str">
        <f>VLOOKUP(D5878,'Species List'!$A$2:$J$97,3,0)</f>
        <v>Scarus taeniopterus</v>
      </c>
      <c r="F5878">
        <v>27</v>
      </c>
      <c r="G5878" t="s">
        <v>43</v>
      </c>
      <c r="H5878" s="50">
        <f>VLOOKUP(D5878,'Species List'!$A$2:$J$97,6,0)</f>
        <v>-3.2256999999999998</v>
      </c>
      <c r="I5878" s="50">
        <f>VLOOKUP(D5878,'Species List'!$A$2:$J$97,7,0)</f>
        <v>2.3852000000000002</v>
      </c>
      <c r="J5878">
        <f t="shared" si="91"/>
        <v>374.61818057408522</v>
      </c>
      <c r="K5878" s="50" t="str">
        <f>VLOOKUP(D5878,'Species List'!$A$2:$J$97,4,0)</f>
        <v>Scaridae</v>
      </c>
    </row>
    <row r="5879" spans="1:11">
      <c r="A5879">
        <v>2017</v>
      </c>
      <c r="B5879" t="s">
        <v>380</v>
      </c>
      <c r="C5879">
        <v>1</v>
      </c>
      <c r="D5879" t="s">
        <v>48</v>
      </c>
      <c r="E5879" s="48" t="str">
        <f>VLOOKUP(D5879,'Species List'!$A$2:$J$97,3,0)</f>
        <v>Scarus taeniopterus</v>
      </c>
      <c r="F5879">
        <v>18</v>
      </c>
      <c r="H5879" s="50">
        <f>VLOOKUP(D5879,'Species List'!$A$2:$J$97,6,0)</f>
        <v>-3.2256999999999998</v>
      </c>
      <c r="I5879" s="50">
        <f>VLOOKUP(D5879,'Species List'!$A$2:$J$97,7,0)</f>
        <v>2.3852000000000002</v>
      </c>
      <c r="J5879">
        <f t="shared" si="91"/>
        <v>142.42163893869329</v>
      </c>
      <c r="K5879" s="50" t="str">
        <f>VLOOKUP(D5879,'Species List'!$A$2:$J$97,4,0)</f>
        <v>Scaridae</v>
      </c>
    </row>
    <row r="5880" spans="1:11">
      <c r="A5880">
        <v>2017</v>
      </c>
      <c r="B5880" t="s">
        <v>380</v>
      </c>
      <c r="C5880">
        <v>1</v>
      </c>
      <c r="D5880" t="s">
        <v>42</v>
      </c>
      <c r="E5880" s="48" t="str">
        <f>VLOOKUP(D5880,'Species List'!$A$2:$J$97,3,0)</f>
        <v>Scarus vetula</v>
      </c>
      <c r="F5880">
        <v>12</v>
      </c>
      <c r="G5880" t="s">
        <v>21</v>
      </c>
      <c r="H5880" s="50">
        <f>VLOOKUP(D5880,'Species List'!$A$2:$J$97,6,0)</f>
        <v>-5.0162000000000004</v>
      </c>
      <c r="I5880" s="50">
        <f>VLOOKUP(D5880,'Species List'!$A$2:$J$97,7,0)</f>
        <v>3.1109</v>
      </c>
      <c r="J5880">
        <f t="shared" si="91"/>
        <v>28.309026719500526</v>
      </c>
      <c r="K5880" s="50" t="str">
        <f>VLOOKUP(D5880,'Species List'!$A$2:$J$97,4,0)</f>
        <v>Scaridae</v>
      </c>
    </row>
    <row r="5881" spans="1:11">
      <c r="A5881">
        <v>2017</v>
      </c>
      <c r="B5881" t="s">
        <v>380</v>
      </c>
      <c r="C5881">
        <v>1</v>
      </c>
      <c r="D5881" t="s">
        <v>42</v>
      </c>
      <c r="E5881" s="48" t="str">
        <f>VLOOKUP(D5881,'Species List'!$A$2:$J$97,3,0)</f>
        <v>Scarus vetula</v>
      </c>
      <c r="F5881">
        <v>12</v>
      </c>
      <c r="G5881" t="s">
        <v>21</v>
      </c>
      <c r="H5881" s="50">
        <f>VLOOKUP(D5881,'Species List'!$A$2:$J$97,6,0)</f>
        <v>-5.0162000000000004</v>
      </c>
      <c r="I5881" s="50">
        <f>VLOOKUP(D5881,'Species List'!$A$2:$J$97,7,0)</f>
        <v>3.1109</v>
      </c>
      <c r="J5881">
        <f t="shared" si="91"/>
        <v>28.309026719500526</v>
      </c>
      <c r="K5881" s="50" t="str">
        <f>VLOOKUP(D5881,'Species List'!$A$2:$J$97,4,0)</f>
        <v>Scaridae</v>
      </c>
    </row>
    <row r="5882" spans="1:11">
      <c r="A5882">
        <v>2017</v>
      </c>
      <c r="B5882" t="s">
        <v>380</v>
      </c>
      <c r="C5882">
        <v>1</v>
      </c>
      <c r="D5882" t="s">
        <v>42</v>
      </c>
      <c r="E5882" s="48" t="str">
        <f>VLOOKUP(D5882,'Species List'!$A$2:$J$97,3,0)</f>
        <v>Scarus vetula</v>
      </c>
      <c r="F5882">
        <v>32</v>
      </c>
      <c r="G5882" t="s">
        <v>43</v>
      </c>
      <c r="H5882" s="50">
        <f>VLOOKUP(D5882,'Species List'!$A$2:$J$97,6,0)</f>
        <v>-5.0162000000000004</v>
      </c>
      <c r="I5882" s="50">
        <f>VLOOKUP(D5882,'Species List'!$A$2:$J$97,7,0)</f>
        <v>3.1109</v>
      </c>
      <c r="J5882">
        <f t="shared" si="91"/>
        <v>598.50952660385963</v>
      </c>
      <c r="K5882" s="50" t="str">
        <f>VLOOKUP(D5882,'Species List'!$A$2:$J$97,4,0)</f>
        <v>Scaridae</v>
      </c>
    </row>
    <row r="5883" spans="1:11">
      <c r="A5883">
        <v>2017</v>
      </c>
      <c r="B5883" t="s">
        <v>380</v>
      </c>
      <c r="C5883">
        <v>1</v>
      </c>
      <c r="D5883" t="s">
        <v>42</v>
      </c>
      <c r="E5883" s="48" t="str">
        <f>VLOOKUP(D5883,'Species List'!$A$2:$J$97,3,0)</f>
        <v>Scarus vetula</v>
      </c>
      <c r="F5883">
        <v>35</v>
      </c>
      <c r="G5883" t="s">
        <v>43</v>
      </c>
      <c r="H5883" s="50">
        <f>VLOOKUP(D5883,'Species List'!$A$2:$J$97,6,0)</f>
        <v>-5.0162000000000004</v>
      </c>
      <c r="I5883" s="50">
        <f>VLOOKUP(D5883,'Species List'!$A$2:$J$97,7,0)</f>
        <v>3.1109</v>
      </c>
      <c r="J5883">
        <f t="shared" si="91"/>
        <v>790.93588337793562</v>
      </c>
      <c r="K5883" s="50" t="str">
        <f>VLOOKUP(D5883,'Species List'!$A$2:$J$97,4,0)</f>
        <v>Scaridae</v>
      </c>
    </row>
    <row r="5884" spans="1:11">
      <c r="A5884">
        <v>2017</v>
      </c>
      <c r="B5884" t="s">
        <v>380</v>
      </c>
      <c r="C5884">
        <v>1</v>
      </c>
      <c r="D5884" t="s">
        <v>47</v>
      </c>
      <c r="E5884" s="48" t="str">
        <f>VLOOKUP(D5884,'Species List'!$A$2:$J$97,3,0)</f>
        <v>Sparisoma aurofrenatum</v>
      </c>
      <c r="F5884">
        <v>15</v>
      </c>
      <c r="G5884" t="s">
        <v>21</v>
      </c>
      <c r="H5884" s="50">
        <f>VLOOKUP(D5884,'Species List'!$A$2:$J$97,6,0)</f>
        <v>-4.0781000000000001</v>
      </c>
      <c r="I5884" s="50">
        <f>VLOOKUP(D5884,'Species List'!$A$2:$J$97,7,0)</f>
        <v>2.7437999999999998</v>
      </c>
      <c r="J5884">
        <f t="shared" si="91"/>
        <v>78.101467931149301</v>
      </c>
      <c r="K5884" s="50" t="str">
        <f>VLOOKUP(D5884,'Species List'!$A$2:$J$97,4,0)</f>
        <v>Scaridae</v>
      </c>
    </row>
    <row r="5885" spans="1:11">
      <c r="A5885">
        <v>2017</v>
      </c>
      <c r="B5885" t="s">
        <v>380</v>
      </c>
      <c r="C5885">
        <v>1</v>
      </c>
      <c r="D5885" t="s">
        <v>47</v>
      </c>
      <c r="E5885" s="48" t="str">
        <f>VLOOKUP(D5885,'Species List'!$A$2:$J$97,3,0)</f>
        <v>Sparisoma aurofrenatum</v>
      </c>
      <c r="F5885">
        <v>20</v>
      </c>
      <c r="G5885" t="s">
        <v>43</v>
      </c>
      <c r="H5885" s="50">
        <f>VLOOKUP(D5885,'Species List'!$A$2:$J$97,6,0)</f>
        <v>-4.0781000000000001</v>
      </c>
      <c r="I5885" s="50">
        <f>VLOOKUP(D5885,'Species List'!$A$2:$J$97,7,0)</f>
        <v>2.7437999999999998</v>
      </c>
      <c r="J5885">
        <f t="shared" si="91"/>
        <v>171.97531044669645</v>
      </c>
      <c r="K5885" s="50" t="str">
        <f>VLOOKUP(D5885,'Species List'!$A$2:$J$97,4,0)</f>
        <v>Scaridae</v>
      </c>
    </row>
    <row r="5886" spans="1:11">
      <c r="A5886">
        <v>2017</v>
      </c>
      <c r="B5886" t="s">
        <v>380</v>
      </c>
      <c r="C5886">
        <v>1</v>
      </c>
      <c r="D5886" t="s">
        <v>45</v>
      </c>
      <c r="E5886" s="48" t="str">
        <f>VLOOKUP(D5886,'Species List'!$A$2:$J$97,3,0)</f>
        <v>Sparisoma viride</v>
      </c>
      <c r="F5886">
        <v>10</v>
      </c>
      <c r="G5886" t="s">
        <v>21</v>
      </c>
      <c r="H5886" s="50">
        <f>VLOOKUP(D5886,'Species List'!$A$2:$J$97,6,0)</f>
        <v>-4.4317000000000002</v>
      </c>
      <c r="I5886" s="50">
        <f>VLOOKUP(D5886,'Species List'!$A$2:$J$97,7,0)</f>
        <v>2.9051</v>
      </c>
      <c r="J5886">
        <f t="shared" si="91"/>
        <v>23.905619353446316</v>
      </c>
      <c r="K5886" s="50" t="str">
        <f>VLOOKUP(D5886,'Species List'!$A$2:$J$97,4,0)</f>
        <v>Scaridae</v>
      </c>
    </row>
    <row r="5887" spans="1:11">
      <c r="A5887">
        <v>2017</v>
      </c>
      <c r="B5887" t="s">
        <v>380</v>
      </c>
      <c r="C5887">
        <v>1</v>
      </c>
      <c r="D5887" t="s">
        <v>45</v>
      </c>
      <c r="E5887" s="48" t="str">
        <f>VLOOKUP(D5887,'Species List'!$A$2:$J$97,3,0)</f>
        <v>Sparisoma viride</v>
      </c>
      <c r="F5887">
        <v>30</v>
      </c>
      <c r="G5887" t="s">
        <v>43</v>
      </c>
      <c r="H5887" s="50">
        <f>VLOOKUP(D5887,'Species List'!$A$2:$J$97,6,0)</f>
        <v>-4.4317000000000002</v>
      </c>
      <c r="I5887" s="50">
        <f>VLOOKUP(D5887,'Species List'!$A$2:$J$97,7,0)</f>
        <v>2.9051</v>
      </c>
      <c r="J5887">
        <f t="shared" si="91"/>
        <v>581.54718397712224</v>
      </c>
      <c r="K5887" s="50" t="str">
        <f>VLOOKUP(D5887,'Species List'!$A$2:$J$97,4,0)</f>
        <v>Scaridae</v>
      </c>
    </row>
    <row r="5888" spans="1:11">
      <c r="A5888">
        <v>2017</v>
      </c>
      <c r="B5888" t="s">
        <v>380</v>
      </c>
      <c r="C5888">
        <v>1</v>
      </c>
      <c r="D5888" t="s">
        <v>45</v>
      </c>
      <c r="E5888" s="48" t="str">
        <f>VLOOKUP(D5888,'Species List'!$A$2:$J$97,3,0)</f>
        <v>Sparisoma viride</v>
      </c>
      <c r="F5888">
        <v>32</v>
      </c>
      <c r="G5888" t="s">
        <v>43</v>
      </c>
      <c r="H5888" s="50">
        <f>VLOOKUP(D5888,'Species List'!$A$2:$J$97,6,0)</f>
        <v>-4.4317000000000002</v>
      </c>
      <c r="I5888" s="50">
        <f>VLOOKUP(D5888,'Species List'!$A$2:$J$97,7,0)</f>
        <v>2.9051</v>
      </c>
      <c r="J5888">
        <f t="shared" si="91"/>
        <v>701.47339170910243</v>
      </c>
      <c r="K5888" s="50" t="str">
        <f>VLOOKUP(D5888,'Species List'!$A$2:$J$97,4,0)</f>
        <v>Scaridae</v>
      </c>
    </row>
    <row r="5889" spans="1:11">
      <c r="A5889">
        <v>2017</v>
      </c>
      <c r="B5889" t="s">
        <v>380</v>
      </c>
      <c r="C5889">
        <v>2</v>
      </c>
      <c r="D5889" t="s">
        <v>54</v>
      </c>
      <c r="E5889" s="48" t="str">
        <f>VLOOKUP(D5889,'Species List'!$A$2:$J$97,3,0)</f>
        <v>Acanthurus coeruleus</v>
      </c>
      <c r="F5889">
        <v>13</v>
      </c>
      <c r="H5889" s="50">
        <f>VLOOKUP(D5889,'Species List'!$A$2:$J$97,6,0)</f>
        <v>-2.8241999999999998</v>
      </c>
      <c r="I5889" s="50">
        <f>VLOOKUP(D5889,'Species List'!$A$2:$J$97,7,0)</f>
        <v>2.2637999999999998</v>
      </c>
      <c r="J5889">
        <f t="shared" si="91"/>
        <v>91.483961183754317</v>
      </c>
      <c r="K5889" s="50" t="str">
        <f>VLOOKUP(D5889,'Species List'!$A$2:$J$97,4,0)</f>
        <v>Acanthuridae</v>
      </c>
    </row>
    <row r="5890" spans="1:11">
      <c r="A5890">
        <v>2017</v>
      </c>
      <c r="B5890" t="s">
        <v>380</v>
      </c>
      <c r="C5890">
        <v>2</v>
      </c>
      <c r="D5890" t="s">
        <v>54</v>
      </c>
      <c r="E5890" s="48" t="str">
        <f>VLOOKUP(D5890,'Species List'!$A$2:$J$97,3,0)</f>
        <v>Acanthurus coeruleus</v>
      </c>
      <c r="F5890">
        <v>14</v>
      </c>
      <c r="H5890" s="50">
        <f>VLOOKUP(D5890,'Species List'!$A$2:$J$97,6,0)</f>
        <v>-2.8241999999999998</v>
      </c>
      <c r="I5890" s="50">
        <f>VLOOKUP(D5890,'Species List'!$A$2:$J$97,7,0)</f>
        <v>2.2637999999999998</v>
      </c>
      <c r="J5890">
        <f t="shared" ref="J5890:J5953" si="92">10^(H5890+(I5890*LOG(F5890*10)/LOG(10)))</f>
        <v>108.19436620046002</v>
      </c>
      <c r="K5890" s="50" t="str">
        <f>VLOOKUP(D5890,'Species List'!$A$2:$J$97,4,0)</f>
        <v>Acanthuridae</v>
      </c>
    </row>
    <row r="5891" spans="1:11">
      <c r="A5891">
        <v>2017</v>
      </c>
      <c r="B5891" t="s">
        <v>380</v>
      </c>
      <c r="C5891">
        <v>2</v>
      </c>
      <c r="D5891" t="s">
        <v>54</v>
      </c>
      <c r="E5891" s="48" t="str">
        <f>VLOOKUP(D5891,'Species List'!$A$2:$J$97,3,0)</f>
        <v>Acanthurus coeruleus</v>
      </c>
      <c r="F5891">
        <v>16</v>
      </c>
      <c r="H5891" s="50">
        <f>VLOOKUP(D5891,'Species List'!$A$2:$J$97,6,0)</f>
        <v>-2.8241999999999998</v>
      </c>
      <c r="I5891" s="50">
        <f>VLOOKUP(D5891,'Species List'!$A$2:$J$97,7,0)</f>
        <v>2.2637999999999998</v>
      </c>
      <c r="J5891">
        <f t="shared" si="92"/>
        <v>146.38171018501848</v>
      </c>
      <c r="K5891" s="50" t="str">
        <f>VLOOKUP(D5891,'Species List'!$A$2:$J$97,4,0)</f>
        <v>Acanthuridae</v>
      </c>
    </row>
    <row r="5892" spans="1:11">
      <c r="A5892">
        <v>2017</v>
      </c>
      <c r="B5892" t="s">
        <v>380</v>
      </c>
      <c r="C5892">
        <v>2</v>
      </c>
      <c r="D5892" t="s">
        <v>54</v>
      </c>
      <c r="E5892" s="48" t="str">
        <f>VLOOKUP(D5892,'Species List'!$A$2:$J$97,3,0)</f>
        <v>Acanthurus coeruleus</v>
      </c>
      <c r="F5892">
        <v>16</v>
      </c>
      <c r="H5892" s="50">
        <f>VLOOKUP(D5892,'Species List'!$A$2:$J$97,6,0)</f>
        <v>-2.8241999999999998</v>
      </c>
      <c r="I5892" s="50">
        <f>VLOOKUP(D5892,'Species List'!$A$2:$J$97,7,0)</f>
        <v>2.2637999999999998</v>
      </c>
      <c r="J5892">
        <f t="shared" si="92"/>
        <v>146.38171018501848</v>
      </c>
      <c r="K5892" s="50" t="str">
        <f>VLOOKUP(D5892,'Species List'!$A$2:$J$97,4,0)</f>
        <v>Acanthuridae</v>
      </c>
    </row>
    <row r="5893" spans="1:11">
      <c r="A5893">
        <v>2017</v>
      </c>
      <c r="B5893" t="s">
        <v>380</v>
      </c>
      <c r="C5893">
        <v>2</v>
      </c>
      <c r="D5893" t="s">
        <v>54</v>
      </c>
      <c r="E5893" s="48" t="str">
        <f>VLOOKUP(D5893,'Species List'!$A$2:$J$97,3,0)</f>
        <v>Acanthurus coeruleus</v>
      </c>
      <c r="F5893">
        <v>18</v>
      </c>
      <c r="H5893" s="50">
        <f>VLOOKUP(D5893,'Species List'!$A$2:$J$97,6,0)</f>
        <v>-2.8241999999999998</v>
      </c>
      <c r="I5893" s="50">
        <f>VLOOKUP(D5893,'Species List'!$A$2:$J$97,7,0)</f>
        <v>2.2637999999999998</v>
      </c>
      <c r="J5893">
        <f t="shared" si="92"/>
        <v>191.11109332634919</v>
      </c>
      <c r="K5893" s="50" t="str">
        <f>VLOOKUP(D5893,'Species List'!$A$2:$J$97,4,0)</f>
        <v>Acanthuridae</v>
      </c>
    </row>
    <row r="5894" spans="1:11">
      <c r="A5894">
        <v>2017</v>
      </c>
      <c r="B5894" t="s">
        <v>380</v>
      </c>
      <c r="C5894">
        <v>2</v>
      </c>
      <c r="D5894" t="s">
        <v>48</v>
      </c>
      <c r="E5894" s="48" t="str">
        <f>VLOOKUP(D5894,'Species List'!$A$2:$J$97,3,0)</f>
        <v>Scarus taeniopterus</v>
      </c>
      <c r="F5894">
        <v>12</v>
      </c>
      <c r="G5894" t="s">
        <v>21</v>
      </c>
      <c r="H5894" s="50">
        <f>VLOOKUP(D5894,'Species List'!$A$2:$J$97,6,0)</f>
        <v>-3.2256999999999998</v>
      </c>
      <c r="I5894" s="50">
        <f>VLOOKUP(D5894,'Species List'!$A$2:$J$97,7,0)</f>
        <v>2.3852000000000002</v>
      </c>
      <c r="J5894">
        <f t="shared" si="92"/>
        <v>54.145592205106873</v>
      </c>
      <c r="K5894" s="50" t="str">
        <f>VLOOKUP(D5894,'Species List'!$A$2:$J$97,4,0)</f>
        <v>Scaridae</v>
      </c>
    </row>
    <row r="5895" spans="1:11">
      <c r="A5895">
        <v>2017</v>
      </c>
      <c r="B5895" t="s">
        <v>380</v>
      </c>
      <c r="C5895">
        <v>2</v>
      </c>
      <c r="D5895" t="s">
        <v>48</v>
      </c>
      <c r="E5895" s="48" t="str">
        <f>VLOOKUP(D5895,'Species List'!$A$2:$J$97,3,0)</f>
        <v>Scarus taeniopterus</v>
      </c>
      <c r="F5895">
        <v>12</v>
      </c>
      <c r="G5895" t="s">
        <v>21</v>
      </c>
      <c r="H5895" s="50">
        <f>VLOOKUP(D5895,'Species List'!$A$2:$J$97,6,0)</f>
        <v>-3.2256999999999998</v>
      </c>
      <c r="I5895" s="50">
        <f>VLOOKUP(D5895,'Species List'!$A$2:$J$97,7,0)</f>
        <v>2.3852000000000002</v>
      </c>
      <c r="J5895">
        <f t="shared" si="92"/>
        <v>54.145592205106873</v>
      </c>
      <c r="K5895" s="50" t="str">
        <f>VLOOKUP(D5895,'Species List'!$A$2:$J$97,4,0)</f>
        <v>Scaridae</v>
      </c>
    </row>
    <row r="5896" spans="1:11">
      <c r="A5896">
        <v>2017</v>
      </c>
      <c r="B5896" t="s">
        <v>380</v>
      </c>
      <c r="C5896">
        <v>2</v>
      </c>
      <c r="D5896" t="s">
        <v>48</v>
      </c>
      <c r="E5896" s="48" t="str">
        <f>VLOOKUP(D5896,'Species List'!$A$2:$J$97,3,0)</f>
        <v>Scarus taeniopterus</v>
      </c>
      <c r="F5896">
        <v>12</v>
      </c>
      <c r="G5896" t="s">
        <v>21</v>
      </c>
      <c r="H5896" s="50">
        <f>VLOOKUP(D5896,'Species List'!$A$2:$J$97,6,0)</f>
        <v>-3.2256999999999998</v>
      </c>
      <c r="I5896" s="50">
        <f>VLOOKUP(D5896,'Species List'!$A$2:$J$97,7,0)</f>
        <v>2.3852000000000002</v>
      </c>
      <c r="J5896">
        <f t="shared" si="92"/>
        <v>54.145592205106873</v>
      </c>
      <c r="K5896" s="50" t="str">
        <f>VLOOKUP(D5896,'Species List'!$A$2:$J$97,4,0)</f>
        <v>Scaridae</v>
      </c>
    </row>
    <row r="5897" spans="1:11">
      <c r="A5897">
        <v>2017</v>
      </c>
      <c r="B5897" t="s">
        <v>380</v>
      </c>
      <c r="C5897">
        <v>2</v>
      </c>
      <c r="D5897" t="s">
        <v>48</v>
      </c>
      <c r="E5897" s="48" t="str">
        <f>VLOOKUP(D5897,'Species List'!$A$2:$J$97,3,0)</f>
        <v>Scarus taeniopterus</v>
      </c>
      <c r="F5897">
        <v>12</v>
      </c>
      <c r="G5897" t="s">
        <v>21</v>
      </c>
      <c r="H5897" s="50">
        <f>VLOOKUP(D5897,'Species List'!$A$2:$J$97,6,0)</f>
        <v>-3.2256999999999998</v>
      </c>
      <c r="I5897" s="50">
        <f>VLOOKUP(D5897,'Species List'!$A$2:$J$97,7,0)</f>
        <v>2.3852000000000002</v>
      </c>
      <c r="J5897">
        <f t="shared" si="92"/>
        <v>54.145592205106873</v>
      </c>
      <c r="K5897" s="50" t="str">
        <f>VLOOKUP(D5897,'Species List'!$A$2:$J$97,4,0)</f>
        <v>Scaridae</v>
      </c>
    </row>
    <row r="5898" spans="1:11">
      <c r="A5898">
        <v>2017</v>
      </c>
      <c r="B5898" t="s">
        <v>380</v>
      </c>
      <c r="C5898">
        <v>2</v>
      </c>
      <c r="D5898" t="s">
        <v>48</v>
      </c>
      <c r="E5898" s="48" t="str">
        <f>VLOOKUP(D5898,'Species List'!$A$2:$J$97,3,0)</f>
        <v>Scarus taeniopterus</v>
      </c>
      <c r="F5898">
        <v>14</v>
      </c>
      <c r="G5898" t="s">
        <v>21</v>
      </c>
      <c r="H5898" s="50">
        <f>VLOOKUP(D5898,'Species List'!$A$2:$J$97,6,0)</f>
        <v>-3.2256999999999998</v>
      </c>
      <c r="I5898" s="50">
        <f>VLOOKUP(D5898,'Species List'!$A$2:$J$97,7,0)</f>
        <v>2.3852000000000002</v>
      </c>
      <c r="J5898">
        <f t="shared" si="92"/>
        <v>78.206813423753971</v>
      </c>
      <c r="K5898" s="50" t="str">
        <f>VLOOKUP(D5898,'Species List'!$A$2:$J$97,4,0)</f>
        <v>Scaridae</v>
      </c>
    </row>
    <row r="5899" spans="1:11">
      <c r="A5899">
        <v>2017</v>
      </c>
      <c r="B5899" t="s">
        <v>380</v>
      </c>
      <c r="C5899">
        <v>2</v>
      </c>
      <c r="D5899" t="s">
        <v>48</v>
      </c>
      <c r="E5899" s="48" t="str">
        <f>VLOOKUP(D5899,'Species List'!$A$2:$J$97,3,0)</f>
        <v>Scarus taeniopterus</v>
      </c>
      <c r="F5899">
        <v>15</v>
      </c>
      <c r="G5899" t="s">
        <v>21</v>
      </c>
      <c r="H5899" s="50">
        <f>VLOOKUP(D5899,'Species List'!$A$2:$J$97,6,0)</f>
        <v>-3.2256999999999998</v>
      </c>
      <c r="I5899" s="50">
        <f>VLOOKUP(D5899,'Species List'!$A$2:$J$97,7,0)</f>
        <v>2.3852000000000002</v>
      </c>
      <c r="J5899">
        <f t="shared" si="92"/>
        <v>92.19616810425471</v>
      </c>
      <c r="K5899" s="50" t="str">
        <f>VLOOKUP(D5899,'Species List'!$A$2:$J$97,4,0)</f>
        <v>Scaridae</v>
      </c>
    </row>
    <row r="5900" spans="1:11">
      <c r="A5900">
        <v>2017</v>
      </c>
      <c r="B5900" t="s">
        <v>380</v>
      </c>
      <c r="C5900">
        <v>2</v>
      </c>
      <c r="D5900" t="s">
        <v>48</v>
      </c>
      <c r="E5900" s="48" t="str">
        <f>VLOOKUP(D5900,'Species List'!$A$2:$J$97,3,0)</f>
        <v>Scarus taeniopterus</v>
      </c>
      <c r="F5900">
        <v>15</v>
      </c>
      <c r="G5900" t="s">
        <v>21</v>
      </c>
      <c r="H5900" s="50">
        <f>VLOOKUP(D5900,'Species List'!$A$2:$J$97,6,0)</f>
        <v>-3.2256999999999998</v>
      </c>
      <c r="I5900" s="50">
        <f>VLOOKUP(D5900,'Species List'!$A$2:$J$97,7,0)</f>
        <v>2.3852000000000002</v>
      </c>
      <c r="J5900">
        <f t="shared" si="92"/>
        <v>92.19616810425471</v>
      </c>
      <c r="K5900" s="50" t="str">
        <f>VLOOKUP(D5900,'Species List'!$A$2:$J$97,4,0)</f>
        <v>Scaridae</v>
      </c>
    </row>
    <row r="5901" spans="1:11">
      <c r="A5901">
        <v>2017</v>
      </c>
      <c r="B5901" t="s">
        <v>380</v>
      </c>
      <c r="C5901">
        <v>2</v>
      </c>
      <c r="D5901" t="s">
        <v>48</v>
      </c>
      <c r="E5901" s="48" t="str">
        <f>VLOOKUP(D5901,'Species List'!$A$2:$J$97,3,0)</f>
        <v>Scarus taeniopterus</v>
      </c>
      <c r="F5901">
        <v>15</v>
      </c>
      <c r="G5901" t="s">
        <v>21</v>
      </c>
      <c r="H5901" s="50">
        <f>VLOOKUP(D5901,'Species List'!$A$2:$J$97,6,0)</f>
        <v>-3.2256999999999998</v>
      </c>
      <c r="I5901" s="50">
        <f>VLOOKUP(D5901,'Species List'!$A$2:$J$97,7,0)</f>
        <v>2.3852000000000002</v>
      </c>
      <c r="J5901">
        <f t="shared" si="92"/>
        <v>92.19616810425471</v>
      </c>
      <c r="K5901" s="50" t="str">
        <f>VLOOKUP(D5901,'Species List'!$A$2:$J$97,4,0)</f>
        <v>Scaridae</v>
      </c>
    </row>
    <row r="5902" spans="1:11">
      <c r="A5902">
        <v>2017</v>
      </c>
      <c r="B5902" t="s">
        <v>380</v>
      </c>
      <c r="C5902">
        <v>2</v>
      </c>
      <c r="D5902" t="s">
        <v>48</v>
      </c>
      <c r="E5902" s="48" t="str">
        <f>VLOOKUP(D5902,'Species List'!$A$2:$J$97,3,0)</f>
        <v>Scarus taeniopterus</v>
      </c>
      <c r="F5902">
        <v>16</v>
      </c>
      <c r="G5902" t="s">
        <v>21</v>
      </c>
      <c r="H5902" s="50">
        <f>VLOOKUP(D5902,'Species List'!$A$2:$J$97,6,0)</f>
        <v>-3.2256999999999998</v>
      </c>
      <c r="I5902" s="50">
        <f>VLOOKUP(D5902,'Species List'!$A$2:$J$97,7,0)</f>
        <v>2.3852000000000002</v>
      </c>
      <c r="J5902">
        <f t="shared" si="92"/>
        <v>107.53924488293569</v>
      </c>
      <c r="K5902" s="50" t="str">
        <f>VLOOKUP(D5902,'Species List'!$A$2:$J$97,4,0)</f>
        <v>Scaridae</v>
      </c>
    </row>
    <row r="5903" spans="1:11">
      <c r="A5903">
        <v>2017</v>
      </c>
      <c r="B5903" t="s">
        <v>380</v>
      </c>
      <c r="C5903">
        <v>2</v>
      </c>
      <c r="D5903" t="s">
        <v>48</v>
      </c>
      <c r="E5903" s="48" t="str">
        <f>VLOOKUP(D5903,'Species List'!$A$2:$J$97,3,0)</f>
        <v>Scarus taeniopterus</v>
      </c>
      <c r="F5903">
        <v>18</v>
      </c>
      <c r="G5903" t="s">
        <v>21</v>
      </c>
      <c r="H5903" s="50">
        <f>VLOOKUP(D5903,'Species List'!$A$2:$J$97,6,0)</f>
        <v>-3.2256999999999998</v>
      </c>
      <c r="I5903" s="50">
        <f>VLOOKUP(D5903,'Species List'!$A$2:$J$97,7,0)</f>
        <v>2.3852000000000002</v>
      </c>
      <c r="J5903">
        <f t="shared" si="92"/>
        <v>142.42163893869329</v>
      </c>
      <c r="K5903" s="50" t="str">
        <f>VLOOKUP(D5903,'Species List'!$A$2:$J$97,4,0)</f>
        <v>Scaridae</v>
      </c>
    </row>
    <row r="5904" spans="1:11">
      <c r="A5904">
        <v>2017</v>
      </c>
      <c r="B5904" t="s">
        <v>380</v>
      </c>
      <c r="C5904">
        <v>2</v>
      </c>
      <c r="D5904" t="s">
        <v>48</v>
      </c>
      <c r="E5904" s="48" t="str">
        <f>VLOOKUP(D5904,'Species List'!$A$2:$J$97,3,0)</f>
        <v>Scarus taeniopterus</v>
      </c>
      <c r="F5904">
        <v>18</v>
      </c>
      <c r="G5904" t="s">
        <v>21</v>
      </c>
      <c r="H5904" s="50">
        <f>VLOOKUP(D5904,'Species List'!$A$2:$J$97,6,0)</f>
        <v>-3.2256999999999998</v>
      </c>
      <c r="I5904" s="50">
        <f>VLOOKUP(D5904,'Species List'!$A$2:$J$97,7,0)</f>
        <v>2.3852000000000002</v>
      </c>
      <c r="J5904">
        <f t="shared" si="92"/>
        <v>142.42163893869329</v>
      </c>
      <c r="K5904" s="50" t="str">
        <f>VLOOKUP(D5904,'Species List'!$A$2:$J$97,4,0)</f>
        <v>Scaridae</v>
      </c>
    </row>
    <row r="5905" spans="1:11">
      <c r="A5905">
        <v>2017</v>
      </c>
      <c r="B5905" t="s">
        <v>380</v>
      </c>
      <c r="C5905">
        <v>2</v>
      </c>
      <c r="D5905" t="s">
        <v>48</v>
      </c>
      <c r="E5905" s="48" t="str">
        <f>VLOOKUP(D5905,'Species List'!$A$2:$J$97,3,0)</f>
        <v>Scarus taeniopterus</v>
      </c>
      <c r="F5905">
        <v>2</v>
      </c>
      <c r="G5905" t="s">
        <v>53</v>
      </c>
      <c r="H5905" s="50">
        <f>VLOOKUP(D5905,'Species List'!$A$2:$J$97,6,0)</f>
        <v>-3.2256999999999998</v>
      </c>
      <c r="I5905" s="50">
        <f>VLOOKUP(D5905,'Species List'!$A$2:$J$97,7,0)</f>
        <v>2.3852000000000002</v>
      </c>
      <c r="J5905">
        <f t="shared" si="92"/>
        <v>0.75425247798161132</v>
      </c>
      <c r="K5905" s="50" t="str">
        <f>VLOOKUP(D5905,'Species List'!$A$2:$J$97,4,0)</f>
        <v>Scaridae</v>
      </c>
    </row>
    <row r="5906" spans="1:11">
      <c r="A5906">
        <v>2017</v>
      </c>
      <c r="B5906" t="s">
        <v>380</v>
      </c>
      <c r="C5906">
        <v>2</v>
      </c>
      <c r="D5906" t="s">
        <v>48</v>
      </c>
      <c r="E5906" s="48" t="str">
        <f>VLOOKUP(D5906,'Species List'!$A$2:$J$97,3,0)</f>
        <v>Scarus taeniopterus</v>
      </c>
      <c r="F5906">
        <v>5</v>
      </c>
      <c r="G5906" t="s">
        <v>53</v>
      </c>
      <c r="H5906" s="50">
        <f>VLOOKUP(D5906,'Species List'!$A$2:$J$97,6,0)</f>
        <v>-3.2256999999999998</v>
      </c>
      <c r="I5906" s="50">
        <f>VLOOKUP(D5906,'Species List'!$A$2:$J$97,7,0)</f>
        <v>2.3852000000000002</v>
      </c>
      <c r="J5906">
        <f t="shared" si="92"/>
        <v>6.7093933568168316</v>
      </c>
      <c r="K5906" s="50" t="str">
        <f>VLOOKUP(D5906,'Species List'!$A$2:$J$97,4,0)</f>
        <v>Scaridae</v>
      </c>
    </row>
    <row r="5907" spans="1:11">
      <c r="A5907">
        <v>2017</v>
      </c>
      <c r="B5907" t="s">
        <v>380</v>
      </c>
      <c r="C5907">
        <v>2</v>
      </c>
      <c r="D5907" t="s">
        <v>48</v>
      </c>
      <c r="E5907" s="48" t="str">
        <f>VLOOKUP(D5907,'Species List'!$A$2:$J$97,3,0)</f>
        <v>Scarus taeniopterus</v>
      </c>
      <c r="F5907">
        <v>22</v>
      </c>
      <c r="G5907" t="s">
        <v>43</v>
      </c>
      <c r="H5907" s="50">
        <f>VLOOKUP(D5907,'Species List'!$A$2:$J$97,6,0)</f>
        <v>-3.2256999999999998</v>
      </c>
      <c r="I5907" s="50">
        <f>VLOOKUP(D5907,'Species List'!$A$2:$J$97,7,0)</f>
        <v>2.3852000000000002</v>
      </c>
      <c r="J5907">
        <f t="shared" si="92"/>
        <v>229.85109565998633</v>
      </c>
      <c r="K5907" s="50" t="str">
        <f>VLOOKUP(D5907,'Species List'!$A$2:$J$97,4,0)</f>
        <v>Scaridae</v>
      </c>
    </row>
    <row r="5908" spans="1:11">
      <c r="A5908">
        <v>2017</v>
      </c>
      <c r="B5908" t="s">
        <v>380</v>
      </c>
      <c r="C5908">
        <v>2</v>
      </c>
      <c r="D5908" t="s">
        <v>42</v>
      </c>
      <c r="E5908" s="48" t="str">
        <f>VLOOKUP(D5908,'Species List'!$A$2:$J$97,3,0)</f>
        <v>Scarus vetula</v>
      </c>
      <c r="F5908">
        <v>40</v>
      </c>
      <c r="G5908" t="s">
        <v>43</v>
      </c>
      <c r="H5908" s="50">
        <f>VLOOKUP(D5908,'Species List'!$A$2:$J$97,6,0)</f>
        <v>-5.0162000000000004</v>
      </c>
      <c r="I5908" s="50">
        <f>VLOOKUP(D5908,'Species List'!$A$2:$J$97,7,0)</f>
        <v>3.1109</v>
      </c>
      <c r="J5908">
        <f t="shared" si="92"/>
        <v>1198.2527297145662</v>
      </c>
      <c r="K5908" s="50" t="str">
        <f>VLOOKUP(D5908,'Species List'!$A$2:$J$97,4,0)</f>
        <v>Scaridae</v>
      </c>
    </row>
    <row r="5909" spans="1:11">
      <c r="A5909">
        <v>2017</v>
      </c>
      <c r="B5909" t="s">
        <v>380</v>
      </c>
      <c r="C5909">
        <v>2</v>
      </c>
      <c r="D5909" t="s">
        <v>47</v>
      </c>
      <c r="E5909" s="48" t="str">
        <f>VLOOKUP(D5909,'Species List'!$A$2:$J$97,3,0)</f>
        <v>Sparisoma aurofrenatum</v>
      </c>
      <c r="F5909">
        <v>4</v>
      </c>
      <c r="G5909" t="s">
        <v>53</v>
      </c>
      <c r="H5909" s="50">
        <f>VLOOKUP(D5909,'Species List'!$A$2:$J$97,6,0)</f>
        <v>-4.0781000000000001</v>
      </c>
      <c r="I5909" s="50">
        <f>VLOOKUP(D5909,'Species List'!$A$2:$J$97,7,0)</f>
        <v>2.7437999999999998</v>
      </c>
      <c r="J5909">
        <f t="shared" si="92"/>
        <v>2.0779361768346503</v>
      </c>
      <c r="K5909" s="50" t="str">
        <f>VLOOKUP(D5909,'Species List'!$A$2:$J$97,4,0)</f>
        <v>Scaridae</v>
      </c>
    </row>
    <row r="5910" spans="1:11">
      <c r="A5910">
        <v>2017</v>
      </c>
      <c r="B5910" t="s">
        <v>380</v>
      </c>
      <c r="C5910">
        <v>2</v>
      </c>
      <c r="D5910" t="s">
        <v>45</v>
      </c>
      <c r="E5910" s="48" t="str">
        <f>VLOOKUP(D5910,'Species List'!$A$2:$J$97,3,0)</f>
        <v>Sparisoma viride</v>
      </c>
      <c r="F5910">
        <v>22</v>
      </c>
      <c r="G5910" t="s">
        <v>21</v>
      </c>
      <c r="H5910" s="50">
        <f>VLOOKUP(D5910,'Species List'!$A$2:$J$97,6,0)</f>
        <v>-4.4317000000000002</v>
      </c>
      <c r="I5910" s="50">
        <f>VLOOKUP(D5910,'Species List'!$A$2:$J$97,7,0)</f>
        <v>2.9051</v>
      </c>
      <c r="J5910">
        <f t="shared" si="92"/>
        <v>236.19577785013334</v>
      </c>
      <c r="K5910" s="50" t="str">
        <f>VLOOKUP(D5910,'Species List'!$A$2:$J$97,4,0)</f>
        <v>Scaridae</v>
      </c>
    </row>
    <row r="5911" spans="1:11">
      <c r="A5911">
        <v>2017</v>
      </c>
      <c r="B5911" t="s">
        <v>380</v>
      </c>
      <c r="C5911">
        <v>2</v>
      </c>
      <c r="D5911" t="s">
        <v>45</v>
      </c>
      <c r="E5911" s="48" t="str">
        <f>VLOOKUP(D5911,'Species List'!$A$2:$J$97,3,0)</f>
        <v>Sparisoma viride</v>
      </c>
      <c r="F5911">
        <v>26</v>
      </c>
      <c r="G5911" t="s">
        <v>21</v>
      </c>
      <c r="H5911" s="50">
        <f>VLOOKUP(D5911,'Species List'!$A$2:$J$97,6,0)</f>
        <v>-4.4317000000000002</v>
      </c>
      <c r="I5911" s="50">
        <f>VLOOKUP(D5911,'Species List'!$A$2:$J$97,7,0)</f>
        <v>2.9051</v>
      </c>
      <c r="J5911">
        <f t="shared" si="92"/>
        <v>383.741768934785</v>
      </c>
      <c r="K5911" s="50" t="str">
        <f>VLOOKUP(D5911,'Species List'!$A$2:$J$97,4,0)</f>
        <v>Scaridae</v>
      </c>
    </row>
    <row r="5912" spans="1:11">
      <c r="A5912">
        <v>2017</v>
      </c>
      <c r="B5912" t="s">
        <v>380</v>
      </c>
      <c r="C5912">
        <v>2</v>
      </c>
      <c r="D5912" t="s">
        <v>45</v>
      </c>
      <c r="E5912" s="48" t="str">
        <f>VLOOKUP(D5912,'Species List'!$A$2:$J$97,3,0)</f>
        <v>Sparisoma viride</v>
      </c>
      <c r="F5912">
        <v>26</v>
      </c>
      <c r="G5912" t="s">
        <v>21</v>
      </c>
      <c r="H5912" s="50">
        <f>VLOOKUP(D5912,'Species List'!$A$2:$J$97,6,0)</f>
        <v>-4.4317000000000002</v>
      </c>
      <c r="I5912" s="50">
        <f>VLOOKUP(D5912,'Species List'!$A$2:$J$97,7,0)</f>
        <v>2.9051</v>
      </c>
      <c r="J5912">
        <f t="shared" si="92"/>
        <v>383.741768934785</v>
      </c>
      <c r="K5912" s="50" t="str">
        <f>VLOOKUP(D5912,'Species List'!$A$2:$J$97,4,0)</f>
        <v>Scaridae</v>
      </c>
    </row>
    <row r="5913" spans="1:11">
      <c r="A5913">
        <v>2017</v>
      </c>
      <c r="B5913" t="s">
        <v>380</v>
      </c>
      <c r="C5913">
        <v>2</v>
      </c>
      <c r="D5913" t="s">
        <v>45</v>
      </c>
      <c r="E5913" s="48" t="str">
        <f>VLOOKUP(D5913,'Species List'!$A$2:$J$97,3,0)</f>
        <v>Sparisoma viride</v>
      </c>
      <c r="F5913">
        <v>35</v>
      </c>
      <c r="G5913" t="s">
        <v>43</v>
      </c>
      <c r="H5913" s="50">
        <f>VLOOKUP(D5913,'Species List'!$A$2:$J$97,6,0)</f>
        <v>-4.4317000000000002</v>
      </c>
      <c r="I5913" s="50">
        <f>VLOOKUP(D5913,'Species List'!$A$2:$J$97,7,0)</f>
        <v>2.9051</v>
      </c>
      <c r="J5913">
        <f t="shared" si="92"/>
        <v>910.06429464234679</v>
      </c>
      <c r="K5913" s="50" t="str">
        <f>VLOOKUP(D5913,'Species List'!$A$2:$J$97,4,0)</f>
        <v>Scaridae</v>
      </c>
    </row>
    <row r="5914" spans="1:11">
      <c r="A5914">
        <v>2017</v>
      </c>
      <c r="B5914" t="s">
        <v>380</v>
      </c>
      <c r="C5914">
        <v>3</v>
      </c>
      <c r="D5914" t="s">
        <v>54</v>
      </c>
      <c r="E5914" s="48" t="str">
        <f>VLOOKUP(D5914,'Species List'!$A$2:$J$97,3,0)</f>
        <v>Acanthurus coeruleus</v>
      </c>
      <c r="F5914">
        <v>12</v>
      </c>
      <c r="H5914" s="50">
        <f>VLOOKUP(D5914,'Species List'!$A$2:$J$97,6,0)</f>
        <v>-2.8241999999999998</v>
      </c>
      <c r="I5914" s="50">
        <f>VLOOKUP(D5914,'Species List'!$A$2:$J$97,7,0)</f>
        <v>2.2637999999999998</v>
      </c>
      <c r="J5914">
        <f t="shared" si="92"/>
        <v>76.322133977954692</v>
      </c>
      <c r="K5914" s="50" t="str">
        <f>VLOOKUP(D5914,'Species List'!$A$2:$J$97,4,0)</f>
        <v>Acanthuridae</v>
      </c>
    </row>
    <row r="5915" spans="1:11">
      <c r="A5915">
        <v>2017</v>
      </c>
      <c r="B5915" t="s">
        <v>380</v>
      </c>
      <c r="C5915">
        <v>3</v>
      </c>
      <c r="D5915" t="s">
        <v>54</v>
      </c>
      <c r="E5915" s="48" t="str">
        <f>VLOOKUP(D5915,'Species List'!$A$2:$J$97,3,0)</f>
        <v>Acanthurus coeruleus</v>
      </c>
      <c r="F5915">
        <v>15</v>
      </c>
      <c r="H5915" s="50">
        <f>VLOOKUP(D5915,'Species List'!$A$2:$J$97,6,0)</f>
        <v>-2.8241999999999998</v>
      </c>
      <c r="I5915" s="50">
        <f>VLOOKUP(D5915,'Species List'!$A$2:$J$97,7,0)</f>
        <v>2.2637999999999998</v>
      </c>
      <c r="J5915">
        <f t="shared" si="92"/>
        <v>126.48394196747614</v>
      </c>
      <c r="K5915" s="50" t="str">
        <f>VLOOKUP(D5915,'Species List'!$A$2:$J$97,4,0)</f>
        <v>Acanthuridae</v>
      </c>
    </row>
    <row r="5916" spans="1:11">
      <c r="A5916">
        <v>2017</v>
      </c>
      <c r="B5916" t="s">
        <v>380</v>
      </c>
      <c r="C5916">
        <v>3</v>
      </c>
      <c r="D5916" t="s">
        <v>54</v>
      </c>
      <c r="E5916" s="48" t="str">
        <f>VLOOKUP(D5916,'Species List'!$A$2:$J$97,3,0)</f>
        <v>Acanthurus coeruleus</v>
      </c>
      <c r="F5916">
        <v>15</v>
      </c>
      <c r="H5916" s="50">
        <f>VLOOKUP(D5916,'Species List'!$A$2:$J$97,6,0)</f>
        <v>-2.8241999999999998</v>
      </c>
      <c r="I5916" s="50">
        <f>VLOOKUP(D5916,'Species List'!$A$2:$J$97,7,0)</f>
        <v>2.2637999999999998</v>
      </c>
      <c r="J5916">
        <f t="shared" si="92"/>
        <v>126.48394196747614</v>
      </c>
      <c r="K5916" s="50" t="str">
        <f>VLOOKUP(D5916,'Species List'!$A$2:$J$97,4,0)</f>
        <v>Acanthuridae</v>
      </c>
    </row>
    <row r="5917" spans="1:11">
      <c r="A5917">
        <v>2017</v>
      </c>
      <c r="B5917" t="s">
        <v>380</v>
      </c>
      <c r="C5917">
        <v>3</v>
      </c>
      <c r="D5917" t="s">
        <v>54</v>
      </c>
      <c r="E5917" s="48" t="str">
        <f>VLOOKUP(D5917,'Species List'!$A$2:$J$97,3,0)</f>
        <v>Acanthurus coeruleus</v>
      </c>
      <c r="F5917">
        <v>20</v>
      </c>
      <c r="H5917" s="50">
        <f>VLOOKUP(D5917,'Species List'!$A$2:$J$97,6,0)</f>
        <v>-2.8241999999999998</v>
      </c>
      <c r="I5917" s="50">
        <f>VLOOKUP(D5917,'Species List'!$A$2:$J$97,7,0)</f>
        <v>2.2637999999999998</v>
      </c>
      <c r="J5917">
        <f t="shared" si="92"/>
        <v>242.58933511332035</v>
      </c>
      <c r="K5917" s="50" t="str">
        <f>VLOOKUP(D5917,'Species List'!$A$2:$J$97,4,0)</f>
        <v>Acanthuridae</v>
      </c>
    </row>
    <row r="5918" spans="1:11">
      <c r="A5918">
        <v>2017</v>
      </c>
      <c r="B5918" t="s">
        <v>380</v>
      </c>
      <c r="C5918">
        <v>3</v>
      </c>
      <c r="D5918" t="s">
        <v>44</v>
      </c>
      <c r="E5918" s="48" t="str">
        <f>VLOOKUP(D5918,'Species List'!$A$2:$J$97,3,0)</f>
        <v>Scarus iseri</v>
      </c>
      <c r="F5918">
        <v>5</v>
      </c>
      <c r="G5918" t="s">
        <v>53</v>
      </c>
      <c r="H5918" s="50">
        <f>VLOOKUP(D5918,'Species List'!$A$2:$J$97,6,0)</f>
        <v>-4.8887</v>
      </c>
      <c r="I5918" s="50">
        <f>VLOOKUP(D5918,'Species List'!$A$2:$J$97,7,0)</f>
        <v>3.0548000000000002</v>
      </c>
      <c r="J5918">
        <f t="shared" si="92"/>
        <v>2.0013063310434482</v>
      </c>
      <c r="K5918" s="50" t="str">
        <f>VLOOKUP(D5918,'Species List'!$A$2:$J$97,4,0)</f>
        <v>Scaridae</v>
      </c>
    </row>
    <row r="5919" spans="1:11">
      <c r="A5919">
        <v>2017</v>
      </c>
      <c r="B5919" t="s">
        <v>380</v>
      </c>
      <c r="C5919">
        <v>3</v>
      </c>
      <c r="D5919" t="s">
        <v>44</v>
      </c>
      <c r="E5919" s="48" t="str">
        <f>VLOOKUP(D5919,'Species List'!$A$2:$J$97,3,0)</f>
        <v>Scarus iseri</v>
      </c>
      <c r="F5919">
        <v>7</v>
      </c>
      <c r="G5919" t="s">
        <v>53</v>
      </c>
      <c r="H5919" s="50">
        <f>VLOOKUP(D5919,'Species List'!$A$2:$J$97,6,0)</f>
        <v>-4.8887</v>
      </c>
      <c r="I5919" s="50">
        <f>VLOOKUP(D5919,'Species List'!$A$2:$J$97,7,0)</f>
        <v>3.0548000000000002</v>
      </c>
      <c r="J5919">
        <f t="shared" si="92"/>
        <v>5.5937814271818533</v>
      </c>
      <c r="K5919" s="50" t="str">
        <f>VLOOKUP(D5919,'Species List'!$A$2:$J$97,4,0)</f>
        <v>Scaridae</v>
      </c>
    </row>
    <row r="5920" spans="1:11">
      <c r="A5920">
        <v>2017</v>
      </c>
      <c r="B5920" t="s">
        <v>380</v>
      </c>
      <c r="C5920">
        <v>3</v>
      </c>
      <c r="D5920" t="s">
        <v>44</v>
      </c>
      <c r="E5920" s="48" t="str">
        <f>VLOOKUP(D5920,'Species List'!$A$2:$J$97,3,0)</f>
        <v>Scarus iseri</v>
      </c>
      <c r="F5920">
        <v>4</v>
      </c>
      <c r="H5920" s="50">
        <f>VLOOKUP(D5920,'Species List'!$A$2:$J$97,6,0)</f>
        <v>-4.8887</v>
      </c>
      <c r="I5920" s="50">
        <f>VLOOKUP(D5920,'Species List'!$A$2:$J$97,7,0)</f>
        <v>3.0548000000000002</v>
      </c>
      <c r="J5920">
        <f t="shared" si="92"/>
        <v>1.0122152160204034</v>
      </c>
      <c r="K5920" s="50" t="str">
        <f>VLOOKUP(D5920,'Species List'!$A$2:$J$97,4,0)</f>
        <v>Scaridae</v>
      </c>
    </row>
    <row r="5921" spans="1:11">
      <c r="A5921">
        <v>2017</v>
      </c>
      <c r="B5921" t="s">
        <v>380</v>
      </c>
      <c r="C5921">
        <v>3</v>
      </c>
      <c r="D5921" t="s">
        <v>44</v>
      </c>
      <c r="E5921" s="48" t="str">
        <f>VLOOKUP(D5921,'Species List'!$A$2:$J$97,3,0)</f>
        <v>Scarus iseri</v>
      </c>
      <c r="F5921">
        <v>4</v>
      </c>
      <c r="H5921" s="50">
        <f>VLOOKUP(D5921,'Species List'!$A$2:$J$97,6,0)</f>
        <v>-4.8887</v>
      </c>
      <c r="I5921" s="50">
        <f>VLOOKUP(D5921,'Species List'!$A$2:$J$97,7,0)</f>
        <v>3.0548000000000002</v>
      </c>
      <c r="J5921">
        <f t="shared" si="92"/>
        <v>1.0122152160204034</v>
      </c>
      <c r="K5921" s="50" t="str">
        <f>VLOOKUP(D5921,'Species List'!$A$2:$J$97,4,0)</f>
        <v>Scaridae</v>
      </c>
    </row>
    <row r="5922" spans="1:11">
      <c r="A5922">
        <v>2017</v>
      </c>
      <c r="B5922" t="s">
        <v>380</v>
      </c>
      <c r="C5922">
        <v>3</v>
      </c>
      <c r="D5922" t="s">
        <v>44</v>
      </c>
      <c r="E5922" s="48" t="str">
        <f>VLOOKUP(D5922,'Species List'!$A$2:$J$97,3,0)</f>
        <v>Scarus iseri</v>
      </c>
      <c r="F5922">
        <v>4</v>
      </c>
      <c r="H5922" s="50">
        <f>VLOOKUP(D5922,'Species List'!$A$2:$J$97,6,0)</f>
        <v>-4.8887</v>
      </c>
      <c r="I5922" s="50">
        <f>VLOOKUP(D5922,'Species List'!$A$2:$J$97,7,0)</f>
        <v>3.0548000000000002</v>
      </c>
      <c r="J5922">
        <f t="shared" si="92"/>
        <v>1.0122152160204034</v>
      </c>
      <c r="K5922" s="50" t="str">
        <f>VLOOKUP(D5922,'Species List'!$A$2:$J$97,4,0)</f>
        <v>Scaridae</v>
      </c>
    </row>
    <row r="5923" spans="1:11">
      <c r="A5923">
        <v>2017</v>
      </c>
      <c r="B5923" t="s">
        <v>380</v>
      </c>
      <c r="C5923">
        <v>3</v>
      </c>
      <c r="D5923" t="s">
        <v>48</v>
      </c>
      <c r="E5923" s="48" t="str">
        <f>VLOOKUP(D5923,'Species List'!$A$2:$J$97,3,0)</f>
        <v>Scarus taeniopterus</v>
      </c>
      <c r="F5923">
        <v>12</v>
      </c>
      <c r="G5923" t="s">
        <v>21</v>
      </c>
      <c r="H5923" s="50">
        <f>VLOOKUP(D5923,'Species List'!$A$2:$J$97,6,0)</f>
        <v>-3.2256999999999998</v>
      </c>
      <c r="I5923" s="50">
        <f>VLOOKUP(D5923,'Species List'!$A$2:$J$97,7,0)</f>
        <v>2.3852000000000002</v>
      </c>
      <c r="J5923">
        <f t="shared" si="92"/>
        <v>54.145592205106873</v>
      </c>
      <c r="K5923" s="50" t="str">
        <f>VLOOKUP(D5923,'Species List'!$A$2:$J$97,4,0)</f>
        <v>Scaridae</v>
      </c>
    </row>
    <row r="5924" spans="1:11">
      <c r="A5924">
        <v>2017</v>
      </c>
      <c r="B5924" t="s">
        <v>380</v>
      </c>
      <c r="C5924">
        <v>3</v>
      </c>
      <c r="D5924" t="s">
        <v>48</v>
      </c>
      <c r="E5924" s="48" t="str">
        <f>VLOOKUP(D5924,'Species List'!$A$2:$J$97,3,0)</f>
        <v>Scarus taeniopterus</v>
      </c>
      <c r="F5924">
        <v>16</v>
      </c>
      <c r="G5924" t="s">
        <v>21</v>
      </c>
      <c r="H5924" s="50">
        <f>VLOOKUP(D5924,'Species List'!$A$2:$J$97,6,0)</f>
        <v>-3.2256999999999998</v>
      </c>
      <c r="I5924" s="50">
        <f>VLOOKUP(D5924,'Species List'!$A$2:$J$97,7,0)</f>
        <v>2.3852000000000002</v>
      </c>
      <c r="J5924">
        <f t="shared" si="92"/>
        <v>107.53924488293569</v>
      </c>
      <c r="K5924" s="50" t="str">
        <f>VLOOKUP(D5924,'Species List'!$A$2:$J$97,4,0)</f>
        <v>Scaridae</v>
      </c>
    </row>
    <row r="5925" spans="1:11">
      <c r="A5925">
        <v>2017</v>
      </c>
      <c r="B5925" t="s">
        <v>380</v>
      </c>
      <c r="C5925">
        <v>3</v>
      </c>
      <c r="D5925" t="s">
        <v>48</v>
      </c>
      <c r="E5925" s="48" t="str">
        <f>VLOOKUP(D5925,'Species List'!$A$2:$J$97,3,0)</f>
        <v>Scarus taeniopterus</v>
      </c>
      <c r="F5925">
        <v>2</v>
      </c>
      <c r="G5925" t="s">
        <v>53</v>
      </c>
      <c r="H5925" s="50">
        <f>VLOOKUP(D5925,'Species List'!$A$2:$J$97,6,0)</f>
        <v>-3.2256999999999998</v>
      </c>
      <c r="I5925" s="50">
        <f>VLOOKUP(D5925,'Species List'!$A$2:$J$97,7,0)</f>
        <v>2.3852000000000002</v>
      </c>
      <c r="J5925">
        <f t="shared" si="92"/>
        <v>0.75425247798161132</v>
      </c>
      <c r="K5925" s="50" t="str">
        <f>VLOOKUP(D5925,'Species List'!$A$2:$J$97,4,0)</f>
        <v>Scaridae</v>
      </c>
    </row>
    <row r="5926" spans="1:11">
      <c r="A5926">
        <v>2017</v>
      </c>
      <c r="B5926" t="s">
        <v>380</v>
      </c>
      <c r="C5926">
        <v>3</v>
      </c>
      <c r="D5926" t="s">
        <v>48</v>
      </c>
      <c r="E5926" s="48" t="str">
        <f>VLOOKUP(D5926,'Species List'!$A$2:$J$97,3,0)</f>
        <v>Scarus taeniopterus</v>
      </c>
      <c r="F5926">
        <v>4</v>
      </c>
      <c r="G5926" t="s">
        <v>53</v>
      </c>
      <c r="H5926" s="50">
        <f>VLOOKUP(D5926,'Species List'!$A$2:$J$97,6,0)</f>
        <v>-3.2256999999999998</v>
      </c>
      <c r="I5926" s="50">
        <f>VLOOKUP(D5926,'Species List'!$A$2:$J$97,7,0)</f>
        <v>2.3852000000000002</v>
      </c>
      <c r="J5926">
        <f t="shared" si="92"/>
        <v>3.9403381302253098</v>
      </c>
      <c r="K5926" s="50" t="str">
        <f>VLOOKUP(D5926,'Species List'!$A$2:$J$97,4,0)</f>
        <v>Scaridae</v>
      </c>
    </row>
    <row r="5927" spans="1:11">
      <c r="A5927">
        <v>2017</v>
      </c>
      <c r="B5927" t="s">
        <v>380</v>
      </c>
      <c r="C5927">
        <v>3</v>
      </c>
      <c r="D5927" t="s">
        <v>48</v>
      </c>
      <c r="E5927" s="48" t="str">
        <f>VLOOKUP(D5927,'Species List'!$A$2:$J$97,3,0)</f>
        <v>Scarus taeniopterus</v>
      </c>
      <c r="F5927">
        <v>4</v>
      </c>
      <c r="G5927" t="s">
        <v>53</v>
      </c>
      <c r="H5927" s="50">
        <f>VLOOKUP(D5927,'Species List'!$A$2:$J$97,6,0)</f>
        <v>-3.2256999999999998</v>
      </c>
      <c r="I5927" s="50">
        <f>VLOOKUP(D5927,'Species List'!$A$2:$J$97,7,0)</f>
        <v>2.3852000000000002</v>
      </c>
      <c r="J5927">
        <f t="shared" si="92"/>
        <v>3.9403381302253098</v>
      </c>
      <c r="K5927" s="50" t="str">
        <f>VLOOKUP(D5927,'Species List'!$A$2:$J$97,4,0)</f>
        <v>Scaridae</v>
      </c>
    </row>
    <row r="5928" spans="1:11">
      <c r="A5928">
        <v>2017</v>
      </c>
      <c r="B5928" t="s">
        <v>380</v>
      </c>
      <c r="C5928">
        <v>3</v>
      </c>
      <c r="D5928" t="s">
        <v>48</v>
      </c>
      <c r="E5928" s="48" t="str">
        <f>VLOOKUP(D5928,'Species List'!$A$2:$J$97,3,0)</f>
        <v>Scarus taeniopterus</v>
      </c>
      <c r="F5928">
        <v>4</v>
      </c>
      <c r="G5928" t="s">
        <v>53</v>
      </c>
      <c r="H5928" s="50">
        <f>VLOOKUP(D5928,'Species List'!$A$2:$J$97,6,0)</f>
        <v>-3.2256999999999998</v>
      </c>
      <c r="I5928" s="50">
        <f>VLOOKUP(D5928,'Species List'!$A$2:$J$97,7,0)</f>
        <v>2.3852000000000002</v>
      </c>
      <c r="J5928">
        <f t="shared" si="92"/>
        <v>3.9403381302253098</v>
      </c>
      <c r="K5928" s="50" t="str">
        <f>VLOOKUP(D5928,'Species List'!$A$2:$J$97,4,0)</f>
        <v>Scaridae</v>
      </c>
    </row>
    <row r="5929" spans="1:11">
      <c r="A5929">
        <v>2017</v>
      </c>
      <c r="B5929" t="s">
        <v>380</v>
      </c>
      <c r="C5929">
        <v>3</v>
      </c>
      <c r="D5929" t="s">
        <v>48</v>
      </c>
      <c r="E5929" s="48" t="str">
        <f>VLOOKUP(D5929,'Species List'!$A$2:$J$97,3,0)</f>
        <v>Scarus taeniopterus</v>
      </c>
      <c r="F5929">
        <v>4</v>
      </c>
      <c r="G5929" t="s">
        <v>53</v>
      </c>
      <c r="H5929" s="50">
        <f>VLOOKUP(D5929,'Species List'!$A$2:$J$97,6,0)</f>
        <v>-3.2256999999999998</v>
      </c>
      <c r="I5929" s="50">
        <f>VLOOKUP(D5929,'Species List'!$A$2:$J$97,7,0)</f>
        <v>2.3852000000000002</v>
      </c>
      <c r="J5929">
        <f t="shared" si="92"/>
        <v>3.9403381302253098</v>
      </c>
      <c r="K5929" s="50" t="str">
        <f>VLOOKUP(D5929,'Species List'!$A$2:$J$97,4,0)</f>
        <v>Scaridae</v>
      </c>
    </row>
    <row r="5930" spans="1:11">
      <c r="A5930">
        <v>2017</v>
      </c>
      <c r="B5930" t="s">
        <v>380</v>
      </c>
      <c r="C5930">
        <v>3</v>
      </c>
      <c r="D5930" t="s">
        <v>48</v>
      </c>
      <c r="E5930" s="48" t="str">
        <f>VLOOKUP(D5930,'Species List'!$A$2:$J$97,3,0)</f>
        <v>Scarus taeniopterus</v>
      </c>
      <c r="F5930">
        <v>5</v>
      </c>
      <c r="G5930" t="s">
        <v>53</v>
      </c>
      <c r="H5930" s="50">
        <f>VLOOKUP(D5930,'Species List'!$A$2:$J$97,6,0)</f>
        <v>-3.2256999999999998</v>
      </c>
      <c r="I5930" s="50">
        <f>VLOOKUP(D5930,'Species List'!$A$2:$J$97,7,0)</f>
        <v>2.3852000000000002</v>
      </c>
      <c r="J5930">
        <f t="shared" si="92"/>
        <v>6.7093933568168316</v>
      </c>
      <c r="K5930" s="50" t="str">
        <f>VLOOKUP(D5930,'Species List'!$A$2:$J$97,4,0)</f>
        <v>Scaridae</v>
      </c>
    </row>
    <row r="5931" spans="1:11">
      <c r="A5931">
        <v>2017</v>
      </c>
      <c r="B5931" t="s">
        <v>380</v>
      </c>
      <c r="C5931">
        <v>3</v>
      </c>
      <c r="D5931" t="s">
        <v>48</v>
      </c>
      <c r="E5931" s="48" t="str">
        <f>VLOOKUP(D5931,'Species List'!$A$2:$J$97,3,0)</f>
        <v>Scarus taeniopterus</v>
      </c>
      <c r="F5931">
        <v>11</v>
      </c>
      <c r="G5931" t="s">
        <v>53</v>
      </c>
      <c r="H5931" s="50">
        <f>VLOOKUP(D5931,'Species List'!$A$2:$J$97,6,0)</f>
        <v>-3.2256999999999998</v>
      </c>
      <c r="I5931" s="50">
        <f>VLOOKUP(D5931,'Species List'!$A$2:$J$97,7,0)</f>
        <v>2.3852000000000002</v>
      </c>
      <c r="J5931">
        <f t="shared" si="92"/>
        <v>43.997685665219798</v>
      </c>
      <c r="K5931" s="50" t="str">
        <f>VLOOKUP(D5931,'Species List'!$A$2:$J$97,4,0)</f>
        <v>Scaridae</v>
      </c>
    </row>
    <row r="5932" spans="1:11">
      <c r="A5932">
        <v>2017</v>
      </c>
      <c r="B5932" t="s">
        <v>380</v>
      </c>
      <c r="C5932">
        <v>3</v>
      </c>
      <c r="D5932" t="s">
        <v>48</v>
      </c>
      <c r="E5932" s="48" t="str">
        <f>VLOOKUP(D5932,'Species List'!$A$2:$J$97,3,0)</f>
        <v>Scarus taeniopterus</v>
      </c>
      <c r="F5932">
        <v>21</v>
      </c>
      <c r="G5932" t="s">
        <v>43</v>
      </c>
      <c r="H5932" s="50">
        <f>VLOOKUP(D5932,'Species List'!$A$2:$J$97,6,0)</f>
        <v>-3.2256999999999998</v>
      </c>
      <c r="I5932" s="50">
        <f>VLOOKUP(D5932,'Species List'!$A$2:$J$97,7,0)</f>
        <v>2.3852000000000002</v>
      </c>
      <c r="J5932">
        <f t="shared" si="92"/>
        <v>205.71097462173614</v>
      </c>
      <c r="K5932" s="50" t="str">
        <f>VLOOKUP(D5932,'Species List'!$A$2:$J$97,4,0)</f>
        <v>Scaridae</v>
      </c>
    </row>
    <row r="5933" spans="1:11">
      <c r="A5933">
        <v>2017</v>
      </c>
      <c r="B5933" t="s">
        <v>380</v>
      </c>
      <c r="C5933">
        <v>3</v>
      </c>
      <c r="D5933" t="s">
        <v>42</v>
      </c>
      <c r="E5933" s="48" t="str">
        <f>VLOOKUP(D5933,'Species List'!$A$2:$J$97,3,0)</f>
        <v>Scarus vetula</v>
      </c>
      <c r="F5933">
        <v>26</v>
      </c>
      <c r="G5933" t="s">
        <v>43</v>
      </c>
      <c r="H5933" s="50">
        <f>VLOOKUP(D5933,'Species List'!$A$2:$J$97,6,0)</f>
        <v>-5.0162000000000004</v>
      </c>
      <c r="I5933" s="50">
        <f>VLOOKUP(D5933,'Species List'!$A$2:$J$97,7,0)</f>
        <v>3.1109</v>
      </c>
      <c r="J5933">
        <f t="shared" si="92"/>
        <v>313.71883111439962</v>
      </c>
      <c r="K5933" s="50" t="str">
        <f>VLOOKUP(D5933,'Species List'!$A$2:$J$97,4,0)</f>
        <v>Scaridae</v>
      </c>
    </row>
    <row r="5934" spans="1:11">
      <c r="A5934">
        <v>2017</v>
      </c>
      <c r="B5934" t="s">
        <v>380</v>
      </c>
      <c r="C5934">
        <v>3</v>
      </c>
      <c r="D5934" t="s">
        <v>42</v>
      </c>
      <c r="E5934" s="48" t="str">
        <f>VLOOKUP(D5934,'Species List'!$A$2:$J$97,3,0)</f>
        <v>Scarus vetula</v>
      </c>
      <c r="F5934">
        <v>40</v>
      </c>
      <c r="G5934" t="s">
        <v>43</v>
      </c>
      <c r="H5934" s="50">
        <f>VLOOKUP(D5934,'Species List'!$A$2:$J$97,6,0)</f>
        <v>-5.0162000000000004</v>
      </c>
      <c r="I5934" s="50">
        <f>VLOOKUP(D5934,'Species List'!$A$2:$J$97,7,0)</f>
        <v>3.1109</v>
      </c>
      <c r="J5934">
        <f t="shared" si="92"/>
        <v>1198.2527297145662</v>
      </c>
      <c r="K5934" s="50" t="str">
        <f>VLOOKUP(D5934,'Species List'!$A$2:$J$97,4,0)</f>
        <v>Scaridae</v>
      </c>
    </row>
    <row r="5935" spans="1:11">
      <c r="A5935">
        <v>2017</v>
      </c>
      <c r="B5935" t="s">
        <v>380</v>
      </c>
      <c r="C5935">
        <v>3</v>
      </c>
      <c r="D5935" t="s">
        <v>47</v>
      </c>
      <c r="E5935" s="48" t="str">
        <f>VLOOKUP(D5935,'Species List'!$A$2:$J$97,3,0)</f>
        <v>Sparisoma aurofrenatum</v>
      </c>
      <c r="F5935">
        <v>19</v>
      </c>
      <c r="G5935" t="s">
        <v>21</v>
      </c>
      <c r="H5935" s="50">
        <f>VLOOKUP(D5935,'Species List'!$A$2:$J$97,6,0)</f>
        <v>-4.0781000000000001</v>
      </c>
      <c r="I5935" s="50">
        <f>VLOOKUP(D5935,'Species List'!$A$2:$J$97,7,0)</f>
        <v>2.7437999999999998</v>
      </c>
      <c r="J5935">
        <f t="shared" si="92"/>
        <v>149.3977752647418</v>
      </c>
      <c r="K5935" s="50" t="str">
        <f>VLOOKUP(D5935,'Species List'!$A$2:$J$97,4,0)</f>
        <v>Scaridae</v>
      </c>
    </row>
    <row r="5936" spans="1:11">
      <c r="A5936">
        <v>2017</v>
      </c>
      <c r="B5936" t="s">
        <v>380</v>
      </c>
      <c r="C5936">
        <v>3</v>
      </c>
      <c r="D5936" t="s">
        <v>45</v>
      </c>
      <c r="E5936" s="48" t="str">
        <f>VLOOKUP(D5936,'Species List'!$A$2:$J$97,3,0)</f>
        <v>Sparisoma viride</v>
      </c>
      <c r="F5936">
        <v>12</v>
      </c>
      <c r="G5936" t="s">
        <v>21</v>
      </c>
      <c r="H5936" s="50">
        <f>VLOOKUP(D5936,'Species List'!$A$2:$J$97,6,0)</f>
        <v>-4.4317000000000002</v>
      </c>
      <c r="I5936" s="50">
        <f>VLOOKUP(D5936,'Species List'!$A$2:$J$97,7,0)</f>
        <v>2.9051</v>
      </c>
      <c r="J5936">
        <f t="shared" si="92"/>
        <v>40.600318253552281</v>
      </c>
      <c r="K5936" s="50" t="str">
        <f>VLOOKUP(D5936,'Species List'!$A$2:$J$97,4,0)</f>
        <v>Scaridae</v>
      </c>
    </row>
    <row r="5937" spans="1:11">
      <c r="A5937">
        <v>2017</v>
      </c>
      <c r="B5937" t="s">
        <v>380</v>
      </c>
      <c r="C5937">
        <v>3</v>
      </c>
      <c r="D5937" t="s">
        <v>45</v>
      </c>
      <c r="E5937" s="48" t="str">
        <f>VLOOKUP(D5937,'Species List'!$A$2:$J$97,3,0)</f>
        <v>Sparisoma viride</v>
      </c>
      <c r="F5937">
        <v>22</v>
      </c>
      <c r="G5937" t="s">
        <v>21</v>
      </c>
      <c r="H5937" s="50">
        <f>VLOOKUP(D5937,'Species List'!$A$2:$J$97,6,0)</f>
        <v>-4.4317000000000002</v>
      </c>
      <c r="I5937" s="50">
        <f>VLOOKUP(D5937,'Species List'!$A$2:$J$97,7,0)</f>
        <v>2.9051</v>
      </c>
      <c r="J5937">
        <f t="shared" si="92"/>
        <v>236.19577785013334</v>
      </c>
      <c r="K5937" s="50" t="str">
        <f>VLOOKUP(D5937,'Species List'!$A$2:$J$97,4,0)</f>
        <v>Scaridae</v>
      </c>
    </row>
    <row r="5938" spans="1:11">
      <c r="A5938">
        <v>2017</v>
      </c>
      <c r="B5938" t="s">
        <v>380</v>
      </c>
      <c r="C5938">
        <v>3</v>
      </c>
      <c r="D5938" t="s">
        <v>45</v>
      </c>
      <c r="E5938" s="48" t="str">
        <f>VLOOKUP(D5938,'Species List'!$A$2:$J$97,3,0)</f>
        <v>Sparisoma viride</v>
      </c>
      <c r="F5938">
        <v>3</v>
      </c>
      <c r="G5938" t="s">
        <v>53</v>
      </c>
      <c r="H5938" s="50">
        <f>VLOOKUP(D5938,'Species List'!$A$2:$J$97,6,0)</f>
        <v>-4.4317000000000002</v>
      </c>
      <c r="I5938" s="50">
        <f>VLOOKUP(D5938,'Species List'!$A$2:$J$97,7,0)</f>
        <v>2.9051</v>
      </c>
      <c r="J5938">
        <f t="shared" si="92"/>
        <v>0.72357733887147957</v>
      </c>
      <c r="K5938" s="50" t="str">
        <f>VLOOKUP(D5938,'Species List'!$A$2:$J$97,4,0)</f>
        <v>Scaridae</v>
      </c>
    </row>
    <row r="5939" spans="1:11">
      <c r="A5939">
        <v>2017</v>
      </c>
      <c r="B5939" t="s">
        <v>380</v>
      </c>
      <c r="C5939">
        <v>3</v>
      </c>
      <c r="D5939" t="s">
        <v>45</v>
      </c>
      <c r="E5939" s="48" t="str">
        <f>VLOOKUP(D5939,'Species List'!$A$2:$J$97,3,0)</f>
        <v>Sparisoma viride</v>
      </c>
      <c r="F5939">
        <v>5</v>
      </c>
      <c r="G5939" t="s">
        <v>53</v>
      </c>
      <c r="H5939" s="50">
        <f>VLOOKUP(D5939,'Species List'!$A$2:$J$97,6,0)</f>
        <v>-4.4317000000000002</v>
      </c>
      <c r="I5939" s="50">
        <f>VLOOKUP(D5939,'Species List'!$A$2:$J$97,7,0)</f>
        <v>2.9051</v>
      </c>
      <c r="J5939">
        <f t="shared" si="92"/>
        <v>3.1913744192871154</v>
      </c>
      <c r="K5939" s="50" t="str">
        <f>VLOOKUP(D5939,'Species List'!$A$2:$J$97,4,0)</f>
        <v>Scaridae</v>
      </c>
    </row>
    <row r="5940" spans="1:11">
      <c r="A5940">
        <v>2017</v>
      </c>
      <c r="B5940" t="s">
        <v>380</v>
      </c>
      <c r="C5940">
        <v>3</v>
      </c>
      <c r="D5940" t="s">
        <v>45</v>
      </c>
      <c r="E5940" s="48" t="str">
        <f>VLOOKUP(D5940,'Species List'!$A$2:$J$97,3,0)</f>
        <v>Sparisoma viride</v>
      </c>
      <c r="F5940">
        <v>5</v>
      </c>
      <c r="G5940" t="s">
        <v>53</v>
      </c>
      <c r="H5940" s="50">
        <f>VLOOKUP(D5940,'Species List'!$A$2:$J$97,6,0)</f>
        <v>-4.4317000000000002</v>
      </c>
      <c r="I5940" s="50">
        <f>VLOOKUP(D5940,'Species List'!$A$2:$J$97,7,0)</f>
        <v>2.9051</v>
      </c>
      <c r="J5940">
        <f t="shared" si="92"/>
        <v>3.1913744192871154</v>
      </c>
      <c r="K5940" s="50" t="str">
        <f>VLOOKUP(D5940,'Species List'!$A$2:$J$97,4,0)</f>
        <v>Scaridae</v>
      </c>
    </row>
    <row r="5941" spans="1:11">
      <c r="A5941">
        <v>2017</v>
      </c>
      <c r="B5941" t="s">
        <v>380</v>
      </c>
      <c r="C5941">
        <v>3</v>
      </c>
      <c r="D5941" t="s">
        <v>45</v>
      </c>
      <c r="E5941" s="48" t="str">
        <f>VLOOKUP(D5941,'Species List'!$A$2:$J$97,3,0)</f>
        <v>Sparisoma viride</v>
      </c>
      <c r="F5941">
        <v>35</v>
      </c>
      <c r="G5941" t="s">
        <v>43</v>
      </c>
      <c r="H5941" s="50">
        <f>VLOOKUP(D5941,'Species List'!$A$2:$J$97,6,0)</f>
        <v>-4.4317000000000002</v>
      </c>
      <c r="I5941" s="50">
        <f>VLOOKUP(D5941,'Species List'!$A$2:$J$97,7,0)</f>
        <v>2.9051</v>
      </c>
      <c r="J5941">
        <f t="shared" si="92"/>
        <v>910.06429464234679</v>
      </c>
      <c r="K5941" s="50" t="str">
        <f>VLOOKUP(D5941,'Species List'!$A$2:$J$97,4,0)</f>
        <v>Scaridae</v>
      </c>
    </row>
    <row r="5942" spans="1:11">
      <c r="A5942">
        <v>2017</v>
      </c>
      <c r="B5942" t="s">
        <v>380</v>
      </c>
      <c r="C5942">
        <v>4</v>
      </c>
      <c r="D5942" t="s">
        <v>54</v>
      </c>
      <c r="E5942" s="48" t="str">
        <f>VLOOKUP(D5942,'Species List'!$A$2:$J$97,3,0)</f>
        <v>Acanthurus coeruleus</v>
      </c>
      <c r="F5942">
        <v>19</v>
      </c>
      <c r="H5942" s="50">
        <f>VLOOKUP(D5942,'Species List'!$A$2:$J$97,6,0)</f>
        <v>-2.8241999999999998</v>
      </c>
      <c r="I5942" s="50">
        <f>VLOOKUP(D5942,'Species List'!$A$2:$J$97,7,0)</f>
        <v>2.2637999999999998</v>
      </c>
      <c r="J5942">
        <f t="shared" si="92"/>
        <v>215.99435539737019</v>
      </c>
      <c r="K5942" s="50" t="str">
        <f>VLOOKUP(D5942,'Species List'!$A$2:$J$97,4,0)</f>
        <v>Acanthuridae</v>
      </c>
    </row>
    <row r="5943" spans="1:11">
      <c r="A5943">
        <v>2017</v>
      </c>
      <c r="B5943" t="s">
        <v>380</v>
      </c>
      <c r="C5943">
        <v>4</v>
      </c>
      <c r="D5943" t="s">
        <v>48</v>
      </c>
      <c r="E5943" s="48" t="str">
        <f>VLOOKUP(D5943,'Species List'!$A$2:$J$97,3,0)</f>
        <v>Scarus taeniopterus</v>
      </c>
      <c r="F5943">
        <v>14</v>
      </c>
      <c r="G5943" t="s">
        <v>21</v>
      </c>
      <c r="H5943" s="50">
        <f>VLOOKUP(D5943,'Species List'!$A$2:$J$97,6,0)</f>
        <v>-3.2256999999999998</v>
      </c>
      <c r="I5943" s="50">
        <f>VLOOKUP(D5943,'Species List'!$A$2:$J$97,7,0)</f>
        <v>2.3852000000000002</v>
      </c>
      <c r="J5943">
        <f t="shared" si="92"/>
        <v>78.206813423753971</v>
      </c>
      <c r="K5943" s="50" t="str">
        <f>VLOOKUP(D5943,'Species List'!$A$2:$J$97,4,0)</f>
        <v>Scaridae</v>
      </c>
    </row>
    <row r="5944" spans="1:11">
      <c r="A5944">
        <v>2017</v>
      </c>
      <c r="B5944" t="s">
        <v>380</v>
      </c>
      <c r="C5944">
        <v>4</v>
      </c>
      <c r="D5944" t="s">
        <v>48</v>
      </c>
      <c r="E5944" s="48" t="str">
        <f>VLOOKUP(D5944,'Species List'!$A$2:$J$97,3,0)</f>
        <v>Scarus taeniopterus</v>
      </c>
      <c r="F5944">
        <v>15</v>
      </c>
      <c r="G5944" t="s">
        <v>21</v>
      </c>
      <c r="H5944" s="50">
        <f>VLOOKUP(D5944,'Species List'!$A$2:$J$97,6,0)</f>
        <v>-3.2256999999999998</v>
      </c>
      <c r="I5944" s="50">
        <f>VLOOKUP(D5944,'Species List'!$A$2:$J$97,7,0)</f>
        <v>2.3852000000000002</v>
      </c>
      <c r="J5944">
        <f t="shared" si="92"/>
        <v>92.19616810425471</v>
      </c>
      <c r="K5944" s="50" t="str">
        <f>VLOOKUP(D5944,'Species List'!$A$2:$J$97,4,0)</f>
        <v>Scaridae</v>
      </c>
    </row>
    <row r="5945" spans="1:11">
      <c r="A5945">
        <v>2017</v>
      </c>
      <c r="B5945" t="s">
        <v>380</v>
      </c>
      <c r="C5945">
        <v>4</v>
      </c>
      <c r="D5945" t="s">
        <v>48</v>
      </c>
      <c r="E5945" s="48" t="str">
        <f>VLOOKUP(D5945,'Species List'!$A$2:$J$97,3,0)</f>
        <v>Scarus taeniopterus</v>
      </c>
      <c r="F5945">
        <v>17</v>
      </c>
      <c r="G5945" t="s">
        <v>21</v>
      </c>
      <c r="H5945" s="50">
        <f>VLOOKUP(D5945,'Species List'!$A$2:$J$97,6,0)</f>
        <v>-3.2256999999999998</v>
      </c>
      <c r="I5945" s="50">
        <f>VLOOKUP(D5945,'Species List'!$A$2:$J$97,7,0)</f>
        <v>2.3852000000000002</v>
      </c>
      <c r="J5945">
        <f t="shared" si="92"/>
        <v>124.27013418228138</v>
      </c>
      <c r="K5945" s="50" t="str">
        <f>VLOOKUP(D5945,'Species List'!$A$2:$J$97,4,0)</f>
        <v>Scaridae</v>
      </c>
    </row>
    <row r="5946" spans="1:11">
      <c r="A5946">
        <v>2017</v>
      </c>
      <c r="B5946" t="s">
        <v>380</v>
      </c>
      <c r="C5946">
        <v>4</v>
      </c>
      <c r="D5946" t="s">
        <v>48</v>
      </c>
      <c r="E5946" s="48" t="str">
        <f>VLOOKUP(D5946,'Species List'!$A$2:$J$97,3,0)</f>
        <v>Scarus taeniopterus</v>
      </c>
      <c r="F5946">
        <v>19</v>
      </c>
      <c r="G5946" t="s">
        <v>21</v>
      </c>
      <c r="H5946" s="50">
        <f>VLOOKUP(D5946,'Species List'!$A$2:$J$97,6,0)</f>
        <v>-3.2256999999999998</v>
      </c>
      <c r="I5946" s="50">
        <f>VLOOKUP(D5946,'Species List'!$A$2:$J$97,7,0)</f>
        <v>2.3852000000000002</v>
      </c>
      <c r="J5946">
        <f t="shared" si="92"/>
        <v>162.02539503890316</v>
      </c>
      <c r="K5946" s="50" t="str">
        <f>VLOOKUP(D5946,'Species List'!$A$2:$J$97,4,0)</f>
        <v>Scaridae</v>
      </c>
    </row>
    <row r="5947" spans="1:11">
      <c r="A5947">
        <v>2017</v>
      </c>
      <c r="B5947" t="s">
        <v>380</v>
      </c>
      <c r="C5947">
        <v>4</v>
      </c>
      <c r="D5947" t="s">
        <v>48</v>
      </c>
      <c r="E5947" s="48" t="str">
        <f>VLOOKUP(D5947,'Species List'!$A$2:$J$97,3,0)</f>
        <v>Scarus taeniopterus</v>
      </c>
      <c r="F5947">
        <v>2</v>
      </c>
      <c r="G5947" t="s">
        <v>53</v>
      </c>
      <c r="H5947" s="50">
        <f>VLOOKUP(D5947,'Species List'!$A$2:$J$97,6,0)</f>
        <v>-3.2256999999999998</v>
      </c>
      <c r="I5947" s="50">
        <f>VLOOKUP(D5947,'Species List'!$A$2:$J$97,7,0)</f>
        <v>2.3852000000000002</v>
      </c>
      <c r="J5947">
        <f t="shared" si="92"/>
        <v>0.75425247798161132</v>
      </c>
      <c r="K5947" s="50" t="str">
        <f>VLOOKUP(D5947,'Species List'!$A$2:$J$97,4,0)</f>
        <v>Scaridae</v>
      </c>
    </row>
    <row r="5948" spans="1:11">
      <c r="A5948">
        <v>2017</v>
      </c>
      <c r="B5948" t="s">
        <v>380</v>
      </c>
      <c r="C5948">
        <v>4</v>
      </c>
      <c r="D5948" t="s">
        <v>48</v>
      </c>
      <c r="E5948" s="48" t="str">
        <f>VLOOKUP(D5948,'Species List'!$A$2:$J$97,3,0)</f>
        <v>Scarus taeniopterus</v>
      </c>
      <c r="F5948">
        <v>2</v>
      </c>
      <c r="G5948" t="s">
        <v>53</v>
      </c>
      <c r="H5948" s="50">
        <f>VLOOKUP(D5948,'Species List'!$A$2:$J$97,6,0)</f>
        <v>-3.2256999999999998</v>
      </c>
      <c r="I5948" s="50">
        <f>VLOOKUP(D5948,'Species List'!$A$2:$J$97,7,0)</f>
        <v>2.3852000000000002</v>
      </c>
      <c r="J5948">
        <f t="shared" si="92"/>
        <v>0.75425247798161132</v>
      </c>
      <c r="K5948" s="50" t="str">
        <f>VLOOKUP(D5948,'Species List'!$A$2:$J$97,4,0)</f>
        <v>Scaridae</v>
      </c>
    </row>
    <row r="5949" spans="1:11">
      <c r="A5949">
        <v>2017</v>
      </c>
      <c r="B5949" t="s">
        <v>380</v>
      </c>
      <c r="C5949">
        <v>4</v>
      </c>
      <c r="D5949" t="s">
        <v>48</v>
      </c>
      <c r="E5949" s="48" t="str">
        <f>VLOOKUP(D5949,'Species List'!$A$2:$J$97,3,0)</f>
        <v>Scarus taeniopterus</v>
      </c>
      <c r="F5949">
        <v>5</v>
      </c>
      <c r="G5949" t="s">
        <v>53</v>
      </c>
      <c r="H5949" s="50">
        <f>VLOOKUP(D5949,'Species List'!$A$2:$J$97,6,0)</f>
        <v>-3.2256999999999998</v>
      </c>
      <c r="I5949" s="50">
        <f>VLOOKUP(D5949,'Species List'!$A$2:$J$97,7,0)</f>
        <v>2.3852000000000002</v>
      </c>
      <c r="J5949">
        <f t="shared" si="92"/>
        <v>6.7093933568168316</v>
      </c>
      <c r="K5949" s="50" t="str">
        <f>VLOOKUP(D5949,'Species List'!$A$2:$J$97,4,0)</f>
        <v>Scaridae</v>
      </c>
    </row>
    <row r="5950" spans="1:11">
      <c r="A5950">
        <v>2017</v>
      </c>
      <c r="B5950" t="s">
        <v>380</v>
      </c>
      <c r="C5950">
        <v>4</v>
      </c>
      <c r="D5950" t="s">
        <v>48</v>
      </c>
      <c r="E5950" s="48" t="str">
        <f>VLOOKUP(D5950,'Species List'!$A$2:$J$97,3,0)</f>
        <v>Scarus taeniopterus</v>
      </c>
      <c r="F5950">
        <v>19</v>
      </c>
      <c r="G5950" t="s">
        <v>43</v>
      </c>
      <c r="H5950" s="50">
        <f>VLOOKUP(D5950,'Species List'!$A$2:$J$97,6,0)</f>
        <v>-3.2256999999999998</v>
      </c>
      <c r="I5950" s="50">
        <f>VLOOKUP(D5950,'Species List'!$A$2:$J$97,7,0)</f>
        <v>2.3852000000000002</v>
      </c>
      <c r="J5950">
        <f t="shared" si="92"/>
        <v>162.02539503890316</v>
      </c>
      <c r="K5950" s="50" t="str">
        <f>VLOOKUP(D5950,'Species List'!$A$2:$J$97,4,0)</f>
        <v>Scaridae</v>
      </c>
    </row>
    <row r="5951" spans="1:11">
      <c r="A5951">
        <v>2017</v>
      </c>
      <c r="B5951" t="s">
        <v>380</v>
      </c>
      <c r="C5951">
        <v>4</v>
      </c>
      <c r="D5951" t="s">
        <v>48</v>
      </c>
      <c r="E5951" s="48" t="str">
        <f>VLOOKUP(D5951,'Species List'!$A$2:$J$97,3,0)</f>
        <v>Scarus taeniopterus</v>
      </c>
      <c r="F5951">
        <v>22</v>
      </c>
      <c r="G5951" t="s">
        <v>43</v>
      </c>
      <c r="H5951" s="50">
        <f>VLOOKUP(D5951,'Species List'!$A$2:$J$97,6,0)</f>
        <v>-3.2256999999999998</v>
      </c>
      <c r="I5951" s="50">
        <f>VLOOKUP(D5951,'Species List'!$A$2:$J$97,7,0)</f>
        <v>2.3852000000000002</v>
      </c>
      <c r="J5951">
        <f t="shared" si="92"/>
        <v>229.85109565998633</v>
      </c>
      <c r="K5951" s="50" t="str">
        <f>VLOOKUP(D5951,'Species List'!$A$2:$J$97,4,0)</f>
        <v>Scaridae</v>
      </c>
    </row>
    <row r="5952" spans="1:11">
      <c r="A5952">
        <v>2017</v>
      </c>
      <c r="B5952" t="s">
        <v>380</v>
      </c>
      <c r="C5952">
        <v>4</v>
      </c>
      <c r="D5952" t="s">
        <v>48</v>
      </c>
      <c r="E5952" s="48" t="str">
        <f>VLOOKUP(D5952,'Species List'!$A$2:$J$97,3,0)</f>
        <v>Scarus taeniopterus</v>
      </c>
      <c r="F5952">
        <v>15</v>
      </c>
      <c r="H5952" s="50">
        <f>VLOOKUP(D5952,'Species List'!$A$2:$J$97,6,0)</f>
        <v>-3.2256999999999998</v>
      </c>
      <c r="I5952" s="50">
        <f>VLOOKUP(D5952,'Species List'!$A$2:$J$97,7,0)</f>
        <v>2.3852000000000002</v>
      </c>
      <c r="J5952">
        <f t="shared" si="92"/>
        <v>92.19616810425471</v>
      </c>
      <c r="K5952" s="50" t="str">
        <f>VLOOKUP(D5952,'Species List'!$A$2:$J$97,4,0)</f>
        <v>Scaridae</v>
      </c>
    </row>
    <row r="5953" spans="1:11">
      <c r="A5953">
        <v>2017</v>
      </c>
      <c r="B5953" t="s">
        <v>380</v>
      </c>
      <c r="C5953">
        <v>4</v>
      </c>
      <c r="D5953" t="s">
        <v>42</v>
      </c>
      <c r="E5953" s="48" t="str">
        <f>VLOOKUP(D5953,'Species List'!$A$2:$J$97,3,0)</f>
        <v>Scarus vetula</v>
      </c>
      <c r="F5953">
        <v>25</v>
      </c>
      <c r="G5953" t="s">
        <v>21</v>
      </c>
      <c r="H5953" s="50">
        <f>VLOOKUP(D5953,'Species List'!$A$2:$J$97,6,0)</f>
        <v>-5.0162000000000004</v>
      </c>
      <c r="I5953" s="50">
        <f>VLOOKUP(D5953,'Species List'!$A$2:$J$97,7,0)</f>
        <v>3.1109</v>
      </c>
      <c r="J5953">
        <f t="shared" si="92"/>
        <v>277.684458006971</v>
      </c>
      <c r="K5953" s="50" t="str">
        <f>VLOOKUP(D5953,'Species List'!$A$2:$J$97,4,0)</f>
        <v>Scaridae</v>
      </c>
    </row>
    <row r="5954" spans="1:11">
      <c r="A5954">
        <v>2017</v>
      </c>
      <c r="B5954" t="s">
        <v>380</v>
      </c>
      <c r="C5954">
        <v>4</v>
      </c>
      <c r="D5954" t="s">
        <v>42</v>
      </c>
      <c r="E5954" s="48" t="str">
        <f>VLOOKUP(D5954,'Species List'!$A$2:$J$97,3,0)</f>
        <v>Scarus vetula</v>
      </c>
      <c r="F5954">
        <v>32</v>
      </c>
      <c r="G5954" t="s">
        <v>43</v>
      </c>
      <c r="H5954" s="50">
        <f>VLOOKUP(D5954,'Species List'!$A$2:$J$97,6,0)</f>
        <v>-5.0162000000000004</v>
      </c>
      <c r="I5954" s="50">
        <f>VLOOKUP(D5954,'Species List'!$A$2:$J$97,7,0)</f>
        <v>3.1109</v>
      </c>
      <c r="J5954">
        <f t="shared" ref="J5954:J6017" si="93">10^(H5954+(I5954*LOG(F5954*10)/LOG(10)))</f>
        <v>598.50952660385963</v>
      </c>
      <c r="K5954" s="50" t="str">
        <f>VLOOKUP(D5954,'Species List'!$A$2:$J$97,4,0)</f>
        <v>Scaridae</v>
      </c>
    </row>
    <row r="5955" spans="1:11">
      <c r="A5955">
        <v>2017</v>
      </c>
      <c r="B5955" t="s">
        <v>380</v>
      </c>
      <c r="C5955">
        <v>4</v>
      </c>
      <c r="D5955" t="s">
        <v>47</v>
      </c>
      <c r="E5955" s="48" t="str">
        <f>VLOOKUP(D5955,'Species List'!$A$2:$J$97,3,0)</f>
        <v>Sparisoma aurofrenatum</v>
      </c>
      <c r="F5955">
        <v>8</v>
      </c>
      <c r="G5955" t="s">
        <v>53</v>
      </c>
      <c r="H5955" s="50">
        <f>VLOOKUP(D5955,'Species List'!$A$2:$J$97,6,0)</f>
        <v>-4.0781000000000001</v>
      </c>
      <c r="I5955" s="50">
        <f>VLOOKUP(D5955,'Species List'!$A$2:$J$97,7,0)</f>
        <v>2.7437999999999998</v>
      </c>
      <c r="J5955">
        <f t="shared" si="93"/>
        <v>13.918688207229055</v>
      </c>
      <c r="K5955" s="50" t="str">
        <f>VLOOKUP(D5955,'Species List'!$A$2:$J$97,4,0)</f>
        <v>Scaridae</v>
      </c>
    </row>
    <row r="5956" spans="1:11">
      <c r="A5956">
        <v>2017</v>
      </c>
      <c r="B5956" t="s">
        <v>380</v>
      </c>
      <c r="C5956">
        <v>4</v>
      </c>
      <c r="D5956" t="s">
        <v>47</v>
      </c>
      <c r="E5956" s="48" t="str">
        <f>VLOOKUP(D5956,'Species List'!$A$2:$J$97,3,0)</f>
        <v>Sparisoma aurofrenatum</v>
      </c>
      <c r="F5956">
        <v>19</v>
      </c>
      <c r="G5956" t="s">
        <v>43</v>
      </c>
      <c r="H5956" s="50">
        <f>VLOOKUP(D5956,'Species List'!$A$2:$J$97,6,0)</f>
        <v>-4.0781000000000001</v>
      </c>
      <c r="I5956" s="50">
        <f>VLOOKUP(D5956,'Species List'!$A$2:$J$97,7,0)</f>
        <v>2.7437999999999998</v>
      </c>
      <c r="J5956">
        <f t="shared" si="93"/>
        <v>149.3977752647418</v>
      </c>
      <c r="K5956" s="50" t="str">
        <f>VLOOKUP(D5956,'Species List'!$A$2:$J$97,4,0)</f>
        <v>Scaridae</v>
      </c>
    </row>
    <row r="5957" spans="1:11">
      <c r="A5957">
        <v>2017</v>
      </c>
      <c r="B5957" t="s">
        <v>380</v>
      </c>
      <c r="C5957">
        <v>4</v>
      </c>
      <c r="D5957" t="s">
        <v>45</v>
      </c>
      <c r="E5957" s="48" t="str">
        <f>VLOOKUP(D5957,'Species List'!$A$2:$J$97,3,0)</f>
        <v>Sparisoma viride</v>
      </c>
      <c r="F5957">
        <v>19</v>
      </c>
      <c r="G5957" t="s">
        <v>21</v>
      </c>
      <c r="H5957" s="50">
        <f>VLOOKUP(D5957,'Species List'!$A$2:$J$97,6,0)</f>
        <v>-4.4317000000000002</v>
      </c>
      <c r="I5957" s="50">
        <f>VLOOKUP(D5957,'Species List'!$A$2:$J$97,7,0)</f>
        <v>2.9051</v>
      </c>
      <c r="J5957">
        <f t="shared" si="93"/>
        <v>154.2790962414671</v>
      </c>
      <c r="K5957" s="50" t="str">
        <f>VLOOKUP(D5957,'Species List'!$A$2:$J$97,4,0)</f>
        <v>Scaridae</v>
      </c>
    </row>
    <row r="5958" spans="1:11">
      <c r="A5958">
        <v>2017</v>
      </c>
      <c r="B5958" t="s">
        <v>380</v>
      </c>
      <c r="C5958">
        <v>4</v>
      </c>
      <c r="D5958" t="s">
        <v>45</v>
      </c>
      <c r="E5958" s="48" t="str">
        <f>VLOOKUP(D5958,'Species List'!$A$2:$J$97,3,0)</f>
        <v>Sparisoma viride</v>
      </c>
      <c r="F5958">
        <v>20</v>
      </c>
      <c r="G5958" t="s">
        <v>21</v>
      </c>
      <c r="H5958" s="50">
        <f>VLOOKUP(D5958,'Species List'!$A$2:$J$97,6,0)</f>
        <v>-4.4317000000000002</v>
      </c>
      <c r="I5958" s="50">
        <f>VLOOKUP(D5958,'Species List'!$A$2:$J$97,7,0)</f>
        <v>2.9051</v>
      </c>
      <c r="J5958">
        <f t="shared" si="93"/>
        <v>179.06975540636282</v>
      </c>
      <c r="K5958" s="50" t="str">
        <f>VLOOKUP(D5958,'Species List'!$A$2:$J$97,4,0)</f>
        <v>Scaridae</v>
      </c>
    </row>
    <row r="5959" spans="1:11">
      <c r="A5959">
        <v>2017</v>
      </c>
      <c r="B5959" t="s">
        <v>380</v>
      </c>
      <c r="C5959">
        <v>4</v>
      </c>
      <c r="D5959" t="s">
        <v>45</v>
      </c>
      <c r="E5959" s="48" t="str">
        <f>VLOOKUP(D5959,'Species List'!$A$2:$J$97,3,0)</f>
        <v>Sparisoma viride</v>
      </c>
      <c r="F5959">
        <v>24</v>
      </c>
      <c r="G5959" t="s">
        <v>21</v>
      </c>
      <c r="H5959" s="50">
        <f>VLOOKUP(D5959,'Species List'!$A$2:$J$97,6,0)</f>
        <v>-4.4317000000000002</v>
      </c>
      <c r="I5959" s="50">
        <f>VLOOKUP(D5959,'Species List'!$A$2:$J$97,7,0)</f>
        <v>2.9051</v>
      </c>
      <c r="J5959">
        <f t="shared" si="93"/>
        <v>304.12468932899543</v>
      </c>
      <c r="K5959" s="50" t="str">
        <f>VLOOKUP(D5959,'Species List'!$A$2:$J$97,4,0)</f>
        <v>Scaridae</v>
      </c>
    </row>
    <row r="5960" spans="1:11">
      <c r="A5960">
        <v>2017</v>
      </c>
      <c r="B5960" t="s">
        <v>380</v>
      </c>
      <c r="C5960">
        <v>4</v>
      </c>
      <c r="D5960" t="s">
        <v>45</v>
      </c>
      <c r="E5960" s="48" t="str">
        <f>VLOOKUP(D5960,'Species List'!$A$2:$J$97,3,0)</f>
        <v>Sparisoma viride</v>
      </c>
      <c r="F5960">
        <v>31</v>
      </c>
      <c r="G5960" t="s">
        <v>43</v>
      </c>
      <c r="H5960" s="50">
        <f>VLOOKUP(D5960,'Species List'!$A$2:$J$97,6,0)</f>
        <v>-4.4317000000000002</v>
      </c>
      <c r="I5960" s="50">
        <f>VLOOKUP(D5960,'Species List'!$A$2:$J$97,7,0)</f>
        <v>2.9051</v>
      </c>
      <c r="J5960">
        <f t="shared" si="93"/>
        <v>639.66834096149489</v>
      </c>
      <c r="K5960" s="50" t="str">
        <f>VLOOKUP(D5960,'Species List'!$A$2:$J$97,4,0)</f>
        <v>Scaridae</v>
      </c>
    </row>
    <row r="5961" spans="1:11">
      <c r="A5961">
        <v>2017</v>
      </c>
      <c r="B5961" t="s">
        <v>380</v>
      </c>
      <c r="C5961">
        <v>4</v>
      </c>
      <c r="D5961" t="s">
        <v>45</v>
      </c>
      <c r="E5961" s="48" t="str">
        <f>VLOOKUP(D5961,'Species List'!$A$2:$J$97,3,0)</f>
        <v>Sparisoma viride</v>
      </c>
      <c r="F5961">
        <v>38</v>
      </c>
      <c r="G5961" t="s">
        <v>43</v>
      </c>
      <c r="H5961" s="50">
        <f>VLOOKUP(D5961,'Species List'!$A$2:$J$97,6,0)</f>
        <v>-4.4317000000000002</v>
      </c>
      <c r="I5961" s="50">
        <f>VLOOKUP(D5961,'Species List'!$A$2:$J$97,7,0)</f>
        <v>2.9051</v>
      </c>
      <c r="J5961">
        <f t="shared" si="93"/>
        <v>1155.6579906929483</v>
      </c>
      <c r="K5961" s="50" t="str">
        <f>VLOOKUP(D5961,'Species List'!$A$2:$J$97,4,0)</f>
        <v>Scaridae</v>
      </c>
    </row>
    <row r="5962" spans="1:11">
      <c r="A5962">
        <v>2017</v>
      </c>
      <c r="B5962" t="s">
        <v>380</v>
      </c>
      <c r="C5962">
        <v>5</v>
      </c>
      <c r="D5962" t="s">
        <v>46</v>
      </c>
      <c r="E5962" s="48" t="str">
        <f>VLOOKUP(D5962,'Species List'!$A$2:$J$97,3,0)</f>
        <v>Acanthurus chirurgus</v>
      </c>
      <c r="F5962">
        <v>15</v>
      </c>
      <c r="H5962" s="50">
        <f>VLOOKUP(D5962,'Species List'!$A$2:$J$97,6,0)</f>
        <v>-2.4262000000000001</v>
      </c>
      <c r="I5962" s="50">
        <f>VLOOKUP(D5962,'Species List'!$A$2:$J$97,7,0)</f>
        <v>2.0768</v>
      </c>
      <c r="J5962">
        <f t="shared" si="93"/>
        <v>123.90999139179274</v>
      </c>
      <c r="K5962" s="50" t="str">
        <f>VLOOKUP(D5962,'Species List'!$A$2:$J$97,4,0)</f>
        <v>Acanthuridae</v>
      </c>
    </row>
    <row r="5963" spans="1:11">
      <c r="A5963">
        <v>2017</v>
      </c>
      <c r="B5963" t="s">
        <v>380</v>
      </c>
      <c r="C5963">
        <v>5</v>
      </c>
      <c r="D5963" t="s">
        <v>46</v>
      </c>
      <c r="E5963" s="48" t="str">
        <f>VLOOKUP(D5963,'Species List'!$A$2:$J$97,3,0)</f>
        <v>Acanthurus chirurgus</v>
      </c>
      <c r="F5963">
        <v>15</v>
      </c>
      <c r="H5963" s="50">
        <f>VLOOKUP(D5963,'Species List'!$A$2:$J$97,6,0)</f>
        <v>-2.4262000000000001</v>
      </c>
      <c r="I5963" s="50">
        <f>VLOOKUP(D5963,'Species List'!$A$2:$J$97,7,0)</f>
        <v>2.0768</v>
      </c>
      <c r="J5963">
        <f t="shared" si="93"/>
        <v>123.90999139179274</v>
      </c>
      <c r="K5963" s="50" t="str">
        <f>VLOOKUP(D5963,'Species List'!$A$2:$J$97,4,0)</f>
        <v>Acanthuridae</v>
      </c>
    </row>
    <row r="5964" spans="1:11">
      <c r="A5964">
        <v>2017</v>
      </c>
      <c r="B5964" t="s">
        <v>380</v>
      </c>
      <c r="C5964">
        <v>5</v>
      </c>
      <c r="D5964" t="s">
        <v>46</v>
      </c>
      <c r="E5964" s="48" t="str">
        <f>VLOOKUP(D5964,'Species List'!$A$2:$J$97,3,0)</f>
        <v>Acanthurus chirurgus</v>
      </c>
      <c r="F5964">
        <v>15</v>
      </c>
      <c r="H5964" s="50">
        <f>VLOOKUP(D5964,'Species List'!$A$2:$J$97,6,0)</f>
        <v>-2.4262000000000001</v>
      </c>
      <c r="I5964" s="50">
        <f>VLOOKUP(D5964,'Species List'!$A$2:$J$97,7,0)</f>
        <v>2.0768</v>
      </c>
      <c r="J5964">
        <f t="shared" si="93"/>
        <v>123.90999139179274</v>
      </c>
      <c r="K5964" s="50" t="str">
        <f>VLOOKUP(D5964,'Species List'!$A$2:$J$97,4,0)</f>
        <v>Acanthuridae</v>
      </c>
    </row>
    <row r="5965" spans="1:11">
      <c r="A5965">
        <v>2017</v>
      </c>
      <c r="B5965" t="s">
        <v>380</v>
      </c>
      <c r="C5965">
        <v>5</v>
      </c>
      <c r="D5965" t="s">
        <v>46</v>
      </c>
      <c r="E5965" s="48" t="str">
        <f>VLOOKUP(D5965,'Species List'!$A$2:$J$97,3,0)</f>
        <v>Acanthurus chirurgus</v>
      </c>
      <c r="F5965">
        <v>15</v>
      </c>
      <c r="H5965" s="50">
        <f>VLOOKUP(D5965,'Species List'!$A$2:$J$97,6,0)</f>
        <v>-2.4262000000000001</v>
      </c>
      <c r="I5965" s="50">
        <f>VLOOKUP(D5965,'Species List'!$A$2:$J$97,7,0)</f>
        <v>2.0768</v>
      </c>
      <c r="J5965">
        <f t="shared" si="93"/>
        <v>123.90999139179274</v>
      </c>
      <c r="K5965" s="50" t="str">
        <f>VLOOKUP(D5965,'Species List'!$A$2:$J$97,4,0)</f>
        <v>Acanthuridae</v>
      </c>
    </row>
    <row r="5966" spans="1:11">
      <c r="A5966">
        <v>2017</v>
      </c>
      <c r="B5966" t="s">
        <v>380</v>
      </c>
      <c r="C5966">
        <v>5</v>
      </c>
      <c r="D5966" t="s">
        <v>46</v>
      </c>
      <c r="E5966" s="48" t="str">
        <f>VLOOKUP(D5966,'Species List'!$A$2:$J$97,3,0)</f>
        <v>Acanthurus chirurgus</v>
      </c>
      <c r="F5966">
        <v>15</v>
      </c>
      <c r="H5966" s="50">
        <f>VLOOKUP(D5966,'Species List'!$A$2:$J$97,6,0)</f>
        <v>-2.4262000000000001</v>
      </c>
      <c r="I5966" s="50">
        <f>VLOOKUP(D5966,'Species List'!$A$2:$J$97,7,0)</f>
        <v>2.0768</v>
      </c>
      <c r="J5966">
        <f t="shared" si="93"/>
        <v>123.90999139179274</v>
      </c>
      <c r="K5966" s="50" t="str">
        <f>VLOOKUP(D5966,'Species List'!$A$2:$J$97,4,0)</f>
        <v>Acanthuridae</v>
      </c>
    </row>
    <row r="5967" spans="1:11">
      <c r="A5967">
        <v>2017</v>
      </c>
      <c r="B5967" t="s">
        <v>380</v>
      </c>
      <c r="C5967">
        <v>5</v>
      </c>
      <c r="D5967" t="s">
        <v>46</v>
      </c>
      <c r="E5967" s="48" t="str">
        <f>VLOOKUP(D5967,'Species List'!$A$2:$J$97,3,0)</f>
        <v>Acanthurus chirurgus</v>
      </c>
      <c r="F5967">
        <v>15</v>
      </c>
      <c r="H5967" s="50">
        <f>VLOOKUP(D5967,'Species List'!$A$2:$J$97,6,0)</f>
        <v>-2.4262000000000001</v>
      </c>
      <c r="I5967" s="50">
        <f>VLOOKUP(D5967,'Species List'!$A$2:$J$97,7,0)</f>
        <v>2.0768</v>
      </c>
      <c r="J5967">
        <f t="shared" si="93"/>
        <v>123.90999139179274</v>
      </c>
      <c r="K5967" s="50" t="str">
        <f>VLOOKUP(D5967,'Species List'!$A$2:$J$97,4,0)</f>
        <v>Acanthuridae</v>
      </c>
    </row>
    <row r="5968" spans="1:11">
      <c r="A5968">
        <v>2017</v>
      </c>
      <c r="B5968" t="s">
        <v>380</v>
      </c>
      <c r="C5968">
        <v>5</v>
      </c>
      <c r="D5968" t="s">
        <v>46</v>
      </c>
      <c r="E5968" s="48" t="str">
        <f>VLOOKUP(D5968,'Species List'!$A$2:$J$97,3,0)</f>
        <v>Acanthurus chirurgus</v>
      </c>
      <c r="F5968">
        <v>15</v>
      </c>
      <c r="H5968" s="50">
        <f>VLOOKUP(D5968,'Species List'!$A$2:$J$97,6,0)</f>
        <v>-2.4262000000000001</v>
      </c>
      <c r="I5968" s="50">
        <f>VLOOKUP(D5968,'Species List'!$A$2:$J$97,7,0)</f>
        <v>2.0768</v>
      </c>
      <c r="J5968">
        <f t="shared" si="93"/>
        <v>123.90999139179274</v>
      </c>
      <c r="K5968" s="50" t="str">
        <f>VLOOKUP(D5968,'Species List'!$A$2:$J$97,4,0)</f>
        <v>Acanthuridae</v>
      </c>
    </row>
    <row r="5969" spans="1:11">
      <c r="A5969">
        <v>2017</v>
      </c>
      <c r="B5969" t="s">
        <v>380</v>
      </c>
      <c r="C5969">
        <v>5</v>
      </c>
      <c r="D5969" t="s">
        <v>46</v>
      </c>
      <c r="E5969" s="48" t="str">
        <f>VLOOKUP(D5969,'Species List'!$A$2:$J$97,3,0)</f>
        <v>Acanthurus chirurgus</v>
      </c>
      <c r="F5969">
        <v>15</v>
      </c>
      <c r="H5969" s="50">
        <f>VLOOKUP(D5969,'Species List'!$A$2:$J$97,6,0)</f>
        <v>-2.4262000000000001</v>
      </c>
      <c r="I5969" s="50">
        <f>VLOOKUP(D5969,'Species List'!$A$2:$J$97,7,0)</f>
        <v>2.0768</v>
      </c>
      <c r="J5969">
        <f t="shared" si="93"/>
        <v>123.90999139179274</v>
      </c>
      <c r="K5969" s="50" t="str">
        <f>VLOOKUP(D5969,'Species List'!$A$2:$J$97,4,0)</f>
        <v>Acanthuridae</v>
      </c>
    </row>
    <row r="5970" spans="1:11">
      <c r="A5970">
        <v>2017</v>
      </c>
      <c r="B5970" t="s">
        <v>380</v>
      </c>
      <c r="C5970">
        <v>5</v>
      </c>
      <c r="D5970" t="s">
        <v>46</v>
      </c>
      <c r="E5970" s="48" t="str">
        <f>VLOOKUP(D5970,'Species List'!$A$2:$J$97,3,0)</f>
        <v>Acanthurus chirurgus</v>
      </c>
      <c r="F5970">
        <v>15</v>
      </c>
      <c r="H5970" s="50">
        <f>VLOOKUP(D5970,'Species List'!$A$2:$J$97,6,0)</f>
        <v>-2.4262000000000001</v>
      </c>
      <c r="I5970" s="50">
        <f>VLOOKUP(D5970,'Species List'!$A$2:$J$97,7,0)</f>
        <v>2.0768</v>
      </c>
      <c r="J5970">
        <f t="shared" si="93"/>
        <v>123.90999139179274</v>
      </c>
      <c r="K5970" s="50" t="str">
        <f>VLOOKUP(D5970,'Species List'!$A$2:$J$97,4,0)</f>
        <v>Acanthuridae</v>
      </c>
    </row>
    <row r="5971" spans="1:11">
      <c r="A5971">
        <v>2017</v>
      </c>
      <c r="B5971" t="s">
        <v>380</v>
      </c>
      <c r="C5971">
        <v>5</v>
      </c>
      <c r="D5971" t="s">
        <v>46</v>
      </c>
      <c r="E5971" s="48" t="str">
        <f>VLOOKUP(D5971,'Species List'!$A$2:$J$97,3,0)</f>
        <v>Acanthurus chirurgus</v>
      </c>
      <c r="F5971">
        <v>15</v>
      </c>
      <c r="H5971" s="50">
        <f>VLOOKUP(D5971,'Species List'!$A$2:$J$97,6,0)</f>
        <v>-2.4262000000000001</v>
      </c>
      <c r="I5971" s="50">
        <f>VLOOKUP(D5971,'Species List'!$A$2:$J$97,7,0)</f>
        <v>2.0768</v>
      </c>
      <c r="J5971">
        <f t="shared" si="93"/>
        <v>123.90999139179274</v>
      </c>
      <c r="K5971" s="50" t="str">
        <f>VLOOKUP(D5971,'Species List'!$A$2:$J$97,4,0)</f>
        <v>Acanthuridae</v>
      </c>
    </row>
    <row r="5972" spans="1:11">
      <c r="A5972">
        <v>2017</v>
      </c>
      <c r="B5972" t="s">
        <v>380</v>
      </c>
      <c r="C5972">
        <v>5</v>
      </c>
      <c r="D5972" t="s">
        <v>46</v>
      </c>
      <c r="E5972" s="48" t="str">
        <f>VLOOKUP(D5972,'Species List'!$A$2:$J$97,3,0)</f>
        <v>Acanthurus chirurgus</v>
      </c>
      <c r="F5972">
        <v>16</v>
      </c>
      <c r="H5972" s="50">
        <f>VLOOKUP(D5972,'Species List'!$A$2:$J$97,6,0)</f>
        <v>-2.4262000000000001</v>
      </c>
      <c r="I5972" s="50">
        <f>VLOOKUP(D5972,'Species List'!$A$2:$J$97,7,0)</f>
        <v>2.0768</v>
      </c>
      <c r="J5972">
        <f t="shared" si="93"/>
        <v>141.68255499244037</v>
      </c>
      <c r="K5972" s="50" t="str">
        <f>VLOOKUP(D5972,'Species List'!$A$2:$J$97,4,0)</f>
        <v>Acanthuridae</v>
      </c>
    </row>
    <row r="5973" spans="1:11">
      <c r="A5973">
        <v>2017</v>
      </c>
      <c r="B5973" t="s">
        <v>380</v>
      </c>
      <c r="C5973">
        <v>5</v>
      </c>
      <c r="D5973" t="s">
        <v>46</v>
      </c>
      <c r="E5973" s="48" t="str">
        <f>VLOOKUP(D5973,'Species List'!$A$2:$J$97,3,0)</f>
        <v>Acanthurus chirurgus</v>
      </c>
      <c r="F5973">
        <v>16</v>
      </c>
      <c r="H5973" s="50">
        <f>VLOOKUP(D5973,'Species List'!$A$2:$J$97,6,0)</f>
        <v>-2.4262000000000001</v>
      </c>
      <c r="I5973" s="50">
        <f>VLOOKUP(D5973,'Species List'!$A$2:$J$97,7,0)</f>
        <v>2.0768</v>
      </c>
      <c r="J5973">
        <f t="shared" si="93"/>
        <v>141.68255499244037</v>
      </c>
      <c r="K5973" s="50" t="str">
        <f>VLOOKUP(D5973,'Species List'!$A$2:$J$97,4,0)</f>
        <v>Acanthuridae</v>
      </c>
    </row>
    <row r="5974" spans="1:11">
      <c r="A5974">
        <v>2017</v>
      </c>
      <c r="B5974" t="s">
        <v>380</v>
      </c>
      <c r="C5974">
        <v>5</v>
      </c>
      <c r="D5974" t="s">
        <v>46</v>
      </c>
      <c r="E5974" s="48" t="str">
        <f>VLOOKUP(D5974,'Species List'!$A$2:$J$97,3,0)</f>
        <v>Acanthurus chirurgus</v>
      </c>
      <c r="F5974">
        <v>16</v>
      </c>
      <c r="H5974" s="50">
        <f>VLOOKUP(D5974,'Species List'!$A$2:$J$97,6,0)</f>
        <v>-2.4262000000000001</v>
      </c>
      <c r="I5974" s="50">
        <f>VLOOKUP(D5974,'Species List'!$A$2:$J$97,7,0)</f>
        <v>2.0768</v>
      </c>
      <c r="J5974">
        <f t="shared" si="93"/>
        <v>141.68255499244037</v>
      </c>
      <c r="K5974" s="50" t="str">
        <f>VLOOKUP(D5974,'Species List'!$A$2:$J$97,4,0)</f>
        <v>Acanthuridae</v>
      </c>
    </row>
    <row r="5975" spans="1:11">
      <c r="A5975">
        <v>2017</v>
      </c>
      <c r="B5975" t="s">
        <v>380</v>
      </c>
      <c r="C5975">
        <v>5</v>
      </c>
      <c r="D5975" t="s">
        <v>46</v>
      </c>
      <c r="E5975" s="48" t="str">
        <f>VLOOKUP(D5975,'Species List'!$A$2:$J$97,3,0)</f>
        <v>Acanthurus chirurgus</v>
      </c>
      <c r="F5975">
        <v>16</v>
      </c>
      <c r="H5975" s="50">
        <f>VLOOKUP(D5975,'Species List'!$A$2:$J$97,6,0)</f>
        <v>-2.4262000000000001</v>
      </c>
      <c r="I5975" s="50">
        <f>VLOOKUP(D5975,'Species List'!$A$2:$J$97,7,0)</f>
        <v>2.0768</v>
      </c>
      <c r="J5975">
        <f t="shared" si="93"/>
        <v>141.68255499244037</v>
      </c>
      <c r="K5975" s="50" t="str">
        <f>VLOOKUP(D5975,'Species List'!$A$2:$J$97,4,0)</f>
        <v>Acanthuridae</v>
      </c>
    </row>
    <row r="5976" spans="1:11">
      <c r="A5976">
        <v>2017</v>
      </c>
      <c r="B5976" t="s">
        <v>380</v>
      </c>
      <c r="C5976">
        <v>5</v>
      </c>
      <c r="D5976" t="s">
        <v>46</v>
      </c>
      <c r="E5976" s="48" t="str">
        <f>VLOOKUP(D5976,'Species List'!$A$2:$J$97,3,0)</f>
        <v>Acanthurus chirurgus</v>
      </c>
      <c r="F5976">
        <v>16</v>
      </c>
      <c r="H5976" s="50">
        <f>VLOOKUP(D5976,'Species List'!$A$2:$J$97,6,0)</f>
        <v>-2.4262000000000001</v>
      </c>
      <c r="I5976" s="50">
        <f>VLOOKUP(D5976,'Species List'!$A$2:$J$97,7,0)</f>
        <v>2.0768</v>
      </c>
      <c r="J5976">
        <f t="shared" si="93"/>
        <v>141.68255499244037</v>
      </c>
      <c r="K5976" s="50" t="str">
        <f>VLOOKUP(D5976,'Species List'!$A$2:$J$97,4,0)</f>
        <v>Acanthuridae</v>
      </c>
    </row>
    <row r="5977" spans="1:11">
      <c r="A5977">
        <v>2017</v>
      </c>
      <c r="B5977" t="s">
        <v>380</v>
      </c>
      <c r="C5977">
        <v>5</v>
      </c>
      <c r="D5977" t="s">
        <v>46</v>
      </c>
      <c r="E5977" s="48" t="str">
        <f>VLOOKUP(D5977,'Species List'!$A$2:$J$97,3,0)</f>
        <v>Acanthurus chirurgus</v>
      </c>
      <c r="F5977">
        <v>16</v>
      </c>
      <c r="H5977" s="50">
        <f>VLOOKUP(D5977,'Species List'!$A$2:$J$97,6,0)</f>
        <v>-2.4262000000000001</v>
      </c>
      <c r="I5977" s="50">
        <f>VLOOKUP(D5977,'Species List'!$A$2:$J$97,7,0)</f>
        <v>2.0768</v>
      </c>
      <c r="J5977">
        <f t="shared" si="93"/>
        <v>141.68255499244037</v>
      </c>
      <c r="K5977" s="50" t="str">
        <f>VLOOKUP(D5977,'Species List'!$A$2:$J$97,4,0)</f>
        <v>Acanthuridae</v>
      </c>
    </row>
    <row r="5978" spans="1:11">
      <c r="A5978">
        <v>2017</v>
      </c>
      <c r="B5978" t="s">
        <v>380</v>
      </c>
      <c r="C5978">
        <v>5</v>
      </c>
      <c r="D5978" t="s">
        <v>54</v>
      </c>
      <c r="E5978" s="48" t="str">
        <f>VLOOKUP(D5978,'Species List'!$A$2:$J$97,3,0)</f>
        <v>Acanthurus coeruleus</v>
      </c>
      <c r="F5978">
        <v>13</v>
      </c>
      <c r="H5978" s="50">
        <f>VLOOKUP(D5978,'Species List'!$A$2:$J$97,6,0)</f>
        <v>-2.8241999999999998</v>
      </c>
      <c r="I5978" s="50">
        <f>VLOOKUP(D5978,'Species List'!$A$2:$J$97,7,0)</f>
        <v>2.2637999999999998</v>
      </c>
      <c r="J5978">
        <f t="shared" si="93"/>
        <v>91.483961183754317</v>
      </c>
      <c r="K5978" s="50" t="str">
        <f>VLOOKUP(D5978,'Species List'!$A$2:$J$97,4,0)</f>
        <v>Acanthuridae</v>
      </c>
    </row>
    <row r="5979" spans="1:11">
      <c r="A5979">
        <v>2017</v>
      </c>
      <c r="B5979" t="s">
        <v>380</v>
      </c>
      <c r="C5979">
        <v>5</v>
      </c>
      <c r="D5979" t="s">
        <v>54</v>
      </c>
      <c r="E5979" s="48" t="str">
        <f>VLOOKUP(D5979,'Species List'!$A$2:$J$97,3,0)</f>
        <v>Acanthurus coeruleus</v>
      </c>
      <c r="F5979">
        <v>13</v>
      </c>
      <c r="H5979" s="50">
        <f>VLOOKUP(D5979,'Species List'!$A$2:$J$97,6,0)</f>
        <v>-2.8241999999999998</v>
      </c>
      <c r="I5979" s="50">
        <f>VLOOKUP(D5979,'Species List'!$A$2:$J$97,7,0)</f>
        <v>2.2637999999999998</v>
      </c>
      <c r="J5979">
        <f t="shared" si="93"/>
        <v>91.483961183754317</v>
      </c>
      <c r="K5979" s="50" t="str">
        <f>VLOOKUP(D5979,'Species List'!$A$2:$J$97,4,0)</f>
        <v>Acanthuridae</v>
      </c>
    </row>
    <row r="5980" spans="1:11">
      <c r="A5980">
        <v>2017</v>
      </c>
      <c r="B5980" t="s">
        <v>380</v>
      </c>
      <c r="C5980">
        <v>5</v>
      </c>
      <c r="D5980" t="s">
        <v>54</v>
      </c>
      <c r="E5980" s="48" t="str">
        <f>VLOOKUP(D5980,'Species List'!$A$2:$J$97,3,0)</f>
        <v>Acanthurus coeruleus</v>
      </c>
      <c r="F5980">
        <v>13</v>
      </c>
      <c r="H5980" s="50">
        <f>VLOOKUP(D5980,'Species List'!$A$2:$J$97,6,0)</f>
        <v>-2.8241999999999998</v>
      </c>
      <c r="I5980" s="50">
        <f>VLOOKUP(D5980,'Species List'!$A$2:$J$97,7,0)</f>
        <v>2.2637999999999998</v>
      </c>
      <c r="J5980">
        <f t="shared" si="93"/>
        <v>91.483961183754317</v>
      </c>
      <c r="K5980" s="50" t="str">
        <f>VLOOKUP(D5980,'Species List'!$A$2:$J$97,4,0)</f>
        <v>Acanthuridae</v>
      </c>
    </row>
    <row r="5981" spans="1:11">
      <c r="A5981">
        <v>2017</v>
      </c>
      <c r="B5981" t="s">
        <v>380</v>
      </c>
      <c r="C5981">
        <v>5</v>
      </c>
      <c r="D5981" t="s">
        <v>54</v>
      </c>
      <c r="E5981" s="48" t="str">
        <f>VLOOKUP(D5981,'Species List'!$A$2:$J$97,3,0)</f>
        <v>Acanthurus coeruleus</v>
      </c>
      <c r="F5981">
        <v>13</v>
      </c>
      <c r="H5981" s="50">
        <f>VLOOKUP(D5981,'Species List'!$A$2:$J$97,6,0)</f>
        <v>-2.8241999999999998</v>
      </c>
      <c r="I5981" s="50">
        <f>VLOOKUP(D5981,'Species List'!$A$2:$J$97,7,0)</f>
        <v>2.2637999999999998</v>
      </c>
      <c r="J5981">
        <f t="shared" si="93"/>
        <v>91.483961183754317</v>
      </c>
      <c r="K5981" s="50" t="str">
        <f>VLOOKUP(D5981,'Species List'!$A$2:$J$97,4,0)</f>
        <v>Acanthuridae</v>
      </c>
    </row>
    <row r="5982" spans="1:11">
      <c r="A5982">
        <v>2017</v>
      </c>
      <c r="B5982" t="s">
        <v>380</v>
      </c>
      <c r="C5982">
        <v>5</v>
      </c>
      <c r="D5982" t="s">
        <v>54</v>
      </c>
      <c r="E5982" s="48" t="str">
        <f>VLOOKUP(D5982,'Species List'!$A$2:$J$97,3,0)</f>
        <v>Acanthurus coeruleus</v>
      </c>
      <c r="F5982">
        <v>13</v>
      </c>
      <c r="H5982" s="50">
        <f>VLOOKUP(D5982,'Species List'!$A$2:$J$97,6,0)</f>
        <v>-2.8241999999999998</v>
      </c>
      <c r="I5982" s="50">
        <f>VLOOKUP(D5982,'Species List'!$A$2:$J$97,7,0)</f>
        <v>2.2637999999999998</v>
      </c>
      <c r="J5982">
        <f t="shared" si="93"/>
        <v>91.483961183754317</v>
      </c>
      <c r="K5982" s="50" t="str">
        <f>VLOOKUP(D5982,'Species List'!$A$2:$J$97,4,0)</f>
        <v>Acanthuridae</v>
      </c>
    </row>
    <row r="5983" spans="1:11">
      <c r="A5983">
        <v>2017</v>
      </c>
      <c r="B5983" t="s">
        <v>380</v>
      </c>
      <c r="C5983">
        <v>5</v>
      </c>
      <c r="D5983" t="s">
        <v>54</v>
      </c>
      <c r="E5983" s="48" t="str">
        <f>VLOOKUP(D5983,'Species List'!$A$2:$J$97,3,0)</f>
        <v>Acanthurus coeruleus</v>
      </c>
      <c r="F5983">
        <v>13</v>
      </c>
      <c r="H5983" s="50">
        <f>VLOOKUP(D5983,'Species List'!$A$2:$J$97,6,0)</f>
        <v>-2.8241999999999998</v>
      </c>
      <c r="I5983" s="50">
        <f>VLOOKUP(D5983,'Species List'!$A$2:$J$97,7,0)</f>
        <v>2.2637999999999998</v>
      </c>
      <c r="J5983">
        <f t="shared" si="93"/>
        <v>91.483961183754317</v>
      </c>
      <c r="K5983" s="50" t="str">
        <f>VLOOKUP(D5983,'Species List'!$A$2:$J$97,4,0)</f>
        <v>Acanthuridae</v>
      </c>
    </row>
    <row r="5984" spans="1:11">
      <c r="A5984">
        <v>2017</v>
      </c>
      <c r="B5984" t="s">
        <v>380</v>
      </c>
      <c r="C5984">
        <v>5</v>
      </c>
      <c r="D5984" t="s">
        <v>54</v>
      </c>
      <c r="E5984" s="48" t="str">
        <f>VLOOKUP(D5984,'Species List'!$A$2:$J$97,3,0)</f>
        <v>Acanthurus coeruleus</v>
      </c>
      <c r="F5984">
        <v>13</v>
      </c>
      <c r="H5984" s="50">
        <f>VLOOKUP(D5984,'Species List'!$A$2:$J$97,6,0)</f>
        <v>-2.8241999999999998</v>
      </c>
      <c r="I5984" s="50">
        <f>VLOOKUP(D5984,'Species List'!$A$2:$J$97,7,0)</f>
        <v>2.2637999999999998</v>
      </c>
      <c r="J5984">
        <f t="shared" si="93"/>
        <v>91.483961183754317</v>
      </c>
      <c r="K5984" s="50" t="str">
        <f>VLOOKUP(D5984,'Species List'!$A$2:$J$97,4,0)</f>
        <v>Acanthuridae</v>
      </c>
    </row>
    <row r="5985" spans="1:11">
      <c r="A5985">
        <v>2017</v>
      </c>
      <c r="B5985" t="s">
        <v>380</v>
      </c>
      <c r="C5985">
        <v>5</v>
      </c>
      <c r="D5985" t="s">
        <v>54</v>
      </c>
      <c r="E5985" s="48" t="str">
        <f>VLOOKUP(D5985,'Species List'!$A$2:$J$97,3,0)</f>
        <v>Acanthurus coeruleus</v>
      </c>
      <c r="F5985">
        <v>13</v>
      </c>
      <c r="H5985" s="50">
        <f>VLOOKUP(D5985,'Species List'!$A$2:$J$97,6,0)</f>
        <v>-2.8241999999999998</v>
      </c>
      <c r="I5985" s="50">
        <f>VLOOKUP(D5985,'Species List'!$A$2:$J$97,7,0)</f>
        <v>2.2637999999999998</v>
      </c>
      <c r="J5985">
        <f t="shared" si="93"/>
        <v>91.483961183754317</v>
      </c>
      <c r="K5985" s="50" t="str">
        <f>VLOOKUP(D5985,'Species List'!$A$2:$J$97,4,0)</f>
        <v>Acanthuridae</v>
      </c>
    </row>
    <row r="5986" spans="1:11">
      <c r="A5986">
        <v>2017</v>
      </c>
      <c r="B5986" t="s">
        <v>380</v>
      </c>
      <c r="C5986">
        <v>5</v>
      </c>
      <c r="D5986" t="s">
        <v>54</v>
      </c>
      <c r="E5986" s="48" t="str">
        <f>VLOOKUP(D5986,'Species List'!$A$2:$J$97,3,0)</f>
        <v>Acanthurus coeruleus</v>
      </c>
      <c r="F5986">
        <v>13</v>
      </c>
      <c r="H5986" s="50">
        <f>VLOOKUP(D5986,'Species List'!$A$2:$J$97,6,0)</f>
        <v>-2.8241999999999998</v>
      </c>
      <c r="I5986" s="50">
        <f>VLOOKUP(D5986,'Species List'!$A$2:$J$97,7,0)</f>
        <v>2.2637999999999998</v>
      </c>
      <c r="J5986">
        <f t="shared" si="93"/>
        <v>91.483961183754317</v>
      </c>
      <c r="K5986" s="50" t="str">
        <f>VLOOKUP(D5986,'Species List'!$A$2:$J$97,4,0)</f>
        <v>Acanthuridae</v>
      </c>
    </row>
    <row r="5987" spans="1:11">
      <c r="A5987">
        <v>2017</v>
      </c>
      <c r="B5987" t="s">
        <v>380</v>
      </c>
      <c r="C5987">
        <v>5</v>
      </c>
      <c r="D5987" t="s">
        <v>54</v>
      </c>
      <c r="E5987" s="48" t="str">
        <f>VLOOKUP(D5987,'Species List'!$A$2:$J$97,3,0)</f>
        <v>Acanthurus coeruleus</v>
      </c>
      <c r="F5987">
        <v>13</v>
      </c>
      <c r="H5987" s="50">
        <f>VLOOKUP(D5987,'Species List'!$A$2:$J$97,6,0)</f>
        <v>-2.8241999999999998</v>
      </c>
      <c r="I5987" s="50">
        <f>VLOOKUP(D5987,'Species List'!$A$2:$J$97,7,0)</f>
        <v>2.2637999999999998</v>
      </c>
      <c r="J5987">
        <f t="shared" si="93"/>
        <v>91.483961183754317</v>
      </c>
      <c r="K5987" s="50" t="str">
        <f>VLOOKUP(D5987,'Species List'!$A$2:$J$97,4,0)</f>
        <v>Acanthuridae</v>
      </c>
    </row>
    <row r="5988" spans="1:11">
      <c r="A5988">
        <v>2017</v>
      </c>
      <c r="B5988" t="s">
        <v>380</v>
      </c>
      <c r="C5988">
        <v>5</v>
      </c>
      <c r="D5988" t="s">
        <v>54</v>
      </c>
      <c r="E5988" s="48" t="str">
        <f>VLOOKUP(D5988,'Species List'!$A$2:$J$97,3,0)</f>
        <v>Acanthurus coeruleus</v>
      </c>
      <c r="F5988">
        <v>15</v>
      </c>
      <c r="H5988" s="50">
        <f>VLOOKUP(D5988,'Species List'!$A$2:$J$97,6,0)</f>
        <v>-2.8241999999999998</v>
      </c>
      <c r="I5988" s="50">
        <f>VLOOKUP(D5988,'Species List'!$A$2:$J$97,7,0)</f>
        <v>2.2637999999999998</v>
      </c>
      <c r="J5988">
        <f t="shared" si="93"/>
        <v>126.48394196747614</v>
      </c>
      <c r="K5988" s="50" t="str">
        <f>VLOOKUP(D5988,'Species List'!$A$2:$J$97,4,0)</f>
        <v>Acanthuridae</v>
      </c>
    </row>
    <row r="5989" spans="1:11">
      <c r="A5989">
        <v>2017</v>
      </c>
      <c r="B5989" t="s">
        <v>380</v>
      </c>
      <c r="C5989">
        <v>5</v>
      </c>
      <c r="D5989" t="s">
        <v>54</v>
      </c>
      <c r="E5989" s="48" t="str">
        <f>VLOOKUP(D5989,'Species List'!$A$2:$J$97,3,0)</f>
        <v>Acanthurus coeruleus</v>
      </c>
      <c r="F5989">
        <v>15</v>
      </c>
      <c r="H5989" s="50">
        <f>VLOOKUP(D5989,'Species List'!$A$2:$J$97,6,0)</f>
        <v>-2.8241999999999998</v>
      </c>
      <c r="I5989" s="50">
        <f>VLOOKUP(D5989,'Species List'!$A$2:$J$97,7,0)</f>
        <v>2.2637999999999998</v>
      </c>
      <c r="J5989">
        <f t="shared" si="93"/>
        <v>126.48394196747614</v>
      </c>
      <c r="K5989" s="50" t="str">
        <f>VLOOKUP(D5989,'Species List'!$A$2:$J$97,4,0)</f>
        <v>Acanthuridae</v>
      </c>
    </row>
    <row r="5990" spans="1:11">
      <c r="A5990">
        <v>2017</v>
      </c>
      <c r="B5990" t="s">
        <v>380</v>
      </c>
      <c r="C5990">
        <v>5</v>
      </c>
      <c r="D5990" t="s">
        <v>54</v>
      </c>
      <c r="E5990" s="48" t="str">
        <f>VLOOKUP(D5990,'Species List'!$A$2:$J$97,3,0)</f>
        <v>Acanthurus coeruleus</v>
      </c>
      <c r="F5990">
        <v>15</v>
      </c>
      <c r="H5990" s="50">
        <f>VLOOKUP(D5990,'Species List'!$A$2:$J$97,6,0)</f>
        <v>-2.8241999999999998</v>
      </c>
      <c r="I5990" s="50">
        <f>VLOOKUP(D5990,'Species List'!$A$2:$J$97,7,0)</f>
        <v>2.2637999999999998</v>
      </c>
      <c r="J5990">
        <f t="shared" si="93"/>
        <v>126.48394196747614</v>
      </c>
      <c r="K5990" s="50" t="str">
        <f>VLOOKUP(D5990,'Species List'!$A$2:$J$97,4,0)</f>
        <v>Acanthuridae</v>
      </c>
    </row>
    <row r="5991" spans="1:11">
      <c r="A5991">
        <v>2017</v>
      </c>
      <c r="B5991" t="s">
        <v>380</v>
      </c>
      <c r="C5991">
        <v>5</v>
      </c>
      <c r="D5991" t="s">
        <v>54</v>
      </c>
      <c r="E5991" s="48" t="str">
        <f>VLOOKUP(D5991,'Species List'!$A$2:$J$97,3,0)</f>
        <v>Acanthurus coeruleus</v>
      </c>
      <c r="F5991">
        <v>15</v>
      </c>
      <c r="H5991" s="50">
        <f>VLOOKUP(D5991,'Species List'!$A$2:$J$97,6,0)</f>
        <v>-2.8241999999999998</v>
      </c>
      <c r="I5991" s="50">
        <f>VLOOKUP(D5991,'Species List'!$A$2:$J$97,7,0)</f>
        <v>2.2637999999999998</v>
      </c>
      <c r="J5991">
        <f t="shared" si="93"/>
        <v>126.48394196747614</v>
      </c>
      <c r="K5991" s="50" t="str">
        <f>VLOOKUP(D5991,'Species List'!$A$2:$J$97,4,0)</f>
        <v>Acanthuridae</v>
      </c>
    </row>
    <row r="5992" spans="1:11">
      <c r="A5992">
        <v>2017</v>
      </c>
      <c r="B5992" t="s">
        <v>380</v>
      </c>
      <c r="C5992">
        <v>5</v>
      </c>
      <c r="D5992" t="s">
        <v>54</v>
      </c>
      <c r="E5992" s="48" t="str">
        <f>VLOOKUP(D5992,'Species List'!$A$2:$J$97,3,0)</f>
        <v>Acanthurus coeruleus</v>
      </c>
      <c r="F5992">
        <v>15</v>
      </c>
      <c r="H5992" s="50">
        <f>VLOOKUP(D5992,'Species List'!$A$2:$J$97,6,0)</f>
        <v>-2.8241999999999998</v>
      </c>
      <c r="I5992" s="50">
        <f>VLOOKUP(D5992,'Species List'!$A$2:$J$97,7,0)</f>
        <v>2.2637999999999998</v>
      </c>
      <c r="J5992">
        <f t="shared" si="93"/>
        <v>126.48394196747614</v>
      </c>
      <c r="K5992" s="50" t="str">
        <f>VLOOKUP(D5992,'Species List'!$A$2:$J$97,4,0)</f>
        <v>Acanthuridae</v>
      </c>
    </row>
    <row r="5993" spans="1:11">
      <c r="A5993">
        <v>2017</v>
      </c>
      <c r="B5993" t="s">
        <v>380</v>
      </c>
      <c r="C5993">
        <v>5</v>
      </c>
      <c r="D5993" t="s">
        <v>54</v>
      </c>
      <c r="E5993" s="48" t="str">
        <f>VLOOKUP(D5993,'Species List'!$A$2:$J$97,3,0)</f>
        <v>Acanthurus coeruleus</v>
      </c>
      <c r="F5993">
        <v>15</v>
      </c>
      <c r="H5993" s="50">
        <f>VLOOKUP(D5993,'Species List'!$A$2:$J$97,6,0)</f>
        <v>-2.8241999999999998</v>
      </c>
      <c r="I5993" s="50">
        <f>VLOOKUP(D5993,'Species List'!$A$2:$J$97,7,0)</f>
        <v>2.2637999999999998</v>
      </c>
      <c r="J5993">
        <f t="shared" si="93"/>
        <v>126.48394196747614</v>
      </c>
      <c r="K5993" s="50" t="str">
        <f>VLOOKUP(D5993,'Species List'!$A$2:$J$97,4,0)</f>
        <v>Acanthuridae</v>
      </c>
    </row>
    <row r="5994" spans="1:11">
      <c r="A5994">
        <v>2017</v>
      </c>
      <c r="B5994" t="s">
        <v>380</v>
      </c>
      <c r="C5994">
        <v>5</v>
      </c>
      <c r="D5994" t="s">
        <v>54</v>
      </c>
      <c r="E5994" s="48" t="str">
        <f>VLOOKUP(D5994,'Species List'!$A$2:$J$97,3,0)</f>
        <v>Acanthurus coeruleus</v>
      </c>
      <c r="F5994">
        <v>15</v>
      </c>
      <c r="H5994" s="50">
        <f>VLOOKUP(D5994,'Species List'!$A$2:$J$97,6,0)</f>
        <v>-2.8241999999999998</v>
      </c>
      <c r="I5994" s="50">
        <f>VLOOKUP(D5994,'Species List'!$A$2:$J$97,7,0)</f>
        <v>2.2637999999999998</v>
      </c>
      <c r="J5994">
        <f t="shared" si="93"/>
        <v>126.48394196747614</v>
      </c>
      <c r="K5994" s="50" t="str">
        <f>VLOOKUP(D5994,'Species List'!$A$2:$J$97,4,0)</f>
        <v>Acanthuridae</v>
      </c>
    </row>
    <row r="5995" spans="1:11">
      <c r="A5995">
        <v>2017</v>
      </c>
      <c r="B5995" t="s">
        <v>380</v>
      </c>
      <c r="C5995">
        <v>5</v>
      </c>
      <c r="D5995" t="s">
        <v>54</v>
      </c>
      <c r="E5995" s="48" t="str">
        <f>VLOOKUP(D5995,'Species List'!$A$2:$J$97,3,0)</f>
        <v>Acanthurus coeruleus</v>
      </c>
      <c r="F5995">
        <v>15</v>
      </c>
      <c r="H5995" s="50">
        <f>VLOOKUP(D5995,'Species List'!$A$2:$J$97,6,0)</f>
        <v>-2.8241999999999998</v>
      </c>
      <c r="I5995" s="50">
        <f>VLOOKUP(D5995,'Species List'!$A$2:$J$97,7,0)</f>
        <v>2.2637999999999998</v>
      </c>
      <c r="J5995">
        <f t="shared" si="93"/>
        <v>126.48394196747614</v>
      </c>
      <c r="K5995" s="50" t="str">
        <f>VLOOKUP(D5995,'Species List'!$A$2:$J$97,4,0)</f>
        <v>Acanthuridae</v>
      </c>
    </row>
    <row r="5996" spans="1:11">
      <c r="A5996">
        <v>2017</v>
      </c>
      <c r="B5996" t="s">
        <v>380</v>
      </c>
      <c r="C5996">
        <v>5</v>
      </c>
      <c r="D5996" t="s">
        <v>54</v>
      </c>
      <c r="E5996" s="48" t="str">
        <f>VLOOKUP(D5996,'Species List'!$A$2:$J$97,3,0)</f>
        <v>Acanthurus coeruleus</v>
      </c>
      <c r="F5996">
        <v>15</v>
      </c>
      <c r="H5996" s="50">
        <f>VLOOKUP(D5996,'Species List'!$A$2:$J$97,6,0)</f>
        <v>-2.8241999999999998</v>
      </c>
      <c r="I5996" s="50">
        <f>VLOOKUP(D5996,'Species List'!$A$2:$J$97,7,0)</f>
        <v>2.2637999999999998</v>
      </c>
      <c r="J5996">
        <f t="shared" si="93"/>
        <v>126.48394196747614</v>
      </c>
      <c r="K5996" s="50" t="str">
        <f>VLOOKUP(D5996,'Species List'!$A$2:$J$97,4,0)</f>
        <v>Acanthuridae</v>
      </c>
    </row>
    <row r="5997" spans="1:11">
      <c r="A5997">
        <v>2017</v>
      </c>
      <c r="B5997" t="s">
        <v>380</v>
      </c>
      <c r="C5997">
        <v>5</v>
      </c>
      <c r="D5997" t="s">
        <v>54</v>
      </c>
      <c r="E5997" s="48" t="str">
        <f>VLOOKUP(D5997,'Species List'!$A$2:$J$97,3,0)</f>
        <v>Acanthurus coeruleus</v>
      </c>
      <c r="F5997">
        <v>15</v>
      </c>
      <c r="H5997" s="50">
        <f>VLOOKUP(D5997,'Species List'!$A$2:$J$97,6,0)</f>
        <v>-2.8241999999999998</v>
      </c>
      <c r="I5997" s="50">
        <f>VLOOKUP(D5997,'Species List'!$A$2:$J$97,7,0)</f>
        <v>2.2637999999999998</v>
      </c>
      <c r="J5997">
        <f t="shared" si="93"/>
        <v>126.48394196747614</v>
      </c>
      <c r="K5997" s="50" t="str">
        <f>VLOOKUP(D5997,'Species List'!$A$2:$J$97,4,0)</f>
        <v>Acanthuridae</v>
      </c>
    </row>
    <row r="5998" spans="1:11">
      <c r="A5998">
        <v>2017</v>
      </c>
      <c r="B5998" t="s">
        <v>380</v>
      </c>
      <c r="C5998">
        <v>5</v>
      </c>
      <c r="D5998" t="s">
        <v>54</v>
      </c>
      <c r="E5998" s="48" t="str">
        <f>VLOOKUP(D5998,'Species List'!$A$2:$J$97,3,0)</f>
        <v>Acanthurus coeruleus</v>
      </c>
      <c r="F5998">
        <v>15</v>
      </c>
      <c r="H5998" s="50">
        <f>VLOOKUP(D5998,'Species List'!$A$2:$J$97,6,0)</f>
        <v>-2.8241999999999998</v>
      </c>
      <c r="I5998" s="50">
        <f>VLOOKUP(D5998,'Species List'!$A$2:$J$97,7,0)</f>
        <v>2.2637999999999998</v>
      </c>
      <c r="J5998">
        <f t="shared" si="93"/>
        <v>126.48394196747614</v>
      </c>
      <c r="K5998" s="50" t="str">
        <f>VLOOKUP(D5998,'Species List'!$A$2:$J$97,4,0)</f>
        <v>Acanthuridae</v>
      </c>
    </row>
    <row r="5999" spans="1:11">
      <c r="A5999">
        <v>2017</v>
      </c>
      <c r="B5999" t="s">
        <v>380</v>
      </c>
      <c r="C5999">
        <v>5</v>
      </c>
      <c r="D5999" t="s">
        <v>54</v>
      </c>
      <c r="E5999" s="48" t="str">
        <f>VLOOKUP(D5999,'Species List'!$A$2:$J$97,3,0)</f>
        <v>Acanthurus coeruleus</v>
      </c>
      <c r="F5999">
        <v>15</v>
      </c>
      <c r="H5999" s="50">
        <f>VLOOKUP(D5999,'Species List'!$A$2:$J$97,6,0)</f>
        <v>-2.8241999999999998</v>
      </c>
      <c r="I5999" s="50">
        <f>VLOOKUP(D5999,'Species List'!$A$2:$J$97,7,0)</f>
        <v>2.2637999999999998</v>
      </c>
      <c r="J5999">
        <f t="shared" si="93"/>
        <v>126.48394196747614</v>
      </c>
      <c r="K5999" s="50" t="str">
        <f>VLOOKUP(D5999,'Species List'!$A$2:$J$97,4,0)</f>
        <v>Acanthuridae</v>
      </c>
    </row>
    <row r="6000" spans="1:11">
      <c r="A6000">
        <v>2017</v>
      </c>
      <c r="B6000" t="s">
        <v>380</v>
      </c>
      <c r="C6000">
        <v>5</v>
      </c>
      <c r="D6000" t="s">
        <v>54</v>
      </c>
      <c r="E6000" s="48" t="str">
        <f>VLOOKUP(D6000,'Species List'!$A$2:$J$97,3,0)</f>
        <v>Acanthurus coeruleus</v>
      </c>
      <c r="F6000">
        <v>15</v>
      </c>
      <c r="H6000" s="50">
        <f>VLOOKUP(D6000,'Species List'!$A$2:$J$97,6,0)</f>
        <v>-2.8241999999999998</v>
      </c>
      <c r="I6000" s="50">
        <f>VLOOKUP(D6000,'Species List'!$A$2:$J$97,7,0)</f>
        <v>2.2637999999999998</v>
      </c>
      <c r="J6000">
        <f t="shared" si="93"/>
        <v>126.48394196747614</v>
      </c>
      <c r="K6000" s="50" t="str">
        <f>VLOOKUP(D6000,'Species List'!$A$2:$J$97,4,0)</f>
        <v>Acanthuridae</v>
      </c>
    </row>
    <row r="6001" spans="1:11">
      <c r="A6001">
        <v>2017</v>
      </c>
      <c r="B6001" t="s">
        <v>380</v>
      </c>
      <c r="C6001">
        <v>5</v>
      </c>
      <c r="D6001" t="s">
        <v>54</v>
      </c>
      <c r="E6001" s="48" t="str">
        <f>VLOOKUP(D6001,'Species List'!$A$2:$J$97,3,0)</f>
        <v>Acanthurus coeruleus</v>
      </c>
      <c r="F6001">
        <v>15</v>
      </c>
      <c r="H6001" s="50">
        <f>VLOOKUP(D6001,'Species List'!$A$2:$J$97,6,0)</f>
        <v>-2.8241999999999998</v>
      </c>
      <c r="I6001" s="50">
        <f>VLOOKUP(D6001,'Species List'!$A$2:$J$97,7,0)</f>
        <v>2.2637999999999998</v>
      </c>
      <c r="J6001">
        <f t="shared" si="93"/>
        <v>126.48394196747614</v>
      </c>
      <c r="K6001" s="50" t="str">
        <f>VLOOKUP(D6001,'Species List'!$A$2:$J$97,4,0)</f>
        <v>Acanthuridae</v>
      </c>
    </row>
    <row r="6002" spans="1:11">
      <c r="A6002">
        <v>2017</v>
      </c>
      <c r="B6002" t="s">
        <v>380</v>
      </c>
      <c r="C6002">
        <v>5</v>
      </c>
      <c r="D6002" t="s">
        <v>54</v>
      </c>
      <c r="E6002" s="48" t="str">
        <f>VLOOKUP(D6002,'Species List'!$A$2:$J$97,3,0)</f>
        <v>Acanthurus coeruleus</v>
      </c>
      <c r="F6002">
        <v>15</v>
      </c>
      <c r="H6002" s="50">
        <f>VLOOKUP(D6002,'Species List'!$A$2:$J$97,6,0)</f>
        <v>-2.8241999999999998</v>
      </c>
      <c r="I6002" s="50">
        <f>VLOOKUP(D6002,'Species List'!$A$2:$J$97,7,0)</f>
        <v>2.2637999999999998</v>
      </c>
      <c r="J6002">
        <f t="shared" si="93"/>
        <v>126.48394196747614</v>
      </c>
      <c r="K6002" s="50" t="str">
        <f>VLOOKUP(D6002,'Species List'!$A$2:$J$97,4,0)</f>
        <v>Acanthuridae</v>
      </c>
    </row>
    <row r="6003" spans="1:11">
      <c r="A6003">
        <v>2017</v>
      </c>
      <c r="B6003" t="s">
        <v>380</v>
      </c>
      <c r="C6003">
        <v>5</v>
      </c>
      <c r="D6003" t="s">
        <v>54</v>
      </c>
      <c r="E6003" s="48" t="str">
        <f>VLOOKUP(D6003,'Species List'!$A$2:$J$97,3,0)</f>
        <v>Acanthurus coeruleus</v>
      </c>
      <c r="F6003">
        <v>15</v>
      </c>
      <c r="H6003" s="50">
        <f>VLOOKUP(D6003,'Species List'!$A$2:$J$97,6,0)</f>
        <v>-2.8241999999999998</v>
      </c>
      <c r="I6003" s="50">
        <f>VLOOKUP(D6003,'Species List'!$A$2:$J$97,7,0)</f>
        <v>2.2637999999999998</v>
      </c>
      <c r="J6003">
        <f t="shared" si="93"/>
        <v>126.48394196747614</v>
      </c>
      <c r="K6003" s="50" t="str">
        <f>VLOOKUP(D6003,'Species List'!$A$2:$J$97,4,0)</f>
        <v>Acanthuridae</v>
      </c>
    </row>
    <row r="6004" spans="1:11">
      <c r="A6004">
        <v>2017</v>
      </c>
      <c r="B6004" t="s">
        <v>380</v>
      </c>
      <c r="C6004">
        <v>5</v>
      </c>
      <c r="D6004" t="s">
        <v>54</v>
      </c>
      <c r="E6004" s="48" t="str">
        <f>VLOOKUP(D6004,'Species List'!$A$2:$J$97,3,0)</f>
        <v>Acanthurus coeruleus</v>
      </c>
      <c r="F6004">
        <v>15</v>
      </c>
      <c r="H6004" s="50">
        <f>VLOOKUP(D6004,'Species List'!$A$2:$J$97,6,0)</f>
        <v>-2.8241999999999998</v>
      </c>
      <c r="I6004" s="50">
        <f>VLOOKUP(D6004,'Species List'!$A$2:$J$97,7,0)</f>
        <v>2.2637999999999998</v>
      </c>
      <c r="J6004">
        <f t="shared" si="93"/>
        <v>126.48394196747614</v>
      </c>
      <c r="K6004" s="50" t="str">
        <f>VLOOKUP(D6004,'Species List'!$A$2:$J$97,4,0)</f>
        <v>Acanthuridae</v>
      </c>
    </row>
    <row r="6005" spans="1:11">
      <c r="A6005">
        <v>2017</v>
      </c>
      <c r="B6005" t="s">
        <v>380</v>
      </c>
      <c r="C6005">
        <v>5</v>
      </c>
      <c r="D6005" t="s">
        <v>54</v>
      </c>
      <c r="E6005" s="48" t="str">
        <f>VLOOKUP(D6005,'Species List'!$A$2:$J$97,3,0)</f>
        <v>Acanthurus coeruleus</v>
      </c>
      <c r="F6005">
        <v>15</v>
      </c>
      <c r="H6005" s="50">
        <f>VLOOKUP(D6005,'Species List'!$A$2:$J$97,6,0)</f>
        <v>-2.8241999999999998</v>
      </c>
      <c r="I6005" s="50">
        <f>VLOOKUP(D6005,'Species List'!$A$2:$J$97,7,0)</f>
        <v>2.2637999999999998</v>
      </c>
      <c r="J6005">
        <f t="shared" si="93"/>
        <v>126.48394196747614</v>
      </c>
      <c r="K6005" s="50" t="str">
        <f>VLOOKUP(D6005,'Species List'!$A$2:$J$97,4,0)</f>
        <v>Acanthuridae</v>
      </c>
    </row>
    <row r="6006" spans="1:11">
      <c r="A6006">
        <v>2017</v>
      </c>
      <c r="B6006" t="s">
        <v>380</v>
      </c>
      <c r="C6006">
        <v>5</v>
      </c>
      <c r="D6006" t="s">
        <v>54</v>
      </c>
      <c r="E6006" s="48" t="str">
        <f>VLOOKUP(D6006,'Species List'!$A$2:$J$97,3,0)</f>
        <v>Acanthurus coeruleus</v>
      </c>
      <c r="F6006">
        <v>15</v>
      </c>
      <c r="H6006" s="50">
        <f>VLOOKUP(D6006,'Species List'!$A$2:$J$97,6,0)</f>
        <v>-2.8241999999999998</v>
      </c>
      <c r="I6006" s="50">
        <f>VLOOKUP(D6006,'Species List'!$A$2:$J$97,7,0)</f>
        <v>2.2637999999999998</v>
      </c>
      <c r="J6006">
        <f t="shared" si="93"/>
        <v>126.48394196747614</v>
      </c>
      <c r="K6006" s="50" t="str">
        <f>VLOOKUP(D6006,'Species List'!$A$2:$J$97,4,0)</f>
        <v>Acanthuridae</v>
      </c>
    </row>
    <row r="6007" spans="1:11">
      <c r="A6007">
        <v>2017</v>
      </c>
      <c r="B6007" t="s">
        <v>380</v>
      </c>
      <c r="C6007">
        <v>5</v>
      </c>
      <c r="D6007" t="s">
        <v>54</v>
      </c>
      <c r="E6007" s="48" t="str">
        <f>VLOOKUP(D6007,'Species List'!$A$2:$J$97,3,0)</f>
        <v>Acanthurus coeruleus</v>
      </c>
      <c r="F6007">
        <v>15</v>
      </c>
      <c r="H6007" s="50">
        <f>VLOOKUP(D6007,'Species List'!$A$2:$J$97,6,0)</f>
        <v>-2.8241999999999998</v>
      </c>
      <c r="I6007" s="50">
        <f>VLOOKUP(D6007,'Species List'!$A$2:$J$97,7,0)</f>
        <v>2.2637999999999998</v>
      </c>
      <c r="J6007">
        <f t="shared" si="93"/>
        <v>126.48394196747614</v>
      </c>
      <c r="K6007" s="50" t="str">
        <f>VLOOKUP(D6007,'Species List'!$A$2:$J$97,4,0)</f>
        <v>Acanthuridae</v>
      </c>
    </row>
    <row r="6008" spans="1:11">
      <c r="A6008">
        <v>2017</v>
      </c>
      <c r="B6008" t="s">
        <v>380</v>
      </c>
      <c r="C6008">
        <v>5</v>
      </c>
      <c r="D6008" t="s">
        <v>54</v>
      </c>
      <c r="E6008" s="48" t="str">
        <f>VLOOKUP(D6008,'Species List'!$A$2:$J$97,3,0)</f>
        <v>Acanthurus coeruleus</v>
      </c>
      <c r="F6008">
        <v>15</v>
      </c>
      <c r="H6008" s="50">
        <f>VLOOKUP(D6008,'Species List'!$A$2:$J$97,6,0)</f>
        <v>-2.8241999999999998</v>
      </c>
      <c r="I6008" s="50">
        <f>VLOOKUP(D6008,'Species List'!$A$2:$J$97,7,0)</f>
        <v>2.2637999999999998</v>
      </c>
      <c r="J6008">
        <f t="shared" si="93"/>
        <v>126.48394196747614</v>
      </c>
      <c r="K6008" s="50" t="str">
        <f>VLOOKUP(D6008,'Species List'!$A$2:$J$97,4,0)</f>
        <v>Acanthuridae</v>
      </c>
    </row>
    <row r="6009" spans="1:11">
      <c r="A6009">
        <v>2017</v>
      </c>
      <c r="B6009" t="s">
        <v>380</v>
      </c>
      <c r="C6009">
        <v>5</v>
      </c>
      <c r="D6009" t="s">
        <v>54</v>
      </c>
      <c r="E6009" s="48" t="str">
        <f>VLOOKUP(D6009,'Species List'!$A$2:$J$97,3,0)</f>
        <v>Acanthurus coeruleus</v>
      </c>
      <c r="F6009">
        <v>15</v>
      </c>
      <c r="H6009" s="50">
        <f>VLOOKUP(D6009,'Species List'!$A$2:$J$97,6,0)</f>
        <v>-2.8241999999999998</v>
      </c>
      <c r="I6009" s="50">
        <f>VLOOKUP(D6009,'Species List'!$A$2:$J$97,7,0)</f>
        <v>2.2637999999999998</v>
      </c>
      <c r="J6009">
        <f t="shared" si="93"/>
        <v>126.48394196747614</v>
      </c>
      <c r="K6009" s="50" t="str">
        <f>VLOOKUP(D6009,'Species List'!$A$2:$J$97,4,0)</f>
        <v>Acanthuridae</v>
      </c>
    </row>
    <row r="6010" spans="1:11">
      <c r="A6010">
        <v>2017</v>
      </c>
      <c r="B6010" t="s">
        <v>380</v>
      </c>
      <c r="C6010">
        <v>5</v>
      </c>
      <c r="D6010" t="s">
        <v>54</v>
      </c>
      <c r="E6010" s="48" t="str">
        <f>VLOOKUP(D6010,'Species List'!$A$2:$J$97,3,0)</f>
        <v>Acanthurus coeruleus</v>
      </c>
      <c r="F6010">
        <v>15</v>
      </c>
      <c r="H6010" s="50">
        <f>VLOOKUP(D6010,'Species List'!$A$2:$J$97,6,0)</f>
        <v>-2.8241999999999998</v>
      </c>
      <c r="I6010" s="50">
        <f>VLOOKUP(D6010,'Species List'!$A$2:$J$97,7,0)</f>
        <v>2.2637999999999998</v>
      </c>
      <c r="J6010">
        <f t="shared" si="93"/>
        <v>126.48394196747614</v>
      </c>
      <c r="K6010" s="50" t="str">
        <f>VLOOKUP(D6010,'Species List'!$A$2:$J$97,4,0)</f>
        <v>Acanthuridae</v>
      </c>
    </row>
    <row r="6011" spans="1:11">
      <c r="A6011">
        <v>2017</v>
      </c>
      <c r="B6011" t="s">
        <v>380</v>
      </c>
      <c r="C6011">
        <v>5</v>
      </c>
      <c r="D6011" t="s">
        <v>54</v>
      </c>
      <c r="E6011" s="48" t="str">
        <f>VLOOKUP(D6011,'Species List'!$A$2:$J$97,3,0)</f>
        <v>Acanthurus coeruleus</v>
      </c>
      <c r="F6011">
        <v>15</v>
      </c>
      <c r="H6011" s="50">
        <f>VLOOKUP(D6011,'Species List'!$A$2:$J$97,6,0)</f>
        <v>-2.8241999999999998</v>
      </c>
      <c r="I6011" s="50">
        <f>VLOOKUP(D6011,'Species List'!$A$2:$J$97,7,0)</f>
        <v>2.2637999999999998</v>
      </c>
      <c r="J6011">
        <f t="shared" si="93"/>
        <v>126.48394196747614</v>
      </c>
      <c r="K6011" s="50" t="str">
        <f>VLOOKUP(D6011,'Species List'!$A$2:$J$97,4,0)</f>
        <v>Acanthuridae</v>
      </c>
    </row>
    <row r="6012" spans="1:11">
      <c r="A6012">
        <v>2017</v>
      </c>
      <c r="B6012" t="s">
        <v>380</v>
      </c>
      <c r="C6012">
        <v>5</v>
      </c>
      <c r="D6012" t="s">
        <v>54</v>
      </c>
      <c r="E6012" s="48" t="str">
        <f>VLOOKUP(D6012,'Species List'!$A$2:$J$97,3,0)</f>
        <v>Acanthurus coeruleus</v>
      </c>
      <c r="F6012">
        <v>15</v>
      </c>
      <c r="H6012" s="50">
        <f>VLOOKUP(D6012,'Species List'!$A$2:$J$97,6,0)</f>
        <v>-2.8241999999999998</v>
      </c>
      <c r="I6012" s="50">
        <f>VLOOKUP(D6012,'Species List'!$A$2:$J$97,7,0)</f>
        <v>2.2637999999999998</v>
      </c>
      <c r="J6012">
        <f t="shared" si="93"/>
        <v>126.48394196747614</v>
      </c>
      <c r="K6012" s="50" t="str">
        <f>VLOOKUP(D6012,'Species List'!$A$2:$J$97,4,0)</f>
        <v>Acanthuridae</v>
      </c>
    </row>
    <row r="6013" spans="1:11">
      <c r="A6013">
        <v>2017</v>
      </c>
      <c r="B6013" t="s">
        <v>380</v>
      </c>
      <c r="C6013">
        <v>5</v>
      </c>
      <c r="D6013" t="s">
        <v>54</v>
      </c>
      <c r="E6013" s="48" t="str">
        <f>VLOOKUP(D6013,'Species List'!$A$2:$J$97,3,0)</f>
        <v>Acanthurus coeruleus</v>
      </c>
      <c r="F6013">
        <v>15</v>
      </c>
      <c r="H6013" s="50">
        <f>VLOOKUP(D6013,'Species List'!$A$2:$J$97,6,0)</f>
        <v>-2.8241999999999998</v>
      </c>
      <c r="I6013" s="50">
        <f>VLOOKUP(D6013,'Species List'!$A$2:$J$97,7,0)</f>
        <v>2.2637999999999998</v>
      </c>
      <c r="J6013">
        <f t="shared" si="93"/>
        <v>126.48394196747614</v>
      </c>
      <c r="K6013" s="50" t="str">
        <f>VLOOKUP(D6013,'Species List'!$A$2:$J$97,4,0)</f>
        <v>Acanthuridae</v>
      </c>
    </row>
    <row r="6014" spans="1:11">
      <c r="A6014">
        <v>2017</v>
      </c>
      <c r="B6014" t="s">
        <v>380</v>
      </c>
      <c r="C6014">
        <v>5</v>
      </c>
      <c r="D6014" t="s">
        <v>54</v>
      </c>
      <c r="E6014" s="48" t="str">
        <f>VLOOKUP(D6014,'Species List'!$A$2:$J$97,3,0)</f>
        <v>Acanthurus coeruleus</v>
      </c>
      <c r="F6014">
        <v>15</v>
      </c>
      <c r="H6014" s="50">
        <f>VLOOKUP(D6014,'Species List'!$A$2:$J$97,6,0)</f>
        <v>-2.8241999999999998</v>
      </c>
      <c r="I6014" s="50">
        <f>VLOOKUP(D6014,'Species List'!$A$2:$J$97,7,0)</f>
        <v>2.2637999999999998</v>
      </c>
      <c r="J6014">
        <f t="shared" si="93"/>
        <v>126.48394196747614</v>
      </c>
      <c r="K6014" s="50" t="str">
        <f>VLOOKUP(D6014,'Species List'!$A$2:$J$97,4,0)</f>
        <v>Acanthuridae</v>
      </c>
    </row>
    <row r="6015" spans="1:11">
      <c r="A6015">
        <v>2017</v>
      </c>
      <c r="B6015" t="s">
        <v>380</v>
      </c>
      <c r="C6015">
        <v>5</v>
      </c>
      <c r="D6015" t="s">
        <v>54</v>
      </c>
      <c r="E6015" s="48" t="str">
        <f>VLOOKUP(D6015,'Species List'!$A$2:$J$97,3,0)</f>
        <v>Acanthurus coeruleus</v>
      </c>
      <c r="F6015">
        <v>15</v>
      </c>
      <c r="H6015" s="50">
        <f>VLOOKUP(D6015,'Species List'!$A$2:$J$97,6,0)</f>
        <v>-2.8241999999999998</v>
      </c>
      <c r="I6015" s="50">
        <f>VLOOKUP(D6015,'Species List'!$A$2:$J$97,7,0)</f>
        <v>2.2637999999999998</v>
      </c>
      <c r="J6015">
        <f t="shared" si="93"/>
        <v>126.48394196747614</v>
      </c>
      <c r="K6015" s="50" t="str">
        <f>VLOOKUP(D6015,'Species List'!$A$2:$J$97,4,0)</f>
        <v>Acanthuridae</v>
      </c>
    </row>
    <row r="6016" spans="1:11">
      <c r="A6016">
        <v>2017</v>
      </c>
      <c r="B6016" t="s">
        <v>380</v>
      </c>
      <c r="C6016">
        <v>5</v>
      </c>
      <c r="D6016" t="s">
        <v>54</v>
      </c>
      <c r="E6016" s="48" t="str">
        <f>VLOOKUP(D6016,'Species List'!$A$2:$J$97,3,0)</f>
        <v>Acanthurus coeruleus</v>
      </c>
      <c r="F6016">
        <v>15</v>
      </c>
      <c r="H6016" s="50">
        <f>VLOOKUP(D6016,'Species List'!$A$2:$J$97,6,0)</f>
        <v>-2.8241999999999998</v>
      </c>
      <c r="I6016" s="50">
        <f>VLOOKUP(D6016,'Species List'!$A$2:$J$97,7,0)</f>
        <v>2.2637999999999998</v>
      </c>
      <c r="J6016">
        <f t="shared" si="93"/>
        <v>126.48394196747614</v>
      </c>
      <c r="K6016" s="50" t="str">
        <f>VLOOKUP(D6016,'Species List'!$A$2:$J$97,4,0)</f>
        <v>Acanthuridae</v>
      </c>
    </row>
    <row r="6017" spans="1:11">
      <c r="A6017">
        <v>2017</v>
      </c>
      <c r="B6017" t="s">
        <v>380</v>
      </c>
      <c r="C6017">
        <v>5</v>
      </c>
      <c r="D6017" t="s">
        <v>54</v>
      </c>
      <c r="E6017" s="48" t="str">
        <f>VLOOKUP(D6017,'Species List'!$A$2:$J$97,3,0)</f>
        <v>Acanthurus coeruleus</v>
      </c>
      <c r="F6017">
        <v>15</v>
      </c>
      <c r="H6017" s="50">
        <f>VLOOKUP(D6017,'Species List'!$A$2:$J$97,6,0)</f>
        <v>-2.8241999999999998</v>
      </c>
      <c r="I6017" s="50">
        <f>VLOOKUP(D6017,'Species List'!$A$2:$J$97,7,0)</f>
        <v>2.2637999999999998</v>
      </c>
      <c r="J6017">
        <f t="shared" si="93"/>
        <v>126.48394196747614</v>
      </c>
      <c r="K6017" s="50" t="str">
        <f>VLOOKUP(D6017,'Species List'!$A$2:$J$97,4,0)</f>
        <v>Acanthuridae</v>
      </c>
    </row>
    <row r="6018" spans="1:11">
      <c r="A6018">
        <v>2017</v>
      </c>
      <c r="B6018" t="s">
        <v>380</v>
      </c>
      <c r="C6018">
        <v>5</v>
      </c>
      <c r="D6018" t="s">
        <v>54</v>
      </c>
      <c r="E6018" s="48" t="str">
        <f>VLOOKUP(D6018,'Species List'!$A$2:$J$97,3,0)</f>
        <v>Acanthurus coeruleus</v>
      </c>
      <c r="F6018">
        <v>15</v>
      </c>
      <c r="H6018" s="50">
        <f>VLOOKUP(D6018,'Species List'!$A$2:$J$97,6,0)</f>
        <v>-2.8241999999999998</v>
      </c>
      <c r="I6018" s="50">
        <f>VLOOKUP(D6018,'Species List'!$A$2:$J$97,7,0)</f>
        <v>2.2637999999999998</v>
      </c>
      <c r="J6018">
        <f t="shared" ref="J6018:J6081" si="94">10^(H6018+(I6018*LOG(F6018*10)/LOG(10)))</f>
        <v>126.48394196747614</v>
      </c>
      <c r="K6018" s="50" t="str">
        <f>VLOOKUP(D6018,'Species List'!$A$2:$J$97,4,0)</f>
        <v>Acanthuridae</v>
      </c>
    </row>
    <row r="6019" spans="1:11">
      <c r="A6019">
        <v>2017</v>
      </c>
      <c r="B6019" t="s">
        <v>380</v>
      </c>
      <c r="C6019">
        <v>5</v>
      </c>
      <c r="D6019" t="s">
        <v>54</v>
      </c>
      <c r="E6019" s="48" t="str">
        <f>VLOOKUP(D6019,'Species List'!$A$2:$J$97,3,0)</f>
        <v>Acanthurus coeruleus</v>
      </c>
      <c r="F6019">
        <v>15</v>
      </c>
      <c r="H6019" s="50">
        <f>VLOOKUP(D6019,'Species List'!$A$2:$J$97,6,0)</f>
        <v>-2.8241999999999998</v>
      </c>
      <c r="I6019" s="50">
        <f>VLOOKUP(D6019,'Species List'!$A$2:$J$97,7,0)</f>
        <v>2.2637999999999998</v>
      </c>
      <c r="J6019">
        <f t="shared" si="94"/>
        <v>126.48394196747614</v>
      </c>
      <c r="K6019" s="50" t="str">
        <f>VLOOKUP(D6019,'Species List'!$A$2:$J$97,4,0)</f>
        <v>Acanthuridae</v>
      </c>
    </row>
    <row r="6020" spans="1:11">
      <c r="A6020">
        <v>2017</v>
      </c>
      <c r="B6020" t="s">
        <v>380</v>
      </c>
      <c r="C6020">
        <v>5</v>
      </c>
      <c r="D6020" t="s">
        <v>54</v>
      </c>
      <c r="E6020" s="48" t="str">
        <f>VLOOKUP(D6020,'Species List'!$A$2:$J$97,3,0)</f>
        <v>Acanthurus coeruleus</v>
      </c>
      <c r="F6020">
        <v>15</v>
      </c>
      <c r="H6020" s="50">
        <f>VLOOKUP(D6020,'Species List'!$A$2:$J$97,6,0)</f>
        <v>-2.8241999999999998</v>
      </c>
      <c r="I6020" s="50">
        <f>VLOOKUP(D6020,'Species List'!$A$2:$J$97,7,0)</f>
        <v>2.2637999999999998</v>
      </c>
      <c r="J6020">
        <f t="shared" si="94"/>
        <v>126.48394196747614</v>
      </c>
      <c r="K6020" s="50" t="str">
        <f>VLOOKUP(D6020,'Species List'!$A$2:$J$97,4,0)</f>
        <v>Acanthuridae</v>
      </c>
    </row>
    <row r="6021" spans="1:11">
      <c r="A6021">
        <v>2017</v>
      </c>
      <c r="B6021" t="s">
        <v>380</v>
      </c>
      <c r="C6021">
        <v>5</v>
      </c>
      <c r="D6021" t="s">
        <v>54</v>
      </c>
      <c r="E6021" s="48" t="str">
        <f>VLOOKUP(D6021,'Species List'!$A$2:$J$97,3,0)</f>
        <v>Acanthurus coeruleus</v>
      </c>
      <c r="F6021">
        <v>15</v>
      </c>
      <c r="H6021" s="50">
        <f>VLOOKUP(D6021,'Species List'!$A$2:$J$97,6,0)</f>
        <v>-2.8241999999999998</v>
      </c>
      <c r="I6021" s="50">
        <f>VLOOKUP(D6021,'Species List'!$A$2:$J$97,7,0)</f>
        <v>2.2637999999999998</v>
      </c>
      <c r="J6021">
        <f t="shared" si="94"/>
        <v>126.48394196747614</v>
      </c>
      <c r="K6021" s="50" t="str">
        <f>VLOOKUP(D6021,'Species List'!$A$2:$J$97,4,0)</f>
        <v>Acanthuridae</v>
      </c>
    </row>
    <row r="6022" spans="1:11">
      <c r="A6022">
        <v>2017</v>
      </c>
      <c r="B6022" t="s">
        <v>380</v>
      </c>
      <c r="C6022">
        <v>5</v>
      </c>
      <c r="D6022" t="s">
        <v>54</v>
      </c>
      <c r="E6022" s="48" t="str">
        <f>VLOOKUP(D6022,'Species List'!$A$2:$J$97,3,0)</f>
        <v>Acanthurus coeruleus</v>
      </c>
      <c r="F6022">
        <v>15</v>
      </c>
      <c r="H6022" s="50">
        <f>VLOOKUP(D6022,'Species List'!$A$2:$J$97,6,0)</f>
        <v>-2.8241999999999998</v>
      </c>
      <c r="I6022" s="50">
        <f>VLOOKUP(D6022,'Species List'!$A$2:$J$97,7,0)</f>
        <v>2.2637999999999998</v>
      </c>
      <c r="J6022">
        <f t="shared" si="94"/>
        <v>126.48394196747614</v>
      </c>
      <c r="K6022" s="50" t="str">
        <f>VLOOKUP(D6022,'Species List'!$A$2:$J$97,4,0)</f>
        <v>Acanthuridae</v>
      </c>
    </row>
    <row r="6023" spans="1:11">
      <c r="A6023">
        <v>2017</v>
      </c>
      <c r="B6023" t="s">
        <v>380</v>
      </c>
      <c r="C6023">
        <v>5</v>
      </c>
      <c r="D6023" t="s">
        <v>54</v>
      </c>
      <c r="E6023" s="48" t="str">
        <f>VLOOKUP(D6023,'Species List'!$A$2:$J$97,3,0)</f>
        <v>Acanthurus coeruleus</v>
      </c>
      <c r="F6023">
        <v>15</v>
      </c>
      <c r="H6023" s="50">
        <f>VLOOKUP(D6023,'Species List'!$A$2:$J$97,6,0)</f>
        <v>-2.8241999999999998</v>
      </c>
      <c r="I6023" s="50">
        <f>VLOOKUP(D6023,'Species List'!$A$2:$J$97,7,0)</f>
        <v>2.2637999999999998</v>
      </c>
      <c r="J6023">
        <f t="shared" si="94"/>
        <v>126.48394196747614</v>
      </c>
      <c r="K6023" s="50" t="str">
        <f>VLOOKUP(D6023,'Species List'!$A$2:$J$97,4,0)</f>
        <v>Acanthuridae</v>
      </c>
    </row>
    <row r="6024" spans="1:11">
      <c r="A6024">
        <v>2017</v>
      </c>
      <c r="B6024" t="s">
        <v>380</v>
      </c>
      <c r="C6024">
        <v>5</v>
      </c>
      <c r="D6024" t="s">
        <v>54</v>
      </c>
      <c r="E6024" s="48" t="str">
        <f>VLOOKUP(D6024,'Species List'!$A$2:$J$97,3,0)</f>
        <v>Acanthurus coeruleus</v>
      </c>
      <c r="F6024">
        <v>15</v>
      </c>
      <c r="H6024" s="50">
        <f>VLOOKUP(D6024,'Species List'!$A$2:$J$97,6,0)</f>
        <v>-2.8241999999999998</v>
      </c>
      <c r="I6024" s="50">
        <f>VLOOKUP(D6024,'Species List'!$A$2:$J$97,7,0)</f>
        <v>2.2637999999999998</v>
      </c>
      <c r="J6024">
        <f t="shared" si="94"/>
        <v>126.48394196747614</v>
      </c>
      <c r="K6024" s="50" t="str">
        <f>VLOOKUP(D6024,'Species List'!$A$2:$J$97,4,0)</f>
        <v>Acanthuridae</v>
      </c>
    </row>
    <row r="6025" spans="1:11">
      <c r="A6025">
        <v>2017</v>
      </c>
      <c r="B6025" t="s">
        <v>380</v>
      </c>
      <c r="C6025">
        <v>5</v>
      </c>
      <c r="D6025" t="s">
        <v>54</v>
      </c>
      <c r="E6025" s="48" t="str">
        <f>VLOOKUP(D6025,'Species List'!$A$2:$J$97,3,0)</f>
        <v>Acanthurus coeruleus</v>
      </c>
      <c r="F6025">
        <v>15</v>
      </c>
      <c r="H6025" s="50">
        <f>VLOOKUP(D6025,'Species List'!$A$2:$J$97,6,0)</f>
        <v>-2.8241999999999998</v>
      </c>
      <c r="I6025" s="50">
        <f>VLOOKUP(D6025,'Species List'!$A$2:$J$97,7,0)</f>
        <v>2.2637999999999998</v>
      </c>
      <c r="J6025">
        <f t="shared" si="94"/>
        <v>126.48394196747614</v>
      </c>
      <c r="K6025" s="50" t="str">
        <f>VLOOKUP(D6025,'Species List'!$A$2:$J$97,4,0)</f>
        <v>Acanthuridae</v>
      </c>
    </row>
    <row r="6026" spans="1:11">
      <c r="A6026">
        <v>2017</v>
      </c>
      <c r="B6026" t="s">
        <v>380</v>
      </c>
      <c r="C6026">
        <v>5</v>
      </c>
      <c r="D6026" t="s">
        <v>54</v>
      </c>
      <c r="E6026" s="48" t="str">
        <f>VLOOKUP(D6026,'Species List'!$A$2:$J$97,3,0)</f>
        <v>Acanthurus coeruleus</v>
      </c>
      <c r="F6026">
        <v>15</v>
      </c>
      <c r="H6026" s="50">
        <f>VLOOKUP(D6026,'Species List'!$A$2:$J$97,6,0)</f>
        <v>-2.8241999999999998</v>
      </c>
      <c r="I6026" s="50">
        <f>VLOOKUP(D6026,'Species List'!$A$2:$J$97,7,0)</f>
        <v>2.2637999999999998</v>
      </c>
      <c r="J6026">
        <f t="shared" si="94"/>
        <v>126.48394196747614</v>
      </c>
      <c r="K6026" s="50" t="str">
        <f>VLOOKUP(D6026,'Species List'!$A$2:$J$97,4,0)</f>
        <v>Acanthuridae</v>
      </c>
    </row>
    <row r="6027" spans="1:11">
      <c r="A6027">
        <v>2017</v>
      </c>
      <c r="B6027" t="s">
        <v>380</v>
      </c>
      <c r="C6027">
        <v>5</v>
      </c>
      <c r="D6027" t="s">
        <v>54</v>
      </c>
      <c r="E6027" s="48" t="str">
        <f>VLOOKUP(D6027,'Species List'!$A$2:$J$97,3,0)</f>
        <v>Acanthurus coeruleus</v>
      </c>
      <c r="F6027">
        <v>15</v>
      </c>
      <c r="H6027" s="50">
        <f>VLOOKUP(D6027,'Species List'!$A$2:$J$97,6,0)</f>
        <v>-2.8241999999999998</v>
      </c>
      <c r="I6027" s="50">
        <f>VLOOKUP(D6027,'Species List'!$A$2:$J$97,7,0)</f>
        <v>2.2637999999999998</v>
      </c>
      <c r="J6027">
        <f t="shared" si="94"/>
        <v>126.48394196747614</v>
      </c>
      <c r="K6027" s="50" t="str">
        <f>VLOOKUP(D6027,'Species List'!$A$2:$J$97,4,0)</f>
        <v>Acanthuridae</v>
      </c>
    </row>
    <row r="6028" spans="1:11">
      <c r="A6028">
        <v>2017</v>
      </c>
      <c r="B6028" t="s">
        <v>380</v>
      </c>
      <c r="C6028">
        <v>5</v>
      </c>
      <c r="D6028" t="s">
        <v>54</v>
      </c>
      <c r="E6028" s="48" t="str">
        <f>VLOOKUP(D6028,'Species List'!$A$2:$J$97,3,0)</f>
        <v>Acanthurus coeruleus</v>
      </c>
      <c r="F6028">
        <v>15</v>
      </c>
      <c r="H6028" s="50">
        <f>VLOOKUP(D6028,'Species List'!$A$2:$J$97,6,0)</f>
        <v>-2.8241999999999998</v>
      </c>
      <c r="I6028" s="50">
        <f>VLOOKUP(D6028,'Species List'!$A$2:$J$97,7,0)</f>
        <v>2.2637999999999998</v>
      </c>
      <c r="J6028">
        <f t="shared" si="94"/>
        <v>126.48394196747614</v>
      </c>
      <c r="K6028" s="50" t="str">
        <f>VLOOKUP(D6028,'Species List'!$A$2:$J$97,4,0)</f>
        <v>Acanthuridae</v>
      </c>
    </row>
    <row r="6029" spans="1:11">
      <c r="A6029">
        <v>2017</v>
      </c>
      <c r="B6029" t="s">
        <v>380</v>
      </c>
      <c r="C6029">
        <v>5</v>
      </c>
      <c r="D6029" t="s">
        <v>54</v>
      </c>
      <c r="E6029" s="48" t="str">
        <f>VLOOKUP(D6029,'Species List'!$A$2:$J$97,3,0)</f>
        <v>Acanthurus coeruleus</v>
      </c>
      <c r="F6029">
        <v>15</v>
      </c>
      <c r="H6029" s="50">
        <f>VLOOKUP(D6029,'Species List'!$A$2:$J$97,6,0)</f>
        <v>-2.8241999999999998</v>
      </c>
      <c r="I6029" s="50">
        <f>VLOOKUP(D6029,'Species List'!$A$2:$J$97,7,0)</f>
        <v>2.2637999999999998</v>
      </c>
      <c r="J6029">
        <f t="shared" si="94"/>
        <v>126.48394196747614</v>
      </c>
      <c r="K6029" s="50" t="str">
        <f>VLOOKUP(D6029,'Species List'!$A$2:$J$97,4,0)</f>
        <v>Acanthuridae</v>
      </c>
    </row>
    <row r="6030" spans="1:11">
      <c r="A6030">
        <v>2017</v>
      </c>
      <c r="B6030" t="s">
        <v>380</v>
      </c>
      <c r="C6030">
        <v>5</v>
      </c>
      <c r="D6030" t="s">
        <v>54</v>
      </c>
      <c r="E6030" s="48" t="str">
        <f>VLOOKUP(D6030,'Species List'!$A$2:$J$97,3,0)</f>
        <v>Acanthurus coeruleus</v>
      </c>
      <c r="F6030">
        <v>15</v>
      </c>
      <c r="H6030" s="50">
        <f>VLOOKUP(D6030,'Species List'!$A$2:$J$97,6,0)</f>
        <v>-2.8241999999999998</v>
      </c>
      <c r="I6030" s="50">
        <f>VLOOKUP(D6030,'Species List'!$A$2:$J$97,7,0)</f>
        <v>2.2637999999999998</v>
      </c>
      <c r="J6030">
        <f t="shared" si="94"/>
        <v>126.48394196747614</v>
      </c>
      <c r="K6030" s="50" t="str">
        <f>VLOOKUP(D6030,'Species List'!$A$2:$J$97,4,0)</f>
        <v>Acanthuridae</v>
      </c>
    </row>
    <row r="6031" spans="1:11">
      <c r="A6031">
        <v>2017</v>
      </c>
      <c r="B6031" t="s">
        <v>380</v>
      </c>
      <c r="C6031">
        <v>5</v>
      </c>
      <c r="D6031" t="s">
        <v>54</v>
      </c>
      <c r="E6031" s="48" t="str">
        <f>VLOOKUP(D6031,'Species List'!$A$2:$J$97,3,0)</f>
        <v>Acanthurus coeruleus</v>
      </c>
      <c r="F6031">
        <v>15</v>
      </c>
      <c r="H6031" s="50">
        <f>VLOOKUP(D6031,'Species List'!$A$2:$J$97,6,0)</f>
        <v>-2.8241999999999998</v>
      </c>
      <c r="I6031" s="50">
        <f>VLOOKUP(D6031,'Species List'!$A$2:$J$97,7,0)</f>
        <v>2.2637999999999998</v>
      </c>
      <c r="J6031">
        <f t="shared" si="94"/>
        <v>126.48394196747614</v>
      </c>
      <c r="K6031" s="50" t="str">
        <f>VLOOKUP(D6031,'Species List'!$A$2:$J$97,4,0)</f>
        <v>Acanthuridae</v>
      </c>
    </row>
    <row r="6032" spans="1:11">
      <c r="A6032">
        <v>2017</v>
      </c>
      <c r="B6032" t="s">
        <v>380</v>
      </c>
      <c r="C6032">
        <v>5</v>
      </c>
      <c r="D6032" t="s">
        <v>54</v>
      </c>
      <c r="E6032" s="48" t="str">
        <f>VLOOKUP(D6032,'Species List'!$A$2:$J$97,3,0)</f>
        <v>Acanthurus coeruleus</v>
      </c>
      <c r="F6032">
        <v>15</v>
      </c>
      <c r="H6032" s="50">
        <f>VLOOKUP(D6032,'Species List'!$A$2:$J$97,6,0)</f>
        <v>-2.8241999999999998</v>
      </c>
      <c r="I6032" s="50">
        <f>VLOOKUP(D6032,'Species List'!$A$2:$J$97,7,0)</f>
        <v>2.2637999999999998</v>
      </c>
      <c r="J6032">
        <f t="shared" si="94"/>
        <v>126.48394196747614</v>
      </c>
      <c r="K6032" s="50" t="str">
        <f>VLOOKUP(D6032,'Species List'!$A$2:$J$97,4,0)</f>
        <v>Acanthuridae</v>
      </c>
    </row>
    <row r="6033" spans="1:11">
      <c r="A6033">
        <v>2017</v>
      </c>
      <c r="B6033" t="s">
        <v>380</v>
      </c>
      <c r="C6033">
        <v>5</v>
      </c>
      <c r="D6033" t="s">
        <v>54</v>
      </c>
      <c r="E6033" s="48" t="str">
        <f>VLOOKUP(D6033,'Species List'!$A$2:$J$97,3,0)</f>
        <v>Acanthurus coeruleus</v>
      </c>
      <c r="F6033">
        <v>15</v>
      </c>
      <c r="H6033" s="50">
        <f>VLOOKUP(D6033,'Species List'!$A$2:$J$97,6,0)</f>
        <v>-2.8241999999999998</v>
      </c>
      <c r="I6033" s="50">
        <f>VLOOKUP(D6033,'Species List'!$A$2:$J$97,7,0)</f>
        <v>2.2637999999999998</v>
      </c>
      <c r="J6033">
        <f t="shared" si="94"/>
        <v>126.48394196747614</v>
      </c>
      <c r="K6033" s="50" t="str">
        <f>VLOOKUP(D6033,'Species List'!$A$2:$J$97,4,0)</f>
        <v>Acanthuridae</v>
      </c>
    </row>
    <row r="6034" spans="1:11">
      <c r="A6034">
        <v>2017</v>
      </c>
      <c r="B6034" t="s">
        <v>380</v>
      </c>
      <c r="C6034">
        <v>5</v>
      </c>
      <c r="D6034" t="s">
        <v>54</v>
      </c>
      <c r="E6034" s="48" t="str">
        <f>VLOOKUP(D6034,'Species List'!$A$2:$J$97,3,0)</f>
        <v>Acanthurus coeruleus</v>
      </c>
      <c r="F6034">
        <v>15</v>
      </c>
      <c r="H6034" s="50">
        <f>VLOOKUP(D6034,'Species List'!$A$2:$J$97,6,0)</f>
        <v>-2.8241999999999998</v>
      </c>
      <c r="I6034" s="50">
        <f>VLOOKUP(D6034,'Species List'!$A$2:$J$97,7,0)</f>
        <v>2.2637999999999998</v>
      </c>
      <c r="J6034">
        <f t="shared" si="94"/>
        <v>126.48394196747614</v>
      </c>
      <c r="K6034" s="50" t="str">
        <f>VLOOKUP(D6034,'Species List'!$A$2:$J$97,4,0)</f>
        <v>Acanthuridae</v>
      </c>
    </row>
    <row r="6035" spans="1:11">
      <c r="A6035">
        <v>2017</v>
      </c>
      <c r="B6035" t="s">
        <v>380</v>
      </c>
      <c r="C6035">
        <v>5</v>
      </c>
      <c r="D6035" t="s">
        <v>54</v>
      </c>
      <c r="E6035" s="48" t="str">
        <f>VLOOKUP(D6035,'Species List'!$A$2:$J$97,3,0)</f>
        <v>Acanthurus coeruleus</v>
      </c>
      <c r="F6035">
        <v>15</v>
      </c>
      <c r="H6035" s="50">
        <f>VLOOKUP(D6035,'Species List'!$A$2:$J$97,6,0)</f>
        <v>-2.8241999999999998</v>
      </c>
      <c r="I6035" s="50">
        <f>VLOOKUP(D6035,'Species List'!$A$2:$J$97,7,0)</f>
        <v>2.2637999999999998</v>
      </c>
      <c r="J6035">
        <f t="shared" si="94"/>
        <v>126.48394196747614</v>
      </c>
      <c r="K6035" s="50" t="str">
        <f>VLOOKUP(D6035,'Species List'!$A$2:$J$97,4,0)</f>
        <v>Acanthuridae</v>
      </c>
    </row>
    <row r="6036" spans="1:11">
      <c r="A6036">
        <v>2017</v>
      </c>
      <c r="B6036" t="s">
        <v>380</v>
      </c>
      <c r="C6036">
        <v>5</v>
      </c>
      <c r="D6036" t="s">
        <v>54</v>
      </c>
      <c r="E6036" s="48" t="str">
        <f>VLOOKUP(D6036,'Species List'!$A$2:$J$97,3,0)</f>
        <v>Acanthurus coeruleus</v>
      </c>
      <c r="F6036">
        <v>15</v>
      </c>
      <c r="H6036" s="50">
        <f>VLOOKUP(D6036,'Species List'!$A$2:$J$97,6,0)</f>
        <v>-2.8241999999999998</v>
      </c>
      <c r="I6036" s="50">
        <f>VLOOKUP(D6036,'Species List'!$A$2:$J$97,7,0)</f>
        <v>2.2637999999999998</v>
      </c>
      <c r="J6036">
        <f t="shared" si="94"/>
        <v>126.48394196747614</v>
      </c>
      <c r="K6036" s="50" t="str">
        <f>VLOOKUP(D6036,'Species List'!$A$2:$J$97,4,0)</f>
        <v>Acanthuridae</v>
      </c>
    </row>
    <row r="6037" spans="1:11">
      <c r="A6037">
        <v>2017</v>
      </c>
      <c r="B6037" t="s">
        <v>380</v>
      </c>
      <c r="C6037">
        <v>5</v>
      </c>
      <c r="D6037" t="s">
        <v>54</v>
      </c>
      <c r="E6037" s="48" t="str">
        <f>VLOOKUP(D6037,'Species List'!$A$2:$J$97,3,0)</f>
        <v>Acanthurus coeruleus</v>
      </c>
      <c r="F6037">
        <v>15</v>
      </c>
      <c r="H6037" s="50">
        <f>VLOOKUP(D6037,'Species List'!$A$2:$J$97,6,0)</f>
        <v>-2.8241999999999998</v>
      </c>
      <c r="I6037" s="50">
        <f>VLOOKUP(D6037,'Species List'!$A$2:$J$97,7,0)</f>
        <v>2.2637999999999998</v>
      </c>
      <c r="J6037">
        <f t="shared" si="94"/>
        <v>126.48394196747614</v>
      </c>
      <c r="K6037" s="50" t="str">
        <f>VLOOKUP(D6037,'Species List'!$A$2:$J$97,4,0)</f>
        <v>Acanthuridae</v>
      </c>
    </row>
    <row r="6038" spans="1:11">
      <c r="A6038">
        <v>2017</v>
      </c>
      <c r="B6038" t="s">
        <v>380</v>
      </c>
      <c r="C6038">
        <v>5</v>
      </c>
      <c r="D6038" t="s">
        <v>54</v>
      </c>
      <c r="E6038" s="48" t="str">
        <f>VLOOKUP(D6038,'Species List'!$A$2:$J$97,3,0)</f>
        <v>Acanthurus coeruleus</v>
      </c>
      <c r="F6038">
        <v>15</v>
      </c>
      <c r="H6038" s="50">
        <f>VLOOKUP(D6038,'Species List'!$A$2:$J$97,6,0)</f>
        <v>-2.8241999999999998</v>
      </c>
      <c r="I6038" s="50">
        <f>VLOOKUP(D6038,'Species List'!$A$2:$J$97,7,0)</f>
        <v>2.2637999999999998</v>
      </c>
      <c r="J6038">
        <f t="shared" si="94"/>
        <v>126.48394196747614</v>
      </c>
      <c r="K6038" s="50" t="str">
        <f>VLOOKUP(D6038,'Species List'!$A$2:$J$97,4,0)</f>
        <v>Acanthuridae</v>
      </c>
    </row>
    <row r="6039" spans="1:11">
      <c r="A6039">
        <v>2017</v>
      </c>
      <c r="B6039" t="s">
        <v>380</v>
      </c>
      <c r="C6039">
        <v>5</v>
      </c>
      <c r="D6039" t="s">
        <v>54</v>
      </c>
      <c r="E6039" s="48" t="str">
        <f>VLOOKUP(D6039,'Species List'!$A$2:$J$97,3,0)</f>
        <v>Acanthurus coeruleus</v>
      </c>
      <c r="F6039">
        <v>15</v>
      </c>
      <c r="H6039" s="50">
        <f>VLOOKUP(D6039,'Species List'!$A$2:$J$97,6,0)</f>
        <v>-2.8241999999999998</v>
      </c>
      <c r="I6039" s="50">
        <f>VLOOKUP(D6039,'Species List'!$A$2:$J$97,7,0)</f>
        <v>2.2637999999999998</v>
      </c>
      <c r="J6039">
        <f t="shared" si="94"/>
        <v>126.48394196747614</v>
      </c>
      <c r="K6039" s="50" t="str">
        <f>VLOOKUP(D6039,'Species List'!$A$2:$J$97,4,0)</f>
        <v>Acanthuridae</v>
      </c>
    </row>
    <row r="6040" spans="1:11">
      <c r="A6040">
        <v>2017</v>
      </c>
      <c r="B6040" t="s">
        <v>380</v>
      </c>
      <c r="C6040">
        <v>5</v>
      </c>
      <c r="D6040" t="s">
        <v>54</v>
      </c>
      <c r="E6040" s="48" t="str">
        <f>VLOOKUP(D6040,'Species List'!$A$2:$J$97,3,0)</f>
        <v>Acanthurus coeruleus</v>
      </c>
      <c r="F6040">
        <v>15</v>
      </c>
      <c r="H6040" s="50">
        <f>VLOOKUP(D6040,'Species List'!$A$2:$J$97,6,0)</f>
        <v>-2.8241999999999998</v>
      </c>
      <c r="I6040" s="50">
        <f>VLOOKUP(D6040,'Species List'!$A$2:$J$97,7,0)</f>
        <v>2.2637999999999998</v>
      </c>
      <c r="J6040">
        <f t="shared" si="94"/>
        <v>126.48394196747614</v>
      </c>
      <c r="K6040" s="50" t="str">
        <f>VLOOKUP(D6040,'Species List'!$A$2:$J$97,4,0)</f>
        <v>Acanthuridae</v>
      </c>
    </row>
    <row r="6041" spans="1:11">
      <c r="A6041">
        <v>2017</v>
      </c>
      <c r="B6041" t="s">
        <v>380</v>
      </c>
      <c r="C6041">
        <v>5</v>
      </c>
      <c r="D6041" t="s">
        <v>54</v>
      </c>
      <c r="E6041" s="48" t="str">
        <f>VLOOKUP(D6041,'Species List'!$A$2:$J$97,3,0)</f>
        <v>Acanthurus coeruleus</v>
      </c>
      <c r="F6041">
        <v>15</v>
      </c>
      <c r="H6041" s="50">
        <f>VLOOKUP(D6041,'Species List'!$A$2:$J$97,6,0)</f>
        <v>-2.8241999999999998</v>
      </c>
      <c r="I6041" s="50">
        <f>VLOOKUP(D6041,'Species List'!$A$2:$J$97,7,0)</f>
        <v>2.2637999999999998</v>
      </c>
      <c r="J6041">
        <f t="shared" si="94"/>
        <v>126.48394196747614</v>
      </c>
      <c r="K6041" s="50" t="str">
        <f>VLOOKUP(D6041,'Species List'!$A$2:$J$97,4,0)</f>
        <v>Acanthuridae</v>
      </c>
    </row>
    <row r="6042" spans="1:11">
      <c r="A6042">
        <v>2017</v>
      </c>
      <c r="B6042" t="s">
        <v>380</v>
      </c>
      <c r="C6042">
        <v>5</v>
      </c>
      <c r="D6042" t="s">
        <v>54</v>
      </c>
      <c r="E6042" s="48" t="str">
        <f>VLOOKUP(D6042,'Species List'!$A$2:$J$97,3,0)</f>
        <v>Acanthurus coeruleus</v>
      </c>
      <c r="F6042">
        <v>15</v>
      </c>
      <c r="H6042" s="50">
        <f>VLOOKUP(D6042,'Species List'!$A$2:$J$97,6,0)</f>
        <v>-2.8241999999999998</v>
      </c>
      <c r="I6042" s="50">
        <f>VLOOKUP(D6042,'Species List'!$A$2:$J$97,7,0)</f>
        <v>2.2637999999999998</v>
      </c>
      <c r="J6042">
        <f t="shared" si="94"/>
        <v>126.48394196747614</v>
      </c>
      <c r="K6042" s="50" t="str">
        <f>VLOOKUP(D6042,'Species List'!$A$2:$J$97,4,0)</f>
        <v>Acanthuridae</v>
      </c>
    </row>
    <row r="6043" spans="1:11">
      <c r="A6043">
        <v>2017</v>
      </c>
      <c r="B6043" t="s">
        <v>380</v>
      </c>
      <c r="C6043">
        <v>5</v>
      </c>
      <c r="D6043" t="s">
        <v>54</v>
      </c>
      <c r="E6043" s="48" t="str">
        <f>VLOOKUP(D6043,'Species List'!$A$2:$J$97,3,0)</f>
        <v>Acanthurus coeruleus</v>
      </c>
      <c r="F6043">
        <v>15</v>
      </c>
      <c r="H6043" s="50">
        <f>VLOOKUP(D6043,'Species List'!$A$2:$J$97,6,0)</f>
        <v>-2.8241999999999998</v>
      </c>
      <c r="I6043" s="50">
        <f>VLOOKUP(D6043,'Species List'!$A$2:$J$97,7,0)</f>
        <v>2.2637999999999998</v>
      </c>
      <c r="J6043">
        <f t="shared" si="94"/>
        <v>126.48394196747614</v>
      </c>
      <c r="K6043" s="50" t="str">
        <f>VLOOKUP(D6043,'Species List'!$A$2:$J$97,4,0)</f>
        <v>Acanthuridae</v>
      </c>
    </row>
    <row r="6044" spans="1:11">
      <c r="A6044">
        <v>2017</v>
      </c>
      <c r="B6044" t="s">
        <v>380</v>
      </c>
      <c r="C6044">
        <v>5</v>
      </c>
      <c r="D6044" t="s">
        <v>54</v>
      </c>
      <c r="E6044" s="48" t="str">
        <f>VLOOKUP(D6044,'Species List'!$A$2:$J$97,3,0)</f>
        <v>Acanthurus coeruleus</v>
      </c>
      <c r="F6044">
        <v>15</v>
      </c>
      <c r="H6044" s="50">
        <f>VLOOKUP(D6044,'Species List'!$A$2:$J$97,6,0)</f>
        <v>-2.8241999999999998</v>
      </c>
      <c r="I6044" s="50">
        <f>VLOOKUP(D6044,'Species List'!$A$2:$J$97,7,0)</f>
        <v>2.2637999999999998</v>
      </c>
      <c r="J6044">
        <f t="shared" si="94"/>
        <v>126.48394196747614</v>
      </c>
      <c r="K6044" s="50" t="str">
        <f>VLOOKUP(D6044,'Species List'!$A$2:$J$97,4,0)</f>
        <v>Acanthuridae</v>
      </c>
    </row>
    <row r="6045" spans="1:11">
      <c r="A6045">
        <v>2017</v>
      </c>
      <c r="B6045" t="s">
        <v>380</v>
      </c>
      <c r="C6045">
        <v>5</v>
      </c>
      <c r="D6045" t="s">
        <v>54</v>
      </c>
      <c r="E6045" s="48" t="str">
        <f>VLOOKUP(D6045,'Species List'!$A$2:$J$97,3,0)</f>
        <v>Acanthurus coeruleus</v>
      </c>
      <c r="F6045">
        <v>15</v>
      </c>
      <c r="H6045" s="50">
        <f>VLOOKUP(D6045,'Species List'!$A$2:$J$97,6,0)</f>
        <v>-2.8241999999999998</v>
      </c>
      <c r="I6045" s="50">
        <f>VLOOKUP(D6045,'Species List'!$A$2:$J$97,7,0)</f>
        <v>2.2637999999999998</v>
      </c>
      <c r="J6045">
        <f t="shared" si="94"/>
        <v>126.48394196747614</v>
      </c>
      <c r="K6045" s="50" t="str">
        <f>VLOOKUP(D6045,'Species List'!$A$2:$J$97,4,0)</f>
        <v>Acanthuridae</v>
      </c>
    </row>
    <row r="6046" spans="1:11">
      <c r="A6046">
        <v>2017</v>
      </c>
      <c r="B6046" t="s">
        <v>380</v>
      </c>
      <c r="C6046">
        <v>5</v>
      </c>
      <c r="D6046" t="s">
        <v>54</v>
      </c>
      <c r="E6046" s="48" t="str">
        <f>VLOOKUP(D6046,'Species List'!$A$2:$J$97,3,0)</f>
        <v>Acanthurus coeruleus</v>
      </c>
      <c r="F6046">
        <v>15</v>
      </c>
      <c r="H6046" s="50">
        <f>VLOOKUP(D6046,'Species List'!$A$2:$J$97,6,0)</f>
        <v>-2.8241999999999998</v>
      </c>
      <c r="I6046" s="50">
        <f>VLOOKUP(D6046,'Species List'!$A$2:$J$97,7,0)</f>
        <v>2.2637999999999998</v>
      </c>
      <c r="J6046">
        <f t="shared" si="94"/>
        <v>126.48394196747614</v>
      </c>
      <c r="K6046" s="50" t="str">
        <f>VLOOKUP(D6046,'Species List'!$A$2:$J$97,4,0)</f>
        <v>Acanthuridae</v>
      </c>
    </row>
    <row r="6047" spans="1:11">
      <c r="A6047">
        <v>2017</v>
      </c>
      <c r="B6047" t="s">
        <v>380</v>
      </c>
      <c r="C6047">
        <v>5</v>
      </c>
      <c r="D6047" t="s">
        <v>54</v>
      </c>
      <c r="E6047" s="48" t="str">
        <f>VLOOKUP(D6047,'Species List'!$A$2:$J$97,3,0)</f>
        <v>Acanthurus coeruleus</v>
      </c>
      <c r="F6047">
        <v>15</v>
      </c>
      <c r="H6047" s="50">
        <f>VLOOKUP(D6047,'Species List'!$A$2:$J$97,6,0)</f>
        <v>-2.8241999999999998</v>
      </c>
      <c r="I6047" s="50">
        <f>VLOOKUP(D6047,'Species List'!$A$2:$J$97,7,0)</f>
        <v>2.2637999999999998</v>
      </c>
      <c r="J6047">
        <f t="shared" si="94"/>
        <v>126.48394196747614</v>
      </c>
      <c r="K6047" s="50" t="str">
        <f>VLOOKUP(D6047,'Species List'!$A$2:$J$97,4,0)</f>
        <v>Acanthuridae</v>
      </c>
    </row>
    <row r="6048" spans="1:11">
      <c r="A6048">
        <v>2017</v>
      </c>
      <c r="B6048" t="s">
        <v>380</v>
      </c>
      <c r="C6048">
        <v>5</v>
      </c>
      <c r="D6048" t="s">
        <v>54</v>
      </c>
      <c r="E6048" s="48" t="str">
        <f>VLOOKUP(D6048,'Species List'!$A$2:$J$97,3,0)</f>
        <v>Acanthurus coeruleus</v>
      </c>
      <c r="F6048">
        <v>15</v>
      </c>
      <c r="H6048" s="50">
        <f>VLOOKUP(D6048,'Species List'!$A$2:$J$97,6,0)</f>
        <v>-2.8241999999999998</v>
      </c>
      <c r="I6048" s="50">
        <f>VLOOKUP(D6048,'Species List'!$A$2:$J$97,7,0)</f>
        <v>2.2637999999999998</v>
      </c>
      <c r="J6048">
        <f t="shared" si="94"/>
        <v>126.48394196747614</v>
      </c>
      <c r="K6048" s="50" t="str">
        <f>VLOOKUP(D6048,'Species List'!$A$2:$J$97,4,0)</f>
        <v>Acanthuridae</v>
      </c>
    </row>
    <row r="6049" spans="1:11">
      <c r="A6049">
        <v>2017</v>
      </c>
      <c r="B6049" t="s">
        <v>380</v>
      </c>
      <c r="C6049">
        <v>5</v>
      </c>
      <c r="D6049" t="s">
        <v>54</v>
      </c>
      <c r="E6049" s="48" t="str">
        <f>VLOOKUP(D6049,'Species List'!$A$2:$J$97,3,0)</f>
        <v>Acanthurus coeruleus</v>
      </c>
      <c r="F6049">
        <v>15</v>
      </c>
      <c r="H6049" s="50">
        <f>VLOOKUP(D6049,'Species List'!$A$2:$J$97,6,0)</f>
        <v>-2.8241999999999998</v>
      </c>
      <c r="I6049" s="50">
        <f>VLOOKUP(D6049,'Species List'!$A$2:$J$97,7,0)</f>
        <v>2.2637999999999998</v>
      </c>
      <c r="J6049">
        <f t="shared" si="94"/>
        <v>126.48394196747614</v>
      </c>
      <c r="K6049" s="50" t="str">
        <f>VLOOKUP(D6049,'Species List'!$A$2:$J$97,4,0)</f>
        <v>Acanthuridae</v>
      </c>
    </row>
    <row r="6050" spans="1:11">
      <c r="A6050">
        <v>2017</v>
      </c>
      <c r="B6050" t="s">
        <v>380</v>
      </c>
      <c r="C6050">
        <v>5</v>
      </c>
      <c r="D6050" t="s">
        <v>54</v>
      </c>
      <c r="E6050" s="48" t="str">
        <f>VLOOKUP(D6050,'Species List'!$A$2:$J$97,3,0)</f>
        <v>Acanthurus coeruleus</v>
      </c>
      <c r="F6050">
        <v>15</v>
      </c>
      <c r="H6050" s="50">
        <f>VLOOKUP(D6050,'Species List'!$A$2:$J$97,6,0)</f>
        <v>-2.8241999999999998</v>
      </c>
      <c r="I6050" s="50">
        <f>VLOOKUP(D6050,'Species List'!$A$2:$J$97,7,0)</f>
        <v>2.2637999999999998</v>
      </c>
      <c r="J6050">
        <f t="shared" si="94"/>
        <v>126.48394196747614</v>
      </c>
      <c r="K6050" s="50" t="str">
        <f>VLOOKUP(D6050,'Species List'!$A$2:$J$97,4,0)</f>
        <v>Acanthuridae</v>
      </c>
    </row>
    <row r="6051" spans="1:11">
      <c r="A6051">
        <v>2017</v>
      </c>
      <c r="B6051" t="s">
        <v>380</v>
      </c>
      <c r="C6051">
        <v>5</v>
      </c>
      <c r="D6051" t="s">
        <v>54</v>
      </c>
      <c r="E6051" s="48" t="str">
        <f>VLOOKUP(D6051,'Species List'!$A$2:$J$97,3,0)</f>
        <v>Acanthurus coeruleus</v>
      </c>
      <c r="F6051">
        <v>15</v>
      </c>
      <c r="H6051" s="50">
        <f>VLOOKUP(D6051,'Species List'!$A$2:$J$97,6,0)</f>
        <v>-2.8241999999999998</v>
      </c>
      <c r="I6051" s="50">
        <f>VLOOKUP(D6051,'Species List'!$A$2:$J$97,7,0)</f>
        <v>2.2637999999999998</v>
      </c>
      <c r="J6051">
        <f t="shared" si="94"/>
        <v>126.48394196747614</v>
      </c>
      <c r="K6051" s="50" t="str">
        <f>VLOOKUP(D6051,'Species List'!$A$2:$J$97,4,0)</f>
        <v>Acanthuridae</v>
      </c>
    </row>
    <row r="6052" spans="1:11">
      <c r="A6052">
        <v>2017</v>
      </c>
      <c r="B6052" t="s">
        <v>380</v>
      </c>
      <c r="C6052">
        <v>5</v>
      </c>
      <c r="D6052" t="s">
        <v>54</v>
      </c>
      <c r="E6052" s="48" t="str">
        <f>VLOOKUP(D6052,'Species List'!$A$2:$J$97,3,0)</f>
        <v>Acanthurus coeruleus</v>
      </c>
      <c r="F6052">
        <v>15</v>
      </c>
      <c r="H6052" s="50">
        <f>VLOOKUP(D6052,'Species List'!$A$2:$J$97,6,0)</f>
        <v>-2.8241999999999998</v>
      </c>
      <c r="I6052" s="50">
        <f>VLOOKUP(D6052,'Species List'!$A$2:$J$97,7,0)</f>
        <v>2.2637999999999998</v>
      </c>
      <c r="J6052">
        <f t="shared" si="94"/>
        <v>126.48394196747614</v>
      </c>
      <c r="K6052" s="50" t="str">
        <f>VLOOKUP(D6052,'Species List'!$A$2:$J$97,4,0)</f>
        <v>Acanthuridae</v>
      </c>
    </row>
    <row r="6053" spans="1:11">
      <c r="A6053">
        <v>2017</v>
      </c>
      <c r="B6053" t="s">
        <v>380</v>
      </c>
      <c r="C6053">
        <v>5</v>
      </c>
      <c r="D6053" t="s">
        <v>54</v>
      </c>
      <c r="E6053" s="48" t="str">
        <f>VLOOKUP(D6053,'Species List'!$A$2:$J$97,3,0)</f>
        <v>Acanthurus coeruleus</v>
      </c>
      <c r="F6053">
        <v>15</v>
      </c>
      <c r="H6053" s="50">
        <f>VLOOKUP(D6053,'Species List'!$A$2:$J$97,6,0)</f>
        <v>-2.8241999999999998</v>
      </c>
      <c r="I6053" s="50">
        <f>VLOOKUP(D6053,'Species List'!$A$2:$J$97,7,0)</f>
        <v>2.2637999999999998</v>
      </c>
      <c r="J6053">
        <f t="shared" si="94"/>
        <v>126.48394196747614</v>
      </c>
      <c r="K6053" s="50" t="str">
        <f>VLOOKUP(D6053,'Species List'!$A$2:$J$97,4,0)</f>
        <v>Acanthuridae</v>
      </c>
    </row>
    <row r="6054" spans="1:11">
      <c r="A6054">
        <v>2017</v>
      </c>
      <c r="B6054" t="s">
        <v>380</v>
      </c>
      <c r="C6054">
        <v>5</v>
      </c>
      <c r="D6054" t="s">
        <v>54</v>
      </c>
      <c r="E6054" s="48" t="str">
        <f>VLOOKUP(D6054,'Species List'!$A$2:$J$97,3,0)</f>
        <v>Acanthurus coeruleus</v>
      </c>
      <c r="F6054">
        <v>15</v>
      </c>
      <c r="H6054" s="50">
        <f>VLOOKUP(D6054,'Species List'!$A$2:$J$97,6,0)</f>
        <v>-2.8241999999999998</v>
      </c>
      <c r="I6054" s="50">
        <f>VLOOKUP(D6054,'Species List'!$A$2:$J$97,7,0)</f>
        <v>2.2637999999999998</v>
      </c>
      <c r="J6054">
        <f t="shared" si="94"/>
        <v>126.48394196747614</v>
      </c>
      <c r="K6054" s="50" t="str">
        <f>VLOOKUP(D6054,'Species List'!$A$2:$J$97,4,0)</f>
        <v>Acanthuridae</v>
      </c>
    </row>
    <row r="6055" spans="1:11">
      <c r="A6055">
        <v>2017</v>
      </c>
      <c r="B6055" t="s">
        <v>380</v>
      </c>
      <c r="C6055">
        <v>5</v>
      </c>
      <c r="D6055" t="s">
        <v>54</v>
      </c>
      <c r="E6055" s="48" t="str">
        <f>VLOOKUP(D6055,'Species List'!$A$2:$J$97,3,0)</f>
        <v>Acanthurus coeruleus</v>
      </c>
      <c r="F6055">
        <v>15</v>
      </c>
      <c r="H6055" s="50">
        <f>VLOOKUP(D6055,'Species List'!$A$2:$J$97,6,0)</f>
        <v>-2.8241999999999998</v>
      </c>
      <c r="I6055" s="50">
        <f>VLOOKUP(D6055,'Species List'!$A$2:$J$97,7,0)</f>
        <v>2.2637999999999998</v>
      </c>
      <c r="J6055">
        <f t="shared" si="94"/>
        <v>126.48394196747614</v>
      </c>
      <c r="K6055" s="50" t="str">
        <f>VLOOKUP(D6055,'Species List'!$A$2:$J$97,4,0)</f>
        <v>Acanthuridae</v>
      </c>
    </row>
    <row r="6056" spans="1:11">
      <c r="A6056">
        <v>2017</v>
      </c>
      <c r="B6056" t="s">
        <v>380</v>
      </c>
      <c r="C6056">
        <v>5</v>
      </c>
      <c r="D6056" t="s">
        <v>54</v>
      </c>
      <c r="E6056" s="48" t="str">
        <f>VLOOKUP(D6056,'Species List'!$A$2:$J$97,3,0)</f>
        <v>Acanthurus coeruleus</v>
      </c>
      <c r="F6056">
        <v>15</v>
      </c>
      <c r="H6056" s="50">
        <f>VLOOKUP(D6056,'Species List'!$A$2:$J$97,6,0)</f>
        <v>-2.8241999999999998</v>
      </c>
      <c r="I6056" s="50">
        <f>VLOOKUP(D6056,'Species List'!$A$2:$J$97,7,0)</f>
        <v>2.2637999999999998</v>
      </c>
      <c r="J6056">
        <f t="shared" si="94"/>
        <v>126.48394196747614</v>
      </c>
      <c r="K6056" s="50" t="str">
        <f>VLOOKUP(D6056,'Species List'!$A$2:$J$97,4,0)</f>
        <v>Acanthuridae</v>
      </c>
    </row>
    <row r="6057" spans="1:11">
      <c r="A6057">
        <v>2017</v>
      </c>
      <c r="B6057" t="s">
        <v>380</v>
      </c>
      <c r="C6057">
        <v>5</v>
      </c>
      <c r="D6057" t="s">
        <v>54</v>
      </c>
      <c r="E6057" s="48" t="str">
        <f>VLOOKUP(D6057,'Species List'!$A$2:$J$97,3,0)</f>
        <v>Acanthurus coeruleus</v>
      </c>
      <c r="F6057">
        <v>15</v>
      </c>
      <c r="H6057" s="50">
        <f>VLOOKUP(D6057,'Species List'!$A$2:$J$97,6,0)</f>
        <v>-2.8241999999999998</v>
      </c>
      <c r="I6057" s="50">
        <f>VLOOKUP(D6057,'Species List'!$A$2:$J$97,7,0)</f>
        <v>2.2637999999999998</v>
      </c>
      <c r="J6057">
        <f t="shared" si="94"/>
        <v>126.48394196747614</v>
      </c>
      <c r="K6057" s="50" t="str">
        <f>VLOOKUP(D6057,'Species List'!$A$2:$J$97,4,0)</f>
        <v>Acanthuridae</v>
      </c>
    </row>
    <row r="6058" spans="1:11">
      <c r="A6058">
        <v>2017</v>
      </c>
      <c r="B6058" t="s">
        <v>380</v>
      </c>
      <c r="C6058">
        <v>5</v>
      </c>
      <c r="D6058" t="s">
        <v>54</v>
      </c>
      <c r="E6058" s="48" t="str">
        <f>VLOOKUP(D6058,'Species List'!$A$2:$J$97,3,0)</f>
        <v>Acanthurus coeruleus</v>
      </c>
      <c r="F6058">
        <v>15</v>
      </c>
      <c r="H6058" s="50">
        <f>VLOOKUP(D6058,'Species List'!$A$2:$J$97,6,0)</f>
        <v>-2.8241999999999998</v>
      </c>
      <c r="I6058" s="50">
        <f>VLOOKUP(D6058,'Species List'!$A$2:$J$97,7,0)</f>
        <v>2.2637999999999998</v>
      </c>
      <c r="J6058">
        <f t="shared" si="94"/>
        <v>126.48394196747614</v>
      </c>
      <c r="K6058" s="50" t="str">
        <f>VLOOKUP(D6058,'Species List'!$A$2:$J$97,4,0)</f>
        <v>Acanthuridae</v>
      </c>
    </row>
    <row r="6059" spans="1:11">
      <c r="A6059">
        <v>2017</v>
      </c>
      <c r="B6059" t="s">
        <v>380</v>
      </c>
      <c r="C6059">
        <v>5</v>
      </c>
      <c r="D6059" t="s">
        <v>54</v>
      </c>
      <c r="E6059" s="48" t="str">
        <f>VLOOKUP(D6059,'Species List'!$A$2:$J$97,3,0)</f>
        <v>Acanthurus coeruleus</v>
      </c>
      <c r="F6059">
        <v>15</v>
      </c>
      <c r="H6059" s="50">
        <f>VLOOKUP(D6059,'Species List'!$A$2:$J$97,6,0)</f>
        <v>-2.8241999999999998</v>
      </c>
      <c r="I6059" s="50">
        <f>VLOOKUP(D6059,'Species List'!$A$2:$J$97,7,0)</f>
        <v>2.2637999999999998</v>
      </c>
      <c r="J6059">
        <f t="shared" si="94"/>
        <v>126.48394196747614</v>
      </c>
      <c r="K6059" s="50" t="str">
        <f>VLOOKUP(D6059,'Species List'!$A$2:$J$97,4,0)</f>
        <v>Acanthuridae</v>
      </c>
    </row>
    <row r="6060" spans="1:11">
      <c r="A6060">
        <v>2017</v>
      </c>
      <c r="B6060" t="s">
        <v>380</v>
      </c>
      <c r="C6060">
        <v>5</v>
      </c>
      <c r="D6060" t="s">
        <v>54</v>
      </c>
      <c r="E6060" s="48" t="str">
        <f>VLOOKUP(D6060,'Species List'!$A$2:$J$97,3,0)</f>
        <v>Acanthurus coeruleus</v>
      </c>
      <c r="F6060">
        <v>15</v>
      </c>
      <c r="H6060" s="50">
        <f>VLOOKUP(D6060,'Species List'!$A$2:$J$97,6,0)</f>
        <v>-2.8241999999999998</v>
      </c>
      <c r="I6060" s="50">
        <f>VLOOKUP(D6060,'Species List'!$A$2:$J$97,7,0)</f>
        <v>2.2637999999999998</v>
      </c>
      <c r="J6060">
        <f t="shared" si="94"/>
        <v>126.48394196747614</v>
      </c>
      <c r="K6060" s="50" t="str">
        <f>VLOOKUP(D6060,'Species List'!$A$2:$J$97,4,0)</f>
        <v>Acanthuridae</v>
      </c>
    </row>
    <row r="6061" spans="1:11">
      <c r="A6061">
        <v>2017</v>
      </c>
      <c r="B6061" t="s">
        <v>380</v>
      </c>
      <c r="C6061">
        <v>5</v>
      </c>
      <c r="D6061" t="s">
        <v>54</v>
      </c>
      <c r="E6061" s="48" t="str">
        <f>VLOOKUP(D6061,'Species List'!$A$2:$J$97,3,0)</f>
        <v>Acanthurus coeruleus</v>
      </c>
      <c r="F6061">
        <v>15</v>
      </c>
      <c r="H6061" s="50">
        <f>VLOOKUP(D6061,'Species List'!$A$2:$J$97,6,0)</f>
        <v>-2.8241999999999998</v>
      </c>
      <c r="I6061" s="50">
        <f>VLOOKUP(D6061,'Species List'!$A$2:$J$97,7,0)</f>
        <v>2.2637999999999998</v>
      </c>
      <c r="J6061">
        <f t="shared" si="94"/>
        <v>126.48394196747614</v>
      </c>
      <c r="K6061" s="50" t="str">
        <f>VLOOKUP(D6061,'Species List'!$A$2:$J$97,4,0)</f>
        <v>Acanthuridae</v>
      </c>
    </row>
    <row r="6062" spans="1:11">
      <c r="A6062">
        <v>2017</v>
      </c>
      <c r="B6062" t="s">
        <v>380</v>
      </c>
      <c r="C6062">
        <v>5</v>
      </c>
      <c r="D6062" t="s">
        <v>54</v>
      </c>
      <c r="E6062" s="48" t="str">
        <f>VLOOKUP(D6062,'Species List'!$A$2:$J$97,3,0)</f>
        <v>Acanthurus coeruleus</v>
      </c>
      <c r="F6062">
        <v>15</v>
      </c>
      <c r="H6062" s="50">
        <f>VLOOKUP(D6062,'Species List'!$A$2:$J$97,6,0)</f>
        <v>-2.8241999999999998</v>
      </c>
      <c r="I6062" s="50">
        <f>VLOOKUP(D6062,'Species List'!$A$2:$J$97,7,0)</f>
        <v>2.2637999999999998</v>
      </c>
      <c r="J6062">
        <f t="shared" si="94"/>
        <v>126.48394196747614</v>
      </c>
      <c r="K6062" s="50" t="str">
        <f>VLOOKUP(D6062,'Species List'!$A$2:$J$97,4,0)</f>
        <v>Acanthuridae</v>
      </c>
    </row>
    <row r="6063" spans="1:11">
      <c r="A6063">
        <v>2017</v>
      </c>
      <c r="B6063" t="s">
        <v>380</v>
      </c>
      <c r="C6063">
        <v>5</v>
      </c>
      <c r="D6063" t="s">
        <v>54</v>
      </c>
      <c r="E6063" s="48" t="str">
        <f>VLOOKUP(D6063,'Species List'!$A$2:$J$97,3,0)</f>
        <v>Acanthurus coeruleus</v>
      </c>
      <c r="F6063">
        <v>15</v>
      </c>
      <c r="H6063" s="50">
        <f>VLOOKUP(D6063,'Species List'!$A$2:$J$97,6,0)</f>
        <v>-2.8241999999999998</v>
      </c>
      <c r="I6063" s="50">
        <f>VLOOKUP(D6063,'Species List'!$A$2:$J$97,7,0)</f>
        <v>2.2637999999999998</v>
      </c>
      <c r="J6063">
        <f t="shared" si="94"/>
        <v>126.48394196747614</v>
      </c>
      <c r="K6063" s="50" t="str">
        <f>VLOOKUP(D6063,'Species List'!$A$2:$J$97,4,0)</f>
        <v>Acanthuridae</v>
      </c>
    </row>
    <row r="6064" spans="1:11">
      <c r="A6064">
        <v>2017</v>
      </c>
      <c r="B6064" t="s">
        <v>380</v>
      </c>
      <c r="C6064">
        <v>5</v>
      </c>
      <c r="D6064" t="s">
        <v>54</v>
      </c>
      <c r="E6064" s="48" t="str">
        <f>VLOOKUP(D6064,'Species List'!$A$2:$J$97,3,0)</f>
        <v>Acanthurus coeruleus</v>
      </c>
      <c r="F6064">
        <v>15</v>
      </c>
      <c r="H6064" s="50">
        <f>VLOOKUP(D6064,'Species List'!$A$2:$J$97,6,0)</f>
        <v>-2.8241999999999998</v>
      </c>
      <c r="I6064" s="50">
        <f>VLOOKUP(D6064,'Species List'!$A$2:$J$97,7,0)</f>
        <v>2.2637999999999998</v>
      </c>
      <c r="J6064">
        <f t="shared" si="94"/>
        <v>126.48394196747614</v>
      </c>
      <c r="K6064" s="50" t="str">
        <f>VLOOKUP(D6064,'Species List'!$A$2:$J$97,4,0)</f>
        <v>Acanthuridae</v>
      </c>
    </row>
    <row r="6065" spans="1:11">
      <c r="A6065">
        <v>2017</v>
      </c>
      <c r="B6065" t="s">
        <v>380</v>
      </c>
      <c r="C6065">
        <v>5</v>
      </c>
      <c r="D6065" t="s">
        <v>54</v>
      </c>
      <c r="E6065" s="48" t="str">
        <f>VLOOKUP(D6065,'Species List'!$A$2:$J$97,3,0)</f>
        <v>Acanthurus coeruleus</v>
      </c>
      <c r="F6065">
        <v>15</v>
      </c>
      <c r="H6065" s="50">
        <f>VLOOKUP(D6065,'Species List'!$A$2:$J$97,6,0)</f>
        <v>-2.8241999999999998</v>
      </c>
      <c r="I6065" s="50">
        <f>VLOOKUP(D6065,'Species List'!$A$2:$J$97,7,0)</f>
        <v>2.2637999999999998</v>
      </c>
      <c r="J6065">
        <f t="shared" si="94"/>
        <v>126.48394196747614</v>
      </c>
      <c r="K6065" s="50" t="str">
        <f>VLOOKUP(D6065,'Species List'!$A$2:$J$97,4,0)</f>
        <v>Acanthuridae</v>
      </c>
    </row>
    <row r="6066" spans="1:11">
      <c r="A6066">
        <v>2017</v>
      </c>
      <c r="B6066" t="s">
        <v>380</v>
      </c>
      <c r="C6066">
        <v>5</v>
      </c>
      <c r="D6066" t="s">
        <v>54</v>
      </c>
      <c r="E6066" s="48" t="str">
        <f>VLOOKUP(D6066,'Species List'!$A$2:$J$97,3,0)</f>
        <v>Acanthurus coeruleus</v>
      </c>
      <c r="F6066">
        <v>15</v>
      </c>
      <c r="H6066" s="50">
        <f>VLOOKUP(D6066,'Species List'!$A$2:$J$97,6,0)</f>
        <v>-2.8241999999999998</v>
      </c>
      <c r="I6066" s="50">
        <f>VLOOKUP(D6066,'Species List'!$A$2:$J$97,7,0)</f>
        <v>2.2637999999999998</v>
      </c>
      <c r="J6066">
        <f t="shared" si="94"/>
        <v>126.48394196747614</v>
      </c>
      <c r="K6066" s="50" t="str">
        <f>VLOOKUP(D6066,'Species List'!$A$2:$J$97,4,0)</f>
        <v>Acanthuridae</v>
      </c>
    </row>
    <row r="6067" spans="1:11">
      <c r="A6067">
        <v>2017</v>
      </c>
      <c r="B6067" t="s">
        <v>380</v>
      </c>
      <c r="C6067">
        <v>5</v>
      </c>
      <c r="D6067" t="s">
        <v>54</v>
      </c>
      <c r="E6067" s="48" t="str">
        <f>VLOOKUP(D6067,'Species List'!$A$2:$J$97,3,0)</f>
        <v>Acanthurus coeruleus</v>
      </c>
      <c r="F6067">
        <v>15</v>
      </c>
      <c r="H6067" s="50">
        <f>VLOOKUP(D6067,'Species List'!$A$2:$J$97,6,0)</f>
        <v>-2.8241999999999998</v>
      </c>
      <c r="I6067" s="50">
        <f>VLOOKUP(D6067,'Species List'!$A$2:$J$97,7,0)</f>
        <v>2.2637999999999998</v>
      </c>
      <c r="J6067">
        <f t="shared" si="94"/>
        <v>126.48394196747614</v>
      </c>
      <c r="K6067" s="50" t="str">
        <f>VLOOKUP(D6067,'Species List'!$A$2:$J$97,4,0)</f>
        <v>Acanthuridae</v>
      </c>
    </row>
    <row r="6068" spans="1:11">
      <c r="A6068">
        <v>2017</v>
      </c>
      <c r="B6068" t="s">
        <v>380</v>
      </c>
      <c r="C6068">
        <v>5</v>
      </c>
      <c r="D6068" t="s">
        <v>54</v>
      </c>
      <c r="E6068" s="48" t="str">
        <f>VLOOKUP(D6068,'Species List'!$A$2:$J$97,3,0)</f>
        <v>Acanthurus coeruleus</v>
      </c>
      <c r="F6068">
        <v>16</v>
      </c>
      <c r="H6068" s="50">
        <f>VLOOKUP(D6068,'Species List'!$A$2:$J$97,6,0)</f>
        <v>-2.8241999999999998</v>
      </c>
      <c r="I6068" s="50">
        <f>VLOOKUP(D6068,'Species List'!$A$2:$J$97,7,0)</f>
        <v>2.2637999999999998</v>
      </c>
      <c r="J6068">
        <f t="shared" si="94"/>
        <v>146.38171018501848</v>
      </c>
      <c r="K6068" s="50" t="str">
        <f>VLOOKUP(D6068,'Species List'!$A$2:$J$97,4,0)</f>
        <v>Acanthuridae</v>
      </c>
    </row>
    <row r="6069" spans="1:11">
      <c r="A6069">
        <v>2017</v>
      </c>
      <c r="B6069" t="s">
        <v>380</v>
      </c>
      <c r="C6069">
        <v>5</v>
      </c>
      <c r="D6069" t="s">
        <v>54</v>
      </c>
      <c r="E6069" s="48" t="str">
        <f>VLOOKUP(D6069,'Species List'!$A$2:$J$97,3,0)</f>
        <v>Acanthurus coeruleus</v>
      </c>
      <c r="F6069">
        <v>16</v>
      </c>
      <c r="H6069" s="50">
        <f>VLOOKUP(D6069,'Species List'!$A$2:$J$97,6,0)</f>
        <v>-2.8241999999999998</v>
      </c>
      <c r="I6069" s="50">
        <f>VLOOKUP(D6069,'Species List'!$A$2:$J$97,7,0)</f>
        <v>2.2637999999999998</v>
      </c>
      <c r="J6069">
        <f t="shared" si="94"/>
        <v>146.38171018501848</v>
      </c>
      <c r="K6069" s="50" t="str">
        <f>VLOOKUP(D6069,'Species List'!$A$2:$J$97,4,0)</f>
        <v>Acanthuridae</v>
      </c>
    </row>
    <row r="6070" spans="1:11">
      <c r="A6070">
        <v>2017</v>
      </c>
      <c r="B6070" t="s">
        <v>380</v>
      </c>
      <c r="C6070">
        <v>5</v>
      </c>
      <c r="D6070" t="s">
        <v>54</v>
      </c>
      <c r="E6070" s="48" t="str">
        <f>VLOOKUP(D6070,'Species List'!$A$2:$J$97,3,0)</f>
        <v>Acanthurus coeruleus</v>
      </c>
      <c r="F6070">
        <v>16</v>
      </c>
      <c r="H6070" s="50">
        <f>VLOOKUP(D6070,'Species List'!$A$2:$J$97,6,0)</f>
        <v>-2.8241999999999998</v>
      </c>
      <c r="I6070" s="50">
        <f>VLOOKUP(D6070,'Species List'!$A$2:$J$97,7,0)</f>
        <v>2.2637999999999998</v>
      </c>
      <c r="J6070">
        <f t="shared" si="94"/>
        <v>146.38171018501848</v>
      </c>
      <c r="K6070" s="50" t="str">
        <f>VLOOKUP(D6070,'Species List'!$A$2:$J$97,4,0)</f>
        <v>Acanthuridae</v>
      </c>
    </row>
    <row r="6071" spans="1:11">
      <c r="A6071">
        <v>2017</v>
      </c>
      <c r="B6071" t="s">
        <v>380</v>
      </c>
      <c r="C6071">
        <v>5</v>
      </c>
      <c r="D6071" t="s">
        <v>54</v>
      </c>
      <c r="E6071" s="48" t="str">
        <f>VLOOKUP(D6071,'Species List'!$A$2:$J$97,3,0)</f>
        <v>Acanthurus coeruleus</v>
      </c>
      <c r="F6071">
        <v>16</v>
      </c>
      <c r="H6071" s="50">
        <f>VLOOKUP(D6071,'Species List'!$A$2:$J$97,6,0)</f>
        <v>-2.8241999999999998</v>
      </c>
      <c r="I6071" s="50">
        <f>VLOOKUP(D6071,'Species List'!$A$2:$J$97,7,0)</f>
        <v>2.2637999999999998</v>
      </c>
      <c r="J6071">
        <f t="shared" si="94"/>
        <v>146.38171018501848</v>
      </c>
      <c r="K6071" s="50" t="str">
        <f>VLOOKUP(D6071,'Species List'!$A$2:$J$97,4,0)</f>
        <v>Acanthuridae</v>
      </c>
    </row>
    <row r="6072" spans="1:11">
      <c r="A6072">
        <v>2017</v>
      </c>
      <c r="B6072" t="s">
        <v>380</v>
      </c>
      <c r="C6072">
        <v>5</v>
      </c>
      <c r="D6072" t="s">
        <v>54</v>
      </c>
      <c r="E6072" s="48" t="str">
        <f>VLOOKUP(D6072,'Species List'!$A$2:$J$97,3,0)</f>
        <v>Acanthurus coeruleus</v>
      </c>
      <c r="F6072">
        <v>16</v>
      </c>
      <c r="H6072" s="50">
        <f>VLOOKUP(D6072,'Species List'!$A$2:$J$97,6,0)</f>
        <v>-2.8241999999999998</v>
      </c>
      <c r="I6072" s="50">
        <f>VLOOKUP(D6072,'Species List'!$A$2:$J$97,7,0)</f>
        <v>2.2637999999999998</v>
      </c>
      <c r="J6072">
        <f t="shared" si="94"/>
        <v>146.38171018501848</v>
      </c>
      <c r="K6072" s="50" t="str">
        <f>VLOOKUP(D6072,'Species List'!$A$2:$J$97,4,0)</f>
        <v>Acanthuridae</v>
      </c>
    </row>
    <row r="6073" spans="1:11">
      <c r="A6073">
        <v>2017</v>
      </c>
      <c r="B6073" t="s">
        <v>380</v>
      </c>
      <c r="C6073">
        <v>5</v>
      </c>
      <c r="D6073" t="s">
        <v>54</v>
      </c>
      <c r="E6073" s="48" t="str">
        <f>VLOOKUP(D6073,'Species List'!$A$2:$J$97,3,0)</f>
        <v>Acanthurus coeruleus</v>
      </c>
      <c r="F6073">
        <v>16</v>
      </c>
      <c r="H6073" s="50">
        <f>VLOOKUP(D6073,'Species List'!$A$2:$J$97,6,0)</f>
        <v>-2.8241999999999998</v>
      </c>
      <c r="I6073" s="50">
        <f>VLOOKUP(D6073,'Species List'!$A$2:$J$97,7,0)</f>
        <v>2.2637999999999998</v>
      </c>
      <c r="J6073">
        <f t="shared" si="94"/>
        <v>146.38171018501848</v>
      </c>
      <c r="K6073" s="50" t="str">
        <f>VLOOKUP(D6073,'Species List'!$A$2:$J$97,4,0)</f>
        <v>Acanthuridae</v>
      </c>
    </row>
    <row r="6074" spans="1:11">
      <c r="A6074">
        <v>2017</v>
      </c>
      <c r="B6074" t="s">
        <v>380</v>
      </c>
      <c r="C6074">
        <v>5</v>
      </c>
      <c r="D6074" t="s">
        <v>54</v>
      </c>
      <c r="E6074" s="48" t="str">
        <f>VLOOKUP(D6074,'Species List'!$A$2:$J$97,3,0)</f>
        <v>Acanthurus coeruleus</v>
      </c>
      <c r="F6074">
        <v>16</v>
      </c>
      <c r="H6074" s="50">
        <f>VLOOKUP(D6074,'Species List'!$A$2:$J$97,6,0)</f>
        <v>-2.8241999999999998</v>
      </c>
      <c r="I6074" s="50">
        <f>VLOOKUP(D6074,'Species List'!$A$2:$J$97,7,0)</f>
        <v>2.2637999999999998</v>
      </c>
      <c r="J6074">
        <f t="shared" si="94"/>
        <v>146.38171018501848</v>
      </c>
      <c r="K6074" s="50" t="str">
        <f>VLOOKUP(D6074,'Species List'!$A$2:$J$97,4,0)</f>
        <v>Acanthuridae</v>
      </c>
    </row>
    <row r="6075" spans="1:11">
      <c r="A6075">
        <v>2017</v>
      </c>
      <c r="B6075" t="s">
        <v>380</v>
      </c>
      <c r="C6075">
        <v>5</v>
      </c>
      <c r="D6075" t="s">
        <v>54</v>
      </c>
      <c r="E6075" s="48" t="str">
        <f>VLOOKUP(D6075,'Species List'!$A$2:$J$97,3,0)</f>
        <v>Acanthurus coeruleus</v>
      </c>
      <c r="F6075">
        <v>16</v>
      </c>
      <c r="H6075" s="50">
        <f>VLOOKUP(D6075,'Species List'!$A$2:$J$97,6,0)</f>
        <v>-2.8241999999999998</v>
      </c>
      <c r="I6075" s="50">
        <f>VLOOKUP(D6075,'Species List'!$A$2:$J$97,7,0)</f>
        <v>2.2637999999999998</v>
      </c>
      <c r="J6075">
        <f t="shared" si="94"/>
        <v>146.38171018501848</v>
      </c>
      <c r="K6075" s="50" t="str">
        <f>VLOOKUP(D6075,'Species List'!$A$2:$J$97,4,0)</f>
        <v>Acanthuridae</v>
      </c>
    </row>
    <row r="6076" spans="1:11">
      <c r="A6076">
        <v>2017</v>
      </c>
      <c r="B6076" t="s">
        <v>380</v>
      </c>
      <c r="C6076">
        <v>5</v>
      </c>
      <c r="D6076" t="s">
        <v>54</v>
      </c>
      <c r="E6076" s="48" t="str">
        <f>VLOOKUP(D6076,'Species List'!$A$2:$J$97,3,0)</f>
        <v>Acanthurus coeruleus</v>
      </c>
      <c r="F6076">
        <v>16</v>
      </c>
      <c r="H6076" s="50">
        <f>VLOOKUP(D6076,'Species List'!$A$2:$J$97,6,0)</f>
        <v>-2.8241999999999998</v>
      </c>
      <c r="I6076" s="50">
        <f>VLOOKUP(D6076,'Species List'!$A$2:$J$97,7,0)</f>
        <v>2.2637999999999998</v>
      </c>
      <c r="J6076">
        <f t="shared" si="94"/>
        <v>146.38171018501848</v>
      </c>
      <c r="K6076" s="50" t="str">
        <f>VLOOKUP(D6076,'Species List'!$A$2:$J$97,4,0)</f>
        <v>Acanthuridae</v>
      </c>
    </row>
    <row r="6077" spans="1:11">
      <c r="A6077">
        <v>2017</v>
      </c>
      <c r="B6077" t="s">
        <v>380</v>
      </c>
      <c r="C6077">
        <v>5</v>
      </c>
      <c r="D6077" t="s">
        <v>54</v>
      </c>
      <c r="E6077" s="48" t="str">
        <f>VLOOKUP(D6077,'Species List'!$A$2:$J$97,3,0)</f>
        <v>Acanthurus coeruleus</v>
      </c>
      <c r="F6077">
        <v>16</v>
      </c>
      <c r="H6077" s="50">
        <f>VLOOKUP(D6077,'Species List'!$A$2:$J$97,6,0)</f>
        <v>-2.8241999999999998</v>
      </c>
      <c r="I6077" s="50">
        <f>VLOOKUP(D6077,'Species List'!$A$2:$J$97,7,0)</f>
        <v>2.2637999999999998</v>
      </c>
      <c r="J6077">
        <f t="shared" si="94"/>
        <v>146.38171018501848</v>
      </c>
      <c r="K6077" s="50" t="str">
        <f>VLOOKUP(D6077,'Species List'!$A$2:$J$97,4,0)</f>
        <v>Acanthuridae</v>
      </c>
    </row>
    <row r="6078" spans="1:11">
      <c r="A6078">
        <v>2017</v>
      </c>
      <c r="B6078" t="s">
        <v>380</v>
      </c>
      <c r="C6078">
        <v>5</v>
      </c>
      <c r="D6078" t="s">
        <v>48</v>
      </c>
      <c r="E6078" s="48" t="str">
        <f>VLOOKUP(D6078,'Species List'!$A$2:$J$97,3,0)</f>
        <v>Scarus taeniopterus</v>
      </c>
      <c r="F6078">
        <v>11</v>
      </c>
      <c r="G6078" t="s">
        <v>21</v>
      </c>
      <c r="H6078" s="50">
        <f>VLOOKUP(D6078,'Species List'!$A$2:$J$97,6,0)</f>
        <v>-3.2256999999999998</v>
      </c>
      <c r="I6078" s="50">
        <f>VLOOKUP(D6078,'Species List'!$A$2:$J$97,7,0)</f>
        <v>2.3852000000000002</v>
      </c>
      <c r="J6078">
        <f t="shared" si="94"/>
        <v>43.997685665219798</v>
      </c>
      <c r="K6078" s="50" t="str">
        <f>VLOOKUP(D6078,'Species List'!$A$2:$J$97,4,0)</f>
        <v>Scaridae</v>
      </c>
    </row>
    <row r="6079" spans="1:11">
      <c r="A6079">
        <v>2017</v>
      </c>
      <c r="B6079" t="s">
        <v>380</v>
      </c>
      <c r="C6079">
        <v>5</v>
      </c>
      <c r="D6079" t="s">
        <v>48</v>
      </c>
      <c r="E6079" s="48" t="str">
        <f>VLOOKUP(D6079,'Species List'!$A$2:$J$97,3,0)</f>
        <v>Scarus taeniopterus</v>
      </c>
      <c r="F6079">
        <v>11</v>
      </c>
      <c r="G6079" t="s">
        <v>21</v>
      </c>
      <c r="H6079" s="50">
        <f>VLOOKUP(D6079,'Species List'!$A$2:$J$97,6,0)</f>
        <v>-3.2256999999999998</v>
      </c>
      <c r="I6079" s="50">
        <f>VLOOKUP(D6079,'Species List'!$A$2:$J$97,7,0)</f>
        <v>2.3852000000000002</v>
      </c>
      <c r="J6079">
        <f t="shared" si="94"/>
        <v>43.997685665219798</v>
      </c>
      <c r="K6079" s="50" t="str">
        <f>VLOOKUP(D6079,'Species List'!$A$2:$J$97,4,0)</f>
        <v>Scaridae</v>
      </c>
    </row>
    <row r="6080" spans="1:11">
      <c r="A6080">
        <v>2017</v>
      </c>
      <c r="B6080" t="s">
        <v>380</v>
      </c>
      <c r="C6080">
        <v>5</v>
      </c>
      <c r="D6080" t="s">
        <v>48</v>
      </c>
      <c r="E6080" s="48" t="str">
        <f>VLOOKUP(D6080,'Species List'!$A$2:$J$97,3,0)</f>
        <v>Scarus taeniopterus</v>
      </c>
      <c r="F6080">
        <v>13</v>
      </c>
      <c r="G6080" t="s">
        <v>21</v>
      </c>
      <c r="H6080" s="50">
        <f>VLOOKUP(D6080,'Species List'!$A$2:$J$97,6,0)</f>
        <v>-3.2256999999999998</v>
      </c>
      <c r="I6080" s="50">
        <f>VLOOKUP(D6080,'Species List'!$A$2:$J$97,7,0)</f>
        <v>2.3852000000000002</v>
      </c>
      <c r="J6080">
        <f t="shared" si="94"/>
        <v>65.535660968650873</v>
      </c>
      <c r="K6080" s="50" t="str">
        <f>VLOOKUP(D6080,'Species List'!$A$2:$J$97,4,0)</f>
        <v>Scaridae</v>
      </c>
    </row>
    <row r="6081" spans="1:11">
      <c r="A6081">
        <v>2017</v>
      </c>
      <c r="B6081" t="s">
        <v>380</v>
      </c>
      <c r="C6081">
        <v>5</v>
      </c>
      <c r="D6081" t="s">
        <v>48</v>
      </c>
      <c r="E6081" s="48" t="str">
        <f>VLOOKUP(D6081,'Species List'!$A$2:$J$97,3,0)</f>
        <v>Scarus taeniopterus</v>
      </c>
      <c r="F6081">
        <v>13</v>
      </c>
      <c r="G6081" t="s">
        <v>21</v>
      </c>
      <c r="H6081" s="50">
        <f>VLOOKUP(D6081,'Species List'!$A$2:$J$97,6,0)</f>
        <v>-3.2256999999999998</v>
      </c>
      <c r="I6081" s="50">
        <f>VLOOKUP(D6081,'Species List'!$A$2:$J$97,7,0)</f>
        <v>2.3852000000000002</v>
      </c>
      <c r="J6081">
        <f t="shared" si="94"/>
        <v>65.535660968650873</v>
      </c>
      <c r="K6081" s="50" t="str">
        <f>VLOOKUP(D6081,'Species List'!$A$2:$J$97,4,0)</f>
        <v>Scaridae</v>
      </c>
    </row>
    <row r="6082" spans="1:11">
      <c r="A6082">
        <v>2017</v>
      </c>
      <c r="B6082" t="s">
        <v>380</v>
      </c>
      <c r="C6082">
        <v>5</v>
      </c>
      <c r="D6082" t="s">
        <v>48</v>
      </c>
      <c r="E6082" s="48" t="str">
        <f>VLOOKUP(D6082,'Species List'!$A$2:$J$97,3,0)</f>
        <v>Scarus taeniopterus</v>
      </c>
      <c r="F6082">
        <v>14</v>
      </c>
      <c r="G6082" t="s">
        <v>21</v>
      </c>
      <c r="H6082" s="50">
        <f>VLOOKUP(D6082,'Species List'!$A$2:$J$97,6,0)</f>
        <v>-3.2256999999999998</v>
      </c>
      <c r="I6082" s="50">
        <f>VLOOKUP(D6082,'Species List'!$A$2:$J$97,7,0)</f>
        <v>2.3852000000000002</v>
      </c>
      <c r="J6082">
        <f t="shared" ref="J6082:J6145" si="95">10^(H6082+(I6082*LOG(F6082*10)/LOG(10)))</f>
        <v>78.206813423753971</v>
      </c>
      <c r="K6082" s="50" t="str">
        <f>VLOOKUP(D6082,'Species List'!$A$2:$J$97,4,0)</f>
        <v>Scaridae</v>
      </c>
    </row>
    <row r="6083" spans="1:11">
      <c r="A6083">
        <v>2017</v>
      </c>
      <c r="B6083" t="s">
        <v>380</v>
      </c>
      <c r="C6083">
        <v>5</v>
      </c>
      <c r="D6083" t="s">
        <v>48</v>
      </c>
      <c r="E6083" s="48" t="str">
        <f>VLOOKUP(D6083,'Species List'!$A$2:$J$97,3,0)</f>
        <v>Scarus taeniopterus</v>
      </c>
      <c r="F6083">
        <v>15</v>
      </c>
      <c r="G6083" t="s">
        <v>21</v>
      </c>
      <c r="H6083" s="50">
        <f>VLOOKUP(D6083,'Species List'!$A$2:$J$97,6,0)</f>
        <v>-3.2256999999999998</v>
      </c>
      <c r="I6083" s="50">
        <f>VLOOKUP(D6083,'Species List'!$A$2:$J$97,7,0)</f>
        <v>2.3852000000000002</v>
      </c>
      <c r="J6083">
        <f t="shared" si="95"/>
        <v>92.19616810425471</v>
      </c>
      <c r="K6083" s="50" t="str">
        <f>VLOOKUP(D6083,'Species List'!$A$2:$J$97,4,0)</f>
        <v>Scaridae</v>
      </c>
    </row>
    <row r="6084" spans="1:11">
      <c r="A6084">
        <v>2017</v>
      </c>
      <c r="B6084" t="s">
        <v>380</v>
      </c>
      <c r="C6084">
        <v>5</v>
      </c>
      <c r="D6084" t="s">
        <v>48</v>
      </c>
      <c r="E6084" s="48" t="str">
        <f>VLOOKUP(D6084,'Species List'!$A$2:$J$97,3,0)</f>
        <v>Scarus taeniopterus</v>
      </c>
      <c r="F6084">
        <v>16</v>
      </c>
      <c r="G6084" t="s">
        <v>21</v>
      </c>
      <c r="H6084" s="50">
        <f>VLOOKUP(D6084,'Species List'!$A$2:$J$97,6,0)</f>
        <v>-3.2256999999999998</v>
      </c>
      <c r="I6084" s="50">
        <f>VLOOKUP(D6084,'Species List'!$A$2:$J$97,7,0)</f>
        <v>2.3852000000000002</v>
      </c>
      <c r="J6084">
        <f t="shared" si="95"/>
        <v>107.53924488293569</v>
      </c>
      <c r="K6084" s="50" t="str">
        <f>VLOOKUP(D6084,'Species List'!$A$2:$J$97,4,0)</f>
        <v>Scaridae</v>
      </c>
    </row>
    <row r="6085" spans="1:11">
      <c r="A6085">
        <v>2017</v>
      </c>
      <c r="B6085" t="s">
        <v>380</v>
      </c>
      <c r="C6085">
        <v>5</v>
      </c>
      <c r="D6085" t="s">
        <v>48</v>
      </c>
      <c r="E6085" s="48" t="str">
        <f>VLOOKUP(D6085,'Species List'!$A$2:$J$97,3,0)</f>
        <v>Scarus taeniopterus</v>
      </c>
      <c r="F6085">
        <v>17</v>
      </c>
      <c r="G6085" t="s">
        <v>21</v>
      </c>
      <c r="H6085" s="50">
        <f>VLOOKUP(D6085,'Species List'!$A$2:$J$97,6,0)</f>
        <v>-3.2256999999999998</v>
      </c>
      <c r="I6085" s="50">
        <f>VLOOKUP(D6085,'Species List'!$A$2:$J$97,7,0)</f>
        <v>2.3852000000000002</v>
      </c>
      <c r="J6085">
        <f t="shared" si="95"/>
        <v>124.27013418228138</v>
      </c>
      <c r="K6085" s="50" t="str">
        <f>VLOOKUP(D6085,'Species List'!$A$2:$J$97,4,0)</f>
        <v>Scaridae</v>
      </c>
    </row>
    <row r="6086" spans="1:11">
      <c r="A6086">
        <v>2017</v>
      </c>
      <c r="B6086" t="s">
        <v>380</v>
      </c>
      <c r="C6086">
        <v>5</v>
      </c>
      <c r="D6086" t="s">
        <v>48</v>
      </c>
      <c r="E6086" s="48" t="str">
        <f>VLOOKUP(D6086,'Species List'!$A$2:$J$97,3,0)</f>
        <v>Scarus taeniopterus</v>
      </c>
      <c r="F6086">
        <v>18</v>
      </c>
      <c r="G6086" t="s">
        <v>21</v>
      </c>
      <c r="H6086" s="50">
        <f>VLOOKUP(D6086,'Species List'!$A$2:$J$97,6,0)</f>
        <v>-3.2256999999999998</v>
      </c>
      <c r="I6086" s="50">
        <f>VLOOKUP(D6086,'Species List'!$A$2:$J$97,7,0)</f>
        <v>2.3852000000000002</v>
      </c>
      <c r="J6086">
        <f t="shared" si="95"/>
        <v>142.42163893869329</v>
      </c>
      <c r="K6086" s="50" t="str">
        <f>VLOOKUP(D6086,'Species List'!$A$2:$J$97,4,0)</f>
        <v>Scaridae</v>
      </c>
    </row>
    <row r="6087" spans="1:11">
      <c r="A6087">
        <v>2017</v>
      </c>
      <c r="B6087" t="s">
        <v>380</v>
      </c>
      <c r="C6087">
        <v>5</v>
      </c>
      <c r="D6087" t="s">
        <v>48</v>
      </c>
      <c r="E6087" s="48" t="str">
        <f>VLOOKUP(D6087,'Species List'!$A$2:$J$97,3,0)</f>
        <v>Scarus taeniopterus</v>
      </c>
      <c r="F6087">
        <v>20</v>
      </c>
      <c r="G6087" t="s">
        <v>21</v>
      </c>
      <c r="H6087" s="50">
        <f>VLOOKUP(D6087,'Species List'!$A$2:$J$97,6,0)</f>
        <v>-3.2256999999999998</v>
      </c>
      <c r="I6087" s="50">
        <f>VLOOKUP(D6087,'Species List'!$A$2:$J$97,7,0)</f>
        <v>2.3852000000000002</v>
      </c>
      <c r="J6087">
        <f t="shared" si="95"/>
        <v>183.11197449783583</v>
      </c>
      <c r="K6087" s="50" t="str">
        <f>VLOOKUP(D6087,'Species List'!$A$2:$J$97,4,0)</f>
        <v>Scaridae</v>
      </c>
    </row>
    <row r="6088" spans="1:11">
      <c r="A6088">
        <v>2017</v>
      </c>
      <c r="B6088" t="s">
        <v>380</v>
      </c>
      <c r="C6088">
        <v>5</v>
      </c>
      <c r="D6088" t="s">
        <v>48</v>
      </c>
      <c r="E6088" s="48" t="str">
        <f>VLOOKUP(D6088,'Species List'!$A$2:$J$97,3,0)</f>
        <v>Scarus taeniopterus</v>
      </c>
      <c r="F6088">
        <v>3</v>
      </c>
      <c r="G6088" t="s">
        <v>53</v>
      </c>
      <c r="H6088" s="50">
        <f>VLOOKUP(D6088,'Species List'!$A$2:$J$97,6,0)</f>
        <v>-3.2256999999999998</v>
      </c>
      <c r="I6088" s="50">
        <f>VLOOKUP(D6088,'Species List'!$A$2:$J$97,7,0)</f>
        <v>2.3852000000000002</v>
      </c>
      <c r="J6088">
        <f t="shared" si="95"/>
        <v>1.9839449475553055</v>
      </c>
      <c r="K6088" s="50" t="str">
        <f>VLOOKUP(D6088,'Species List'!$A$2:$J$97,4,0)</f>
        <v>Scaridae</v>
      </c>
    </row>
    <row r="6089" spans="1:11">
      <c r="A6089">
        <v>2017</v>
      </c>
      <c r="B6089" t="s">
        <v>380</v>
      </c>
      <c r="C6089">
        <v>5</v>
      </c>
      <c r="D6089" t="s">
        <v>48</v>
      </c>
      <c r="E6089" s="48" t="str">
        <f>VLOOKUP(D6089,'Species List'!$A$2:$J$97,3,0)</f>
        <v>Scarus taeniopterus</v>
      </c>
      <c r="F6089">
        <v>3</v>
      </c>
      <c r="G6089" t="s">
        <v>53</v>
      </c>
      <c r="H6089" s="50">
        <f>VLOOKUP(D6089,'Species List'!$A$2:$J$97,6,0)</f>
        <v>-3.2256999999999998</v>
      </c>
      <c r="I6089" s="50">
        <f>VLOOKUP(D6089,'Species List'!$A$2:$J$97,7,0)</f>
        <v>2.3852000000000002</v>
      </c>
      <c r="J6089">
        <f t="shared" si="95"/>
        <v>1.9839449475553055</v>
      </c>
      <c r="K6089" s="50" t="str">
        <f>VLOOKUP(D6089,'Species List'!$A$2:$J$97,4,0)</f>
        <v>Scaridae</v>
      </c>
    </row>
    <row r="6090" spans="1:11">
      <c r="A6090">
        <v>2017</v>
      </c>
      <c r="B6090" t="s">
        <v>380</v>
      </c>
      <c r="C6090">
        <v>5</v>
      </c>
      <c r="D6090" t="s">
        <v>48</v>
      </c>
      <c r="E6090" s="48" t="str">
        <f>VLOOKUP(D6090,'Species List'!$A$2:$J$97,3,0)</f>
        <v>Scarus taeniopterus</v>
      </c>
      <c r="F6090">
        <v>8</v>
      </c>
      <c r="G6090" t="s">
        <v>53</v>
      </c>
      <c r="H6090" s="50">
        <f>VLOOKUP(D6090,'Species List'!$A$2:$J$97,6,0)</f>
        <v>-3.2256999999999998</v>
      </c>
      <c r="I6090" s="50">
        <f>VLOOKUP(D6090,'Species List'!$A$2:$J$97,7,0)</f>
        <v>2.3852000000000002</v>
      </c>
      <c r="J6090">
        <f t="shared" si="95"/>
        <v>20.584969932158472</v>
      </c>
      <c r="K6090" s="50" t="str">
        <f>VLOOKUP(D6090,'Species List'!$A$2:$J$97,4,0)</f>
        <v>Scaridae</v>
      </c>
    </row>
    <row r="6091" spans="1:11">
      <c r="A6091">
        <v>2017</v>
      </c>
      <c r="B6091" t="s">
        <v>380</v>
      </c>
      <c r="C6091">
        <v>5</v>
      </c>
      <c r="D6091" t="s">
        <v>48</v>
      </c>
      <c r="E6091" s="48" t="str">
        <f>VLOOKUP(D6091,'Species List'!$A$2:$J$97,3,0)</f>
        <v>Scarus taeniopterus</v>
      </c>
      <c r="F6091">
        <v>10</v>
      </c>
      <c r="G6091" t="s">
        <v>53</v>
      </c>
      <c r="H6091" s="50">
        <f>VLOOKUP(D6091,'Species List'!$A$2:$J$97,6,0)</f>
        <v>-3.2256999999999998</v>
      </c>
      <c r="I6091" s="50">
        <f>VLOOKUP(D6091,'Species List'!$A$2:$J$97,7,0)</f>
        <v>2.3852000000000002</v>
      </c>
      <c r="J6091">
        <f t="shared" si="95"/>
        <v>35.050966680669347</v>
      </c>
      <c r="K6091" s="50" t="str">
        <f>VLOOKUP(D6091,'Species List'!$A$2:$J$97,4,0)</f>
        <v>Scaridae</v>
      </c>
    </row>
    <row r="6092" spans="1:11">
      <c r="A6092">
        <v>2017</v>
      </c>
      <c r="B6092" t="s">
        <v>380</v>
      </c>
      <c r="C6092">
        <v>5</v>
      </c>
      <c r="D6092" t="s">
        <v>48</v>
      </c>
      <c r="E6092" s="48" t="str">
        <f>VLOOKUP(D6092,'Species List'!$A$2:$J$97,3,0)</f>
        <v>Scarus taeniopterus</v>
      </c>
      <c r="F6092">
        <v>10</v>
      </c>
      <c r="G6092" t="s">
        <v>53</v>
      </c>
      <c r="H6092" s="50">
        <f>VLOOKUP(D6092,'Species List'!$A$2:$J$97,6,0)</f>
        <v>-3.2256999999999998</v>
      </c>
      <c r="I6092" s="50">
        <f>VLOOKUP(D6092,'Species List'!$A$2:$J$97,7,0)</f>
        <v>2.3852000000000002</v>
      </c>
      <c r="J6092">
        <f t="shared" si="95"/>
        <v>35.050966680669347</v>
      </c>
      <c r="K6092" s="50" t="str">
        <f>VLOOKUP(D6092,'Species List'!$A$2:$J$97,4,0)</f>
        <v>Scaridae</v>
      </c>
    </row>
    <row r="6093" spans="1:11">
      <c r="A6093">
        <v>2017</v>
      </c>
      <c r="B6093" t="s">
        <v>380</v>
      </c>
      <c r="C6093">
        <v>5</v>
      </c>
      <c r="D6093" t="s">
        <v>48</v>
      </c>
      <c r="E6093" s="48" t="str">
        <f>VLOOKUP(D6093,'Species List'!$A$2:$J$97,3,0)</f>
        <v>Scarus taeniopterus</v>
      </c>
      <c r="F6093">
        <v>22</v>
      </c>
      <c r="G6093" t="s">
        <v>43</v>
      </c>
      <c r="H6093" s="50">
        <f>VLOOKUP(D6093,'Species List'!$A$2:$J$97,6,0)</f>
        <v>-3.2256999999999998</v>
      </c>
      <c r="I6093" s="50">
        <f>VLOOKUP(D6093,'Species List'!$A$2:$J$97,7,0)</f>
        <v>2.3852000000000002</v>
      </c>
      <c r="J6093">
        <f t="shared" si="95"/>
        <v>229.85109565998633</v>
      </c>
      <c r="K6093" s="50" t="str">
        <f>VLOOKUP(D6093,'Species List'!$A$2:$J$97,4,0)</f>
        <v>Scaridae</v>
      </c>
    </row>
    <row r="6094" spans="1:11">
      <c r="A6094">
        <v>2017</v>
      </c>
      <c r="B6094" t="s">
        <v>380</v>
      </c>
      <c r="C6094">
        <v>5</v>
      </c>
      <c r="D6094" t="s">
        <v>48</v>
      </c>
      <c r="E6094" s="48" t="str">
        <f>VLOOKUP(D6094,'Species List'!$A$2:$J$97,3,0)</f>
        <v>Scarus taeniopterus</v>
      </c>
      <c r="F6094">
        <v>15</v>
      </c>
      <c r="H6094" s="50">
        <f>VLOOKUP(D6094,'Species List'!$A$2:$J$97,6,0)</f>
        <v>-3.2256999999999998</v>
      </c>
      <c r="I6094" s="50">
        <f>VLOOKUP(D6094,'Species List'!$A$2:$J$97,7,0)</f>
        <v>2.3852000000000002</v>
      </c>
      <c r="J6094">
        <f t="shared" si="95"/>
        <v>92.19616810425471</v>
      </c>
      <c r="K6094" s="50" t="str">
        <f>VLOOKUP(D6094,'Species List'!$A$2:$J$97,4,0)</f>
        <v>Scaridae</v>
      </c>
    </row>
    <row r="6095" spans="1:11">
      <c r="A6095">
        <v>2017</v>
      </c>
      <c r="B6095" t="s">
        <v>380</v>
      </c>
      <c r="C6095">
        <v>5</v>
      </c>
      <c r="D6095" t="s">
        <v>48</v>
      </c>
      <c r="E6095" s="48" t="str">
        <f>VLOOKUP(D6095,'Species List'!$A$2:$J$97,3,0)</f>
        <v>Scarus taeniopterus</v>
      </c>
      <c r="F6095">
        <v>15</v>
      </c>
      <c r="H6095" s="50">
        <f>VLOOKUP(D6095,'Species List'!$A$2:$J$97,6,0)</f>
        <v>-3.2256999999999998</v>
      </c>
      <c r="I6095" s="50">
        <f>VLOOKUP(D6095,'Species List'!$A$2:$J$97,7,0)</f>
        <v>2.3852000000000002</v>
      </c>
      <c r="J6095">
        <f t="shared" si="95"/>
        <v>92.19616810425471</v>
      </c>
      <c r="K6095" s="50" t="str">
        <f>VLOOKUP(D6095,'Species List'!$A$2:$J$97,4,0)</f>
        <v>Scaridae</v>
      </c>
    </row>
    <row r="6096" spans="1:11">
      <c r="A6096">
        <v>2017</v>
      </c>
      <c r="B6096" t="s">
        <v>380</v>
      </c>
      <c r="C6096">
        <v>5</v>
      </c>
      <c r="D6096" t="s">
        <v>42</v>
      </c>
      <c r="E6096" s="48" t="str">
        <f>VLOOKUP(D6096,'Species List'!$A$2:$J$97,3,0)</f>
        <v>Scarus vetula</v>
      </c>
      <c r="F6096">
        <v>22</v>
      </c>
      <c r="G6096" t="s">
        <v>21</v>
      </c>
      <c r="H6096" s="50">
        <f>VLOOKUP(D6096,'Species List'!$A$2:$J$97,6,0)</f>
        <v>-5.0162000000000004</v>
      </c>
      <c r="I6096" s="50">
        <f>VLOOKUP(D6096,'Species List'!$A$2:$J$97,7,0)</f>
        <v>3.1109</v>
      </c>
      <c r="J6096">
        <f t="shared" si="95"/>
        <v>186.5703893135852</v>
      </c>
      <c r="K6096" s="50" t="str">
        <f>VLOOKUP(D6096,'Species List'!$A$2:$J$97,4,0)</f>
        <v>Scaridae</v>
      </c>
    </row>
    <row r="6097" spans="1:11">
      <c r="A6097">
        <v>2017</v>
      </c>
      <c r="B6097" t="s">
        <v>380</v>
      </c>
      <c r="C6097">
        <v>5</v>
      </c>
      <c r="D6097" t="s">
        <v>42</v>
      </c>
      <c r="E6097" s="48" t="str">
        <f>VLOOKUP(D6097,'Species List'!$A$2:$J$97,3,0)</f>
        <v>Scarus vetula</v>
      </c>
      <c r="F6097">
        <v>31</v>
      </c>
      <c r="G6097" t="s">
        <v>43</v>
      </c>
      <c r="H6097" s="50">
        <f>VLOOKUP(D6097,'Species List'!$A$2:$J$97,6,0)</f>
        <v>-5.0162000000000004</v>
      </c>
      <c r="I6097" s="50">
        <f>VLOOKUP(D6097,'Species List'!$A$2:$J$97,7,0)</f>
        <v>3.1109</v>
      </c>
      <c r="J6097">
        <f t="shared" si="95"/>
        <v>542.22194853037195</v>
      </c>
      <c r="K6097" s="50" t="str">
        <f>VLOOKUP(D6097,'Species List'!$A$2:$J$97,4,0)</f>
        <v>Scaridae</v>
      </c>
    </row>
    <row r="6098" spans="1:11">
      <c r="A6098">
        <v>2017</v>
      </c>
      <c r="B6098" t="s">
        <v>380</v>
      </c>
      <c r="C6098">
        <v>5</v>
      </c>
      <c r="D6098" t="s">
        <v>42</v>
      </c>
      <c r="E6098" s="48" t="str">
        <f>VLOOKUP(D6098,'Species List'!$A$2:$J$97,3,0)</f>
        <v>Scarus vetula</v>
      </c>
      <c r="F6098">
        <v>42</v>
      </c>
      <c r="G6098" t="s">
        <v>43</v>
      </c>
      <c r="H6098" s="50">
        <f>VLOOKUP(D6098,'Species List'!$A$2:$J$97,6,0)</f>
        <v>-5.0162000000000004</v>
      </c>
      <c r="I6098" s="50">
        <f>VLOOKUP(D6098,'Species List'!$A$2:$J$97,7,0)</f>
        <v>3.1109</v>
      </c>
      <c r="J6098">
        <f t="shared" si="95"/>
        <v>1394.6531674179507</v>
      </c>
      <c r="K6098" s="50" t="str">
        <f>VLOOKUP(D6098,'Species List'!$A$2:$J$97,4,0)</f>
        <v>Scaridae</v>
      </c>
    </row>
    <row r="6099" spans="1:11">
      <c r="A6099">
        <v>2017</v>
      </c>
      <c r="B6099" t="s">
        <v>380</v>
      </c>
      <c r="C6099">
        <v>5</v>
      </c>
      <c r="D6099" t="s">
        <v>45</v>
      </c>
      <c r="E6099" s="48" t="str">
        <f>VLOOKUP(D6099,'Species List'!$A$2:$J$97,3,0)</f>
        <v>Sparisoma viride</v>
      </c>
      <c r="F6099">
        <v>16</v>
      </c>
      <c r="G6099" t="s">
        <v>21</v>
      </c>
      <c r="H6099" s="50">
        <f>VLOOKUP(D6099,'Species List'!$A$2:$J$97,6,0)</f>
        <v>-4.4317000000000002</v>
      </c>
      <c r="I6099" s="50">
        <f>VLOOKUP(D6099,'Species List'!$A$2:$J$97,7,0)</f>
        <v>2.9051</v>
      </c>
      <c r="J6099">
        <f t="shared" si="95"/>
        <v>93.645941776792625</v>
      </c>
      <c r="K6099" s="50" t="str">
        <f>VLOOKUP(D6099,'Species List'!$A$2:$J$97,4,0)</f>
        <v>Scaridae</v>
      </c>
    </row>
    <row r="6100" spans="1:11">
      <c r="A6100">
        <v>2017</v>
      </c>
      <c r="B6100" t="s">
        <v>380</v>
      </c>
      <c r="C6100">
        <v>5</v>
      </c>
      <c r="D6100" t="s">
        <v>45</v>
      </c>
      <c r="E6100" s="48" t="str">
        <f>VLOOKUP(D6100,'Species List'!$A$2:$J$97,3,0)</f>
        <v>Sparisoma viride</v>
      </c>
      <c r="F6100">
        <v>20</v>
      </c>
      <c r="G6100" t="s">
        <v>21</v>
      </c>
      <c r="H6100" s="50">
        <f>VLOOKUP(D6100,'Species List'!$A$2:$J$97,6,0)</f>
        <v>-4.4317000000000002</v>
      </c>
      <c r="I6100" s="50">
        <f>VLOOKUP(D6100,'Species List'!$A$2:$J$97,7,0)</f>
        <v>2.9051</v>
      </c>
      <c r="J6100">
        <f t="shared" si="95"/>
        <v>179.06975540636282</v>
      </c>
      <c r="K6100" s="50" t="str">
        <f>VLOOKUP(D6100,'Species List'!$A$2:$J$97,4,0)</f>
        <v>Scaridae</v>
      </c>
    </row>
    <row r="6101" spans="1:11">
      <c r="A6101">
        <v>2017</v>
      </c>
      <c r="B6101" t="s">
        <v>380</v>
      </c>
      <c r="C6101">
        <v>5</v>
      </c>
      <c r="D6101" t="s">
        <v>45</v>
      </c>
      <c r="E6101" s="48" t="str">
        <f>VLOOKUP(D6101,'Species List'!$A$2:$J$97,3,0)</f>
        <v>Sparisoma viride</v>
      </c>
      <c r="F6101">
        <v>6</v>
      </c>
      <c r="G6101" t="s">
        <v>53</v>
      </c>
      <c r="H6101" s="50">
        <f>VLOOKUP(D6101,'Species List'!$A$2:$J$97,6,0)</f>
        <v>-4.4317000000000002</v>
      </c>
      <c r="I6101" s="50">
        <f>VLOOKUP(D6101,'Species List'!$A$2:$J$97,7,0)</f>
        <v>2.9051</v>
      </c>
      <c r="J6101">
        <f t="shared" si="95"/>
        <v>5.4200987296580179</v>
      </c>
      <c r="K6101" s="50" t="str">
        <f>VLOOKUP(D6101,'Species List'!$A$2:$J$97,4,0)</f>
        <v>Scaridae</v>
      </c>
    </row>
    <row r="6102" spans="1:11">
      <c r="A6102">
        <v>2017</v>
      </c>
      <c r="B6102" t="s">
        <v>380</v>
      </c>
      <c r="C6102">
        <v>5</v>
      </c>
      <c r="D6102" t="s">
        <v>45</v>
      </c>
      <c r="E6102" s="48" t="str">
        <f>VLOOKUP(D6102,'Species List'!$A$2:$J$97,3,0)</f>
        <v>Sparisoma viride</v>
      </c>
      <c r="F6102">
        <v>9</v>
      </c>
      <c r="G6102" t="s">
        <v>53</v>
      </c>
      <c r="H6102" s="50">
        <f>VLOOKUP(D6102,'Species List'!$A$2:$J$97,6,0)</f>
        <v>-4.4317000000000002</v>
      </c>
      <c r="I6102" s="50">
        <f>VLOOKUP(D6102,'Species List'!$A$2:$J$97,7,0)</f>
        <v>2.9051</v>
      </c>
      <c r="J6102">
        <f t="shared" si="95"/>
        <v>17.602320090054715</v>
      </c>
      <c r="K6102" s="50" t="str">
        <f>VLOOKUP(D6102,'Species List'!$A$2:$J$97,4,0)</f>
        <v>Scaridae</v>
      </c>
    </row>
    <row r="6103" spans="1:11">
      <c r="A6103">
        <v>2017</v>
      </c>
      <c r="B6103" t="s">
        <v>380</v>
      </c>
      <c r="C6103">
        <v>5</v>
      </c>
      <c r="D6103" t="s">
        <v>45</v>
      </c>
      <c r="E6103" s="48" t="str">
        <f>VLOOKUP(D6103,'Species List'!$A$2:$J$97,3,0)</f>
        <v>Sparisoma viride</v>
      </c>
      <c r="F6103">
        <v>38</v>
      </c>
      <c r="G6103" t="s">
        <v>43</v>
      </c>
      <c r="H6103" s="50">
        <f>VLOOKUP(D6103,'Species List'!$A$2:$J$97,6,0)</f>
        <v>-4.4317000000000002</v>
      </c>
      <c r="I6103" s="50">
        <f>VLOOKUP(D6103,'Species List'!$A$2:$J$97,7,0)</f>
        <v>2.9051</v>
      </c>
      <c r="J6103">
        <f t="shared" si="95"/>
        <v>1155.6579906929483</v>
      </c>
      <c r="K6103" s="50" t="str">
        <f>VLOOKUP(D6103,'Species List'!$A$2:$J$97,4,0)</f>
        <v>Scaridae</v>
      </c>
    </row>
    <row r="6104" spans="1:11">
      <c r="A6104">
        <v>2017</v>
      </c>
      <c r="B6104" t="s">
        <v>380</v>
      </c>
      <c r="C6104">
        <v>5</v>
      </c>
      <c r="D6104" t="s">
        <v>45</v>
      </c>
      <c r="E6104" s="48" t="str">
        <f>VLOOKUP(D6104,'Species List'!$A$2:$J$97,3,0)</f>
        <v>Sparisoma viride</v>
      </c>
      <c r="F6104">
        <v>14</v>
      </c>
      <c r="H6104" s="50">
        <f>VLOOKUP(D6104,'Species List'!$A$2:$J$97,6,0)</f>
        <v>-4.4317000000000002</v>
      </c>
      <c r="I6104" s="50">
        <f>VLOOKUP(D6104,'Species List'!$A$2:$J$97,7,0)</f>
        <v>2.9051</v>
      </c>
      <c r="J6104">
        <f t="shared" si="95"/>
        <v>63.535515280093612</v>
      </c>
      <c r="K6104" s="50" t="str">
        <f>VLOOKUP(D6104,'Species List'!$A$2:$J$97,4,0)</f>
        <v>Scaridae</v>
      </c>
    </row>
    <row r="6105" spans="1:11">
      <c r="A6105">
        <v>2017</v>
      </c>
      <c r="B6105" t="s">
        <v>380</v>
      </c>
      <c r="C6105">
        <v>6</v>
      </c>
      <c r="D6105" t="s">
        <v>44</v>
      </c>
      <c r="E6105" s="48" t="str">
        <f>VLOOKUP(D6105,'Species List'!$A$2:$J$97,3,0)</f>
        <v>Scarus iseri</v>
      </c>
      <c r="F6105">
        <v>3</v>
      </c>
      <c r="G6105" t="s">
        <v>53</v>
      </c>
      <c r="H6105" s="50">
        <f>VLOOKUP(D6105,'Species List'!$A$2:$J$97,6,0)</f>
        <v>-4.8887</v>
      </c>
      <c r="I6105" s="50">
        <f>VLOOKUP(D6105,'Species List'!$A$2:$J$97,7,0)</f>
        <v>3.0548000000000002</v>
      </c>
      <c r="J6105">
        <f t="shared" si="95"/>
        <v>0.42034899064939069</v>
      </c>
      <c r="K6105" s="50" t="str">
        <f>VLOOKUP(D6105,'Species List'!$A$2:$J$97,4,0)</f>
        <v>Scaridae</v>
      </c>
    </row>
    <row r="6106" spans="1:11">
      <c r="A6106">
        <v>2017</v>
      </c>
      <c r="B6106" t="s">
        <v>380</v>
      </c>
      <c r="C6106">
        <v>6</v>
      </c>
      <c r="D6106" t="s">
        <v>44</v>
      </c>
      <c r="E6106" s="48" t="str">
        <f>VLOOKUP(D6106,'Species List'!$A$2:$J$97,3,0)</f>
        <v>Scarus iseri</v>
      </c>
      <c r="F6106">
        <v>4</v>
      </c>
      <c r="G6106" t="s">
        <v>53</v>
      </c>
      <c r="H6106" s="50">
        <f>VLOOKUP(D6106,'Species List'!$A$2:$J$97,6,0)</f>
        <v>-4.8887</v>
      </c>
      <c r="I6106" s="50">
        <f>VLOOKUP(D6106,'Species List'!$A$2:$J$97,7,0)</f>
        <v>3.0548000000000002</v>
      </c>
      <c r="J6106">
        <f t="shared" si="95"/>
        <v>1.0122152160204034</v>
      </c>
      <c r="K6106" s="50" t="str">
        <f>VLOOKUP(D6106,'Species List'!$A$2:$J$97,4,0)</f>
        <v>Scaridae</v>
      </c>
    </row>
    <row r="6107" spans="1:11">
      <c r="A6107">
        <v>2017</v>
      </c>
      <c r="B6107" t="s">
        <v>380</v>
      </c>
      <c r="C6107">
        <v>6</v>
      </c>
      <c r="D6107" t="s">
        <v>48</v>
      </c>
      <c r="E6107" s="48" t="str">
        <f>VLOOKUP(D6107,'Species List'!$A$2:$J$97,3,0)</f>
        <v>Scarus taeniopterus</v>
      </c>
      <c r="F6107">
        <v>13</v>
      </c>
      <c r="G6107" t="s">
        <v>21</v>
      </c>
      <c r="H6107" s="50">
        <f>VLOOKUP(D6107,'Species List'!$A$2:$J$97,6,0)</f>
        <v>-3.2256999999999998</v>
      </c>
      <c r="I6107" s="50">
        <f>VLOOKUP(D6107,'Species List'!$A$2:$J$97,7,0)</f>
        <v>2.3852000000000002</v>
      </c>
      <c r="J6107">
        <f t="shared" si="95"/>
        <v>65.535660968650873</v>
      </c>
      <c r="K6107" s="50" t="str">
        <f>VLOOKUP(D6107,'Species List'!$A$2:$J$97,4,0)</f>
        <v>Scaridae</v>
      </c>
    </row>
    <row r="6108" spans="1:11">
      <c r="A6108">
        <v>2017</v>
      </c>
      <c r="B6108" t="s">
        <v>380</v>
      </c>
      <c r="C6108">
        <v>6</v>
      </c>
      <c r="D6108" t="s">
        <v>48</v>
      </c>
      <c r="E6108" s="48" t="str">
        <f>VLOOKUP(D6108,'Species List'!$A$2:$J$97,3,0)</f>
        <v>Scarus taeniopterus</v>
      </c>
      <c r="F6108">
        <v>13</v>
      </c>
      <c r="G6108" t="s">
        <v>21</v>
      </c>
      <c r="H6108" s="50">
        <f>VLOOKUP(D6108,'Species List'!$A$2:$J$97,6,0)</f>
        <v>-3.2256999999999998</v>
      </c>
      <c r="I6108" s="50">
        <f>VLOOKUP(D6108,'Species List'!$A$2:$J$97,7,0)</f>
        <v>2.3852000000000002</v>
      </c>
      <c r="J6108">
        <f t="shared" si="95"/>
        <v>65.535660968650873</v>
      </c>
      <c r="K6108" s="50" t="str">
        <f>VLOOKUP(D6108,'Species List'!$A$2:$J$97,4,0)</f>
        <v>Scaridae</v>
      </c>
    </row>
    <row r="6109" spans="1:11">
      <c r="A6109">
        <v>2017</v>
      </c>
      <c r="B6109" t="s">
        <v>380</v>
      </c>
      <c r="C6109">
        <v>6</v>
      </c>
      <c r="D6109" t="s">
        <v>48</v>
      </c>
      <c r="E6109" s="48" t="str">
        <f>VLOOKUP(D6109,'Species List'!$A$2:$J$97,3,0)</f>
        <v>Scarus taeniopterus</v>
      </c>
      <c r="F6109">
        <v>13</v>
      </c>
      <c r="G6109" t="s">
        <v>21</v>
      </c>
      <c r="H6109" s="50">
        <f>VLOOKUP(D6109,'Species List'!$A$2:$J$97,6,0)</f>
        <v>-3.2256999999999998</v>
      </c>
      <c r="I6109" s="50">
        <f>VLOOKUP(D6109,'Species List'!$A$2:$J$97,7,0)</f>
        <v>2.3852000000000002</v>
      </c>
      <c r="J6109">
        <f t="shared" si="95"/>
        <v>65.535660968650873</v>
      </c>
      <c r="K6109" s="50" t="str">
        <f>VLOOKUP(D6109,'Species List'!$A$2:$J$97,4,0)</f>
        <v>Scaridae</v>
      </c>
    </row>
    <row r="6110" spans="1:11">
      <c r="A6110">
        <v>2017</v>
      </c>
      <c r="B6110" t="s">
        <v>380</v>
      </c>
      <c r="C6110">
        <v>6</v>
      </c>
      <c r="D6110" t="s">
        <v>48</v>
      </c>
      <c r="E6110" s="48" t="str">
        <f>VLOOKUP(D6110,'Species List'!$A$2:$J$97,3,0)</f>
        <v>Scarus taeniopterus</v>
      </c>
      <c r="F6110">
        <v>14</v>
      </c>
      <c r="G6110" t="s">
        <v>21</v>
      </c>
      <c r="H6110" s="50">
        <f>VLOOKUP(D6110,'Species List'!$A$2:$J$97,6,0)</f>
        <v>-3.2256999999999998</v>
      </c>
      <c r="I6110" s="50">
        <f>VLOOKUP(D6110,'Species List'!$A$2:$J$97,7,0)</f>
        <v>2.3852000000000002</v>
      </c>
      <c r="J6110">
        <f t="shared" si="95"/>
        <v>78.206813423753971</v>
      </c>
      <c r="K6110" s="50" t="str">
        <f>VLOOKUP(D6110,'Species List'!$A$2:$J$97,4,0)</f>
        <v>Scaridae</v>
      </c>
    </row>
    <row r="6111" spans="1:11">
      <c r="A6111">
        <v>2017</v>
      </c>
      <c r="B6111" t="s">
        <v>380</v>
      </c>
      <c r="C6111">
        <v>6</v>
      </c>
      <c r="D6111" t="s">
        <v>48</v>
      </c>
      <c r="E6111" s="48" t="str">
        <f>VLOOKUP(D6111,'Species List'!$A$2:$J$97,3,0)</f>
        <v>Scarus taeniopterus</v>
      </c>
      <c r="F6111">
        <v>15</v>
      </c>
      <c r="G6111" t="s">
        <v>21</v>
      </c>
      <c r="H6111" s="50">
        <f>VLOOKUP(D6111,'Species List'!$A$2:$J$97,6,0)</f>
        <v>-3.2256999999999998</v>
      </c>
      <c r="I6111" s="50">
        <f>VLOOKUP(D6111,'Species List'!$A$2:$J$97,7,0)</f>
        <v>2.3852000000000002</v>
      </c>
      <c r="J6111">
        <f t="shared" si="95"/>
        <v>92.19616810425471</v>
      </c>
      <c r="K6111" s="50" t="str">
        <f>VLOOKUP(D6111,'Species List'!$A$2:$J$97,4,0)</f>
        <v>Scaridae</v>
      </c>
    </row>
    <row r="6112" spans="1:11">
      <c r="A6112">
        <v>2017</v>
      </c>
      <c r="B6112" t="s">
        <v>380</v>
      </c>
      <c r="C6112">
        <v>6</v>
      </c>
      <c r="D6112" t="s">
        <v>48</v>
      </c>
      <c r="E6112" s="48" t="str">
        <f>VLOOKUP(D6112,'Species List'!$A$2:$J$97,3,0)</f>
        <v>Scarus taeniopterus</v>
      </c>
      <c r="F6112">
        <v>15</v>
      </c>
      <c r="G6112" t="s">
        <v>21</v>
      </c>
      <c r="H6112" s="50">
        <f>VLOOKUP(D6112,'Species List'!$A$2:$J$97,6,0)</f>
        <v>-3.2256999999999998</v>
      </c>
      <c r="I6112" s="50">
        <f>VLOOKUP(D6112,'Species List'!$A$2:$J$97,7,0)</f>
        <v>2.3852000000000002</v>
      </c>
      <c r="J6112">
        <f t="shared" si="95"/>
        <v>92.19616810425471</v>
      </c>
      <c r="K6112" s="50" t="str">
        <f>VLOOKUP(D6112,'Species List'!$A$2:$J$97,4,0)</f>
        <v>Scaridae</v>
      </c>
    </row>
    <row r="6113" spans="1:11">
      <c r="A6113">
        <v>2017</v>
      </c>
      <c r="B6113" t="s">
        <v>380</v>
      </c>
      <c r="C6113">
        <v>6</v>
      </c>
      <c r="D6113" t="s">
        <v>48</v>
      </c>
      <c r="E6113" s="48" t="str">
        <f>VLOOKUP(D6113,'Species List'!$A$2:$J$97,3,0)</f>
        <v>Scarus taeniopterus</v>
      </c>
      <c r="F6113">
        <v>4</v>
      </c>
      <c r="G6113" t="s">
        <v>53</v>
      </c>
      <c r="H6113" s="50">
        <f>VLOOKUP(D6113,'Species List'!$A$2:$J$97,6,0)</f>
        <v>-3.2256999999999998</v>
      </c>
      <c r="I6113" s="50">
        <f>VLOOKUP(D6113,'Species List'!$A$2:$J$97,7,0)</f>
        <v>2.3852000000000002</v>
      </c>
      <c r="J6113">
        <f t="shared" si="95"/>
        <v>3.9403381302253098</v>
      </c>
      <c r="K6113" s="50" t="str">
        <f>VLOOKUP(D6113,'Species List'!$A$2:$J$97,4,0)</f>
        <v>Scaridae</v>
      </c>
    </row>
    <row r="6114" spans="1:11">
      <c r="A6114">
        <v>2017</v>
      </c>
      <c r="B6114" t="s">
        <v>380</v>
      </c>
      <c r="C6114">
        <v>6</v>
      </c>
      <c r="D6114" t="s">
        <v>48</v>
      </c>
      <c r="E6114" s="48" t="str">
        <f>VLOOKUP(D6114,'Species List'!$A$2:$J$97,3,0)</f>
        <v>Scarus taeniopterus</v>
      </c>
      <c r="F6114">
        <v>8</v>
      </c>
      <c r="G6114" t="s">
        <v>53</v>
      </c>
      <c r="H6114" s="50">
        <f>VLOOKUP(D6114,'Species List'!$A$2:$J$97,6,0)</f>
        <v>-3.2256999999999998</v>
      </c>
      <c r="I6114" s="50">
        <f>VLOOKUP(D6114,'Species List'!$A$2:$J$97,7,0)</f>
        <v>2.3852000000000002</v>
      </c>
      <c r="J6114">
        <f t="shared" si="95"/>
        <v>20.584969932158472</v>
      </c>
      <c r="K6114" s="50" t="str">
        <f>VLOOKUP(D6114,'Species List'!$A$2:$J$97,4,0)</f>
        <v>Scaridae</v>
      </c>
    </row>
    <row r="6115" spans="1:11">
      <c r="A6115">
        <v>2017</v>
      </c>
      <c r="B6115" t="s">
        <v>380</v>
      </c>
      <c r="C6115">
        <v>6</v>
      </c>
      <c r="D6115" t="s">
        <v>48</v>
      </c>
      <c r="E6115" s="48" t="str">
        <f>VLOOKUP(D6115,'Species List'!$A$2:$J$97,3,0)</f>
        <v>Scarus taeniopterus</v>
      </c>
      <c r="F6115">
        <v>10</v>
      </c>
      <c r="G6115" t="s">
        <v>53</v>
      </c>
      <c r="H6115" s="50">
        <f>VLOOKUP(D6115,'Species List'!$A$2:$J$97,6,0)</f>
        <v>-3.2256999999999998</v>
      </c>
      <c r="I6115" s="50">
        <f>VLOOKUP(D6115,'Species List'!$A$2:$J$97,7,0)</f>
        <v>2.3852000000000002</v>
      </c>
      <c r="J6115">
        <f t="shared" si="95"/>
        <v>35.050966680669347</v>
      </c>
      <c r="K6115" s="50" t="str">
        <f>VLOOKUP(D6115,'Species List'!$A$2:$J$97,4,0)</f>
        <v>Scaridae</v>
      </c>
    </row>
    <row r="6116" spans="1:11">
      <c r="A6116">
        <v>2017</v>
      </c>
      <c r="B6116" t="s">
        <v>380</v>
      </c>
      <c r="C6116">
        <v>6</v>
      </c>
      <c r="D6116" t="s">
        <v>48</v>
      </c>
      <c r="E6116" s="48" t="str">
        <f>VLOOKUP(D6116,'Species List'!$A$2:$J$97,3,0)</f>
        <v>Scarus taeniopterus</v>
      </c>
      <c r="F6116">
        <v>16</v>
      </c>
      <c r="G6116" t="s">
        <v>43</v>
      </c>
      <c r="H6116" s="50">
        <f>VLOOKUP(D6116,'Species List'!$A$2:$J$97,6,0)</f>
        <v>-3.2256999999999998</v>
      </c>
      <c r="I6116" s="50">
        <f>VLOOKUP(D6116,'Species List'!$A$2:$J$97,7,0)</f>
        <v>2.3852000000000002</v>
      </c>
      <c r="J6116">
        <f t="shared" si="95"/>
        <v>107.53924488293569</v>
      </c>
      <c r="K6116" s="50" t="str">
        <f>VLOOKUP(D6116,'Species List'!$A$2:$J$97,4,0)</f>
        <v>Scaridae</v>
      </c>
    </row>
    <row r="6117" spans="1:11">
      <c r="A6117">
        <v>2017</v>
      </c>
      <c r="B6117" t="s">
        <v>380</v>
      </c>
      <c r="C6117">
        <v>6</v>
      </c>
      <c r="D6117" t="s">
        <v>42</v>
      </c>
      <c r="E6117" s="48" t="str">
        <f>VLOOKUP(D6117,'Species List'!$A$2:$J$97,3,0)</f>
        <v>Scarus vetula</v>
      </c>
      <c r="F6117">
        <v>15</v>
      </c>
      <c r="G6117" t="s">
        <v>21</v>
      </c>
      <c r="H6117" s="50">
        <f>VLOOKUP(D6117,'Species List'!$A$2:$J$97,6,0)</f>
        <v>-5.0162000000000004</v>
      </c>
      <c r="I6117" s="50">
        <f>VLOOKUP(D6117,'Species List'!$A$2:$J$97,7,0)</f>
        <v>3.1109</v>
      </c>
      <c r="J6117">
        <f t="shared" si="95"/>
        <v>56.67640536097241</v>
      </c>
      <c r="K6117" s="50" t="str">
        <f>VLOOKUP(D6117,'Species List'!$A$2:$J$97,4,0)</f>
        <v>Scaridae</v>
      </c>
    </row>
    <row r="6118" spans="1:11">
      <c r="A6118">
        <v>2017</v>
      </c>
      <c r="B6118" t="s">
        <v>380</v>
      </c>
      <c r="C6118">
        <v>6</v>
      </c>
      <c r="D6118" t="s">
        <v>42</v>
      </c>
      <c r="E6118" s="48" t="str">
        <f>VLOOKUP(D6118,'Species List'!$A$2:$J$97,3,0)</f>
        <v>Scarus vetula</v>
      </c>
      <c r="F6118">
        <v>27</v>
      </c>
      <c r="G6118" t="s">
        <v>43</v>
      </c>
      <c r="H6118" s="50">
        <f>VLOOKUP(D6118,'Species List'!$A$2:$J$97,6,0)</f>
        <v>-5.0162000000000004</v>
      </c>
      <c r="I6118" s="50">
        <f>VLOOKUP(D6118,'Species List'!$A$2:$J$97,7,0)</f>
        <v>3.1109</v>
      </c>
      <c r="J6118">
        <f t="shared" si="95"/>
        <v>352.80077779738235</v>
      </c>
      <c r="K6118" s="50" t="str">
        <f>VLOOKUP(D6118,'Species List'!$A$2:$J$97,4,0)</f>
        <v>Scaridae</v>
      </c>
    </row>
    <row r="6119" spans="1:11">
      <c r="A6119">
        <v>2017</v>
      </c>
      <c r="B6119" t="s">
        <v>380</v>
      </c>
      <c r="C6119">
        <v>6</v>
      </c>
      <c r="D6119" t="s">
        <v>47</v>
      </c>
      <c r="E6119" s="48" t="str">
        <f>VLOOKUP(D6119,'Species List'!$A$2:$J$97,3,0)</f>
        <v>Sparisoma aurofrenatum</v>
      </c>
      <c r="F6119">
        <v>14</v>
      </c>
      <c r="G6119" t="s">
        <v>21</v>
      </c>
      <c r="H6119" s="50">
        <f>VLOOKUP(D6119,'Species List'!$A$2:$J$97,6,0)</f>
        <v>-4.0781000000000001</v>
      </c>
      <c r="I6119" s="50">
        <f>VLOOKUP(D6119,'Species List'!$A$2:$J$97,7,0)</f>
        <v>2.7437999999999998</v>
      </c>
      <c r="J6119">
        <f t="shared" si="95"/>
        <v>64.631778134170816</v>
      </c>
      <c r="K6119" s="50" t="str">
        <f>VLOOKUP(D6119,'Species List'!$A$2:$J$97,4,0)</f>
        <v>Scaridae</v>
      </c>
    </row>
    <row r="6120" spans="1:11">
      <c r="A6120">
        <v>2017</v>
      </c>
      <c r="B6120" t="s">
        <v>380</v>
      </c>
      <c r="C6120">
        <v>6</v>
      </c>
      <c r="D6120" t="s">
        <v>47</v>
      </c>
      <c r="E6120" s="48" t="str">
        <f>VLOOKUP(D6120,'Species List'!$A$2:$J$97,3,0)</f>
        <v>Sparisoma aurofrenatum</v>
      </c>
      <c r="F6120">
        <v>14</v>
      </c>
      <c r="G6120" t="s">
        <v>21</v>
      </c>
      <c r="H6120" s="50">
        <f>VLOOKUP(D6120,'Species List'!$A$2:$J$97,6,0)</f>
        <v>-4.0781000000000001</v>
      </c>
      <c r="I6120" s="50">
        <f>VLOOKUP(D6120,'Species List'!$A$2:$J$97,7,0)</f>
        <v>2.7437999999999998</v>
      </c>
      <c r="J6120">
        <f t="shared" si="95"/>
        <v>64.631778134170816</v>
      </c>
      <c r="K6120" s="50" t="str">
        <f>VLOOKUP(D6120,'Species List'!$A$2:$J$97,4,0)</f>
        <v>Scaridae</v>
      </c>
    </row>
    <row r="6121" spans="1:11">
      <c r="A6121">
        <v>2017</v>
      </c>
      <c r="B6121" t="s">
        <v>380</v>
      </c>
      <c r="C6121">
        <v>6</v>
      </c>
      <c r="D6121" t="s">
        <v>47</v>
      </c>
      <c r="E6121" s="48" t="str">
        <f>VLOOKUP(D6121,'Species List'!$A$2:$J$97,3,0)</f>
        <v>Sparisoma aurofrenatum</v>
      </c>
      <c r="F6121">
        <v>20</v>
      </c>
      <c r="G6121" t="s">
        <v>43</v>
      </c>
      <c r="H6121" s="50">
        <f>VLOOKUP(D6121,'Species List'!$A$2:$J$97,6,0)</f>
        <v>-4.0781000000000001</v>
      </c>
      <c r="I6121" s="50">
        <f>VLOOKUP(D6121,'Species List'!$A$2:$J$97,7,0)</f>
        <v>2.7437999999999998</v>
      </c>
      <c r="J6121">
        <f t="shared" si="95"/>
        <v>171.97531044669645</v>
      </c>
      <c r="K6121" s="50" t="str">
        <f>VLOOKUP(D6121,'Species List'!$A$2:$J$97,4,0)</f>
        <v>Scaridae</v>
      </c>
    </row>
    <row r="6122" spans="1:11">
      <c r="A6122">
        <v>2017</v>
      </c>
      <c r="B6122" t="s">
        <v>380</v>
      </c>
      <c r="C6122">
        <v>6</v>
      </c>
      <c r="D6122" t="s">
        <v>45</v>
      </c>
      <c r="E6122" s="48" t="str">
        <f>VLOOKUP(D6122,'Species List'!$A$2:$J$97,3,0)</f>
        <v>Sparisoma viride</v>
      </c>
      <c r="F6122">
        <v>19</v>
      </c>
      <c r="G6122" t="s">
        <v>21</v>
      </c>
      <c r="H6122" s="50">
        <f>VLOOKUP(D6122,'Species List'!$A$2:$J$97,6,0)</f>
        <v>-4.4317000000000002</v>
      </c>
      <c r="I6122" s="50">
        <f>VLOOKUP(D6122,'Species List'!$A$2:$J$97,7,0)</f>
        <v>2.9051</v>
      </c>
      <c r="J6122">
        <f t="shared" si="95"/>
        <v>154.2790962414671</v>
      </c>
      <c r="K6122" s="50" t="str">
        <f>VLOOKUP(D6122,'Species List'!$A$2:$J$97,4,0)</f>
        <v>Scaridae</v>
      </c>
    </row>
    <row r="6123" spans="1:11">
      <c r="A6123">
        <v>2017</v>
      </c>
      <c r="B6123" t="s">
        <v>380</v>
      </c>
      <c r="C6123">
        <v>6</v>
      </c>
      <c r="D6123" t="s">
        <v>45</v>
      </c>
      <c r="E6123" s="48" t="str">
        <f>VLOOKUP(D6123,'Species List'!$A$2:$J$97,3,0)</f>
        <v>Sparisoma viride</v>
      </c>
      <c r="F6123">
        <v>27</v>
      </c>
      <c r="G6123" t="s">
        <v>21</v>
      </c>
      <c r="H6123" s="50">
        <f>VLOOKUP(D6123,'Species List'!$A$2:$J$97,6,0)</f>
        <v>-4.4317000000000002</v>
      </c>
      <c r="I6123" s="50">
        <f>VLOOKUP(D6123,'Species List'!$A$2:$J$97,7,0)</f>
        <v>2.9051</v>
      </c>
      <c r="J6123">
        <f t="shared" si="95"/>
        <v>428.20809318874581</v>
      </c>
      <c r="K6123" s="50" t="str">
        <f>VLOOKUP(D6123,'Species List'!$A$2:$J$97,4,0)</f>
        <v>Scaridae</v>
      </c>
    </row>
    <row r="6124" spans="1:11">
      <c r="A6124">
        <v>2017</v>
      </c>
      <c r="B6124" t="s">
        <v>380</v>
      </c>
      <c r="C6124">
        <v>6</v>
      </c>
      <c r="D6124" t="s">
        <v>45</v>
      </c>
      <c r="E6124" s="48" t="str">
        <f>VLOOKUP(D6124,'Species List'!$A$2:$J$97,3,0)</f>
        <v>Sparisoma viride</v>
      </c>
      <c r="F6124">
        <v>37</v>
      </c>
      <c r="G6124" t="s">
        <v>43</v>
      </c>
      <c r="H6124" s="50">
        <f>VLOOKUP(D6124,'Species List'!$A$2:$J$97,6,0)</f>
        <v>-4.4317000000000002</v>
      </c>
      <c r="I6124" s="50">
        <f>VLOOKUP(D6124,'Species List'!$A$2:$J$97,7,0)</f>
        <v>2.9051</v>
      </c>
      <c r="J6124">
        <f t="shared" si="95"/>
        <v>1069.5050229565832</v>
      </c>
      <c r="K6124" s="50" t="str">
        <f>VLOOKUP(D6124,'Species List'!$A$2:$J$97,4,0)</f>
        <v>Scaridae</v>
      </c>
    </row>
    <row r="6125" spans="1:11">
      <c r="A6125">
        <v>2017</v>
      </c>
      <c r="B6125" t="s">
        <v>41</v>
      </c>
      <c r="C6125">
        <v>1</v>
      </c>
      <c r="D6125" t="s">
        <v>46</v>
      </c>
      <c r="E6125" s="48" t="str">
        <f>VLOOKUP(D6125,'Species List'!$A$2:$J$97,3,0)</f>
        <v>Acanthurus chirurgus</v>
      </c>
      <c r="F6125">
        <v>14</v>
      </c>
      <c r="H6125" s="50">
        <f>VLOOKUP(D6125,'Species List'!$A$2:$J$97,6,0)</f>
        <v>-2.4262000000000001</v>
      </c>
      <c r="I6125" s="50">
        <f>VLOOKUP(D6125,'Species List'!$A$2:$J$97,7,0)</f>
        <v>2.0768</v>
      </c>
      <c r="J6125">
        <f t="shared" si="95"/>
        <v>107.36894962663263</v>
      </c>
      <c r="K6125" s="50" t="str">
        <f>VLOOKUP(D6125,'Species List'!$A$2:$J$97,4,0)</f>
        <v>Acanthuridae</v>
      </c>
    </row>
    <row r="6126" spans="1:11">
      <c r="A6126">
        <v>2017</v>
      </c>
      <c r="B6126" t="s">
        <v>41</v>
      </c>
      <c r="C6126">
        <v>1</v>
      </c>
      <c r="D6126" t="s">
        <v>46</v>
      </c>
      <c r="E6126" s="48" t="str">
        <f>VLOOKUP(D6126,'Species List'!$A$2:$J$97,3,0)</f>
        <v>Acanthurus chirurgus</v>
      </c>
      <c r="F6126">
        <v>14</v>
      </c>
      <c r="H6126" s="50">
        <f>VLOOKUP(D6126,'Species List'!$A$2:$J$97,6,0)</f>
        <v>-2.4262000000000001</v>
      </c>
      <c r="I6126" s="50">
        <f>VLOOKUP(D6126,'Species List'!$A$2:$J$97,7,0)</f>
        <v>2.0768</v>
      </c>
      <c r="J6126">
        <f t="shared" si="95"/>
        <v>107.36894962663263</v>
      </c>
      <c r="K6126" s="50" t="str">
        <f>VLOOKUP(D6126,'Species List'!$A$2:$J$97,4,0)</f>
        <v>Acanthuridae</v>
      </c>
    </row>
    <row r="6127" spans="1:11">
      <c r="A6127">
        <v>2017</v>
      </c>
      <c r="B6127" t="s">
        <v>41</v>
      </c>
      <c r="C6127">
        <v>1</v>
      </c>
      <c r="D6127" t="s">
        <v>46</v>
      </c>
      <c r="E6127" s="48" t="str">
        <f>VLOOKUP(D6127,'Species List'!$A$2:$J$97,3,0)</f>
        <v>Acanthurus chirurgus</v>
      </c>
      <c r="F6127">
        <v>19</v>
      </c>
      <c r="H6127" s="50">
        <f>VLOOKUP(D6127,'Species List'!$A$2:$J$97,6,0)</f>
        <v>-2.4262000000000001</v>
      </c>
      <c r="I6127" s="50">
        <f>VLOOKUP(D6127,'Species List'!$A$2:$J$97,7,0)</f>
        <v>2.0768</v>
      </c>
      <c r="J6127">
        <f t="shared" si="95"/>
        <v>202.44892660536834</v>
      </c>
      <c r="K6127" s="50" t="str">
        <f>VLOOKUP(D6127,'Species List'!$A$2:$J$97,4,0)</f>
        <v>Acanthuridae</v>
      </c>
    </row>
    <row r="6128" spans="1:11">
      <c r="A6128">
        <v>2017</v>
      </c>
      <c r="B6128" t="s">
        <v>41</v>
      </c>
      <c r="C6128">
        <v>1</v>
      </c>
      <c r="D6128" t="s">
        <v>49</v>
      </c>
      <c r="E6128" s="48" t="str">
        <f>VLOOKUP(D6128,'Species List'!$A$2:$J$97,3,0)</f>
        <v>Microspathodon chrysurus</v>
      </c>
      <c r="F6128">
        <v>12</v>
      </c>
      <c r="H6128" s="50">
        <f>VLOOKUP(D6128,'Species List'!$A$2:$J$97,6,0)</f>
        <v>-4.7032999999999996</v>
      </c>
      <c r="I6128" s="50">
        <f>VLOOKUP(D6128,'Species List'!$A$2:$J$97,7,0)</f>
        <v>3.0825</v>
      </c>
      <c r="J6128">
        <f t="shared" si="95"/>
        <v>50.789763544333439</v>
      </c>
      <c r="K6128" s="50" t="str">
        <f>VLOOKUP(D6128,'Species List'!$A$2:$J$97,4,0)</f>
        <v>Pomacentridae</v>
      </c>
    </row>
    <row r="6129" spans="1:11">
      <c r="A6129">
        <v>2017</v>
      </c>
      <c r="B6129" t="s">
        <v>41</v>
      </c>
      <c r="C6129">
        <v>1</v>
      </c>
      <c r="D6129" t="s">
        <v>49</v>
      </c>
      <c r="E6129" s="48" t="str">
        <f>VLOOKUP(D6129,'Species List'!$A$2:$J$97,3,0)</f>
        <v>Microspathodon chrysurus</v>
      </c>
      <c r="F6129">
        <v>16</v>
      </c>
      <c r="H6129" s="50">
        <f>VLOOKUP(D6129,'Species List'!$A$2:$J$97,6,0)</f>
        <v>-4.7032999999999996</v>
      </c>
      <c r="I6129" s="50">
        <f>VLOOKUP(D6129,'Species List'!$A$2:$J$97,7,0)</f>
        <v>3.0825</v>
      </c>
      <c r="J6129">
        <f t="shared" si="95"/>
        <v>123.2820497402834</v>
      </c>
      <c r="K6129" s="50" t="str">
        <f>VLOOKUP(D6129,'Species List'!$A$2:$J$97,4,0)</f>
        <v>Pomacentridae</v>
      </c>
    </row>
    <row r="6130" spans="1:11">
      <c r="A6130">
        <v>2017</v>
      </c>
      <c r="B6130" t="s">
        <v>41</v>
      </c>
      <c r="C6130">
        <v>1</v>
      </c>
      <c r="D6130" t="s">
        <v>44</v>
      </c>
      <c r="E6130" s="48" t="str">
        <f>VLOOKUP(D6130,'Species List'!$A$2:$J$97,3,0)</f>
        <v>Scarus iseri</v>
      </c>
      <c r="F6130">
        <v>12</v>
      </c>
      <c r="G6130" t="s">
        <v>21</v>
      </c>
      <c r="H6130" s="50">
        <f>VLOOKUP(D6130,'Species List'!$A$2:$J$97,6,0)</f>
        <v>-4.8887</v>
      </c>
      <c r="I6130" s="50">
        <f>VLOOKUP(D6130,'Species List'!$A$2:$J$97,7,0)</f>
        <v>3.0548000000000002</v>
      </c>
      <c r="J6130">
        <f t="shared" si="95"/>
        <v>29.025711241570576</v>
      </c>
      <c r="K6130" s="50" t="str">
        <f>VLOOKUP(D6130,'Species List'!$A$2:$J$97,4,0)</f>
        <v>Scaridae</v>
      </c>
    </row>
    <row r="6131" spans="1:11">
      <c r="A6131">
        <v>2017</v>
      </c>
      <c r="B6131" t="s">
        <v>41</v>
      </c>
      <c r="C6131">
        <v>1</v>
      </c>
      <c r="D6131" t="s">
        <v>44</v>
      </c>
      <c r="E6131" s="48" t="str">
        <f>VLOOKUP(D6131,'Species List'!$A$2:$J$97,3,0)</f>
        <v>Scarus iseri</v>
      </c>
      <c r="F6131">
        <v>13</v>
      </c>
      <c r="G6131" t="s">
        <v>21</v>
      </c>
      <c r="H6131" s="50">
        <f>VLOOKUP(D6131,'Species List'!$A$2:$J$97,6,0)</f>
        <v>-4.8887</v>
      </c>
      <c r="I6131" s="50">
        <f>VLOOKUP(D6131,'Species List'!$A$2:$J$97,7,0)</f>
        <v>3.0548000000000002</v>
      </c>
      <c r="J6131">
        <f t="shared" si="95"/>
        <v>37.065866108828203</v>
      </c>
      <c r="K6131" s="50" t="str">
        <f>VLOOKUP(D6131,'Species List'!$A$2:$J$97,4,0)</f>
        <v>Scaridae</v>
      </c>
    </row>
    <row r="6132" spans="1:11">
      <c r="A6132">
        <v>2017</v>
      </c>
      <c r="B6132" t="s">
        <v>41</v>
      </c>
      <c r="C6132">
        <v>1</v>
      </c>
      <c r="D6132" t="s">
        <v>44</v>
      </c>
      <c r="E6132" s="48" t="str">
        <f>VLOOKUP(D6132,'Species List'!$A$2:$J$97,3,0)</f>
        <v>Scarus iseri</v>
      </c>
      <c r="F6132">
        <v>14</v>
      </c>
      <c r="G6132" t="s">
        <v>21</v>
      </c>
      <c r="H6132" s="50">
        <f>VLOOKUP(D6132,'Species List'!$A$2:$J$97,6,0)</f>
        <v>-4.8887</v>
      </c>
      <c r="I6132" s="50">
        <f>VLOOKUP(D6132,'Species List'!$A$2:$J$97,7,0)</f>
        <v>3.0548000000000002</v>
      </c>
      <c r="J6132">
        <f t="shared" si="95"/>
        <v>46.48276173415772</v>
      </c>
      <c r="K6132" s="50" t="str">
        <f>VLOOKUP(D6132,'Species List'!$A$2:$J$97,4,0)</f>
        <v>Scaridae</v>
      </c>
    </row>
    <row r="6133" spans="1:11">
      <c r="A6133">
        <v>2017</v>
      </c>
      <c r="B6133" t="s">
        <v>41</v>
      </c>
      <c r="C6133">
        <v>1</v>
      </c>
      <c r="D6133" t="s">
        <v>44</v>
      </c>
      <c r="E6133" s="48" t="str">
        <f>VLOOKUP(D6133,'Species List'!$A$2:$J$97,3,0)</f>
        <v>Scarus iseri</v>
      </c>
      <c r="F6133">
        <v>14</v>
      </c>
      <c r="G6133" t="s">
        <v>21</v>
      </c>
      <c r="H6133" s="50">
        <f>VLOOKUP(D6133,'Species List'!$A$2:$J$97,6,0)</f>
        <v>-4.8887</v>
      </c>
      <c r="I6133" s="50">
        <f>VLOOKUP(D6133,'Species List'!$A$2:$J$97,7,0)</f>
        <v>3.0548000000000002</v>
      </c>
      <c r="J6133">
        <f t="shared" si="95"/>
        <v>46.48276173415772</v>
      </c>
      <c r="K6133" s="50" t="str">
        <f>VLOOKUP(D6133,'Species List'!$A$2:$J$97,4,0)</f>
        <v>Scaridae</v>
      </c>
    </row>
    <row r="6134" spans="1:11">
      <c r="A6134">
        <v>2017</v>
      </c>
      <c r="B6134" t="s">
        <v>41</v>
      </c>
      <c r="C6134">
        <v>1</v>
      </c>
      <c r="D6134" t="s">
        <v>44</v>
      </c>
      <c r="E6134" s="48" t="str">
        <f>VLOOKUP(D6134,'Species List'!$A$2:$J$97,3,0)</f>
        <v>Scarus iseri</v>
      </c>
      <c r="F6134">
        <v>16</v>
      </c>
      <c r="G6134" t="s">
        <v>21</v>
      </c>
      <c r="H6134" s="50">
        <f>VLOOKUP(D6134,'Species List'!$A$2:$J$97,6,0)</f>
        <v>-4.8887</v>
      </c>
      <c r="I6134" s="50">
        <f>VLOOKUP(D6134,'Species List'!$A$2:$J$97,7,0)</f>
        <v>3.0548000000000002</v>
      </c>
      <c r="J6134">
        <f t="shared" si="95"/>
        <v>69.894937844725391</v>
      </c>
      <c r="K6134" s="50" t="str">
        <f>VLOOKUP(D6134,'Species List'!$A$2:$J$97,4,0)</f>
        <v>Scaridae</v>
      </c>
    </row>
    <row r="6135" spans="1:11">
      <c r="A6135">
        <v>2017</v>
      </c>
      <c r="B6135" t="s">
        <v>41</v>
      </c>
      <c r="C6135">
        <v>1</v>
      </c>
      <c r="D6135" t="s">
        <v>44</v>
      </c>
      <c r="E6135" s="48" t="str">
        <f>VLOOKUP(D6135,'Species List'!$A$2:$J$97,3,0)</f>
        <v>Scarus iseri</v>
      </c>
      <c r="F6135">
        <v>25</v>
      </c>
      <c r="G6135" t="s">
        <v>43</v>
      </c>
      <c r="H6135" s="50">
        <f>VLOOKUP(D6135,'Species List'!$A$2:$J$97,6,0)</f>
        <v>-4.8887</v>
      </c>
      <c r="I6135" s="50">
        <f>VLOOKUP(D6135,'Species List'!$A$2:$J$97,7,0)</f>
        <v>3.0548000000000002</v>
      </c>
      <c r="J6135">
        <f t="shared" si="95"/>
        <v>273.22921758907904</v>
      </c>
      <c r="K6135" s="50" t="str">
        <f>VLOOKUP(D6135,'Species List'!$A$2:$J$97,4,0)</f>
        <v>Scaridae</v>
      </c>
    </row>
    <row r="6136" spans="1:11">
      <c r="A6136">
        <v>2017</v>
      </c>
      <c r="B6136" t="s">
        <v>41</v>
      </c>
      <c r="C6136">
        <v>1</v>
      </c>
      <c r="D6136" t="s">
        <v>44</v>
      </c>
      <c r="E6136" s="48" t="str">
        <f>VLOOKUP(D6136,'Species List'!$A$2:$J$97,3,0)</f>
        <v>Scarus iseri</v>
      </c>
      <c r="F6136">
        <v>30</v>
      </c>
      <c r="G6136" t="s">
        <v>43</v>
      </c>
      <c r="H6136" s="50">
        <f>VLOOKUP(D6136,'Species List'!$A$2:$J$97,6,0)</f>
        <v>-4.8887</v>
      </c>
      <c r="I6136" s="50">
        <f>VLOOKUP(D6136,'Species List'!$A$2:$J$97,7,0)</f>
        <v>3.0548000000000002</v>
      </c>
      <c r="J6136">
        <f t="shared" si="95"/>
        <v>476.88098835776412</v>
      </c>
      <c r="K6136" s="50" t="str">
        <f>VLOOKUP(D6136,'Species List'!$A$2:$J$97,4,0)</f>
        <v>Scaridae</v>
      </c>
    </row>
    <row r="6137" spans="1:11">
      <c r="A6137">
        <v>2017</v>
      </c>
      <c r="B6137" t="s">
        <v>41</v>
      </c>
      <c r="C6137">
        <v>1</v>
      </c>
      <c r="D6137" t="s">
        <v>48</v>
      </c>
      <c r="E6137" s="48" t="str">
        <f>VLOOKUP(D6137,'Species List'!$A$2:$J$97,3,0)</f>
        <v>Scarus taeniopterus</v>
      </c>
      <c r="F6137">
        <v>8</v>
      </c>
      <c r="G6137" t="s">
        <v>53</v>
      </c>
      <c r="H6137" s="50">
        <f>VLOOKUP(D6137,'Species List'!$A$2:$J$97,6,0)</f>
        <v>-3.2256999999999998</v>
      </c>
      <c r="I6137" s="50">
        <f>VLOOKUP(D6137,'Species List'!$A$2:$J$97,7,0)</f>
        <v>2.3852000000000002</v>
      </c>
      <c r="J6137">
        <f t="shared" si="95"/>
        <v>20.584969932158472</v>
      </c>
      <c r="K6137" s="50" t="str">
        <f>VLOOKUP(D6137,'Species List'!$A$2:$J$97,4,0)</f>
        <v>Scaridae</v>
      </c>
    </row>
    <row r="6138" spans="1:11">
      <c r="A6138">
        <v>2017</v>
      </c>
      <c r="B6138" t="s">
        <v>41</v>
      </c>
      <c r="C6138">
        <v>1</v>
      </c>
      <c r="D6138" t="s">
        <v>48</v>
      </c>
      <c r="E6138" s="48" t="str">
        <f>VLOOKUP(D6138,'Species List'!$A$2:$J$97,3,0)</f>
        <v>Scarus taeniopterus</v>
      </c>
      <c r="F6138">
        <v>19</v>
      </c>
      <c r="G6138" t="s">
        <v>43</v>
      </c>
      <c r="H6138" s="50">
        <f>VLOOKUP(D6138,'Species List'!$A$2:$J$97,6,0)</f>
        <v>-3.2256999999999998</v>
      </c>
      <c r="I6138" s="50">
        <f>VLOOKUP(D6138,'Species List'!$A$2:$J$97,7,0)</f>
        <v>2.3852000000000002</v>
      </c>
      <c r="J6138">
        <f t="shared" si="95"/>
        <v>162.02539503890316</v>
      </c>
      <c r="K6138" s="50" t="str">
        <f>VLOOKUP(D6138,'Species List'!$A$2:$J$97,4,0)</f>
        <v>Scaridae</v>
      </c>
    </row>
    <row r="6139" spans="1:11">
      <c r="A6139">
        <v>2017</v>
      </c>
      <c r="B6139" t="s">
        <v>41</v>
      </c>
      <c r="C6139">
        <v>1</v>
      </c>
      <c r="D6139" t="s">
        <v>48</v>
      </c>
      <c r="E6139" s="48" t="str">
        <f>VLOOKUP(D6139,'Species List'!$A$2:$J$97,3,0)</f>
        <v>Scarus taeniopterus</v>
      </c>
      <c r="F6139">
        <v>21</v>
      </c>
      <c r="G6139" t="s">
        <v>43</v>
      </c>
      <c r="H6139" s="50">
        <f>VLOOKUP(D6139,'Species List'!$A$2:$J$97,6,0)</f>
        <v>-3.2256999999999998</v>
      </c>
      <c r="I6139" s="50">
        <f>VLOOKUP(D6139,'Species List'!$A$2:$J$97,7,0)</f>
        <v>2.3852000000000002</v>
      </c>
      <c r="J6139">
        <f t="shared" si="95"/>
        <v>205.71097462173614</v>
      </c>
      <c r="K6139" s="50" t="str">
        <f>VLOOKUP(D6139,'Species List'!$A$2:$J$97,4,0)</f>
        <v>Scaridae</v>
      </c>
    </row>
    <row r="6140" spans="1:11">
      <c r="A6140">
        <v>2017</v>
      </c>
      <c r="B6140" t="s">
        <v>41</v>
      </c>
      <c r="C6140">
        <v>1</v>
      </c>
      <c r="D6140" t="s">
        <v>42</v>
      </c>
      <c r="E6140" s="48" t="str">
        <f>VLOOKUP(D6140,'Species List'!$A$2:$J$97,3,0)</f>
        <v>Scarus vetula</v>
      </c>
      <c r="F6140">
        <v>22</v>
      </c>
      <c r="G6140" t="s">
        <v>21</v>
      </c>
      <c r="H6140" s="50">
        <f>VLOOKUP(D6140,'Species List'!$A$2:$J$97,6,0)</f>
        <v>-5.0162000000000004</v>
      </c>
      <c r="I6140" s="50">
        <f>VLOOKUP(D6140,'Species List'!$A$2:$J$97,7,0)</f>
        <v>3.1109</v>
      </c>
      <c r="J6140">
        <f t="shared" si="95"/>
        <v>186.5703893135852</v>
      </c>
      <c r="K6140" s="50" t="str">
        <f>VLOOKUP(D6140,'Species List'!$A$2:$J$97,4,0)</f>
        <v>Scaridae</v>
      </c>
    </row>
    <row r="6141" spans="1:11">
      <c r="A6141">
        <v>2017</v>
      </c>
      <c r="B6141" t="s">
        <v>41</v>
      </c>
      <c r="C6141">
        <v>1</v>
      </c>
      <c r="D6141" t="s">
        <v>42</v>
      </c>
      <c r="E6141" s="48" t="str">
        <f>VLOOKUP(D6141,'Species List'!$A$2:$J$97,3,0)</f>
        <v>Scarus vetula</v>
      </c>
      <c r="F6141">
        <v>26</v>
      </c>
      <c r="G6141" t="s">
        <v>21</v>
      </c>
      <c r="H6141" s="50">
        <f>VLOOKUP(D6141,'Species List'!$A$2:$J$97,6,0)</f>
        <v>-5.0162000000000004</v>
      </c>
      <c r="I6141" s="50">
        <f>VLOOKUP(D6141,'Species List'!$A$2:$J$97,7,0)</f>
        <v>3.1109</v>
      </c>
      <c r="J6141">
        <f t="shared" si="95"/>
        <v>313.71883111439962</v>
      </c>
      <c r="K6141" s="50" t="str">
        <f>VLOOKUP(D6141,'Species List'!$A$2:$J$97,4,0)</f>
        <v>Scaridae</v>
      </c>
    </row>
    <row r="6142" spans="1:11">
      <c r="A6142">
        <v>2017</v>
      </c>
      <c r="B6142" t="s">
        <v>41</v>
      </c>
      <c r="C6142">
        <v>1</v>
      </c>
      <c r="D6142" t="s">
        <v>42</v>
      </c>
      <c r="E6142" s="48" t="str">
        <f>VLOOKUP(D6142,'Species List'!$A$2:$J$97,3,0)</f>
        <v>Scarus vetula</v>
      </c>
      <c r="F6142">
        <v>22</v>
      </c>
      <c r="G6142" t="s">
        <v>43</v>
      </c>
      <c r="H6142" s="50">
        <f>VLOOKUP(D6142,'Species List'!$A$2:$J$97,6,0)</f>
        <v>-5.0162000000000004</v>
      </c>
      <c r="I6142" s="50">
        <f>VLOOKUP(D6142,'Species List'!$A$2:$J$97,7,0)</f>
        <v>3.1109</v>
      </c>
      <c r="J6142">
        <f t="shared" si="95"/>
        <v>186.5703893135852</v>
      </c>
      <c r="K6142" s="50" t="str">
        <f>VLOOKUP(D6142,'Species List'!$A$2:$J$97,4,0)</f>
        <v>Scaridae</v>
      </c>
    </row>
    <row r="6143" spans="1:11">
      <c r="A6143">
        <v>2017</v>
      </c>
      <c r="B6143" t="s">
        <v>41</v>
      </c>
      <c r="C6143">
        <v>1</v>
      </c>
      <c r="D6143" t="s">
        <v>42</v>
      </c>
      <c r="E6143" s="48" t="str">
        <f>VLOOKUP(D6143,'Species List'!$A$2:$J$97,3,0)</f>
        <v>Scarus vetula</v>
      </c>
      <c r="F6143">
        <v>30</v>
      </c>
      <c r="G6143" t="s">
        <v>43</v>
      </c>
      <c r="H6143" s="50">
        <f>VLOOKUP(D6143,'Species List'!$A$2:$J$97,6,0)</f>
        <v>-5.0162000000000004</v>
      </c>
      <c r="I6143" s="50">
        <f>VLOOKUP(D6143,'Species List'!$A$2:$J$97,7,0)</f>
        <v>3.1109</v>
      </c>
      <c r="J6143">
        <f t="shared" si="95"/>
        <v>489.6395738782121</v>
      </c>
      <c r="K6143" s="50" t="str">
        <f>VLOOKUP(D6143,'Species List'!$A$2:$J$97,4,0)</f>
        <v>Scaridae</v>
      </c>
    </row>
    <row r="6144" spans="1:11">
      <c r="A6144">
        <v>2017</v>
      </c>
      <c r="B6144" t="s">
        <v>41</v>
      </c>
      <c r="C6144">
        <v>1</v>
      </c>
      <c r="D6144" t="s">
        <v>42</v>
      </c>
      <c r="E6144" s="48" t="str">
        <f>VLOOKUP(D6144,'Species List'!$A$2:$J$97,3,0)</f>
        <v>Scarus vetula</v>
      </c>
      <c r="F6144">
        <v>32</v>
      </c>
      <c r="G6144" t="s">
        <v>43</v>
      </c>
      <c r="H6144" s="50">
        <f>VLOOKUP(D6144,'Species List'!$A$2:$J$97,6,0)</f>
        <v>-5.0162000000000004</v>
      </c>
      <c r="I6144" s="50">
        <f>VLOOKUP(D6144,'Species List'!$A$2:$J$97,7,0)</f>
        <v>3.1109</v>
      </c>
      <c r="J6144">
        <f t="shared" si="95"/>
        <v>598.50952660385963</v>
      </c>
      <c r="K6144" s="50" t="str">
        <f>VLOOKUP(D6144,'Species List'!$A$2:$J$97,4,0)</f>
        <v>Scaridae</v>
      </c>
    </row>
    <row r="6145" spans="1:11">
      <c r="A6145">
        <v>2017</v>
      </c>
      <c r="B6145" t="s">
        <v>41</v>
      </c>
      <c r="C6145">
        <v>1</v>
      </c>
      <c r="D6145" t="s">
        <v>47</v>
      </c>
      <c r="E6145" s="48" t="str">
        <f>VLOOKUP(D6145,'Species List'!$A$2:$J$97,3,0)</f>
        <v>Sparisoma aurofrenatum</v>
      </c>
      <c r="F6145">
        <v>12</v>
      </c>
      <c r="G6145" t="s">
        <v>21</v>
      </c>
      <c r="H6145" s="50">
        <f>VLOOKUP(D6145,'Species List'!$A$2:$J$97,6,0)</f>
        <v>-4.0781000000000001</v>
      </c>
      <c r="I6145" s="50">
        <f>VLOOKUP(D6145,'Species List'!$A$2:$J$97,7,0)</f>
        <v>2.7437999999999998</v>
      </c>
      <c r="J6145">
        <f t="shared" si="95"/>
        <v>42.340648247283212</v>
      </c>
      <c r="K6145" s="50" t="str">
        <f>VLOOKUP(D6145,'Species List'!$A$2:$J$97,4,0)</f>
        <v>Scaridae</v>
      </c>
    </row>
    <row r="6146" spans="1:11">
      <c r="A6146">
        <v>2017</v>
      </c>
      <c r="B6146" t="s">
        <v>41</v>
      </c>
      <c r="C6146">
        <v>1</v>
      </c>
      <c r="D6146" t="s">
        <v>47</v>
      </c>
      <c r="E6146" s="48" t="str">
        <f>VLOOKUP(D6146,'Species List'!$A$2:$J$97,3,0)</f>
        <v>Sparisoma aurofrenatum</v>
      </c>
      <c r="F6146">
        <v>15</v>
      </c>
      <c r="G6146" t="s">
        <v>21</v>
      </c>
      <c r="H6146" s="50">
        <f>VLOOKUP(D6146,'Species List'!$A$2:$J$97,6,0)</f>
        <v>-4.0781000000000001</v>
      </c>
      <c r="I6146" s="50">
        <f>VLOOKUP(D6146,'Species List'!$A$2:$J$97,7,0)</f>
        <v>2.7437999999999998</v>
      </c>
      <c r="J6146">
        <f t="shared" ref="J6146:J6209" si="96">10^(H6146+(I6146*LOG(F6146*10)/LOG(10)))</f>
        <v>78.101467931149301</v>
      </c>
      <c r="K6146" s="50" t="str">
        <f>VLOOKUP(D6146,'Species List'!$A$2:$J$97,4,0)</f>
        <v>Scaridae</v>
      </c>
    </row>
    <row r="6147" spans="1:11">
      <c r="A6147">
        <v>2017</v>
      </c>
      <c r="B6147" t="s">
        <v>41</v>
      </c>
      <c r="C6147">
        <v>1</v>
      </c>
      <c r="D6147" t="s">
        <v>47</v>
      </c>
      <c r="E6147" s="48" t="str">
        <f>VLOOKUP(D6147,'Species List'!$A$2:$J$97,3,0)</f>
        <v>Sparisoma aurofrenatum</v>
      </c>
      <c r="F6147">
        <v>16</v>
      </c>
      <c r="G6147" t="s">
        <v>21</v>
      </c>
      <c r="H6147" s="50">
        <f>VLOOKUP(D6147,'Species List'!$A$2:$J$97,6,0)</f>
        <v>-4.0781000000000001</v>
      </c>
      <c r="I6147" s="50">
        <f>VLOOKUP(D6147,'Species List'!$A$2:$J$97,7,0)</f>
        <v>2.7437999999999998</v>
      </c>
      <c r="J6147">
        <f t="shared" si="96"/>
        <v>93.231872840853399</v>
      </c>
      <c r="K6147" s="50" t="str">
        <f>VLOOKUP(D6147,'Species List'!$A$2:$J$97,4,0)</f>
        <v>Scaridae</v>
      </c>
    </row>
    <row r="6148" spans="1:11">
      <c r="A6148">
        <v>2017</v>
      </c>
      <c r="B6148" t="s">
        <v>41</v>
      </c>
      <c r="C6148">
        <v>1</v>
      </c>
      <c r="D6148" t="s">
        <v>47</v>
      </c>
      <c r="E6148" s="48" t="str">
        <f>VLOOKUP(D6148,'Species List'!$A$2:$J$97,3,0)</f>
        <v>Sparisoma aurofrenatum</v>
      </c>
      <c r="F6148">
        <v>19</v>
      </c>
      <c r="G6148" t="s">
        <v>43</v>
      </c>
      <c r="H6148" s="50">
        <f>VLOOKUP(D6148,'Species List'!$A$2:$J$97,6,0)</f>
        <v>-4.0781000000000001</v>
      </c>
      <c r="I6148" s="50">
        <f>VLOOKUP(D6148,'Species List'!$A$2:$J$97,7,0)</f>
        <v>2.7437999999999998</v>
      </c>
      <c r="J6148">
        <f t="shared" si="96"/>
        <v>149.3977752647418</v>
      </c>
      <c r="K6148" s="50" t="str">
        <f>VLOOKUP(D6148,'Species List'!$A$2:$J$97,4,0)</f>
        <v>Scaridae</v>
      </c>
    </row>
    <row r="6149" spans="1:11">
      <c r="A6149">
        <v>2017</v>
      </c>
      <c r="B6149" t="s">
        <v>41</v>
      </c>
      <c r="C6149">
        <v>1</v>
      </c>
      <c r="D6149" t="s">
        <v>47</v>
      </c>
      <c r="E6149" s="48" t="str">
        <f>VLOOKUP(D6149,'Species List'!$A$2:$J$97,3,0)</f>
        <v>Sparisoma aurofrenatum</v>
      </c>
      <c r="F6149">
        <v>22</v>
      </c>
      <c r="G6149" t="s">
        <v>43</v>
      </c>
      <c r="H6149" s="50">
        <f>VLOOKUP(D6149,'Species List'!$A$2:$J$97,6,0)</f>
        <v>-4.0781000000000001</v>
      </c>
      <c r="I6149" s="50">
        <f>VLOOKUP(D6149,'Species List'!$A$2:$J$97,7,0)</f>
        <v>2.7437999999999998</v>
      </c>
      <c r="J6149">
        <f t="shared" si="96"/>
        <v>223.37746170948702</v>
      </c>
      <c r="K6149" s="50" t="str">
        <f>VLOOKUP(D6149,'Species List'!$A$2:$J$97,4,0)</f>
        <v>Scaridae</v>
      </c>
    </row>
    <row r="6150" spans="1:11">
      <c r="A6150">
        <v>2017</v>
      </c>
      <c r="B6150" t="s">
        <v>41</v>
      </c>
      <c r="C6150">
        <v>1</v>
      </c>
      <c r="D6150" t="s">
        <v>45</v>
      </c>
      <c r="E6150" s="48" t="str">
        <f>VLOOKUP(D6150,'Species List'!$A$2:$J$97,3,0)</f>
        <v>Sparisoma viride</v>
      </c>
      <c r="F6150">
        <v>14</v>
      </c>
      <c r="G6150" t="s">
        <v>21</v>
      </c>
      <c r="H6150" s="50">
        <f>VLOOKUP(D6150,'Species List'!$A$2:$J$97,6,0)</f>
        <v>-4.4317000000000002</v>
      </c>
      <c r="I6150" s="50">
        <f>VLOOKUP(D6150,'Species List'!$A$2:$J$97,7,0)</f>
        <v>2.9051</v>
      </c>
      <c r="J6150">
        <f t="shared" si="96"/>
        <v>63.535515280093612</v>
      </c>
      <c r="K6150" s="50" t="str">
        <f>VLOOKUP(D6150,'Species List'!$A$2:$J$97,4,0)</f>
        <v>Scaridae</v>
      </c>
    </row>
    <row r="6151" spans="1:11">
      <c r="A6151">
        <v>2017</v>
      </c>
      <c r="B6151" t="s">
        <v>41</v>
      </c>
      <c r="C6151">
        <v>1</v>
      </c>
      <c r="D6151" t="s">
        <v>45</v>
      </c>
      <c r="E6151" s="48" t="str">
        <f>VLOOKUP(D6151,'Species List'!$A$2:$J$97,3,0)</f>
        <v>Sparisoma viride</v>
      </c>
      <c r="F6151">
        <v>20</v>
      </c>
      <c r="G6151" t="s">
        <v>21</v>
      </c>
      <c r="H6151" s="50">
        <f>VLOOKUP(D6151,'Species List'!$A$2:$J$97,6,0)</f>
        <v>-4.4317000000000002</v>
      </c>
      <c r="I6151" s="50">
        <f>VLOOKUP(D6151,'Species List'!$A$2:$J$97,7,0)</f>
        <v>2.9051</v>
      </c>
      <c r="J6151">
        <f t="shared" si="96"/>
        <v>179.06975540636282</v>
      </c>
      <c r="K6151" s="50" t="str">
        <f>VLOOKUP(D6151,'Species List'!$A$2:$J$97,4,0)</f>
        <v>Scaridae</v>
      </c>
    </row>
    <row r="6152" spans="1:11">
      <c r="A6152">
        <v>2017</v>
      </c>
      <c r="B6152" t="s">
        <v>41</v>
      </c>
      <c r="C6152">
        <v>1</v>
      </c>
      <c r="D6152" t="s">
        <v>40</v>
      </c>
      <c r="E6152" s="48" t="str">
        <f>VLOOKUP(D6152,'Species List'!$A$2:$J$97,3,0)</f>
        <v>Sparisoma viride</v>
      </c>
      <c r="F6152">
        <v>24</v>
      </c>
      <c r="G6152" t="s">
        <v>21</v>
      </c>
      <c r="H6152" s="50">
        <f>VLOOKUP(D6152,'Species List'!$A$2:$J$97,6,0)</f>
        <v>-4.4317000000000002</v>
      </c>
      <c r="I6152" s="50">
        <f>VLOOKUP(D6152,'Species List'!$A$2:$J$97,7,0)</f>
        <v>2.9051</v>
      </c>
      <c r="J6152">
        <f t="shared" si="96"/>
        <v>304.12468932899543</v>
      </c>
      <c r="K6152" s="50" t="str">
        <f>VLOOKUP(D6152,'Species List'!$A$2:$J$97,4,0)</f>
        <v>Scaridae</v>
      </c>
    </row>
    <row r="6153" spans="1:11">
      <c r="A6153">
        <v>2017</v>
      </c>
      <c r="B6153" t="s">
        <v>41</v>
      </c>
      <c r="C6153">
        <v>2</v>
      </c>
      <c r="D6153" t="s">
        <v>46</v>
      </c>
      <c r="E6153" s="48" t="str">
        <f>VLOOKUP(D6153,'Species List'!$A$2:$J$97,3,0)</f>
        <v>Acanthurus chirurgus</v>
      </c>
      <c r="F6153">
        <v>16</v>
      </c>
      <c r="H6153" s="50">
        <f>VLOOKUP(D6153,'Species List'!$A$2:$J$97,6,0)</f>
        <v>-2.4262000000000001</v>
      </c>
      <c r="I6153" s="50">
        <f>VLOOKUP(D6153,'Species List'!$A$2:$J$97,7,0)</f>
        <v>2.0768</v>
      </c>
      <c r="J6153">
        <f t="shared" si="96"/>
        <v>141.68255499244037</v>
      </c>
      <c r="K6153" s="50" t="str">
        <f>VLOOKUP(D6153,'Species List'!$A$2:$J$97,4,0)</f>
        <v>Acanthuridae</v>
      </c>
    </row>
    <row r="6154" spans="1:11">
      <c r="A6154">
        <v>2017</v>
      </c>
      <c r="B6154" t="s">
        <v>41</v>
      </c>
      <c r="C6154">
        <v>2</v>
      </c>
      <c r="D6154" t="s">
        <v>46</v>
      </c>
      <c r="E6154" s="48" t="str">
        <f>VLOOKUP(D6154,'Species List'!$A$2:$J$97,3,0)</f>
        <v>Acanthurus chirurgus</v>
      </c>
      <c r="F6154">
        <v>17</v>
      </c>
      <c r="H6154" s="50">
        <f>VLOOKUP(D6154,'Species List'!$A$2:$J$97,6,0)</f>
        <v>-2.4262000000000001</v>
      </c>
      <c r="I6154" s="50">
        <f>VLOOKUP(D6154,'Species List'!$A$2:$J$97,7,0)</f>
        <v>2.0768</v>
      </c>
      <c r="J6154">
        <f t="shared" si="96"/>
        <v>160.69276363308131</v>
      </c>
      <c r="K6154" s="50" t="str">
        <f>VLOOKUP(D6154,'Species List'!$A$2:$J$97,4,0)</f>
        <v>Acanthuridae</v>
      </c>
    </row>
    <row r="6155" spans="1:11">
      <c r="A6155">
        <v>2017</v>
      </c>
      <c r="B6155" t="s">
        <v>41</v>
      </c>
      <c r="C6155">
        <v>2</v>
      </c>
      <c r="D6155" t="s">
        <v>54</v>
      </c>
      <c r="E6155" s="48" t="str">
        <f>VLOOKUP(D6155,'Species List'!$A$2:$J$97,3,0)</f>
        <v>Acanthurus coeruleus</v>
      </c>
      <c r="F6155">
        <v>12</v>
      </c>
      <c r="H6155" s="50">
        <f>VLOOKUP(D6155,'Species List'!$A$2:$J$97,6,0)</f>
        <v>-2.8241999999999998</v>
      </c>
      <c r="I6155" s="50">
        <f>VLOOKUP(D6155,'Species List'!$A$2:$J$97,7,0)</f>
        <v>2.2637999999999998</v>
      </c>
      <c r="J6155">
        <f t="shared" si="96"/>
        <v>76.322133977954692</v>
      </c>
      <c r="K6155" s="50" t="str">
        <f>VLOOKUP(D6155,'Species List'!$A$2:$J$97,4,0)</f>
        <v>Acanthuridae</v>
      </c>
    </row>
    <row r="6156" spans="1:11">
      <c r="A6156">
        <v>2017</v>
      </c>
      <c r="B6156" t="s">
        <v>41</v>
      </c>
      <c r="C6156">
        <v>2</v>
      </c>
      <c r="D6156" t="s">
        <v>54</v>
      </c>
      <c r="E6156" s="48" t="str">
        <f>VLOOKUP(D6156,'Species List'!$A$2:$J$97,3,0)</f>
        <v>Acanthurus coeruleus</v>
      </c>
      <c r="F6156">
        <v>16</v>
      </c>
      <c r="H6156" s="50">
        <f>VLOOKUP(D6156,'Species List'!$A$2:$J$97,6,0)</f>
        <v>-2.8241999999999998</v>
      </c>
      <c r="I6156" s="50">
        <f>VLOOKUP(D6156,'Species List'!$A$2:$J$97,7,0)</f>
        <v>2.2637999999999998</v>
      </c>
      <c r="J6156">
        <f t="shared" si="96"/>
        <v>146.38171018501848</v>
      </c>
      <c r="K6156" s="50" t="str">
        <f>VLOOKUP(D6156,'Species List'!$A$2:$J$97,4,0)</f>
        <v>Acanthuridae</v>
      </c>
    </row>
    <row r="6157" spans="1:11">
      <c r="A6157">
        <v>2017</v>
      </c>
      <c r="B6157" t="s">
        <v>41</v>
      </c>
      <c r="C6157">
        <v>2</v>
      </c>
      <c r="D6157" t="s">
        <v>44</v>
      </c>
      <c r="E6157" s="48" t="str">
        <f>VLOOKUP(D6157,'Species List'!$A$2:$J$97,3,0)</f>
        <v>Scarus iseri</v>
      </c>
      <c r="F6157">
        <v>10</v>
      </c>
      <c r="G6157" t="s">
        <v>21</v>
      </c>
      <c r="H6157" s="50">
        <f>VLOOKUP(D6157,'Species List'!$A$2:$J$97,6,0)</f>
        <v>-4.8887</v>
      </c>
      <c r="I6157" s="50">
        <f>VLOOKUP(D6157,'Species List'!$A$2:$J$97,7,0)</f>
        <v>3.0548000000000002</v>
      </c>
      <c r="J6157">
        <f t="shared" si="96"/>
        <v>16.630296795457848</v>
      </c>
      <c r="K6157" s="50" t="str">
        <f>VLOOKUP(D6157,'Species List'!$A$2:$J$97,4,0)</f>
        <v>Scaridae</v>
      </c>
    </row>
    <row r="6158" spans="1:11">
      <c r="A6158">
        <v>2017</v>
      </c>
      <c r="B6158" t="s">
        <v>41</v>
      </c>
      <c r="C6158">
        <v>2</v>
      </c>
      <c r="D6158" t="s">
        <v>44</v>
      </c>
      <c r="E6158" s="48" t="str">
        <f>VLOOKUP(D6158,'Species List'!$A$2:$J$97,3,0)</f>
        <v>Scarus iseri</v>
      </c>
      <c r="F6158">
        <v>10</v>
      </c>
      <c r="G6158" t="s">
        <v>21</v>
      </c>
      <c r="H6158" s="50">
        <f>VLOOKUP(D6158,'Species List'!$A$2:$J$97,6,0)</f>
        <v>-4.8887</v>
      </c>
      <c r="I6158" s="50">
        <f>VLOOKUP(D6158,'Species List'!$A$2:$J$97,7,0)</f>
        <v>3.0548000000000002</v>
      </c>
      <c r="J6158">
        <f t="shared" si="96"/>
        <v>16.630296795457848</v>
      </c>
      <c r="K6158" s="50" t="str">
        <f>VLOOKUP(D6158,'Species List'!$A$2:$J$97,4,0)</f>
        <v>Scaridae</v>
      </c>
    </row>
    <row r="6159" spans="1:11">
      <c r="A6159">
        <v>2017</v>
      </c>
      <c r="B6159" t="s">
        <v>41</v>
      </c>
      <c r="C6159">
        <v>2</v>
      </c>
      <c r="D6159" t="s">
        <v>44</v>
      </c>
      <c r="E6159" s="48" t="str">
        <f>VLOOKUP(D6159,'Species List'!$A$2:$J$97,3,0)</f>
        <v>Scarus iseri</v>
      </c>
      <c r="F6159">
        <v>10</v>
      </c>
      <c r="G6159" t="s">
        <v>21</v>
      </c>
      <c r="H6159" s="50">
        <f>VLOOKUP(D6159,'Species List'!$A$2:$J$97,6,0)</f>
        <v>-4.8887</v>
      </c>
      <c r="I6159" s="50">
        <f>VLOOKUP(D6159,'Species List'!$A$2:$J$97,7,0)</f>
        <v>3.0548000000000002</v>
      </c>
      <c r="J6159">
        <f t="shared" si="96"/>
        <v>16.630296795457848</v>
      </c>
      <c r="K6159" s="50" t="str">
        <f>VLOOKUP(D6159,'Species List'!$A$2:$J$97,4,0)</f>
        <v>Scaridae</v>
      </c>
    </row>
    <row r="6160" spans="1:11">
      <c r="A6160">
        <v>2017</v>
      </c>
      <c r="B6160" t="s">
        <v>41</v>
      </c>
      <c r="C6160">
        <v>2</v>
      </c>
      <c r="D6160" t="s">
        <v>44</v>
      </c>
      <c r="E6160" s="48" t="str">
        <f>VLOOKUP(D6160,'Species List'!$A$2:$J$97,3,0)</f>
        <v>Scarus iseri</v>
      </c>
      <c r="F6160">
        <v>10</v>
      </c>
      <c r="G6160" t="s">
        <v>21</v>
      </c>
      <c r="H6160" s="50">
        <f>VLOOKUP(D6160,'Species List'!$A$2:$J$97,6,0)</f>
        <v>-4.8887</v>
      </c>
      <c r="I6160" s="50">
        <f>VLOOKUP(D6160,'Species List'!$A$2:$J$97,7,0)</f>
        <v>3.0548000000000002</v>
      </c>
      <c r="J6160">
        <f t="shared" si="96"/>
        <v>16.630296795457848</v>
      </c>
      <c r="K6160" s="50" t="str">
        <f>VLOOKUP(D6160,'Species List'!$A$2:$J$97,4,0)</f>
        <v>Scaridae</v>
      </c>
    </row>
    <row r="6161" spans="1:11">
      <c r="A6161">
        <v>2017</v>
      </c>
      <c r="B6161" t="s">
        <v>41</v>
      </c>
      <c r="C6161">
        <v>2</v>
      </c>
      <c r="D6161" t="s">
        <v>48</v>
      </c>
      <c r="E6161" s="48" t="str">
        <f>VLOOKUP(D6161,'Species List'!$A$2:$J$97,3,0)</f>
        <v>Scarus taeniopterus</v>
      </c>
      <c r="F6161">
        <v>12</v>
      </c>
      <c r="G6161" t="s">
        <v>21</v>
      </c>
      <c r="H6161" s="50">
        <f>VLOOKUP(D6161,'Species List'!$A$2:$J$97,6,0)</f>
        <v>-3.2256999999999998</v>
      </c>
      <c r="I6161" s="50">
        <f>VLOOKUP(D6161,'Species List'!$A$2:$J$97,7,0)</f>
        <v>2.3852000000000002</v>
      </c>
      <c r="J6161">
        <f t="shared" si="96"/>
        <v>54.145592205106873</v>
      </c>
      <c r="K6161" s="50" t="str">
        <f>VLOOKUP(D6161,'Species List'!$A$2:$J$97,4,0)</f>
        <v>Scaridae</v>
      </c>
    </row>
    <row r="6162" spans="1:11">
      <c r="A6162">
        <v>2017</v>
      </c>
      <c r="B6162" t="s">
        <v>41</v>
      </c>
      <c r="C6162">
        <v>2</v>
      </c>
      <c r="D6162" t="s">
        <v>48</v>
      </c>
      <c r="E6162" s="48" t="str">
        <f>VLOOKUP(D6162,'Species List'!$A$2:$J$97,3,0)</f>
        <v>Scarus taeniopterus</v>
      </c>
      <c r="F6162">
        <v>12</v>
      </c>
      <c r="G6162" t="s">
        <v>21</v>
      </c>
      <c r="H6162" s="50">
        <f>VLOOKUP(D6162,'Species List'!$A$2:$J$97,6,0)</f>
        <v>-3.2256999999999998</v>
      </c>
      <c r="I6162" s="50">
        <f>VLOOKUP(D6162,'Species List'!$A$2:$J$97,7,0)</f>
        <v>2.3852000000000002</v>
      </c>
      <c r="J6162">
        <f t="shared" si="96"/>
        <v>54.145592205106873</v>
      </c>
      <c r="K6162" s="50" t="str">
        <f>VLOOKUP(D6162,'Species List'!$A$2:$J$97,4,0)</f>
        <v>Scaridae</v>
      </c>
    </row>
    <row r="6163" spans="1:11">
      <c r="A6163">
        <v>2017</v>
      </c>
      <c r="B6163" t="s">
        <v>41</v>
      </c>
      <c r="C6163">
        <v>2</v>
      </c>
      <c r="D6163" t="s">
        <v>48</v>
      </c>
      <c r="E6163" s="48" t="str">
        <f>VLOOKUP(D6163,'Species List'!$A$2:$J$97,3,0)</f>
        <v>Scarus taeniopterus</v>
      </c>
      <c r="F6163">
        <v>12</v>
      </c>
      <c r="G6163" t="s">
        <v>21</v>
      </c>
      <c r="H6163" s="50">
        <f>VLOOKUP(D6163,'Species List'!$A$2:$J$97,6,0)</f>
        <v>-3.2256999999999998</v>
      </c>
      <c r="I6163" s="50">
        <f>VLOOKUP(D6163,'Species List'!$A$2:$J$97,7,0)</f>
        <v>2.3852000000000002</v>
      </c>
      <c r="J6163">
        <f t="shared" si="96"/>
        <v>54.145592205106873</v>
      </c>
      <c r="K6163" s="50" t="str">
        <f>VLOOKUP(D6163,'Species List'!$A$2:$J$97,4,0)</f>
        <v>Scaridae</v>
      </c>
    </row>
    <row r="6164" spans="1:11">
      <c r="A6164">
        <v>2017</v>
      </c>
      <c r="B6164" t="s">
        <v>41</v>
      </c>
      <c r="C6164">
        <v>2</v>
      </c>
      <c r="D6164" t="s">
        <v>48</v>
      </c>
      <c r="E6164" s="48" t="str">
        <f>VLOOKUP(D6164,'Species List'!$A$2:$J$97,3,0)</f>
        <v>Scarus taeniopterus</v>
      </c>
      <c r="F6164">
        <v>14</v>
      </c>
      <c r="G6164" t="s">
        <v>21</v>
      </c>
      <c r="H6164" s="50">
        <f>VLOOKUP(D6164,'Species List'!$A$2:$J$97,6,0)</f>
        <v>-3.2256999999999998</v>
      </c>
      <c r="I6164" s="50">
        <f>VLOOKUP(D6164,'Species List'!$A$2:$J$97,7,0)</f>
        <v>2.3852000000000002</v>
      </c>
      <c r="J6164">
        <f t="shared" si="96"/>
        <v>78.206813423753971</v>
      </c>
      <c r="K6164" s="50" t="str">
        <f>VLOOKUP(D6164,'Species List'!$A$2:$J$97,4,0)</f>
        <v>Scaridae</v>
      </c>
    </row>
    <row r="6165" spans="1:11">
      <c r="A6165">
        <v>2017</v>
      </c>
      <c r="B6165" t="s">
        <v>41</v>
      </c>
      <c r="C6165">
        <v>2</v>
      </c>
      <c r="D6165" t="s">
        <v>48</v>
      </c>
      <c r="E6165" s="48" t="str">
        <f>VLOOKUP(D6165,'Species List'!$A$2:$J$97,3,0)</f>
        <v>Scarus taeniopterus</v>
      </c>
      <c r="F6165">
        <v>15</v>
      </c>
      <c r="G6165" t="s">
        <v>21</v>
      </c>
      <c r="H6165" s="50">
        <f>VLOOKUP(D6165,'Species List'!$A$2:$J$97,6,0)</f>
        <v>-3.2256999999999998</v>
      </c>
      <c r="I6165" s="50">
        <f>VLOOKUP(D6165,'Species List'!$A$2:$J$97,7,0)</f>
        <v>2.3852000000000002</v>
      </c>
      <c r="J6165">
        <f t="shared" si="96"/>
        <v>92.19616810425471</v>
      </c>
      <c r="K6165" s="50" t="str">
        <f>VLOOKUP(D6165,'Species List'!$A$2:$J$97,4,0)</f>
        <v>Scaridae</v>
      </c>
    </row>
    <row r="6166" spans="1:11">
      <c r="A6166">
        <v>2017</v>
      </c>
      <c r="B6166" t="s">
        <v>41</v>
      </c>
      <c r="C6166">
        <v>2</v>
      </c>
      <c r="D6166" t="s">
        <v>48</v>
      </c>
      <c r="E6166" s="48" t="str">
        <f>VLOOKUP(D6166,'Species List'!$A$2:$J$97,3,0)</f>
        <v>Scarus taeniopterus</v>
      </c>
      <c r="F6166">
        <v>22</v>
      </c>
      <c r="G6166" t="s">
        <v>43</v>
      </c>
      <c r="H6166" s="50">
        <f>VLOOKUP(D6166,'Species List'!$A$2:$J$97,6,0)</f>
        <v>-3.2256999999999998</v>
      </c>
      <c r="I6166" s="50">
        <f>VLOOKUP(D6166,'Species List'!$A$2:$J$97,7,0)</f>
        <v>2.3852000000000002</v>
      </c>
      <c r="J6166">
        <f t="shared" si="96"/>
        <v>229.85109565998633</v>
      </c>
      <c r="K6166" s="50" t="str">
        <f>VLOOKUP(D6166,'Species List'!$A$2:$J$97,4,0)</f>
        <v>Scaridae</v>
      </c>
    </row>
    <row r="6167" spans="1:11">
      <c r="A6167">
        <v>2017</v>
      </c>
      <c r="B6167" t="s">
        <v>41</v>
      </c>
      <c r="C6167">
        <v>2</v>
      </c>
      <c r="D6167" t="s">
        <v>48</v>
      </c>
      <c r="E6167" s="48" t="str">
        <f>VLOOKUP(D6167,'Species List'!$A$2:$J$97,3,0)</f>
        <v>Scarus taeniopterus</v>
      </c>
      <c r="F6167">
        <v>24</v>
      </c>
      <c r="G6167" t="s">
        <v>43</v>
      </c>
      <c r="H6167" s="50">
        <f>VLOOKUP(D6167,'Species List'!$A$2:$J$97,6,0)</f>
        <v>-3.2256999999999998</v>
      </c>
      <c r="I6167" s="50">
        <f>VLOOKUP(D6167,'Species List'!$A$2:$J$97,7,0)</f>
        <v>2.3852000000000002</v>
      </c>
      <c r="J6167">
        <f t="shared" si="96"/>
        <v>282.86541679033706</v>
      </c>
      <c r="K6167" s="50" t="str">
        <f>VLOOKUP(D6167,'Species List'!$A$2:$J$97,4,0)</f>
        <v>Scaridae</v>
      </c>
    </row>
    <row r="6168" spans="1:11">
      <c r="A6168">
        <v>2017</v>
      </c>
      <c r="B6168" t="s">
        <v>41</v>
      </c>
      <c r="C6168">
        <v>2</v>
      </c>
      <c r="D6168" t="s">
        <v>42</v>
      </c>
      <c r="E6168" s="48" t="str">
        <f>VLOOKUP(D6168,'Species List'!$A$2:$J$97,3,0)</f>
        <v>Scarus vetula</v>
      </c>
      <c r="F6168">
        <v>12</v>
      </c>
      <c r="G6168" t="s">
        <v>21</v>
      </c>
      <c r="H6168" s="50">
        <f>VLOOKUP(D6168,'Species List'!$A$2:$J$97,6,0)</f>
        <v>-5.0162000000000004</v>
      </c>
      <c r="I6168" s="50">
        <f>VLOOKUP(D6168,'Species List'!$A$2:$J$97,7,0)</f>
        <v>3.1109</v>
      </c>
      <c r="J6168">
        <f t="shared" si="96"/>
        <v>28.309026719500526</v>
      </c>
      <c r="K6168" s="50" t="str">
        <f>VLOOKUP(D6168,'Species List'!$A$2:$J$97,4,0)</f>
        <v>Scaridae</v>
      </c>
    </row>
    <row r="6169" spans="1:11">
      <c r="A6169">
        <v>2017</v>
      </c>
      <c r="B6169" t="s">
        <v>41</v>
      </c>
      <c r="C6169">
        <v>2</v>
      </c>
      <c r="D6169" t="s">
        <v>42</v>
      </c>
      <c r="E6169" s="48" t="str">
        <f>VLOOKUP(D6169,'Species List'!$A$2:$J$97,3,0)</f>
        <v>Scarus vetula</v>
      </c>
      <c r="F6169">
        <v>12</v>
      </c>
      <c r="G6169" t="s">
        <v>21</v>
      </c>
      <c r="H6169" s="50">
        <f>VLOOKUP(D6169,'Species List'!$A$2:$J$97,6,0)</f>
        <v>-5.0162000000000004</v>
      </c>
      <c r="I6169" s="50">
        <f>VLOOKUP(D6169,'Species List'!$A$2:$J$97,7,0)</f>
        <v>3.1109</v>
      </c>
      <c r="J6169">
        <f t="shared" si="96"/>
        <v>28.309026719500526</v>
      </c>
      <c r="K6169" s="50" t="str">
        <f>VLOOKUP(D6169,'Species List'!$A$2:$J$97,4,0)</f>
        <v>Scaridae</v>
      </c>
    </row>
    <row r="6170" spans="1:11">
      <c r="A6170">
        <v>2017</v>
      </c>
      <c r="B6170" t="s">
        <v>41</v>
      </c>
      <c r="C6170">
        <v>2</v>
      </c>
      <c r="D6170" t="s">
        <v>42</v>
      </c>
      <c r="E6170" s="48" t="str">
        <f>VLOOKUP(D6170,'Species List'!$A$2:$J$97,3,0)</f>
        <v>Scarus vetula</v>
      </c>
      <c r="F6170">
        <v>12</v>
      </c>
      <c r="G6170" t="s">
        <v>21</v>
      </c>
      <c r="H6170" s="50">
        <f>VLOOKUP(D6170,'Species List'!$A$2:$J$97,6,0)</f>
        <v>-5.0162000000000004</v>
      </c>
      <c r="I6170" s="50">
        <f>VLOOKUP(D6170,'Species List'!$A$2:$J$97,7,0)</f>
        <v>3.1109</v>
      </c>
      <c r="J6170">
        <f t="shared" si="96"/>
        <v>28.309026719500526</v>
      </c>
      <c r="K6170" s="50" t="str">
        <f>VLOOKUP(D6170,'Species List'!$A$2:$J$97,4,0)</f>
        <v>Scaridae</v>
      </c>
    </row>
    <row r="6171" spans="1:11">
      <c r="A6171">
        <v>2017</v>
      </c>
      <c r="B6171" t="s">
        <v>41</v>
      </c>
      <c r="C6171">
        <v>2</v>
      </c>
      <c r="D6171" t="s">
        <v>42</v>
      </c>
      <c r="E6171" s="48" t="str">
        <f>VLOOKUP(D6171,'Species List'!$A$2:$J$97,3,0)</f>
        <v>Scarus vetula</v>
      </c>
      <c r="F6171">
        <v>14</v>
      </c>
      <c r="G6171" t="s">
        <v>21</v>
      </c>
      <c r="H6171" s="50">
        <f>VLOOKUP(D6171,'Species List'!$A$2:$J$97,6,0)</f>
        <v>-5.0162000000000004</v>
      </c>
      <c r="I6171" s="50">
        <f>VLOOKUP(D6171,'Species List'!$A$2:$J$97,7,0)</f>
        <v>3.1109</v>
      </c>
      <c r="J6171">
        <f t="shared" si="96"/>
        <v>45.728789604589814</v>
      </c>
      <c r="K6171" s="50" t="str">
        <f>VLOOKUP(D6171,'Species List'!$A$2:$J$97,4,0)</f>
        <v>Scaridae</v>
      </c>
    </row>
    <row r="6172" spans="1:11">
      <c r="A6172">
        <v>2017</v>
      </c>
      <c r="B6172" t="s">
        <v>41</v>
      </c>
      <c r="C6172">
        <v>2</v>
      </c>
      <c r="D6172" t="s">
        <v>42</v>
      </c>
      <c r="E6172" s="48" t="str">
        <f>VLOOKUP(D6172,'Species List'!$A$2:$J$97,3,0)</f>
        <v>Scarus vetula</v>
      </c>
      <c r="F6172">
        <v>22</v>
      </c>
      <c r="G6172" t="s">
        <v>21</v>
      </c>
      <c r="H6172" s="50">
        <f>VLOOKUP(D6172,'Species List'!$A$2:$J$97,6,0)</f>
        <v>-5.0162000000000004</v>
      </c>
      <c r="I6172" s="50">
        <f>VLOOKUP(D6172,'Species List'!$A$2:$J$97,7,0)</f>
        <v>3.1109</v>
      </c>
      <c r="J6172">
        <f t="shared" si="96"/>
        <v>186.5703893135852</v>
      </c>
      <c r="K6172" s="50" t="str">
        <f>VLOOKUP(D6172,'Species List'!$A$2:$J$97,4,0)</f>
        <v>Scaridae</v>
      </c>
    </row>
    <row r="6173" spans="1:11">
      <c r="A6173">
        <v>2017</v>
      </c>
      <c r="B6173" t="s">
        <v>41</v>
      </c>
      <c r="C6173">
        <v>2</v>
      </c>
      <c r="D6173" t="s">
        <v>42</v>
      </c>
      <c r="E6173" s="48" t="str">
        <f>VLOOKUP(D6173,'Species List'!$A$2:$J$97,3,0)</f>
        <v>Scarus vetula</v>
      </c>
      <c r="F6173">
        <v>23</v>
      </c>
      <c r="G6173" t="s">
        <v>21</v>
      </c>
      <c r="H6173" s="50">
        <f>VLOOKUP(D6173,'Species List'!$A$2:$J$97,6,0)</f>
        <v>-5.0162000000000004</v>
      </c>
      <c r="I6173" s="50">
        <f>VLOOKUP(D6173,'Species List'!$A$2:$J$97,7,0)</f>
        <v>3.1109</v>
      </c>
      <c r="J6173">
        <f t="shared" si="96"/>
        <v>214.23929230422809</v>
      </c>
      <c r="K6173" s="50" t="str">
        <f>VLOOKUP(D6173,'Species List'!$A$2:$J$97,4,0)</f>
        <v>Scaridae</v>
      </c>
    </row>
    <row r="6174" spans="1:11">
      <c r="A6174">
        <v>2017</v>
      </c>
      <c r="B6174" t="s">
        <v>41</v>
      </c>
      <c r="C6174">
        <v>2</v>
      </c>
      <c r="D6174" t="s">
        <v>42</v>
      </c>
      <c r="E6174" s="48" t="str">
        <f>VLOOKUP(D6174,'Species List'!$A$2:$J$97,3,0)</f>
        <v>Scarus vetula</v>
      </c>
      <c r="F6174">
        <v>22</v>
      </c>
      <c r="G6174" t="s">
        <v>43</v>
      </c>
      <c r="H6174" s="50">
        <f>VLOOKUP(D6174,'Species List'!$A$2:$J$97,6,0)</f>
        <v>-5.0162000000000004</v>
      </c>
      <c r="I6174" s="50">
        <f>VLOOKUP(D6174,'Species List'!$A$2:$J$97,7,0)</f>
        <v>3.1109</v>
      </c>
      <c r="J6174">
        <f t="shared" si="96"/>
        <v>186.5703893135852</v>
      </c>
      <c r="K6174" s="50" t="str">
        <f>VLOOKUP(D6174,'Species List'!$A$2:$J$97,4,0)</f>
        <v>Scaridae</v>
      </c>
    </row>
    <row r="6175" spans="1:11">
      <c r="A6175">
        <v>2017</v>
      </c>
      <c r="B6175" t="s">
        <v>41</v>
      </c>
      <c r="C6175">
        <v>2</v>
      </c>
      <c r="D6175" t="s">
        <v>42</v>
      </c>
      <c r="E6175" s="48" t="str">
        <f>VLOOKUP(D6175,'Species List'!$A$2:$J$97,3,0)</f>
        <v>Scarus vetula</v>
      </c>
      <c r="F6175">
        <v>37</v>
      </c>
      <c r="G6175" t="s">
        <v>43</v>
      </c>
      <c r="H6175" s="50">
        <f>VLOOKUP(D6175,'Species List'!$A$2:$J$97,6,0)</f>
        <v>-5.0162000000000004</v>
      </c>
      <c r="I6175" s="50">
        <f>VLOOKUP(D6175,'Species List'!$A$2:$J$97,7,0)</f>
        <v>3.1109</v>
      </c>
      <c r="J6175">
        <f t="shared" si="96"/>
        <v>940.19674519620162</v>
      </c>
      <c r="K6175" s="50" t="str">
        <f>VLOOKUP(D6175,'Species List'!$A$2:$J$97,4,0)</f>
        <v>Scaridae</v>
      </c>
    </row>
    <row r="6176" spans="1:11">
      <c r="A6176">
        <v>2017</v>
      </c>
      <c r="B6176" t="s">
        <v>41</v>
      </c>
      <c r="C6176">
        <v>2</v>
      </c>
      <c r="D6176" t="s">
        <v>47</v>
      </c>
      <c r="E6176" s="48" t="str">
        <f>VLOOKUP(D6176,'Species List'!$A$2:$J$97,3,0)</f>
        <v>Sparisoma aurofrenatum</v>
      </c>
      <c r="F6176">
        <v>12</v>
      </c>
      <c r="G6176" t="s">
        <v>21</v>
      </c>
      <c r="H6176" s="50">
        <f>VLOOKUP(D6176,'Species List'!$A$2:$J$97,6,0)</f>
        <v>-4.0781000000000001</v>
      </c>
      <c r="I6176" s="50">
        <f>VLOOKUP(D6176,'Species List'!$A$2:$J$97,7,0)</f>
        <v>2.7437999999999998</v>
      </c>
      <c r="J6176">
        <f t="shared" si="96"/>
        <v>42.340648247283212</v>
      </c>
      <c r="K6176" s="50" t="str">
        <f>VLOOKUP(D6176,'Species List'!$A$2:$J$97,4,0)</f>
        <v>Scaridae</v>
      </c>
    </row>
    <row r="6177" spans="1:11">
      <c r="A6177">
        <v>2017</v>
      </c>
      <c r="B6177" t="s">
        <v>41</v>
      </c>
      <c r="C6177">
        <v>2</v>
      </c>
      <c r="D6177" t="s">
        <v>47</v>
      </c>
      <c r="E6177" s="48" t="str">
        <f>VLOOKUP(D6177,'Species List'!$A$2:$J$97,3,0)</f>
        <v>Sparisoma aurofrenatum</v>
      </c>
      <c r="F6177">
        <v>20</v>
      </c>
      <c r="G6177" t="s">
        <v>21</v>
      </c>
      <c r="H6177" s="50">
        <f>VLOOKUP(D6177,'Species List'!$A$2:$J$97,6,0)</f>
        <v>-4.0781000000000001</v>
      </c>
      <c r="I6177" s="50">
        <f>VLOOKUP(D6177,'Species List'!$A$2:$J$97,7,0)</f>
        <v>2.7437999999999998</v>
      </c>
      <c r="J6177">
        <f t="shared" si="96"/>
        <v>171.97531044669645</v>
      </c>
      <c r="K6177" s="50" t="str">
        <f>VLOOKUP(D6177,'Species List'!$A$2:$J$97,4,0)</f>
        <v>Scaridae</v>
      </c>
    </row>
    <row r="6178" spans="1:11">
      <c r="A6178">
        <v>2017</v>
      </c>
      <c r="B6178" t="s">
        <v>41</v>
      </c>
      <c r="C6178">
        <v>2</v>
      </c>
      <c r="D6178" t="s">
        <v>47</v>
      </c>
      <c r="E6178" s="48" t="str">
        <f>VLOOKUP(D6178,'Species List'!$A$2:$J$97,3,0)</f>
        <v>Sparisoma aurofrenatum</v>
      </c>
      <c r="F6178">
        <v>20</v>
      </c>
      <c r="G6178" t="s">
        <v>21</v>
      </c>
      <c r="H6178" s="50">
        <f>VLOOKUP(D6178,'Species List'!$A$2:$J$97,6,0)</f>
        <v>-4.0781000000000001</v>
      </c>
      <c r="I6178" s="50">
        <f>VLOOKUP(D6178,'Species List'!$A$2:$J$97,7,0)</f>
        <v>2.7437999999999998</v>
      </c>
      <c r="J6178">
        <f t="shared" si="96"/>
        <v>171.97531044669645</v>
      </c>
      <c r="K6178" s="50" t="str">
        <f>VLOOKUP(D6178,'Species List'!$A$2:$J$97,4,0)</f>
        <v>Scaridae</v>
      </c>
    </row>
    <row r="6179" spans="1:11">
      <c r="A6179">
        <v>2017</v>
      </c>
      <c r="B6179" t="s">
        <v>41</v>
      </c>
      <c r="C6179">
        <v>2</v>
      </c>
      <c r="D6179" t="s">
        <v>47</v>
      </c>
      <c r="E6179" s="48" t="str">
        <f>VLOOKUP(D6179,'Species List'!$A$2:$J$97,3,0)</f>
        <v>Sparisoma aurofrenatum</v>
      </c>
      <c r="F6179">
        <v>8</v>
      </c>
      <c r="G6179" t="s">
        <v>53</v>
      </c>
      <c r="H6179" s="50">
        <f>VLOOKUP(D6179,'Species List'!$A$2:$J$97,6,0)</f>
        <v>-4.0781000000000001</v>
      </c>
      <c r="I6179" s="50">
        <f>VLOOKUP(D6179,'Species List'!$A$2:$J$97,7,0)</f>
        <v>2.7437999999999998</v>
      </c>
      <c r="J6179">
        <f t="shared" si="96"/>
        <v>13.918688207229055</v>
      </c>
      <c r="K6179" s="50" t="str">
        <f>VLOOKUP(D6179,'Species List'!$A$2:$J$97,4,0)</f>
        <v>Scaridae</v>
      </c>
    </row>
    <row r="6180" spans="1:11">
      <c r="A6180">
        <v>2017</v>
      </c>
      <c r="B6180" t="s">
        <v>41</v>
      </c>
      <c r="C6180">
        <v>2</v>
      </c>
      <c r="D6180" t="s">
        <v>47</v>
      </c>
      <c r="E6180" s="48" t="str">
        <f>VLOOKUP(D6180,'Species List'!$A$2:$J$97,3,0)</f>
        <v>Sparisoma aurofrenatum</v>
      </c>
      <c r="F6180">
        <v>21</v>
      </c>
      <c r="G6180" t="s">
        <v>43</v>
      </c>
      <c r="H6180" s="50">
        <f>VLOOKUP(D6180,'Species List'!$A$2:$J$97,6,0)</f>
        <v>-4.0781000000000001</v>
      </c>
      <c r="I6180" s="50">
        <f>VLOOKUP(D6180,'Species List'!$A$2:$J$97,7,0)</f>
        <v>2.7437999999999998</v>
      </c>
      <c r="J6180">
        <f t="shared" si="96"/>
        <v>196.60986314457895</v>
      </c>
      <c r="K6180" s="50" t="str">
        <f>VLOOKUP(D6180,'Species List'!$A$2:$J$97,4,0)</f>
        <v>Scaridae</v>
      </c>
    </row>
    <row r="6181" spans="1:11">
      <c r="A6181">
        <v>2017</v>
      </c>
      <c r="B6181" t="s">
        <v>41</v>
      </c>
      <c r="C6181">
        <v>2</v>
      </c>
      <c r="D6181" t="s">
        <v>45</v>
      </c>
      <c r="E6181" s="48" t="str">
        <f>VLOOKUP(D6181,'Species List'!$A$2:$J$97,3,0)</f>
        <v>Sparisoma viride</v>
      </c>
      <c r="F6181">
        <v>12</v>
      </c>
      <c r="G6181" t="s">
        <v>21</v>
      </c>
      <c r="H6181" s="50">
        <f>VLOOKUP(D6181,'Species List'!$A$2:$J$97,6,0)</f>
        <v>-4.4317000000000002</v>
      </c>
      <c r="I6181" s="50">
        <f>VLOOKUP(D6181,'Species List'!$A$2:$J$97,7,0)</f>
        <v>2.9051</v>
      </c>
      <c r="J6181">
        <f t="shared" si="96"/>
        <v>40.600318253552281</v>
      </c>
      <c r="K6181" s="50" t="str">
        <f>VLOOKUP(D6181,'Species List'!$A$2:$J$97,4,0)</f>
        <v>Scaridae</v>
      </c>
    </row>
    <row r="6182" spans="1:11">
      <c r="A6182">
        <v>2017</v>
      </c>
      <c r="B6182" t="s">
        <v>41</v>
      </c>
      <c r="C6182">
        <v>2</v>
      </c>
      <c r="D6182" t="s">
        <v>45</v>
      </c>
      <c r="E6182" s="48" t="str">
        <f>VLOOKUP(D6182,'Species List'!$A$2:$J$97,3,0)</f>
        <v>Sparisoma viride</v>
      </c>
      <c r="F6182">
        <v>14</v>
      </c>
      <c r="G6182" t="s">
        <v>21</v>
      </c>
      <c r="H6182" s="50">
        <f>VLOOKUP(D6182,'Species List'!$A$2:$J$97,6,0)</f>
        <v>-4.4317000000000002</v>
      </c>
      <c r="I6182" s="50">
        <f>VLOOKUP(D6182,'Species List'!$A$2:$J$97,7,0)</f>
        <v>2.9051</v>
      </c>
      <c r="J6182">
        <f t="shared" si="96"/>
        <v>63.535515280093612</v>
      </c>
      <c r="K6182" s="50" t="str">
        <f>VLOOKUP(D6182,'Species List'!$A$2:$J$97,4,0)</f>
        <v>Scaridae</v>
      </c>
    </row>
    <row r="6183" spans="1:11">
      <c r="A6183">
        <v>2017</v>
      </c>
      <c r="B6183" t="s">
        <v>41</v>
      </c>
      <c r="C6183">
        <v>2</v>
      </c>
      <c r="D6183" t="s">
        <v>45</v>
      </c>
      <c r="E6183" s="48" t="str">
        <f>VLOOKUP(D6183,'Species List'!$A$2:$J$97,3,0)</f>
        <v>Sparisoma viride</v>
      </c>
      <c r="F6183">
        <v>14</v>
      </c>
      <c r="G6183" t="s">
        <v>21</v>
      </c>
      <c r="H6183" s="50">
        <f>VLOOKUP(D6183,'Species List'!$A$2:$J$97,6,0)</f>
        <v>-4.4317000000000002</v>
      </c>
      <c r="I6183" s="50">
        <f>VLOOKUP(D6183,'Species List'!$A$2:$J$97,7,0)</f>
        <v>2.9051</v>
      </c>
      <c r="J6183">
        <f t="shared" si="96"/>
        <v>63.535515280093612</v>
      </c>
      <c r="K6183" s="50" t="str">
        <f>VLOOKUP(D6183,'Species List'!$A$2:$J$97,4,0)</f>
        <v>Scaridae</v>
      </c>
    </row>
    <row r="6184" spans="1:11">
      <c r="A6184">
        <v>2017</v>
      </c>
      <c r="B6184" t="s">
        <v>41</v>
      </c>
      <c r="C6184">
        <v>2</v>
      </c>
      <c r="D6184" t="s">
        <v>45</v>
      </c>
      <c r="E6184" s="48" t="str">
        <f>VLOOKUP(D6184,'Species List'!$A$2:$J$97,3,0)</f>
        <v>Sparisoma viride</v>
      </c>
      <c r="F6184">
        <v>22</v>
      </c>
      <c r="G6184" t="s">
        <v>21</v>
      </c>
      <c r="H6184" s="50">
        <f>VLOOKUP(D6184,'Species List'!$A$2:$J$97,6,0)</f>
        <v>-4.4317000000000002</v>
      </c>
      <c r="I6184" s="50">
        <f>VLOOKUP(D6184,'Species List'!$A$2:$J$97,7,0)</f>
        <v>2.9051</v>
      </c>
      <c r="J6184">
        <f t="shared" si="96"/>
        <v>236.19577785013334</v>
      </c>
      <c r="K6184" s="50" t="str">
        <f>VLOOKUP(D6184,'Species List'!$A$2:$J$97,4,0)</f>
        <v>Scaridae</v>
      </c>
    </row>
    <row r="6185" spans="1:11">
      <c r="A6185">
        <v>2017</v>
      </c>
      <c r="B6185" t="s">
        <v>41</v>
      </c>
      <c r="C6185">
        <v>2</v>
      </c>
      <c r="D6185" t="s">
        <v>45</v>
      </c>
      <c r="E6185" s="48" t="str">
        <f>VLOOKUP(D6185,'Species List'!$A$2:$J$97,3,0)</f>
        <v>Sparisoma viride</v>
      </c>
      <c r="F6185">
        <v>10</v>
      </c>
      <c r="G6185" t="s">
        <v>53</v>
      </c>
      <c r="H6185" s="50">
        <f>VLOOKUP(D6185,'Species List'!$A$2:$J$97,6,0)</f>
        <v>-4.4317000000000002</v>
      </c>
      <c r="I6185" s="50">
        <f>VLOOKUP(D6185,'Species List'!$A$2:$J$97,7,0)</f>
        <v>2.9051</v>
      </c>
      <c r="J6185">
        <f t="shared" si="96"/>
        <v>23.905619353446316</v>
      </c>
      <c r="K6185" s="50" t="str">
        <f>VLOOKUP(D6185,'Species List'!$A$2:$J$97,4,0)</f>
        <v>Scaridae</v>
      </c>
    </row>
    <row r="6186" spans="1:11">
      <c r="A6186">
        <v>2017</v>
      </c>
      <c r="B6186" t="s">
        <v>41</v>
      </c>
      <c r="C6186">
        <v>3</v>
      </c>
      <c r="D6186" t="s">
        <v>54</v>
      </c>
      <c r="E6186" s="48" t="str">
        <f>VLOOKUP(D6186,'Species List'!$A$2:$J$97,3,0)</f>
        <v>Acanthurus coeruleus</v>
      </c>
      <c r="F6186">
        <v>12</v>
      </c>
      <c r="H6186" s="50">
        <f>VLOOKUP(D6186,'Species List'!$A$2:$J$97,6,0)</f>
        <v>-2.8241999999999998</v>
      </c>
      <c r="I6186" s="50">
        <f>VLOOKUP(D6186,'Species List'!$A$2:$J$97,7,0)</f>
        <v>2.2637999999999998</v>
      </c>
      <c r="J6186">
        <f t="shared" si="96"/>
        <v>76.322133977954692</v>
      </c>
      <c r="K6186" s="50" t="str">
        <f>VLOOKUP(D6186,'Species List'!$A$2:$J$97,4,0)</f>
        <v>Acanthuridae</v>
      </c>
    </row>
    <row r="6187" spans="1:11">
      <c r="A6187">
        <v>2017</v>
      </c>
      <c r="B6187" t="s">
        <v>41</v>
      </c>
      <c r="C6187">
        <v>3</v>
      </c>
      <c r="D6187" t="s">
        <v>44</v>
      </c>
      <c r="E6187" s="48" t="str">
        <f>VLOOKUP(D6187,'Species List'!$A$2:$J$97,3,0)</f>
        <v>Scarus iseri</v>
      </c>
      <c r="F6187">
        <v>12</v>
      </c>
      <c r="G6187" t="s">
        <v>21</v>
      </c>
      <c r="H6187" s="50">
        <f>VLOOKUP(D6187,'Species List'!$A$2:$J$97,6,0)</f>
        <v>-4.8887</v>
      </c>
      <c r="I6187" s="50">
        <f>VLOOKUP(D6187,'Species List'!$A$2:$J$97,7,0)</f>
        <v>3.0548000000000002</v>
      </c>
      <c r="J6187">
        <f t="shared" si="96"/>
        <v>29.025711241570576</v>
      </c>
      <c r="K6187" s="50" t="str">
        <f>VLOOKUP(D6187,'Species List'!$A$2:$J$97,4,0)</f>
        <v>Scaridae</v>
      </c>
    </row>
    <row r="6188" spans="1:11">
      <c r="A6188">
        <v>2017</v>
      </c>
      <c r="B6188" t="s">
        <v>41</v>
      </c>
      <c r="C6188">
        <v>3</v>
      </c>
      <c r="D6188" t="s">
        <v>44</v>
      </c>
      <c r="E6188" s="48" t="str">
        <f>VLOOKUP(D6188,'Species List'!$A$2:$J$97,3,0)</f>
        <v>Scarus iseri</v>
      </c>
      <c r="F6188">
        <v>12</v>
      </c>
      <c r="G6188" t="s">
        <v>21</v>
      </c>
      <c r="H6188" s="50">
        <f>VLOOKUP(D6188,'Species List'!$A$2:$J$97,6,0)</f>
        <v>-4.8887</v>
      </c>
      <c r="I6188" s="50">
        <f>VLOOKUP(D6188,'Species List'!$A$2:$J$97,7,0)</f>
        <v>3.0548000000000002</v>
      </c>
      <c r="J6188">
        <f t="shared" si="96"/>
        <v>29.025711241570576</v>
      </c>
      <c r="K6188" s="50" t="str">
        <f>VLOOKUP(D6188,'Species List'!$A$2:$J$97,4,0)</f>
        <v>Scaridae</v>
      </c>
    </row>
    <row r="6189" spans="1:11">
      <c r="A6189">
        <v>2017</v>
      </c>
      <c r="B6189" t="s">
        <v>41</v>
      </c>
      <c r="C6189">
        <v>3</v>
      </c>
      <c r="D6189" t="s">
        <v>44</v>
      </c>
      <c r="E6189" s="48" t="str">
        <f>VLOOKUP(D6189,'Species List'!$A$2:$J$97,3,0)</f>
        <v>Scarus iseri</v>
      </c>
      <c r="F6189">
        <v>12</v>
      </c>
      <c r="G6189" t="s">
        <v>21</v>
      </c>
      <c r="H6189" s="50">
        <f>VLOOKUP(D6189,'Species List'!$A$2:$J$97,6,0)</f>
        <v>-4.8887</v>
      </c>
      <c r="I6189" s="50">
        <f>VLOOKUP(D6189,'Species List'!$A$2:$J$97,7,0)</f>
        <v>3.0548000000000002</v>
      </c>
      <c r="J6189">
        <f t="shared" si="96"/>
        <v>29.025711241570576</v>
      </c>
      <c r="K6189" s="50" t="str">
        <f>VLOOKUP(D6189,'Species List'!$A$2:$J$97,4,0)</f>
        <v>Scaridae</v>
      </c>
    </row>
    <row r="6190" spans="1:11">
      <c r="A6190">
        <v>2017</v>
      </c>
      <c r="B6190" t="s">
        <v>41</v>
      </c>
      <c r="C6190">
        <v>3</v>
      </c>
      <c r="D6190" t="s">
        <v>44</v>
      </c>
      <c r="E6190" s="48" t="str">
        <f>VLOOKUP(D6190,'Species List'!$A$2:$J$97,3,0)</f>
        <v>Scarus iseri</v>
      </c>
      <c r="F6190">
        <v>12</v>
      </c>
      <c r="G6190" t="s">
        <v>53</v>
      </c>
      <c r="H6190" s="50">
        <f>VLOOKUP(D6190,'Species List'!$A$2:$J$97,6,0)</f>
        <v>-4.8887</v>
      </c>
      <c r="I6190" s="50">
        <f>VLOOKUP(D6190,'Species List'!$A$2:$J$97,7,0)</f>
        <v>3.0548000000000002</v>
      </c>
      <c r="J6190">
        <f t="shared" si="96"/>
        <v>29.025711241570576</v>
      </c>
      <c r="K6190" s="50" t="str">
        <f>VLOOKUP(D6190,'Species List'!$A$2:$J$97,4,0)</f>
        <v>Scaridae</v>
      </c>
    </row>
    <row r="6191" spans="1:11">
      <c r="A6191">
        <v>2017</v>
      </c>
      <c r="B6191" t="s">
        <v>41</v>
      </c>
      <c r="C6191">
        <v>3</v>
      </c>
      <c r="D6191" t="s">
        <v>44</v>
      </c>
      <c r="E6191" s="48" t="str">
        <f>VLOOKUP(D6191,'Species List'!$A$2:$J$97,3,0)</f>
        <v>Scarus iseri</v>
      </c>
      <c r="F6191">
        <v>12</v>
      </c>
      <c r="G6191" t="s">
        <v>53</v>
      </c>
      <c r="H6191" s="50">
        <f>VLOOKUP(D6191,'Species List'!$A$2:$J$97,6,0)</f>
        <v>-4.8887</v>
      </c>
      <c r="I6191" s="50">
        <f>VLOOKUP(D6191,'Species List'!$A$2:$J$97,7,0)</f>
        <v>3.0548000000000002</v>
      </c>
      <c r="J6191">
        <f t="shared" si="96"/>
        <v>29.025711241570576</v>
      </c>
      <c r="K6191" s="50" t="str">
        <f>VLOOKUP(D6191,'Species List'!$A$2:$J$97,4,0)</f>
        <v>Scaridae</v>
      </c>
    </row>
    <row r="6192" spans="1:11">
      <c r="A6192">
        <v>2017</v>
      </c>
      <c r="B6192" t="s">
        <v>41</v>
      </c>
      <c r="C6192">
        <v>3</v>
      </c>
      <c r="D6192" t="s">
        <v>44</v>
      </c>
      <c r="E6192" s="48" t="str">
        <f>VLOOKUP(D6192,'Species List'!$A$2:$J$97,3,0)</f>
        <v>Scarus iseri</v>
      </c>
      <c r="F6192">
        <v>12</v>
      </c>
      <c r="G6192" t="s">
        <v>53</v>
      </c>
      <c r="H6192" s="50">
        <f>VLOOKUP(D6192,'Species List'!$A$2:$J$97,6,0)</f>
        <v>-4.8887</v>
      </c>
      <c r="I6192" s="50">
        <f>VLOOKUP(D6192,'Species List'!$A$2:$J$97,7,0)</f>
        <v>3.0548000000000002</v>
      </c>
      <c r="J6192">
        <f t="shared" si="96"/>
        <v>29.025711241570576</v>
      </c>
      <c r="K6192" s="50" t="str">
        <f>VLOOKUP(D6192,'Species List'!$A$2:$J$97,4,0)</f>
        <v>Scaridae</v>
      </c>
    </row>
    <row r="6193" spans="1:11">
      <c r="A6193">
        <v>2017</v>
      </c>
      <c r="B6193" t="s">
        <v>41</v>
      </c>
      <c r="C6193">
        <v>3</v>
      </c>
      <c r="D6193" t="s">
        <v>44</v>
      </c>
      <c r="E6193" s="48" t="str">
        <f>VLOOKUP(D6193,'Species List'!$A$2:$J$97,3,0)</f>
        <v>Scarus iseri</v>
      </c>
      <c r="F6193">
        <v>12</v>
      </c>
      <c r="G6193" t="s">
        <v>53</v>
      </c>
      <c r="H6193" s="50">
        <f>VLOOKUP(D6193,'Species List'!$A$2:$J$97,6,0)</f>
        <v>-4.8887</v>
      </c>
      <c r="I6193" s="50">
        <f>VLOOKUP(D6193,'Species List'!$A$2:$J$97,7,0)</f>
        <v>3.0548000000000002</v>
      </c>
      <c r="J6193">
        <f t="shared" si="96"/>
        <v>29.025711241570576</v>
      </c>
      <c r="K6193" s="50" t="str">
        <f>VLOOKUP(D6193,'Species List'!$A$2:$J$97,4,0)</f>
        <v>Scaridae</v>
      </c>
    </row>
    <row r="6194" spans="1:11">
      <c r="A6194">
        <v>2017</v>
      </c>
      <c r="B6194" t="s">
        <v>41</v>
      </c>
      <c r="C6194">
        <v>3</v>
      </c>
      <c r="D6194" t="s">
        <v>48</v>
      </c>
      <c r="E6194" s="48" t="str">
        <f>VLOOKUP(D6194,'Species List'!$A$2:$J$97,3,0)</f>
        <v>Scarus taeniopterus</v>
      </c>
      <c r="F6194">
        <v>12</v>
      </c>
      <c r="G6194" t="s">
        <v>21</v>
      </c>
      <c r="H6194" s="50">
        <f>VLOOKUP(D6194,'Species List'!$A$2:$J$97,6,0)</f>
        <v>-3.2256999999999998</v>
      </c>
      <c r="I6194" s="50">
        <f>VLOOKUP(D6194,'Species List'!$A$2:$J$97,7,0)</f>
        <v>2.3852000000000002</v>
      </c>
      <c r="J6194">
        <f t="shared" si="96"/>
        <v>54.145592205106873</v>
      </c>
      <c r="K6194" s="50" t="str">
        <f>VLOOKUP(D6194,'Species List'!$A$2:$J$97,4,0)</f>
        <v>Scaridae</v>
      </c>
    </row>
    <row r="6195" spans="1:11">
      <c r="A6195">
        <v>2017</v>
      </c>
      <c r="B6195" t="s">
        <v>41</v>
      </c>
      <c r="C6195">
        <v>3</v>
      </c>
      <c r="D6195" t="s">
        <v>48</v>
      </c>
      <c r="E6195" s="48" t="str">
        <f>VLOOKUP(D6195,'Species List'!$A$2:$J$97,3,0)</f>
        <v>Scarus taeniopterus</v>
      </c>
      <c r="F6195">
        <v>22</v>
      </c>
      <c r="G6195" t="s">
        <v>43</v>
      </c>
      <c r="H6195" s="50">
        <f>VLOOKUP(D6195,'Species List'!$A$2:$J$97,6,0)</f>
        <v>-3.2256999999999998</v>
      </c>
      <c r="I6195" s="50">
        <f>VLOOKUP(D6195,'Species List'!$A$2:$J$97,7,0)</f>
        <v>2.3852000000000002</v>
      </c>
      <c r="J6195">
        <f t="shared" si="96"/>
        <v>229.85109565998633</v>
      </c>
      <c r="K6195" s="50" t="str">
        <f>VLOOKUP(D6195,'Species List'!$A$2:$J$97,4,0)</f>
        <v>Scaridae</v>
      </c>
    </row>
    <row r="6196" spans="1:11">
      <c r="A6196">
        <v>2017</v>
      </c>
      <c r="B6196" t="s">
        <v>41</v>
      </c>
      <c r="C6196">
        <v>3</v>
      </c>
      <c r="D6196" t="s">
        <v>48</v>
      </c>
      <c r="E6196" s="48" t="str">
        <f>VLOOKUP(D6196,'Species List'!$A$2:$J$97,3,0)</f>
        <v>Scarus taeniopterus</v>
      </c>
      <c r="F6196">
        <v>26</v>
      </c>
      <c r="G6196" t="s">
        <v>43</v>
      </c>
      <c r="H6196" s="50">
        <f>VLOOKUP(D6196,'Species List'!$A$2:$J$97,6,0)</f>
        <v>-3.2256999999999998</v>
      </c>
      <c r="I6196" s="50">
        <f>VLOOKUP(D6196,'Species List'!$A$2:$J$97,7,0)</f>
        <v>2.3852000000000002</v>
      </c>
      <c r="J6196">
        <f t="shared" si="96"/>
        <v>342.3689962482149</v>
      </c>
      <c r="K6196" s="50" t="str">
        <f>VLOOKUP(D6196,'Species List'!$A$2:$J$97,4,0)</f>
        <v>Scaridae</v>
      </c>
    </row>
    <row r="6197" spans="1:11">
      <c r="A6197">
        <v>2017</v>
      </c>
      <c r="B6197" t="s">
        <v>41</v>
      </c>
      <c r="C6197">
        <v>3</v>
      </c>
      <c r="D6197" t="s">
        <v>42</v>
      </c>
      <c r="E6197" s="48" t="str">
        <f>VLOOKUP(D6197,'Species List'!$A$2:$J$97,3,0)</f>
        <v>Scarus vetula</v>
      </c>
      <c r="F6197">
        <v>12</v>
      </c>
      <c r="G6197" t="s">
        <v>21</v>
      </c>
      <c r="H6197" s="50">
        <f>VLOOKUP(D6197,'Species List'!$A$2:$J$97,6,0)</f>
        <v>-5.0162000000000004</v>
      </c>
      <c r="I6197" s="50">
        <f>VLOOKUP(D6197,'Species List'!$A$2:$J$97,7,0)</f>
        <v>3.1109</v>
      </c>
      <c r="J6197">
        <f t="shared" si="96"/>
        <v>28.309026719500526</v>
      </c>
      <c r="K6197" s="50" t="str">
        <f>VLOOKUP(D6197,'Species List'!$A$2:$J$97,4,0)</f>
        <v>Scaridae</v>
      </c>
    </row>
    <row r="6198" spans="1:11">
      <c r="A6198">
        <v>2017</v>
      </c>
      <c r="B6198" t="s">
        <v>41</v>
      </c>
      <c r="C6198">
        <v>3</v>
      </c>
      <c r="D6198" t="s">
        <v>42</v>
      </c>
      <c r="E6198" s="48" t="str">
        <f>VLOOKUP(D6198,'Species List'!$A$2:$J$97,3,0)</f>
        <v>Scarus vetula</v>
      </c>
      <c r="F6198">
        <v>20</v>
      </c>
      <c r="G6198" t="s">
        <v>43</v>
      </c>
      <c r="H6198" s="50">
        <f>VLOOKUP(D6198,'Species List'!$A$2:$J$97,6,0)</f>
        <v>-5.0162000000000004</v>
      </c>
      <c r="I6198" s="50">
        <f>VLOOKUP(D6198,'Species List'!$A$2:$J$97,7,0)</f>
        <v>3.1109</v>
      </c>
      <c r="J6198">
        <f t="shared" si="96"/>
        <v>138.69928220116935</v>
      </c>
      <c r="K6198" s="50" t="str">
        <f>VLOOKUP(D6198,'Species List'!$A$2:$J$97,4,0)</f>
        <v>Scaridae</v>
      </c>
    </row>
    <row r="6199" spans="1:11">
      <c r="A6199">
        <v>2017</v>
      </c>
      <c r="B6199" t="s">
        <v>41</v>
      </c>
      <c r="C6199">
        <v>3</v>
      </c>
      <c r="D6199" t="s">
        <v>42</v>
      </c>
      <c r="E6199" s="48" t="str">
        <f>VLOOKUP(D6199,'Species List'!$A$2:$J$97,3,0)</f>
        <v>Scarus vetula</v>
      </c>
      <c r="F6199">
        <v>32</v>
      </c>
      <c r="G6199" t="s">
        <v>43</v>
      </c>
      <c r="H6199" s="50">
        <f>VLOOKUP(D6199,'Species List'!$A$2:$J$97,6,0)</f>
        <v>-5.0162000000000004</v>
      </c>
      <c r="I6199" s="50">
        <f>VLOOKUP(D6199,'Species List'!$A$2:$J$97,7,0)</f>
        <v>3.1109</v>
      </c>
      <c r="J6199">
        <f t="shared" si="96"/>
        <v>598.50952660385963</v>
      </c>
      <c r="K6199" s="50" t="str">
        <f>VLOOKUP(D6199,'Species List'!$A$2:$J$97,4,0)</f>
        <v>Scaridae</v>
      </c>
    </row>
    <row r="6200" spans="1:11">
      <c r="A6200">
        <v>2017</v>
      </c>
      <c r="B6200" t="s">
        <v>41</v>
      </c>
      <c r="C6200">
        <v>3</v>
      </c>
      <c r="D6200" t="s">
        <v>47</v>
      </c>
      <c r="E6200" s="48" t="str">
        <f>VLOOKUP(D6200,'Species List'!$A$2:$J$97,3,0)</f>
        <v>Sparisoma aurofrenatum</v>
      </c>
      <c r="F6200">
        <v>14</v>
      </c>
      <c r="G6200" t="s">
        <v>21</v>
      </c>
      <c r="H6200" s="50">
        <f>VLOOKUP(D6200,'Species List'!$A$2:$J$97,6,0)</f>
        <v>-4.0781000000000001</v>
      </c>
      <c r="I6200" s="50">
        <f>VLOOKUP(D6200,'Species List'!$A$2:$J$97,7,0)</f>
        <v>2.7437999999999998</v>
      </c>
      <c r="J6200">
        <f t="shared" si="96"/>
        <v>64.631778134170816</v>
      </c>
      <c r="K6200" s="50" t="str">
        <f>VLOOKUP(D6200,'Species List'!$A$2:$J$97,4,0)</f>
        <v>Scaridae</v>
      </c>
    </row>
    <row r="6201" spans="1:11">
      <c r="A6201">
        <v>2017</v>
      </c>
      <c r="B6201" t="s">
        <v>41</v>
      </c>
      <c r="C6201">
        <v>3</v>
      </c>
      <c r="D6201" t="s">
        <v>45</v>
      </c>
      <c r="E6201" s="48" t="str">
        <f>VLOOKUP(D6201,'Species List'!$A$2:$J$97,3,0)</f>
        <v>Sparisoma viride</v>
      </c>
      <c r="F6201">
        <v>25</v>
      </c>
      <c r="G6201" t="s">
        <v>21</v>
      </c>
      <c r="H6201" s="50">
        <f>VLOOKUP(D6201,'Species List'!$A$2:$J$97,6,0)</f>
        <v>-4.4317000000000002</v>
      </c>
      <c r="I6201" s="50">
        <f>VLOOKUP(D6201,'Species List'!$A$2:$J$97,7,0)</f>
        <v>2.9051</v>
      </c>
      <c r="J6201">
        <f t="shared" si="96"/>
        <v>342.41715863912742</v>
      </c>
      <c r="K6201" s="50" t="str">
        <f>VLOOKUP(D6201,'Species List'!$A$2:$J$97,4,0)</f>
        <v>Scaridae</v>
      </c>
    </row>
    <row r="6202" spans="1:11">
      <c r="A6202">
        <v>2017</v>
      </c>
      <c r="B6202" t="s">
        <v>41</v>
      </c>
      <c r="C6202">
        <v>3</v>
      </c>
      <c r="D6202" t="s">
        <v>45</v>
      </c>
      <c r="E6202" s="48" t="str">
        <f>VLOOKUP(D6202,'Species List'!$A$2:$J$97,3,0)</f>
        <v>Sparisoma viride</v>
      </c>
      <c r="F6202">
        <v>29</v>
      </c>
      <c r="G6202" t="s">
        <v>21</v>
      </c>
      <c r="H6202" s="50">
        <f>VLOOKUP(D6202,'Species List'!$A$2:$J$97,6,0)</f>
        <v>-4.4317000000000002</v>
      </c>
      <c r="I6202" s="50">
        <f>VLOOKUP(D6202,'Species List'!$A$2:$J$97,7,0)</f>
        <v>2.9051</v>
      </c>
      <c r="J6202">
        <f t="shared" si="96"/>
        <v>527.00219453145235</v>
      </c>
      <c r="K6202" s="50" t="str">
        <f>VLOOKUP(D6202,'Species List'!$A$2:$J$97,4,0)</f>
        <v>Scaridae</v>
      </c>
    </row>
    <row r="6203" spans="1:11">
      <c r="A6203">
        <v>2017</v>
      </c>
      <c r="B6203" t="s">
        <v>41</v>
      </c>
      <c r="C6203">
        <v>3</v>
      </c>
      <c r="D6203" t="s">
        <v>45</v>
      </c>
      <c r="E6203" s="48" t="str">
        <f>VLOOKUP(D6203,'Species List'!$A$2:$J$97,3,0)</f>
        <v>Sparisoma viride</v>
      </c>
      <c r="F6203">
        <v>31</v>
      </c>
      <c r="G6203" t="s">
        <v>21</v>
      </c>
      <c r="H6203" s="50">
        <f>VLOOKUP(D6203,'Species List'!$A$2:$J$97,6,0)</f>
        <v>-4.4317000000000002</v>
      </c>
      <c r="I6203" s="50">
        <f>VLOOKUP(D6203,'Species List'!$A$2:$J$97,7,0)</f>
        <v>2.9051</v>
      </c>
      <c r="J6203">
        <f t="shared" si="96"/>
        <v>639.66834096149489</v>
      </c>
      <c r="K6203" s="50" t="str">
        <f>VLOOKUP(D6203,'Species List'!$A$2:$J$97,4,0)</f>
        <v>Scaridae</v>
      </c>
    </row>
    <row r="6204" spans="1:11">
      <c r="A6204">
        <v>2017</v>
      </c>
      <c r="B6204" t="s">
        <v>41</v>
      </c>
      <c r="C6204">
        <v>3</v>
      </c>
      <c r="D6204" t="s">
        <v>45</v>
      </c>
      <c r="E6204" s="48" t="str">
        <f>VLOOKUP(D6204,'Species List'!$A$2:$J$97,3,0)</f>
        <v>Sparisoma viride</v>
      </c>
      <c r="F6204">
        <v>31</v>
      </c>
      <c r="G6204" t="s">
        <v>21</v>
      </c>
      <c r="H6204" s="50">
        <f>VLOOKUP(D6204,'Species List'!$A$2:$J$97,6,0)</f>
        <v>-4.4317000000000002</v>
      </c>
      <c r="I6204" s="50">
        <f>VLOOKUP(D6204,'Species List'!$A$2:$J$97,7,0)</f>
        <v>2.9051</v>
      </c>
      <c r="J6204">
        <f t="shared" si="96"/>
        <v>639.66834096149489</v>
      </c>
      <c r="K6204" s="50" t="str">
        <f>VLOOKUP(D6204,'Species List'!$A$2:$J$97,4,0)</f>
        <v>Scaridae</v>
      </c>
    </row>
    <row r="6205" spans="1:11">
      <c r="A6205">
        <v>2017</v>
      </c>
      <c r="B6205" t="s">
        <v>41</v>
      </c>
      <c r="C6205">
        <v>3</v>
      </c>
      <c r="D6205" t="s">
        <v>45</v>
      </c>
      <c r="E6205" s="48" t="str">
        <f>VLOOKUP(D6205,'Species List'!$A$2:$J$97,3,0)</f>
        <v>Sparisoma viride</v>
      </c>
      <c r="F6205">
        <v>20</v>
      </c>
      <c r="G6205" t="s">
        <v>43</v>
      </c>
      <c r="H6205" s="50">
        <f>VLOOKUP(D6205,'Species List'!$A$2:$J$97,6,0)</f>
        <v>-4.4317000000000002</v>
      </c>
      <c r="I6205" s="50">
        <f>VLOOKUP(D6205,'Species List'!$A$2:$J$97,7,0)</f>
        <v>2.9051</v>
      </c>
      <c r="J6205">
        <f t="shared" si="96"/>
        <v>179.06975540636282</v>
      </c>
      <c r="K6205" s="50" t="str">
        <f>VLOOKUP(D6205,'Species List'!$A$2:$J$97,4,0)</f>
        <v>Scaridae</v>
      </c>
    </row>
    <row r="6206" spans="1:11">
      <c r="A6206">
        <v>2017</v>
      </c>
      <c r="B6206" t="s">
        <v>41</v>
      </c>
      <c r="C6206">
        <v>3</v>
      </c>
      <c r="D6206" t="s">
        <v>45</v>
      </c>
      <c r="E6206" s="48" t="str">
        <f>VLOOKUP(D6206,'Species List'!$A$2:$J$97,3,0)</f>
        <v>Sparisoma viride</v>
      </c>
      <c r="F6206">
        <v>30</v>
      </c>
      <c r="G6206" t="s">
        <v>43</v>
      </c>
      <c r="H6206" s="50">
        <f>VLOOKUP(D6206,'Species List'!$A$2:$J$97,6,0)</f>
        <v>-4.4317000000000002</v>
      </c>
      <c r="I6206" s="50">
        <f>VLOOKUP(D6206,'Species List'!$A$2:$J$97,7,0)</f>
        <v>2.9051</v>
      </c>
      <c r="J6206">
        <f t="shared" si="96"/>
        <v>581.54718397712224</v>
      </c>
      <c r="K6206" s="50" t="str">
        <f>VLOOKUP(D6206,'Species List'!$A$2:$J$97,4,0)</f>
        <v>Scaridae</v>
      </c>
    </row>
    <row r="6207" spans="1:11">
      <c r="A6207">
        <v>2017</v>
      </c>
      <c r="B6207" t="s">
        <v>41</v>
      </c>
      <c r="C6207">
        <v>4</v>
      </c>
      <c r="D6207" t="s">
        <v>46</v>
      </c>
      <c r="E6207" s="48" t="str">
        <f>VLOOKUP(D6207,'Species List'!$A$2:$J$97,3,0)</f>
        <v>Acanthurus chirurgus</v>
      </c>
      <c r="F6207">
        <v>14</v>
      </c>
      <c r="H6207" s="50">
        <f>VLOOKUP(D6207,'Species List'!$A$2:$J$97,6,0)</f>
        <v>-2.4262000000000001</v>
      </c>
      <c r="I6207" s="50">
        <f>VLOOKUP(D6207,'Species List'!$A$2:$J$97,7,0)</f>
        <v>2.0768</v>
      </c>
      <c r="J6207">
        <f t="shared" si="96"/>
        <v>107.36894962663263</v>
      </c>
      <c r="K6207" s="50" t="str">
        <f>VLOOKUP(D6207,'Species List'!$A$2:$J$97,4,0)</f>
        <v>Acanthuridae</v>
      </c>
    </row>
    <row r="6208" spans="1:11">
      <c r="A6208">
        <v>2017</v>
      </c>
      <c r="B6208" t="s">
        <v>41</v>
      </c>
      <c r="C6208">
        <v>4</v>
      </c>
      <c r="D6208" t="s">
        <v>54</v>
      </c>
      <c r="E6208" s="48" t="str">
        <f>VLOOKUP(D6208,'Species List'!$A$2:$J$97,3,0)</f>
        <v>Acanthurus coeruleus</v>
      </c>
      <c r="F6208">
        <v>12</v>
      </c>
      <c r="H6208" s="50">
        <f>VLOOKUP(D6208,'Species List'!$A$2:$J$97,6,0)</f>
        <v>-2.8241999999999998</v>
      </c>
      <c r="I6208" s="50">
        <f>VLOOKUP(D6208,'Species List'!$A$2:$J$97,7,0)</f>
        <v>2.2637999999999998</v>
      </c>
      <c r="J6208">
        <f t="shared" si="96"/>
        <v>76.322133977954692</v>
      </c>
      <c r="K6208" s="50" t="str">
        <f>VLOOKUP(D6208,'Species List'!$A$2:$J$97,4,0)</f>
        <v>Acanthuridae</v>
      </c>
    </row>
    <row r="6209" spans="1:11">
      <c r="A6209">
        <v>2017</v>
      </c>
      <c r="B6209" t="s">
        <v>41</v>
      </c>
      <c r="C6209">
        <v>4</v>
      </c>
      <c r="D6209" t="s">
        <v>54</v>
      </c>
      <c r="E6209" s="48" t="str">
        <f>VLOOKUP(D6209,'Species List'!$A$2:$J$97,3,0)</f>
        <v>Acanthurus coeruleus</v>
      </c>
      <c r="F6209">
        <v>16</v>
      </c>
      <c r="H6209" s="50">
        <f>VLOOKUP(D6209,'Species List'!$A$2:$J$97,6,0)</f>
        <v>-2.8241999999999998</v>
      </c>
      <c r="I6209" s="50">
        <f>VLOOKUP(D6209,'Species List'!$A$2:$J$97,7,0)</f>
        <v>2.2637999999999998</v>
      </c>
      <c r="J6209">
        <f t="shared" si="96"/>
        <v>146.38171018501848</v>
      </c>
      <c r="K6209" s="50" t="str">
        <f>VLOOKUP(D6209,'Species List'!$A$2:$J$97,4,0)</f>
        <v>Acanthuridae</v>
      </c>
    </row>
    <row r="6210" spans="1:11">
      <c r="A6210">
        <v>2017</v>
      </c>
      <c r="B6210" t="s">
        <v>41</v>
      </c>
      <c r="C6210">
        <v>4</v>
      </c>
      <c r="D6210" t="s">
        <v>49</v>
      </c>
      <c r="E6210" s="48" t="str">
        <f>VLOOKUP(D6210,'Species List'!$A$2:$J$97,3,0)</f>
        <v>Microspathodon chrysurus</v>
      </c>
      <c r="F6210">
        <v>12</v>
      </c>
      <c r="H6210" s="50">
        <f>VLOOKUP(D6210,'Species List'!$A$2:$J$97,6,0)</f>
        <v>-4.7032999999999996</v>
      </c>
      <c r="I6210" s="50">
        <f>VLOOKUP(D6210,'Species List'!$A$2:$J$97,7,0)</f>
        <v>3.0825</v>
      </c>
      <c r="J6210">
        <f t="shared" ref="J6210:J6273" si="97">10^(H6210+(I6210*LOG(F6210*10)/LOG(10)))</f>
        <v>50.789763544333439</v>
      </c>
      <c r="K6210" s="50" t="str">
        <f>VLOOKUP(D6210,'Species List'!$A$2:$J$97,4,0)</f>
        <v>Pomacentridae</v>
      </c>
    </row>
    <row r="6211" spans="1:11">
      <c r="A6211">
        <v>2017</v>
      </c>
      <c r="B6211" t="s">
        <v>41</v>
      </c>
      <c r="C6211">
        <v>4</v>
      </c>
      <c r="D6211" t="s">
        <v>49</v>
      </c>
      <c r="E6211" s="48" t="str">
        <f>VLOOKUP(D6211,'Species List'!$A$2:$J$97,3,0)</f>
        <v>Microspathodon chrysurus</v>
      </c>
      <c r="F6211">
        <v>14</v>
      </c>
      <c r="H6211" s="50">
        <f>VLOOKUP(D6211,'Species List'!$A$2:$J$97,6,0)</f>
        <v>-4.7032999999999996</v>
      </c>
      <c r="I6211" s="50">
        <f>VLOOKUP(D6211,'Species List'!$A$2:$J$97,7,0)</f>
        <v>3.0825</v>
      </c>
      <c r="J6211">
        <f t="shared" si="97"/>
        <v>81.684502812349265</v>
      </c>
      <c r="K6211" s="50" t="str">
        <f>VLOOKUP(D6211,'Species List'!$A$2:$J$97,4,0)</f>
        <v>Pomacentridae</v>
      </c>
    </row>
    <row r="6212" spans="1:11">
      <c r="A6212">
        <v>2017</v>
      </c>
      <c r="B6212" t="s">
        <v>41</v>
      </c>
      <c r="C6212">
        <v>4</v>
      </c>
      <c r="D6212" t="s">
        <v>44</v>
      </c>
      <c r="E6212" s="48" t="str">
        <f>VLOOKUP(D6212,'Species List'!$A$2:$J$97,3,0)</f>
        <v>Scarus iseri</v>
      </c>
      <c r="F6212">
        <v>22</v>
      </c>
      <c r="G6212" t="s">
        <v>43</v>
      </c>
      <c r="H6212" s="50">
        <f>VLOOKUP(D6212,'Species List'!$A$2:$J$97,6,0)</f>
        <v>-4.8887</v>
      </c>
      <c r="I6212" s="50">
        <f>VLOOKUP(D6212,'Species List'!$A$2:$J$97,7,0)</f>
        <v>3.0548000000000002</v>
      </c>
      <c r="J6212">
        <f t="shared" si="97"/>
        <v>184.89825197921766</v>
      </c>
      <c r="K6212" s="50" t="str">
        <f>VLOOKUP(D6212,'Species List'!$A$2:$J$97,4,0)</f>
        <v>Scaridae</v>
      </c>
    </row>
    <row r="6213" spans="1:11">
      <c r="A6213">
        <v>2017</v>
      </c>
      <c r="B6213" t="s">
        <v>41</v>
      </c>
      <c r="C6213">
        <v>4</v>
      </c>
      <c r="D6213" t="s">
        <v>48</v>
      </c>
      <c r="E6213" s="48" t="str">
        <f>VLOOKUP(D6213,'Species List'!$A$2:$J$97,3,0)</f>
        <v>Scarus taeniopterus</v>
      </c>
      <c r="F6213">
        <v>10</v>
      </c>
      <c r="G6213" t="s">
        <v>21</v>
      </c>
      <c r="H6213" s="50">
        <f>VLOOKUP(D6213,'Species List'!$A$2:$J$97,6,0)</f>
        <v>-3.2256999999999998</v>
      </c>
      <c r="I6213" s="50">
        <f>VLOOKUP(D6213,'Species List'!$A$2:$J$97,7,0)</f>
        <v>2.3852000000000002</v>
      </c>
      <c r="J6213">
        <f t="shared" si="97"/>
        <v>35.050966680669347</v>
      </c>
      <c r="K6213" s="50" t="str">
        <f>VLOOKUP(D6213,'Species List'!$A$2:$J$97,4,0)</f>
        <v>Scaridae</v>
      </c>
    </row>
    <row r="6214" spans="1:11">
      <c r="A6214">
        <v>2017</v>
      </c>
      <c r="B6214" t="s">
        <v>41</v>
      </c>
      <c r="C6214">
        <v>4</v>
      </c>
      <c r="D6214" t="s">
        <v>48</v>
      </c>
      <c r="E6214" s="48" t="str">
        <f>VLOOKUP(D6214,'Species List'!$A$2:$J$97,3,0)</f>
        <v>Scarus taeniopterus</v>
      </c>
      <c r="F6214">
        <v>12</v>
      </c>
      <c r="G6214" t="s">
        <v>21</v>
      </c>
      <c r="H6214" s="50">
        <f>VLOOKUP(D6214,'Species List'!$A$2:$J$97,6,0)</f>
        <v>-3.2256999999999998</v>
      </c>
      <c r="I6214" s="50">
        <f>VLOOKUP(D6214,'Species List'!$A$2:$J$97,7,0)</f>
        <v>2.3852000000000002</v>
      </c>
      <c r="J6214">
        <f t="shared" si="97"/>
        <v>54.145592205106873</v>
      </c>
      <c r="K6214" s="50" t="str">
        <f>VLOOKUP(D6214,'Species List'!$A$2:$J$97,4,0)</f>
        <v>Scaridae</v>
      </c>
    </row>
    <row r="6215" spans="1:11">
      <c r="A6215">
        <v>2017</v>
      </c>
      <c r="B6215" t="s">
        <v>41</v>
      </c>
      <c r="C6215">
        <v>4</v>
      </c>
      <c r="D6215" t="s">
        <v>48</v>
      </c>
      <c r="E6215" s="48" t="str">
        <f>VLOOKUP(D6215,'Species List'!$A$2:$J$97,3,0)</f>
        <v>Scarus taeniopterus</v>
      </c>
      <c r="F6215">
        <v>12</v>
      </c>
      <c r="G6215" t="s">
        <v>21</v>
      </c>
      <c r="H6215" s="50">
        <f>VLOOKUP(D6215,'Species List'!$A$2:$J$97,6,0)</f>
        <v>-3.2256999999999998</v>
      </c>
      <c r="I6215" s="50">
        <f>VLOOKUP(D6215,'Species List'!$A$2:$J$97,7,0)</f>
        <v>2.3852000000000002</v>
      </c>
      <c r="J6215">
        <f t="shared" si="97"/>
        <v>54.145592205106873</v>
      </c>
      <c r="K6215" s="50" t="str">
        <f>VLOOKUP(D6215,'Species List'!$A$2:$J$97,4,0)</f>
        <v>Scaridae</v>
      </c>
    </row>
    <row r="6216" spans="1:11">
      <c r="A6216">
        <v>2017</v>
      </c>
      <c r="B6216" t="s">
        <v>41</v>
      </c>
      <c r="C6216">
        <v>4</v>
      </c>
      <c r="D6216" t="s">
        <v>48</v>
      </c>
      <c r="E6216" s="48" t="str">
        <f>VLOOKUP(D6216,'Species List'!$A$2:$J$97,3,0)</f>
        <v>Scarus taeniopterus</v>
      </c>
      <c r="F6216">
        <v>14</v>
      </c>
      <c r="G6216" t="s">
        <v>21</v>
      </c>
      <c r="H6216" s="50">
        <f>VLOOKUP(D6216,'Species List'!$A$2:$J$97,6,0)</f>
        <v>-3.2256999999999998</v>
      </c>
      <c r="I6216" s="50">
        <f>VLOOKUP(D6216,'Species List'!$A$2:$J$97,7,0)</f>
        <v>2.3852000000000002</v>
      </c>
      <c r="J6216">
        <f t="shared" si="97"/>
        <v>78.206813423753971</v>
      </c>
      <c r="K6216" s="50" t="str">
        <f>VLOOKUP(D6216,'Species List'!$A$2:$J$97,4,0)</f>
        <v>Scaridae</v>
      </c>
    </row>
    <row r="6217" spans="1:11">
      <c r="A6217">
        <v>2017</v>
      </c>
      <c r="B6217" t="s">
        <v>41</v>
      </c>
      <c r="C6217">
        <v>4</v>
      </c>
      <c r="D6217" t="s">
        <v>48</v>
      </c>
      <c r="E6217" s="48" t="str">
        <f>VLOOKUP(D6217,'Species List'!$A$2:$J$97,3,0)</f>
        <v>Scarus taeniopterus</v>
      </c>
      <c r="F6217">
        <v>14</v>
      </c>
      <c r="G6217" t="s">
        <v>21</v>
      </c>
      <c r="H6217" s="50">
        <f>VLOOKUP(D6217,'Species List'!$A$2:$J$97,6,0)</f>
        <v>-3.2256999999999998</v>
      </c>
      <c r="I6217" s="50">
        <f>VLOOKUP(D6217,'Species List'!$A$2:$J$97,7,0)</f>
        <v>2.3852000000000002</v>
      </c>
      <c r="J6217">
        <f t="shared" si="97"/>
        <v>78.206813423753971</v>
      </c>
      <c r="K6217" s="50" t="str">
        <f>VLOOKUP(D6217,'Species List'!$A$2:$J$97,4,0)</f>
        <v>Scaridae</v>
      </c>
    </row>
    <row r="6218" spans="1:11">
      <c r="A6218">
        <v>2017</v>
      </c>
      <c r="B6218" t="s">
        <v>41</v>
      </c>
      <c r="C6218">
        <v>4</v>
      </c>
      <c r="D6218" t="s">
        <v>48</v>
      </c>
      <c r="E6218" s="48" t="str">
        <f>VLOOKUP(D6218,'Species List'!$A$2:$J$97,3,0)</f>
        <v>Scarus taeniopterus</v>
      </c>
      <c r="F6218">
        <v>22</v>
      </c>
      <c r="G6218" t="s">
        <v>43</v>
      </c>
      <c r="H6218" s="50">
        <f>VLOOKUP(D6218,'Species List'!$A$2:$J$97,6,0)</f>
        <v>-3.2256999999999998</v>
      </c>
      <c r="I6218" s="50">
        <f>VLOOKUP(D6218,'Species List'!$A$2:$J$97,7,0)</f>
        <v>2.3852000000000002</v>
      </c>
      <c r="J6218">
        <f t="shared" si="97"/>
        <v>229.85109565998633</v>
      </c>
      <c r="K6218" s="50" t="str">
        <f>VLOOKUP(D6218,'Species List'!$A$2:$J$97,4,0)</f>
        <v>Scaridae</v>
      </c>
    </row>
    <row r="6219" spans="1:11">
      <c r="A6219">
        <v>2017</v>
      </c>
      <c r="B6219" t="s">
        <v>41</v>
      </c>
      <c r="C6219">
        <v>4</v>
      </c>
      <c r="D6219" t="s">
        <v>42</v>
      </c>
      <c r="E6219" s="48" t="str">
        <f>VLOOKUP(D6219,'Species List'!$A$2:$J$97,3,0)</f>
        <v>Scarus vetula</v>
      </c>
      <c r="F6219">
        <v>22</v>
      </c>
      <c r="G6219" t="s">
        <v>21</v>
      </c>
      <c r="H6219" s="50">
        <f>VLOOKUP(D6219,'Species List'!$A$2:$J$97,6,0)</f>
        <v>-5.0162000000000004</v>
      </c>
      <c r="I6219" s="50">
        <f>VLOOKUP(D6219,'Species List'!$A$2:$J$97,7,0)</f>
        <v>3.1109</v>
      </c>
      <c r="J6219">
        <f t="shared" si="97"/>
        <v>186.5703893135852</v>
      </c>
      <c r="K6219" s="50" t="str">
        <f>VLOOKUP(D6219,'Species List'!$A$2:$J$97,4,0)</f>
        <v>Scaridae</v>
      </c>
    </row>
    <row r="6220" spans="1:11">
      <c r="A6220">
        <v>2017</v>
      </c>
      <c r="B6220" t="s">
        <v>41</v>
      </c>
      <c r="C6220">
        <v>4</v>
      </c>
      <c r="D6220" t="s">
        <v>42</v>
      </c>
      <c r="E6220" s="48" t="str">
        <f>VLOOKUP(D6220,'Species List'!$A$2:$J$97,3,0)</f>
        <v>Scarus vetula</v>
      </c>
      <c r="F6220">
        <v>26</v>
      </c>
      <c r="G6220" t="s">
        <v>21</v>
      </c>
      <c r="H6220" s="50">
        <f>VLOOKUP(D6220,'Species List'!$A$2:$J$97,6,0)</f>
        <v>-5.0162000000000004</v>
      </c>
      <c r="I6220" s="50">
        <f>VLOOKUP(D6220,'Species List'!$A$2:$J$97,7,0)</f>
        <v>3.1109</v>
      </c>
      <c r="J6220">
        <f t="shared" si="97"/>
        <v>313.71883111439962</v>
      </c>
      <c r="K6220" s="50" t="str">
        <f>VLOOKUP(D6220,'Species List'!$A$2:$J$97,4,0)</f>
        <v>Scaridae</v>
      </c>
    </row>
    <row r="6221" spans="1:11">
      <c r="A6221">
        <v>2017</v>
      </c>
      <c r="B6221" t="s">
        <v>41</v>
      </c>
      <c r="C6221">
        <v>4</v>
      </c>
      <c r="D6221" t="s">
        <v>42</v>
      </c>
      <c r="E6221" s="48" t="str">
        <f>VLOOKUP(D6221,'Species List'!$A$2:$J$97,3,0)</f>
        <v>Scarus vetula</v>
      </c>
      <c r="F6221">
        <v>38</v>
      </c>
      <c r="G6221" t="s">
        <v>43</v>
      </c>
      <c r="H6221" s="50">
        <f>VLOOKUP(D6221,'Species List'!$A$2:$J$97,6,0)</f>
        <v>-5.0162000000000004</v>
      </c>
      <c r="I6221" s="50">
        <f>VLOOKUP(D6221,'Species List'!$A$2:$J$97,7,0)</f>
        <v>3.1109</v>
      </c>
      <c r="J6221">
        <f t="shared" si="97"/>
        <v>1021.5245084831901</v>
      </c>
      <c r="K6221" s="50" t="str">
        <f>VLOOKUP(D6221,'Species List'!$A$2:$J$97,4,0)</f>
        <v>Scaridae</v>
      </c>
    </row>
    <row r="6222" spans="1:11">
      <c r="A6222">
        <v>2017</v>
      </c>
      <c r="B6222" t="s">
        <v>41</v>
      </c>
      <c r="C6222">
        <v>4</v>
      </c>
      <c r="D6222" t="s">
        <v>47</v>
      </c>
      <c r="E6222" s="48" t="str">
        <f>VLOOKUP(D6222,'Species List'!$A$2:$J$97,3,0)</f>
        <v>Sparisoma aurofrenatum</v>
      </c>
      <c r="F6222">
        <v>18</v>
      </c>
      <c r="G6222" t="s">
        <v>21</v>
      </c>
      <c r="H6222" s="50">
        <f>VLOOKUP(D6222,'Species List'!$A$2:$J$97,6,0)</f>
        <v>-4.0781000000000001</v>
      </c>
      <c r="I6222" s="50">
        <f>VLOOKUP(D6222,'Species List'!$A$2:$J$97,7,0)</f>
        <v>2.7437999999999998</v>
      </c>
      <c r="J6222">
        <f t="shared" si="97"/>
        <v>128.80024807719036</v>
      </c>
      <c r="K6222" s="50" t="str">
        <f>VLOOKUP(D6222,'Species List'!$A$2:$J$97,4,0)</f>
        <v>Scaridae</v>
      </c>
    </row>
    <row r="6223" spans="1:11">
      <c r="A6223">
        <v>2017</v>
      </c>
      <c r="B6223" t="s">
        <v>41</v>
      </c>
      <c r="C6223">
        <v>4</v>
      </c>
      <c r="D6223" t="s">
        <v>47</v>
      </c>
      <c r="E6223" s="48" t="str">
        <f>VLOOKUP(D6223,'Species List'!$A$2:$J$97,3,0)</f>
        <v>Sparisoma aurofrenatum</v>
      </c>
      <c r="F6223">
        <v>22</v>
      </c>
      <c r="G6223" t="s">
        <v>43</v>
      </c>
      <c r="H6223" s="50">
        <f>VLOOKUP(D6223,'Species List'!$A$2:$J$97,6,0)</f>
        <v>-4.0781000000000001</v>
      </c>
      <c r="I6223" s="50">
        <f>VLOOKUP(D6223,'Species List'!$A$2:$J$97,7,0)</f>
        <v>2.7437999999999998</v>
      </c>
      <c r="J6223">
        <f t="shared" si="97"/>
        <v>223.37746170948702</v>
      </c>
      <c r="K6223" s="50" t="str">
        <f>VLOOKUP(D6223,'Species List'!$A$2:$J$97,4,0)</f>
        <v>Scaridae</v>
      </c>
    </row>
    <row r="6224" spans="1:11">
      <c r="A6224">
        <v>2017</v>
      </c>
      <c r="B6224" t="s">
        <v>41</v>
      </c>
      <c r="C6224">
        <v>4</v>
      </c>
      <c r="D6224" t="s">
        <v>45</v>
      </c>
      <c r="E6224" s="48" t="str">
        <f>VLOOKUP(D6224,'Species List'!$A$2:$J$97,3,0)</f>
        <v>Sparisoma viride</v>
      </c>
      <c r="F6224">
        <v>22</v>
      </c>
      <c r="G6224" t="s">
        <v>21</v>
      </c>
      <c r="H6224" s="50">
        <f>VLOOKUP(D6224,'Species List'!$A$2:$J$97,6,0)</f>
        <v>-4.4317000000000002</v>
      </c>
      <c r="I6224" s="50">
        <f>VLOOKUP(D6224,'Species List'!$A$2:$J$97,7,0)</f>
        <v>2.9051</v>
      </c>
      <c r="J6224">
        <f t="shared" si="97"/>
        <v>236.19577785013334</v>
      </c>
      <c r="K6224" s="50" t="str">
        <f>VLOOKUP(D6224,'Species List'!$A$2:$J$97,4,0)</f>
        <v>Scaridae</v>
      </c>
    </row>
    <row r="6225" spans="1:11">
      <c r="A6225">
        <v>2017</v>
      </c>
      <c r="B6225" t="s">
        <v>41</v>
      </c>
      <c r="C6225">
        <v>4</v>
      </c>
      <c r="D6225" t="s">
        <v>45</v>
      </c>
      <c r="E6225" s="48" t="str">
        <f>VLOOKUP(D6225,'Species List'!$A$2:$J$97,3,0)</f>
        <v>Sparisoma viride</v>
      </c>
      <c r="F6225">
        <v>10</v>
      </c>
      <c r="G6225" t="s">
        <v>53</v>
      </c>
      <c r="H6225" s="50">
        <f>VLOOKUP(D6225,'Species List'!$A$2:$J$97,6,0)</f>
        <v>-4.4317000000000002</v>
      </c>
      <c r="I6225" s="50">
        <f>VLOOKUP(D6225,'Species List'!$A$2:$J$97,7,0)</f>
        <v>2.9051</v>
      </c>
      <c r="J6225">
        <f t="shared" si="97"/>
        <v>23.905619353446316</v>
      </c>
      <c r="K6225" s="50" t="str">
        <f>VLOOKUP(D6225,'Species List'!$A$2:$J$97,4,0)</f>
        <v>Scaridae</v>
      </c>
    </row>
    <row r="6226" spans="1:11">
      <c r="A6226">
        <v>2017</v>
      </c>
      <c r="B6226" t="s">
        <v>41</v>
      </c>
      <c r="C6226">
        <v>5</v>
      </c>
      <c r="D6226" t="s">
        <v>54</v>
      </c>
      <c r="E6226" s="48" t="str">
        <f>VLOOKUP(D6226,'Species List'!$A$2:$J$97,3,0)</f>
        <v>Acanthurus coeruleus</v>
      </c>
      <c r="F6226">
        <v>14</v>
      </c>
      <c r="H6226" s="50">
        <f>VLOOKUP(D6226,'Species List'!$A$2:$J$97,6,0)</f>
        <v>-2.8241999999999998</v>
      </c>
      <c r="I6226" s="50">
        <f>VLOOKUP(D6226,'Species List'!$A$2:$J$97,7,0)</f>
        <v>2.2637999999999998</v>
      </c>
      <c r="J6226">
        <f t="shared" si="97"/>
        <v>108.19436620046002</v>
      </c>
      <c r="K6226" s="50" t="str">
        <f>VLOOKUP(D6226,'Species List'!$A$2:$J$97,4,0)</f>
        <v>Acanthuridae</v>
      </c>
    </row>
    <row r="6227" spans="1:11">
      <c r="A6227">
        <v>2017</v>
      </c>
      <c r="B6227" t="s">
        <v>41</v>
      </c>
      <c r="C6227">
        <v>5</v>
      </c>
      <c r="D6227" t="s">
        <v>49</v>
      </c>
      <c r="E6227" s="48" t="str">
        <f>VLOOKUP(D6227,'Species List'!$A$2:$J$97,3,0)</f>
        <v>Microspathodon chrysurus</v>
      </c>
      <c r="F6227">
        <v>12</v>
      </c>
      <c r="H6227" s="50">
        <f>VLOOKUP(D6227,'Species List'!$A$2:$J$97,6,0)</f>
        <v>-4.7032999999999996</v>
      </c>
      <c r="I6227" s="50">
        <f>VLOOKUP(D6227,'Species List'!$A$2:$J$97,7,0)</f>
        <v>3.0825</v>
      </c>
      <c r="J6227">
        <f t="shared" si="97"/>
        <v>50.789763544333439</v>
      </c>
      <c r="K6227" s="50" t="str">
        <f>VLOOKUP(D6227,'Species List'!$A$2:$J$97,4,0)</f>
        <v>Pomacentridae</v>
      </c>
    </row>
    <row r="6228" spans="1:11">
      <c r="A6228">
        <v>2017</v>
      </c>
      <c r="B6228" t="s">
        <v>41</v>
      </c>
      <c r="C6228">
        <v>5</v>
      </c>
      <c r="D6228" t="s">
        <v>44</v>
      </c>
      <c r="E6228" s="48" t="str">
        <f>VLOOKUP(D6228,'Species List'!$A$2:$J$97,3,0)</f>
        <v>Scarus iseri</v>
      </c>
      <c r="F6228">
        <v>20</v>
      </c>
      <c r="G6228" t="s">
        <v>21</v>
      </c>
      <c r="H6228" s="50">
        <f>VLOOKUP(D6228,'Species List'!$A$2:$J$97,6,0)</f>
        <v>-4.8887</v>
      </c>
      <c r="I6228" s="50">
        <f>VLOOKUP(D6228,'Species List'!$A$2:$J$97,7,0)</f>
        <v>3.0548000000000002</v>
      </c>
      <c r="J6228">
        <f t="shared" si="97"/>
        <v>138.19312276937541</v>
      </c>
      <c r="K6228" s="50" t="str">
        <f>VLOOKUP(D6228,'Species List'!$A$2:$J$97,4,0)</f>
        <v>Scaridae</v>
      </c>
    </row>
    <row r="6229" spans="1:11">
      <c r="A6229">
        <v>2017</v>
      </c>
      <c r="B6229" t="s">
        <v>41</v>
      </c>
      <c r="C6229">
        <v>5</v>
      </c>
      <c r="D6229" t="s">
        <v>44</v>
      </c>
      <c r="E6229" s="48" t="str">
        <f>VLOOKUP(D6229,'Species List'!$A$2:$J$97,3,0)</f>
        <v>Scarus iseri</v>
      </c>
      <c r="F6229">
        <v>21</v>
      </c>
      <c r="G6229" t="s">
        <v>43</v>
      </c>
      <c r="H6229" s="50">
        <f>VLOOKUP(D6229,'Species List'!$A$2:$J$97,6,0)</f>
        <v>-4.8887</v>
      </c>
      <c r="I6229" s="50">
        <f>VLOOKUP(D6229,'Species List'!$A$2:$J$97,7,0)</f>
        <v>3.0548000000000002</v>
      </c>
      <c r="J6229">
        <f t="shared" si="97"/>
        <v>160.40411355619071</v>
      </c>
      <c r="K6229" s="50" t="str">
        <f>VLOOKUP(D6229,'Species List'!$A$2:$J$97,4,0)</f>
        <v>Scaridae</v>
      </c>
    </row>
    <row r="6230" spans="1:11">
      <c r="A6230">
        <v>2017</v>
      </c>
      <c r="B6230" t="s">
        <v>41</v>
      </c>
      <c r="C6230">
        <v>5</v>
      </c>
      <c r="D6230" t="s">
        <v>44</v>
      </c>
      <c r="E6230" s="48" t="str">
        <f>VLOOKUP(D6230,'Species List'!$A$2:$J$97,3,0)</f>
        <v>Scarus iseri</v>
      </c>
      <c r="F6230">
        <v>21</v>
      </c>
      <c r="G6230" t="s">
        <v>43</v>
      </c>
      <c r="H6230" s="50">
        <f>VLOOKUP(D6230,'Species List'!$A$2:$J$97,6,0)</f>
        <v>-4.8887</v>
      </c>
      <c r="I6230" s="50">
        <f>VLOOKUP(D6230,'Species List'!$A$2:$J$97,7,0)</f>
        <v>3.0548000000000002</v>
      </c>
      <c r="J6230">
        <f t="shared" si="97"/>
        <v>160.40411355619071</v>
      </c>
      <c r="K6230" s="50" t="str">
        <f>VLOOKUP(D6230,'Species List'!$A$2:$J$97,4,0)</f>
        <v>Scaridae</v>
      </c>
    </row>
    <row r="6231" spans="1:11">
      <c r="A6231">
        <v>2017</v>
      </c>
      <c r="B6231" t="s">
        <v>41</v>
      </c>
      <c r="C6231">
        <v>5</v>
      </c>
      <c r="D6231" t="s">
        <v>44</v>
      </c>
      <c r="E6231" s="48" t="str">
        <f>VLOOKUP(D6231,'Species List'!$A$2:$J$97,3,0)</f>
        <v>Scarus iseri</v>
      </c>
      <c r="F6231">
        <v>15</v>
      </c>
      <c r="H6231" s="50">
        <f>VLOOKUP(D6231,'Species List'!$A$2:$J$97,6,0)</f>
        <v>-4.8887</v>
      </c>
      <c r="I6231" s="50">
        <f>VLOOKUP(D6231,'Species List'!$A$2:$J$97,7,0)</f>
        <v>3.0548000000000002</v>
      </c>
      <c r="J6231">
        <f t="shared" si="97"/>
        <v>57.388328837000365</v>
      </c>
      <c r="K6231" s="50" t="str">
        <f>VLOOKUP(D6231,'Species List'!$A$2:$J$97,4,0)</f>
        <v>Scaridae</v>
      </c>
    </row>
    <row r="6232" spans="1:11">
      <c r="A6232">
        <v>2017</v>
      </c>
      <c r="B6232" t="s">
        <v>41</v>
      </c>
      <c r="C6232">
        <v>5</v>
      </c>
      <c r="D6232" t="s">
        <v>44</v>
      </c>
      <c r="E6232" s="48" t="str">
        <f>VLOOKUP(D6232,'Species List'!$A$2:$J$97,3,0)</f>
        <v>Scarus iseri</v>
      </c>
      <c r="F6232">
        <v>15</v>
      </c>
      <c r="H6232" s="50">
        <f>VLOOKUP(D6232,'Species List'!$A$2:$J$97,6,0)</f>
        <v>-4.8887</v>
      </c>
      <c r="I6232" s="50">
        <f>VLOOKUP(D6232,'Species List'!$A$2:$J$97,7,0)</f>
        <v>3.0548000000000002</v>
      </c>
      <c r="J6232">
        <f t="shared" si="97"/>
        <v>57.388328837000365</v>
      </c>
      <c r="K6232" s="50" t="str">
        <f>VLOOKUP(D6232,'Species List'!$A$2:$J$97,4,0)</f>
        <v>Scaridae</v>
      </c>
    </row>
    <row r="6233" spans="1:11">
      <c r="A6233">
        <v>2017</v>
      </c>
      <c r="B6233" t="s">
        <v>41</v>
      </c>
      <c r="C6233">
        <v>5</v>
      </c>
      <c r="D6233" t="s">
        <v>48</v>
      </c>
      <c r="E6233" s="48" t="str">
        <f>VLOOKUP(D6233,'Species List'!$A$2:$J$97,3,0)</f>
        <v>Scarus taeniopterus</v>
      </c>
      <c r="F6233">
        <v>12</v>
      </c>
      <c r="G6233" t="s">
        <v>21</v>
      </c>
      <c r="H6233" s="50">
        <f>VLOOKUP(D6233,'Species List'!$A$2:$J$97,6,0)</f>
        <v>-3.2256999999999998</v>
      </c>
      <c r="I6233" s="50">
        <f>VLOOKUP(D6233,'Species List'!$A$2:$J$97,7,0)</f>
        <v>2.3852000000000002</v>
      </c>
      <c r="J6233">
        <f t="shared" si="97"/>
        <v>54.145592205106873</v>
      </c>
      <c r="K6233" s="50" t="str">
        <f>VLOOKUP(D6233,'Species List'!$A$2:$J$97,4,0)</f>
        <v>Scaridae</v>
      </c>
    </row>
    <row r="6234" spans="1:11">
      <c r="A6234">
        <v>2017</v>
      </c>
      <c r="B6234" t="s">
        <v>41</v>
      </c>
      <c r="C6234">
        <v>5</v>
      </c>
      <c r="D6234" t="s">
        <v>48</v>
      </c>
      <c r="E6234" s="48" t="str">
        <f>VLOOKUP(D6234,'Species List'!$A$2:$J$97,3,0)</f>
        <v>Scarus taeniopterus</v>
      </c>
      <c r="F6234">
        <v>12</v>
      </c>
      <c r="G6234" t="s">
        <v>21</v>
      </c>
      <c r="H6234" s="50">
        <f>VLOOKUP(D6234,'Species List'!$A$2:$J$97,6,0)</f>
        <v>-3.2256999999999998</v>
      </c>
      <c r="I6234" s="50">
        <f>VLOOKUP(D6234,'Species List'!$A$2:$J$97,7,0)</f>
        <v>2.3852000000000002</v>
      </c>
      <c r="J6234">
        <f t="shared" si="97"/>
        <v>54.145592205106873</v>
      </c>
      <c r="K6234" s="50" t="str">
        <f>VLOOKUP(D6234,'Species List'!$A$2:$J$97,4,0)</f>
        <v>Scaridae</v>
      </c>
    </row>
    <row r="6235" spans="1:11">
      <c r="A6235">
        <v>2017</v>
      </c>
      <c r="B6235" t="s">
        <v>41</v>
      </c>
      <c r="C6235">
        <v>5</v>
      </c>
      <c r="D6235" t="s">
        <v>48</v>
      </c>
      <c r="E6235" s="48" t="str">
        <f>VLOOKUP(D6235,'Species List'!$A$2:$J$97,3,0)</f>
        <v>Scarus taeniopterus</v>
      </c>
      <c r="F6235">
        <v>12</v>
      </c>
      <c r="G6235" t="s">
        <v>21</v>
      </c>
      <c r="H6235" s="50">
        <f>VLOOKUP(D6235,'Species List'!$A$2:$J$97,6,0)</f>
        <v>-3.2256999999999998</v>
      </c>
      <c r="I6235" s="50">
        <f>VLOOKUP(D6235,'Species List'!$A$2:$J$97,7,0)</f>
        <v>2.3852000000000002</v>
      </c>
      <c r="J6235">
        <f t="shared" si="97"/>
        <v>54.145592205106873</v>
      </c>
      <c r="K6235" s="50" t="str">
        <f>VLOOKUP(D6235,'Species List'!$A$2:$J$97,4,0)</f>
        <v>Scaridae</v>
      </c>
    </row>
    <row r="6236" spans="1:11">
      <c r="A6236">
        <v>2017</v>
      </c>
      <c r="B6236" t="s">
        <v>41</v>
      </c>
      <c r="C6236">
        <v>5</v>
      </c>
      <c r="D6236" t="s">
        <v>48</v>
      </c>
      <c r="E6236" s="48" t="str">
        <f>VLOOKUP(D6236,'Species List'!$A$2:$J$97,3,0)</f>
        <v>Scarus taeniopterus</v>
      </c>
      <c r="F6236">
        <v>22</v>
      </c>
      <c r="G6236" t="s">
        <v>43</v>
      </c>
      <c r="H6236" s="50">
        <f>VLOOKUP(D6236,'Species List'!$A$2:$J$97,6,0)</f>
        <v>-3.2256999999999998</v>
      </c>
      <c r="I6236" s="50">
        <f>VLOOKUP(D6236,'Species List'!$A$2:$J$97,7,0)</f>
        <v>2.3852000000000002</v>
      </c>
      <c r="J6236">
        <f t="shared" si="97"/>
        <v>229.85109565998633</v>
      </c>
      <c r="K6236" s="50" t="str">
        <f>VLOOKUP(D6236,'Species List'!$A$2:$J$97,4,0)</f>
        <v>Scaridae</v>
      </c>
    </row>
    <row r="6237" spans="1:11">
      <c r="A6237">
        <v>2017</v>
      </c>
      <c r="B6237" t="s">
        <v>41</v>
      </c>
      <c r="C6237">
        <v>5</v>
      </c>
      <c r="D6237" t="s">
        <v>42</v>
      </c>
      <c r="E6237" s="48" t="str">
        <f>VLOOKUP(D6237,'Species List'!$A$2:$J$97,3,0)</f>
        <v>Scarus vetula</v>
      </c>
      <c r="F6237">
        <v>20</v>
      </c>
      <c r="G6237" t="s">
        <v>21</v>
      </c>
      <c r="H6237" s="50">
        <f>VLOOKUP(D6237,'Species List'!$A$2:$J$97,6,0)</f>
        <v>-5.0162000000000004</v>
      </c>
      <c r="I6237" s="50">
        <f>VLOOKUP(D6237,'Species List'!$A$2:$J$97,7,0)</f>
        <v>3.1109</v>
      </c>
      <c r="J6237">
        <f t="shared" si="97"/>
        <v>138.69928220116935</v>
      </c>
      <c r="K6237" s="50" t="str">
        <f>VLOOKUP(D6237,'Species List'!$A$2:$J$97,4,0)</f>
        <v>Scaridae</v>
      </c>
    </row>
    <row r="6238" spans="1:11">
      <c r="A6238">
        <v>2017</v>
      </c>
      <c r="B6238" t="s">
        <v>41</v>
      </c>
      <c r="C6238">
        <v>5</v>
      </c>
      <c r="D6238" t="s">
        <v>42</v>
      </c>
      <c r="E6238" s="48" t="str">
        <f>VLOOKUP(D6238,'Species List'!$A$2:$J$97,3,0)</f>
        <v>Scarus vetula</v>
      </c>
      <c r="F6238">
        <v>22</v>
      </c>
      <c r="G6238" t="s">
        <v>21</v>
      </c>
      <c r="H6238" s="50">
        <f>VLOOKUP(D6238,'Species List'!$A$2:$J$97,6,0)</f>
        <v>-5.0162000000000004</v>
      </c>
      <c r="I6238" s="50">
        <f>VLOOKUP(D6238,'Species List'!$A$2:$J$97,7,0)</f>
        <v>3.1109</v>
      </c>
      <c r="J6238">
        <f t="shared" si="97"/>
        <v>186.5703893135852</v>
      </c>
      <c r="K6238" s="50" t="str">
        <f>VLOOKUP(D6238,'Species List'!$A$2:$J$97,4,0)</f>
        <v>Scaridae</v>
      </c>
    </row>
    <row r="6239" spans="1:11">
      <c r="A6239">
        <v>2017</v>
      </c>
      <c r="B6239" t="s">
        <v>41</v>
      </c>
      <c r="C6239">
        <v>5</v>
      </c>
      <c r="D6239" t="s">
        <v>42</v>
      </c>
      <c r="E6239" s="48" t="str">
        <f>VLOOKUP(D6239,'Species List'!$A$2:$J$97,3,0)</f>
        <v>Scarus vetula</v>
      </c>
      <c r="F6239">
        <v>28</v>
      </c>
      <c r="G6239" t="s">
        <v>21</v>
      </c>
      <c r="H6239" s="50">
        <f>VLOOKUP(D6239,'Species List'!$A$2:$J$97,6,0)</f>
        <v>-5.0162000000000004</v>
      </c>
      <c r="I6239" s="50">
        <f>VLOOKUP(D6239,'Species List'!$A$2:$J$97,7,0)</f>
        <v>3.1109</v>
      </c>
      <c r="J6239">
        <f t="shared" si="97"/>
        <v>395.06078258407069</v>
      </c>
      <c r="K6239" s="50" t="str">
        <f>VLOOKUP(D6239,'Species List'!$A$2:$J$97,4,0)</f>
        <v>Scaridae</v>
      </c>
    </row>
    <row r="6240" spans="1:11">
      <c r="A6240">
        <v>2017</v>
      </c>
      <c r="B6240" t="s">
        <v>41</v>
      </c>
      <c r="C6240">
        <v>5</v>
      </c>
      <c r="D6240" t="s">
        <v>42</v>
      </c>
      <c r="E6240" s="48" t="str">
        <f>VLOOKUP(D6240,'Species List'!$A$2:$J$97,3,0)</f>
        <v>Scarus vetula</v>
      </c>
      <c r="F6240">
        <v>31</v>
      </c>
      <c r="G6240" t="s">
        <v>43</v>
      </c>
      <c r="H6240" s="50">
        <f>VLOOKUP(D6240,'Species List'!$A$2:$J$97,6,0)</f>
        <v>-5.0162000000000004</v>
      </c>
      <c r="I6240" s="50">
        <f>VLOOKUP(D6240,'Species List'!$A$2:$J$97,7,0)</f>
        <v>3.1109</v>
      </c>
      <c r="J6240">
        <f t="shared" si="97"/>
        <v>542.22194853037195</v>
      </c>
      <c r="K6240" s="50" t="str">
        <f>VLOOKUP(D6240,'Species List'!$A$2:$J$97,4,0)</f>
        <v>Scaridae</v>
      </c>
    </row>
    <row r="6241" spans="1:11">
      <c r="A6241">
        <v>2017</v>
      </c>
      <c r="B6241" t="s">
        <v>41</v>
      </c>
      <c r="C6241">
        <v>5</v>
      </c>
      <c r="D6241" t="s">
        <v>42</v>
      </c>
      <c r="E6241" s="48" t="str">
        <f>VLOOKUP(D6241,'Species List'!$A$2:$J$97,3,0)</f>
        <v>Scarus vetula</v>
      </c>
      <c r="F6241">
        <v>31</v>
      </c>
      <c r="G6241" t="s">
        <v>43</v>
      </c>
      <c r="H6241" s="50">
        <f>VLOOKUP(D6241,'Species List'!$A$2:$J$97,6,0)</f>
        <v>-5.0162000000000004</v>
      </c>
      <c r="I6241" s="50">
        <f>VLOOKUP(D6241,'Species List'!$A$2:$J$97,7,0)</f>
        <v>3.1109</v>
      </c>
      <c r="J6241">
        <f t="shared" si="97"/>
        <v>542.22194853037195</v>
      </c>
      <c r="K6241" s="50" t="str">
        <f>VLOOKUP(D6241,'Species List'!$A$2:$J$97,4,0)</f>
        <v>Scaridae</v>
      </c>
    </row>
    <row r="6242" spans="1:11">
      <c r="A6242">
        <v>2017</v>
      </c>
      <c r="B6242" t="s">
        <v>41</v>
      </c>
      <c r="C6242">
        <v>5</v>
      </c>
      <c r="D6242" t="s">
        <v>42</v>
      </c>
      <c r="E6242" s="48" t="str">
        <f>VLOOKUP(D6242,'Species List'!$A$2:$J$97,3,0)</f>
        <v>Scarus vetula</v>
      </c>
      <c r="F6242">
        <v>34</v>
      </c>
      <c r="G6242" t="s">
        <v>43</v>
      </c>
      <c r="H6242" s="50">
        <f>VLOOKUP(D6242,'Species List'!$A$2:$J$97,6,0)</f>
        <v>-5.0162000000000004</v>
      </c>
      <c r="I6242" s="50">
        <f>VLOOKUP(D6242,'Species List'!$A$2:$J$97,7,0)</f>
        <v>3.1109</v>
      </c>
      <c r="J6242">
        <f t="shared" si="97"/>
        <v>722.73279691201913</v>
      </c>
      <c r="K6242" s="50" t="str">
        <f>VLOOKUP(D6242,'Species List'!$A$2:$J$97,4,0)</f>
        <v>Scaridae</v>
      </c>
    </row>
    <row r="6243" spans="1:11">
      <c r="A6243">
        <v>2017</v>
      </c>
      <c r="B6243" t="s">
        <v>41</v>
      </c>
      <c r="C6243">
        <v>5</v>
      </c>
      <c r="D6243" t="s">
        <v>47</v>
      </c>
      <c r="E6243" s="48" t="str">
        <f>VLOOKUP(D6243,'Species List'!$A$2:$J$97,3,0)</f>
        <v>Sparisoma aurofrenatum</v>
      </c>
      <c r="F6243">
        <v>10</v>
      </c>
      <c r="G6243" t="s">
        <v>21</v>
      </c>
      <c r="H6243" s="50">
        <f>VLOOKUP(D6243,'Species List'!$A$2:$J$97,6,0)</f>
        <v>-4.0781000000000001</v>
      </c>
      <c r="I6243" s="50">
        <f>VLOOKUP(D6243,'Species List'!$A$2:$J$97,7,0)</f>
        <v>2.7437999999999998</v>
      </c>
      <c r="J6243">
        <f t="shared" si="97"/>
        <v>25.674382081061271</v>
      </c>
      <c r="K6243" s="50" t="str">
        <f>VLOOKUP(D6243,'Species List'!$A$2:$J$97,4,0)</f>
        <v>Scaridae</v>
      </c>
    </row>
    <row r="6244" spans="1:11">
      <c r="A6244">
        <v>2017</v>
      </c>
      <c r="B6244" t="s">
        <v>41</v>
      </c>
      <c r="C6244">
        <v>5</v>
      </c>
      <c r="D6244" t="s">
        <v>47</v>
      </c>
      <c r="E6244" s="48" t="str">
        <f>VLOOKUP(D6244,'Species List'!$A$2:$J$97,3,0)</f>
        <v>Sparisoma aurofrenatum</v>
      </c>
      <c r="F6244">
        <v>12</v>
      </c>
      <c r="G6244" t="s">
        <v>21</v>
      </c>
      <c r="H6244" s="50">
        <f>VLOOKUP(D6244,'Species List'!$A$2:$J$97,6,0)</f>
        <v>-4.0781000000000001</v>
      </c>
      <c r="I6244" s="50">
        <f>VLOOKUP(D6244,'Species List'!$A$2:$J$97,7,0)</f>
        <v>2.7437999999999998</v>
      </c>
      <c r="J6244">
        <f t="shared" si="97"/>
        <v>42.340648247283212</v>
      </c>
      <c r="K6244" s="50" t="str">
        <f>VLOOKUP(D6244,'Species List'!$A$2:$J$97,4,0)</f>
        <v>Scaridae</v>
      </c>
    </row>
    <row r="6245" spans="1:11">
      <c r="A6245">
        <v>2017</v>
      </c>
      <c r="B6245" t="s">
        <v>41</v>
      </c>
      <c r="C6245">
        <v>5</v>
      </c>
      <c r="D6245" t="s">
        <v>47</v>
      </c>
      <c r="E6245" s="48" t="str">
        <f>VLOOKUP(D6245,'Species List'!$A$2:$J$97,3,0)</f>
        <v>Sparisoma aurofrenatum</v>
      </c>
      <c r="F6245">
        <v>12</v>
      </c>
      <c r="G6245" t="s">
        <v>21</v>
      </c>
      <c r="H6245" s="50">
        <f>VLOOKUP(D6245,'Species List'!$A$2:$J$97,6,0)</f>
        <v>-4.0781000000000001</v>
      </c>
      <c r="I6245" s="50">
        <f>VLOOKUP(D6245,'Species List'!$A$2:$J$97,7,0)</f>
        <v>2.7437999999999998</v>
      </c>
      <c r="J6245">
        <f t="shared" si="97"/>
        <v>42.340648247283212</v>
      </c>
      <c r="K6245" s="50" t="str">
        <f>VLOOKUP(D6245,'Species List'!$A$2:$J$97,4,0)</f>
        <v>Scaridae</v>
      </c>
    </row>
    <row r="6246" spans="1:11">
      <c r="A6246">
        <v>2017</v>
      </c>
      <c r="B6246" t="s">
        <v>41</v>
      </c>
      <c r="C6246">
        <v>5</v>
      </c>
      <c r="D6246" t="s">
        <v>47</v>
      </c>
      <c r="E6246" s="48" t="str">
        <f>VLOOKUP(D6246,'Species List'!$A$2:$J$97,3,0)</f>
        <v>Sparisoma aurofrenatum</v>
      </c>
      <c r="F6246">
        <v>14</v>
      </c>
      <c r="G6246" t="s">
        <v>21</v>
      </c>
      <c r="H6246" s="50">
        <f>VLOOKUP(D6246,'Species List'!$A$2:$J$97,6,0)</f>
        <v>-4.0781000000000001</v>
      </c>
      <c r="I6246" s="50">
        <f>VLOOKUP(D6246,'Species List'!$A$2:$J$97,7,0)</f>
        <v>2.7437999999999998</v>
      </c>
      <c r="J6246">
        <f t="shared" si="97"/>
        <v>64.631778134170816</v>
      </c>
      <c r="K6246" s="50" t="str">
        <f>VLOOKUP(D6246,'Species List'!$A$2:$J$97,4,0)</f>
        <v>Scaridae</v>
      </c>
    </row>
    <row r="6247" spans="1:11">
      <c r="A6247">
        <v>2017</v>
      </c>
      <c r="B6247" t="s">
        <v>41</v>
      </c>
      <c r="C6247">
        <v>5</v>
      </c>
      <c r="D6247" t="s">
        <v>47</v>
      </c>
      <c r="E6247" s="48" t="str">
        <f>VLOOKUP(D6247,'Species List'!$A$2:$J$97,3,0)</f>
        <v>Sparisoma aurofrenatum</v>
      </c>
      <c r="F6247">
        <v>20</v>
      </c>
      <c r="G6247" t="s">
        <v>43</v>
      </c>
      <c r="H6247" s="50">
        <f>VLOOKUP(D6247,'Species List'!$A$2:$J$97,6,0)</f>
        <v>-4.0781000000000001</v>
      </c>
      <c r="I6247" s="50">
        <f>VLOOKUP(D6247,'Species List'!$A$2:$J$97,7,0)</f>
        <v>2.7437999999999998</v>
      </c>
      <c r="J6247">
        <f t="shared" si="97"/>
        <v>171.97531044669645</v>
      </c>
      <c r="K6247" s="50" t="str">
        <f>VLOOKUP(D6247,'Species List'!$A$2:$J$97,4,0)</f>
        <v>Scaridae</v>
      </c>
    </row>
    <row r="6248" spans="1:11">
      <c r="A6248">
        <v>2017</v>
      </c>
      <c r="B6248" t="s">
        <v>41</v>
      </c>
      <c r="C6248">
        <v>5</v>
      </c>
      <c r="D6248" t="s">
        <v>47</v>
      </c>
      <c r="E6248" s="48" t="str">
        <f>VLOOKUP(D6248,'Species List'!$A$2:$J$97,3,0)</f>
        <v>Sparisoma aurofrenatum</v>
      </c>
      <c r="F6248">
        <v>22</v>
      </c>
      <c r="G6248" t="s">
        <v>43</v>
      </c>
      <c r="H6248" s="50">
        <f>VLOOKUP(D6248,'Species List'!$A$2:$J$97,6,0)</f>
        <v>-4.0781000000000001</v>
      </c>
      <c r="I6248" s="50">
        <f>VLOOKUP(D6248,'Species List'!$A$2:$J$97,7,0)</f>
        <v>2.7437999999999998</v>
      </c>
      <c r="J6248">
        <f t="shared" si="97"/>
        <v>223.37746170948702</v>
      </c>
      <c r="K6248" s="50" t="str">
        <f>VLOOKUP(D6248,'Species List'!$A$2:$J$97,4,0)</f>
        <v>Scaridae</v>
      </c>
    </row>
    <row r="6249" spans="1:11">
      <c r="A6249">
        <v>2017</v>
      </c>
      <c r="B6249" t="s">
        <v>41</v>
      </c>
      <c r="C6249">
        <v>5</v>
      </c>
      <c r="D6249" t="s">
        <v>47</v>
      </c>
      <c r="E6249" s="48" t="str">
        <f>VLOOKUP(D6249,'Species List'!$A$2:$J$97,3,0)</f>
        <v>Sparisoma aurofrenatum</v>
      </c>
      <c r="F6249">
        <v>22</v>
      </c>
      <c r="G6249" t="s">
        <v>43</v>
      </c>
      <c r="H6249" s="50">
        <f>VLOOKUP(D6249,'Species List'!$A$2:$J$97,6,0)</f>
        <v>-4.0781000000000001</v>
      </c>
      <c r="I6249" s="50">
        <f>VLOOKUP(D6249,'Species List'!$A$2:$J$97,7,0)</f>
        <v>2.7437999999999998</v>
      </c>
      <c r="J6249">
        <f t="shared" si="97"/>
        <v>223.37746170948702</v>
      </c>
      <c r="K6249" s="50" t="str">
        <f>VLOOKUP(D6249,'Species List'!$A$2:$J$97,4,0)</f>
        <v>Scaridae</v>
      </c>
    </row>
    <row r="6250" spans="1:11">
      <c r="A6250">
        <v>2017</v>
      </c>
      <c r="B6250" t="s">
        <v>41</v>
      </c>
      <c r="C6250">
        <v>5</v>
      </c>
      <c r="D6250" t="s">
        <v>45</v>
      </c>
      <c r="E6250" s="48" t="str">
        <f>VLOOKUP(D6250,'Species List'!$A$2:$J$97,3,0)</f>
        <v>Sparisoma viride</v>
      </c>
      <c r="F6250">
        <v>25</v>
      </c>
      <c r="G6250" t="s">
        <v>21</v>
      </c>
      <c r="H6250" s="50">
        <f>VLOOKUP(D6250,'Species List'!$A$2:$J$97,6,0)</f>
        <v>-4.4317000000000002</v>
      </c>
      <c r="I6250" s="50">
        <f>VLOOKUP(D6250,'Species List'!$A$2:$J$97,7,0)</f>
        <v>2.9051</v>
      </c>
      <c r="J6250">
        <f t="shared" si="97"/>
        <v>342.41715863912742</v>
      </c>
      <c r="K6250" s="50" t="str">
        <f>VLOOKUP(D6250,'Species List'!$A$2:$J$97,4,0)</f>
        <v>Scaridae</v>
      </c>
    </row>
    <row r="6251" spans="1:11">
      <c r="A6251">
        <v>2017</v>
      </c>
      <c r="B6251" t="s">
        <v>41</v>
      </c>
      <c r="C6251">
        <v>5</v>
      </c>
      <c r="D6251" t="s">
        <v>45</v>
      </c>
      <c r="E6251" s="48" t="str">
        <f>VLOOKUP(D6251,'Species List'!$A$2:$J$97,3,0)</f>
        <v>Sparisoma viride</v>
      </c>
      <c r="F6251">
        <v>27</v>
      </c>
      <c r="G6251" t="s">
        <v>21</v>
      </c>
      <c r="H6251" s="50">
        <f>VLOOKUP(D6251,'Species List'!$A$2:$J$97,6,0)</f>
        <v>-4.4317000000000002</v>
      </c>
      <c r="I6251" s="50">
        <f>VLOOKUP(D6251,'Species List'!$A$2:$J$97,7,0)</f>
        <v>2.9051</v>
      </c>
      <c r="J6251">
        <f t="shared" si="97"/>
        <v>428.20809318874581</v>
      </c>
      <c r="K6251" s="50" t="str">
        <f>VLOOKUP(D6251,'Species List'!$A$2:$J$97,4,0)</f>
        <v>Scaridae</v>
      </c>
    </row>
    <row r="6252" spans="1:11">
      <c r="A6252">
        <v>2017</v>
      </c>
      <c r="B6252" t="s">
        <v>41</v>
      </c>
      <c r="C6252">
        <v>5</v>
      </c>
      <c r="D6252" t="s">
        <v>45</v>
      </c>
      <c r="E6252" s="48" t="str">
        <f>VLOOKUP(D6252,'Species List'!$A$2:$J$97,3,0)</f>
        <v>Sparisoma viride</v>
      </c>
      <c r="F6252">
        <v>29</v>
      </c>
      <c r="G6252" t="s">
        <v>43</v>
      </c>
      <c r="H6252" s="50">
        <f>VLOOKUP(D6252,'Species List'!$A$2:$J$97,6,0)</f>
        <v>-4.4317000000000002</v>
      </c>
      <c r="I6252" s="50">
        <f>VLOOKUP(D6252,'Species List'!$A$2:$J$97,7,0)</f>
        <v>2.9051</v>
      </c>
      <c r="J6252">
        <f t="shared" si="97"/>
        <v>527.00219453145235</v>
      </c>
      <c r="K6252" s="50" t="str">
        <f>VLOOKUP(D6252,'Species List'!$A$2:$J$97,4,0)</f>
        <v>Scaridae</v>
      </c>
    </row>
    <row r="6253" spans="1:11">
      <c r="A6253">
        <v>2017</v>
      </c>
      <c r="B6253" t="s">
        <v>41</v>
      </c>
      <c r="C6253">
        <v>5</v>
      </c>
      <c r="D6253" t="s">
        <v>45</v>
      </c>
      <c r="E6253" s="48" t="str">
        <f>VLOOKUP(D6253,'Species List'!$A$2:$J$97,3,0)</f>
        <v>Sparisoma viride</v>
      </c>
      <c r="F6253">
        <v>32</v>
      </c>
      <c r="G6253" t="s">
        <v>43</v>
      </c>
      <c r="H6253" s="50">
        <f>VLOOKUP(D6253,'Species List'!$A$2:$J$97,6,0)</f>
        <v>-4.4317000000000002</v>
      </c>
      <c r="I6253" s="50">
        <f>VLOOKUP(D6253,'Species List'!$A$2:$J$97,7,0)</f>
        <v>2.9051</v>
      </c>
      <c r="J6253">
        <f t="shared" si="97"/>
        <v>701.47339170910243</v>
      </c>
      <c r="K6253" s="50" t="str">
        <f>VLOOKUP(D6253,'Species List'!$A$2:$J$97,4,0)</f>
        <v>Scaridae</v>
      </c>
    </row>
    <row r="6254" spans="1:11">
      <c r="A6254">
        <v>2017</v>
      </c>
      <c r="B6254" t="s">
        <v>41</v>
      </c>
      <c r="C6254">
        <v>6</v>
      </c>
      <c r="D6254" t="s">
        <v>54</v>
      </c>
      <c r="E6254" s="48" t="str">
        <f>VLOOKUP(D6254,'Species List'!$A$2:$J$97,3,0)</f>
        <v>Acanthurus coeruleus</v>
      </c>
      <c r="F6254">
        <v>13</v>
      </c>
      <c r="H6254" s="50">
        <f>VLOOKUP(D6254,'Species List'!$A$2:$J$97,6,0)</f>
        <v>-2.8241999999999998</v>
      </c>
      <c r="I6254" s="50">
        <f>VLOOKUP(D6254,'Species List'!$A$2:$J$97,7,0)</f>
        <v>2.2637999999999998</v>
      </c>
      <c r="J6254">
        <f t="shared" si="97"/>
        <v>91.483961183754317</v>
      </c>
      <c r="K6254" s="50" t="str">
        <f>VLOOKUP(D6254,'Species List'!$A$2:$J$97,4,0)</f>
        <v>Acanthuridae</v>
      </c>
    </row>
    <row r="6255" spans="1:11">
      <c r="A6255">
        <v>2017</v>
      </c>
      <c r="B6255" t="s">
        <v>41</v>
      </c>
      <c r="C6255">
        <v>6</v>
      </c>
      <c r="D6255" t="s">
        <v>49</v>
      </c>
      <c r="E6255" s="48" t="str">
        <f>VLOOKUP(D6255,'Species List'!$A$2:$J$97,3,0)</f>
        <v>Microspathodon chrysurus</v>
      </c>
      <c r="F6255">
        <v>14</v>
      </c>
      <c r="H6255" s="50">
        <f>VLOOKUP(D6255,'Species List'!$A$2:$J$97,6,0)</f>
        <v>-4.7032999999999996</v>
      </c>
      <c r="I6255" s="50">
        <f>VLOOKUP(D6255,'Species List'!$A$2:$J$97,7,0)</f>
        <v>3.0825</v>
      </c>
      <c r="J6255">
        <f t="shared" si="97"/>
        <v>81.684502812349265</v>
      </c>
      <c r="K6255" s="50" t="str">
        <f>VLOOKUP(D6255,'Species List'!$A$2:$J$97,4,0)</f>
        <v>Pomacentridae</v>
      </c>
    </row>
    <row r="6256" spans="1:11">
      <c r="A6256">
        <v>2017</v>
      </c>
      <c r="B6256" t="s">
        <v>41</v>
      </c>
      <c r="C6256">
        <v>6</v>
      </c>
      <c r="D6256" t="s">
        <v>55</v>
      </c>
      <c r="E6256" s="48" t="str">
        <f>VLOOKUP(D6256,'Species List'!$A$2:$J$97,3,0)</f>
        <v>Scarus guacamaia</v>
      </c>
      <c r="F6256">
        <v>40</v>
      </c>
      <c r="G6256" t="s">
        <v>43</v>
      </c>
      <c r="H6256" s="50">
        <f>VLOOKUP(D6256,'Species List'!$A$2:$J$97,6,0)</f>
        <v>-4.8714000000000004</v>
      </c>
      <c r="I6256" s="50">
        <f>VLOOKUP(D6256,'Species List'!$A$2:$J$97,7,0)</f>
        <v>3.0626000000000002</v>
      </c>
      <c r="J6256">
        <f t="shared" si="97"/>
        <v>1252.186246725289</v>
      </c>
      <c r="K6256" s="50" t="str">
        <f>VLOOKUP(D6256,'Species List'!$A$2:$J$97,4,0)</f>
        <v>Scaridae</v>
      </c>
    </row>
    <row r="6257" spans="1:11">
      <c r="A6257">
        <v>2017</v>
      </c>
      <c r="B6257" t="s">
        <v>41</v>
      </c>
      <c r="C6257">
        <v>6</v>
      </c>
      <c r="D6257" t="s">
        <v>44</v>
      </c>
      <c r="E6257" s="48" t="str">
        <f>VLOOKUP(D6257,'Species List'!$A$2:$J$97,3,0)</f>
        <v>Scarus iseri</v>
      </c>
      <c r="F6257">
        <v>12</v>
      </c>
      <c r="G6257" t="s">
        <v>21</v>
      </c>
      <c r="H6257" s="50">
        <f>VLOOKUP(D6257,'Species List'!$A$2:$J$97,6,0)</f>
        <v>-4.8887</v>
      </c>
      <c r="I6257" s="50">
        <f>VLOOKUP(D6257,'Species List'!$A$2:$J$97,7,0)</f>
        <v>3.0548000000000002</v>
      </c>
      <c r="J6257">
        <f t="shared" si="97"/>
        <v>29.025711241570576</v>
      </c>
      <c r="K6257" s="50" t="str">
        <f>VLOOKUP(D6257,'Species List'!$A$2:$J$97,4,0)</f>
        <v>Scaridae</v>
      </c>
    </row>
    <row r="6258" spans="1:11">
      <c r="A6258">
        <v>2017</v>
      </c>
      <c r="B6258" t="s">
        <v>41</v>
      </c>
      <c r="C6258">
        <v>6</v>
      </c>
      <c r="D6258" t="s">
        <v>44</v>
      </c>
      <c r="E6258" s="48" t="str">
        <f>VLOOKUP(D6258,'Species List'!$A$2:$J$97,3,0)</f>
        <v>Scarus iseri</v>
      </c>
      <c r="F6258">
        <v>22</v>
      </c>
      <c r="G6258" t="s">
        <v>43</v>
      </c>
      <c r="H6258" s="50">
        <f>VLOOKUP(D6258,'Species List'!$A$2:$J$97,6,0)</f>
        <v>-4.8887</v>
      </c>
      <c r="I6258" s="50">
        <f>VLOOKUP(D6258,'Species List'!$A$2:$J$97,7,0)</f>
        <v>3.0548000000000002</v>
      </c>
      <c r="J6258">
        <f t="shared" si="97"/>
        <v>184.89825197921766</v>
      </c>
      <c r="K6258" s="50" t="str">
        <f>VLOOKUP(D6258,'Species List'!$A$2:$J$97,4,0)</f>
        <v>Scaridae</v>
      </c>
    </row>
    <row r="6259" spans="1:11">
      <c r="A6259">
        <v>2017</v>
      </c>
      <c r="B6259" t="s">
        <v>41</v>
      </c>
      <c r="C6259">
        <v>6</v>
      </c>
      <c r="D6259" t="s">
        <v>48</v>
      </c>
      <c r="E6259" s="48" t="str">
        <f>VLOOKUP(D6259,'Species List'!$A$2:$J$97,3,0)</f>
        <v>Scarus taeniopterus</v>
      </c>
      <c r="F6259">
        <v>14</v>
      </c>
      <c r="G6259" t="s">
        <v>21</v>
      </c>
      <c r="H6259" s="50">
        <f>VLOOKUP(D6259,'Species List'!$A$2:$J$97,6,0)</f>
        <v>-3.2256999999999998</v>
      </c>
      <c r="I6259" s="50">
        <f>VLOOKUP(D6259,'Species List'!$A$2:$J$97,7,0)</f>
        <v>2.3852000000000002</v>
      </c>
      <c r="J6259">
        <f t="shared" si="97"/>
        <v>78.206813423753971</v>
      </c>
      <c r="K6259" s="50" t="str">
        <f>VLOOKUP(D6259,'Species List'!$A$2:$J$97,4,0)</f>
        <v>Scaridae</v>
      </c>
    </row>
    <row r="6260" spans="1:11">
      <c r="A6260">
        <v>2017</v>
      </c>
      <c r="B6260" t="s">
        <v>41</v>
      </c>
      <c r="C6260">
        <v>6</v>
      </c>
      <c r="D6260" t="s">
        <v>48</v>
      </c>
      <c r="E6260" s="48" t="str">
        <f>VLOOKUP(D6260,'Species List'!$A$2:$J$97,3,0)</f>
        <v>Scarus taeniopterus</v>
      </c>
      <c r="F6260">
        <v>14</v>
      </c>
      <c r="G6260" t="s">
        <v>21</v>
      </c>
      <c r="H6260" s="50">
        <f>VLOOKUP(D6260,'Species List'!$A$2:$J$97,6,0)</f>
        <v>-3.2256999999999998</v>
      </c>
      <c r="I6260" s="50">
        <f>VLOOKUP(D6260,'Species List'!$A$2:$J$97,7,0)</f>
        <v>2.3852000000000002</v>
      </c>
      <c r="J6260">
        <f t="shared" si="97"/>
        <v>78.206813423753971</v>
      </c>
      <c r="K6260" s="50" t="str">
        <f>VLOOKUP(D6260,'Species List'!$A$2:$J$97,4,0)</f>
        <v>Scaridae</v>
      </c>
    </row>
    <row r="6261" spans="1:11">
      <c r="A6261">
        <v>2017</v>
      </c>
      <c r="B6261" t="s">
        <v>41</v>
      </c>
      <c r="C6261">
        <v>6</v>
      </c>
      <c r="D6261" t="s">
        <v>42</v>
      </c>
      <c r="E6261" s="48" t="str">
        <f>VLOOKUP(D6261,'Species List'!$A$2:$J$97,3,0)</f>
        <v>Scarus vetula</v>
      </c>
      <c r="F6261">
        <v>16</v>
      </c>
      <c r="G6261" t="s">
        <v>21</v>
      </c>
      <c r="H6261" s="50">
        <f>VLOOKUP(D6261,'Species List'!$A$2:$J$97,6,0)</f>
        <v>-5.0162000000000004</v>
      </c>
      <c r="I6261" s="50">
        <f>VLOOKUP(D6261,'Species List'!$A$2:$J$97,7,0)</f>
        <v>3.1109</v>
      </c>
      <c r="J6261">
        <f t="shared" si="97"/>
        <v>69.278241285785583</v>
      </c>
      <c r="K6261" s="50" t="str">
        <f>VLOOKUP(D6261,'Species List'!$A$2:$J$97,4,0)</f>
        <v>Scaridae</v>
      </c>
    </row>
    <row r="6262" spans="1:11">
      <c r="A6262">
        <v>2017</v>
      </c>
      <c r="B6262" t="s">
        <v>41</v>
      </c>
      <c r="C6262">
        <v>6</v>
      </c>
      <c r="D6262" t="s">
        <v>42</v>
      </c>
      <c r="E6262" s="48" t="str">
        <f>VLOOKUP(D6262,'Species List'!$A$2:$J$97,3,0)</f>
        <v>Scarus vetula</v>
      </c>
      <c r="F6262">
        <v>20</v>
      </c>
      <c r="G6262" t="s">
        <v>21</v>
      </c>
      <c r="H6262" s="50">
        <f>VLOOKUP(D6262,'Species List'!$A$2:$J$97,6,0)</f>
        <v>-5.0162000000000004</v>
      </c>
      <c r="I6262" s="50">
        <f>VLOOKUP(D6262,'Species List'!$A$2:$J$97,7,0)</f>
        <v>3.1109</v>
      </c>
      <c r="J6262">
        <f t="shared" si="97"/>
        <v>138.69928220116935</v>
      </c>
      <c r="K6262" s="50" t="str">
        <f>VLOOKUP(D6262,'Species List'!$A$2:$J$97,4,0)</f>
        <v>Scaridae</v>
      </c>
    </row>
    <row r="6263" spans="1:11">
      <c r="A6263">
        <v>2017</v>
      </c>
      <c r="B6263" t="s">
        <v>41</v>
      </c>
      <c r="C6263">
        <v>6</v>
      </c>
      <c r="D6263" t="s">
        <v>42</v>
      </c>
      <c r="E6263" s="48" t="str">
        <f>VLOOKUP(D6263,'Species List'!$A$2:$J$97,3,0)</f>
        <v>Scarus vetula</v>
      </c>
      <c r="F6263">
        <v>20</v>
      </c>
      <c r="G6263" t="s">
        <v>21</v>
      </c>
      <c r="H6263" s="50">
        <f>VLOOKUP(D6263,'Species List'!$A$2:$J$97,6,0)</f>
        <v>-5.0162000000000004</v>
      </c>
      <c r="I6263" s="50">
        <f>VLOOKUP(D6263,'Species List'!$A$2:$J$97,7,0)</f>
        <v>3.1109</v>
      </c>
      <c r="J6263">
        <f t="shared" si="97"/>
        <v>138.69928220116935</v>
      </c>
      <c r="K6263" s="50" t="str">
        <f>VLOOKUP(D6263,'Species List'!$A$2:$J$97,4,0)</f>
        <v>Scaridae</v>
      </c>
    </row>
    <row r="6264" spans="1:11">
      <c r="A6264">
        <v>2017</v>
      </c>
      <c r="B6264" t="s">
        <v>41</v>
      </c>
      <c r="C6264">
        <v>6</v>
      </c>
      <c r="D6264" t="s">
        <v>42</v>
      </c>
      <c r="E6264" s="48" t="str">
        <f>VLOOKUP(D6264,'Species List'!$A$2:$J$97,3,0)</f>
        <v>Scarus vetula</v>
      </c>
      <c r="F6264">
        <v>25</v>
      </c>
      <c r="G6264" t="s">
        <v>21</v>
      </c>
      <c r="H6264" s="50">
        <f>VLOOKUP(D6264,'Species List'!$A$2:$J$97,6,0)</f>
        <v>-5.0162000000000004</v>
      </c>
      <c r="I6264" s="50">
        <f>VLOOKUP(D6264,'Species List'!$A$2:$J$97,7,0)</f>
        <v>3.1109</v>
      </c>
      <c r="J6264">
        <f t="shared" si="97"/>
        <v>277.684458006971</v>
      </c>
      <c r="K6264" s="50" t="str">
        <f>VLOOKUP(D6264,'Species List'!$A$2:$J$97,4,0)</f>
        <v>Scaridae</v>
      </c>
    </row>
    <row r="6265" spans="1:11">
      <c r="A6265">
        <v>2017</v>
      </c>
      <c r="B6265" t="s">
        <v>41</v>
      </c>
      <c r="C6265">
        <v>6</v>
      </c>
      <c r="D6265" t="s">
        <v>42</v>
      </c>
      <c r="E6265" s="48" t="str">
        <f>VLOOKUP(D6265,'Species List'!$A$2:$J$97,3,0)</f>
        <v>Scarus vetula</v>
      </c>
      <c r="F6265">
        <v>30</v>
      </c>
      <c r="G6265" t="s">
        <v>43</v>
      </c>
      <c r="H6265" s="50">
        <f>VLOOKUP(D6265,'Species List'!$A$2:$J$97,6,0)</f>
        <v>-5.0162000000000004</v>
      </c>
      <c r="I6265" s="50">
        <f>VLOOKUP(D6265,'Species List'!$A$2:$J$97,7,0)</f>
        <v>3.1109</v>
      </c>
      <c r="J6265">
        <f t="shared" si="97"/>
        <v>489.6395738782121</v>
      </c>
      <c r="K6265" s="50" t="str">
        <f>VLOOKUP(D6265,'Species List'!$A$2:$J$97,4,0)</f>
        <v>Scaridae</v>
      </c>
    </row>
    <row r="6266" spans="1:11">
      <c r="A6266">
        <v>2017</v>
      </c>
      <c r="B6266" t="s">
        <v>41</v>
      </c>
      <c r="C6266">
        <v>6</v>
      </c>
      <c r="D6266" t="s">
        <v>47</v>
      </c>
      <c r="E6266" s="48" t="str">
        <f>VLOOKUP(D6266,'Species List'!$A$2:$J$97,3,0)</f>
        <v>Sparisoma aurofrenatum</v>
      </c>
      <c r="F6266">
        <v>19</v>
      </c>
      <c r="G6266" t="s">
        <v>21</v>
      </c>
      <c r="H6266" s="50">
        <f>VLOOKUP(D6266,'Species List'!$A$2:$J$97,6,0)</f>
        <v>-4.0781000000000001</v>
      </c>
      <c r="I6266" s="50">
        <f>VLOOKUP(D6266,'Species List'!$A$2:$J$97,7,0)</f>
        <v>2.7437999999999998</v>
      </c>
      <c r="J6266">
        <f t="shared" si="97"/>
        <v>149.3977752647418</v>
      </c>
      <c r="K6266" s="50" t="str">
        <f>VLOOKUP(D6266,'Species List'!$A$2:$J$97,4,0)</f>
        <v>Scaridae</v>
      </c>
    </row>
    <row r="6267" spans="1:11">
      <c r="A6267">
        <v>2017</v>
      </c>
      <c r="B6267" t="s">
        <v>41</v>
      </c>
      <c r="C6267">
        <v>6</v>
      </c>
      <c r="D6267" t="s">
        <v>47</v>
      </c>
      <c r="E6267" s="48" t="str">
        <f>VLOOKUP(D6267,'Species List'!$A$2:$J$97,3,0)</f>
        <v>Sparisoma aurofrenatum</v>
      </c>
      <c r="F6267">
        <v>20</v>
      </c>
      <c r="G6267" t="s">
        <v>43</v>
      </c>
      <c r="H6267" s="50">
        <f>VLOOKUP(D6267,'Species List'!$A$2:$J$97,6,0)</f>
        <v>-4.0781000000000001</v>
      </c>
      <c r="I6267" s="50">
        <f>VLOOKUP(D6267,'Species List'!$A$2:$J$97,7,0)</f>
        <v>2.7437999999999998</v>
      </c>
      <c r="J6267">
        <f t="shared" si="97"/>
        <v>171.97531044669645</v>
      </c>
      <c r="K6267" s="50" t="str">
        <f>VLOOKUP(D6267,'Species List'!$A$2:$J$97,4,0)</f>
        <v>Scaridae</v>
      </c>
    </row>
    <row r="6268" spans="1:11">
      <c r="A6268">
        <v>2017</v>
      </c>
      <c r="B6268" t="s">
        <v>41</v>
      </c>
      <c r="C6268">
        <v>6</v>
      </c>
      <c r="D6268" t="s">
        <v>47</v>
      </c>
      <c r="E6268" s="48" t="str">
        <f>VLOOKUP(D6268,'Species List'!$A$2:$J$97,3,0)</f>
        <v>Sparisoma aurofrenatum</v>
      </c>
      <c r="F6268">
        <v>20</v>
      </c>
      <c r="G6268" t="s">
        <v>43</v>
      </c>
      <c r="H6268" s="50">
        <f>VLOOKUP(D6268,'Species List'!$A$2:$J$97,6,0)</f>
        <v>-4.0781000000000001</v>
      </c>
      <c r="I6268" s="50">
        <f>VLOOKUP(D6268,'Species List'!$A$2:$J$97,7,0)</f>
        <v>2.7437999999999998</v>
      </c>
      <c r="J6268">
        <f t="shared" si="97"/>
        <v>171.97531044669645</v>
      </c>
      <c r="K6268" s="50" t="str">
        <f>VLOOKUP(D6268,'Species List'!$A$2:$J$97,4,0)</f>
        <v>Scaridae</v>
      </c>
    </row>
    <row r="6269" spans="1:11">
      <c r="A6269">
        <v>2017</v>
      </c>
      <c r="B6269" t="s">
        <v>41</v>
      </c>
      <c r="C6269">
        <v>6</v>
      </c>
      <c r="D6269" t="s">
        <v>47</v>
      </c>
      <c r="E6269" s="48" t="str">
        <f>VLOOKUP(D6269,'Species List'!$A$2:$J$97,3,0)</f>
        <v>Sparisoma aurofrenatum</v>
      </c>
      <c r="F6269">
        <v>21</v>
      </c>
      <c r="G6269" t="s">
        <v>43</v>
      </c>
      <c r="H6269" s="50">
        <f>VLOOKUP(D6269,'Species List'!$A$2:$J$97,6,0)</f>
        <v>-4.0781000000000001</v>
      </c>
      <c r="I6269" s="50">
        <f>VLOOKUP(D6269,'Species List'!$A$2:$J$97,7,0)</f>
        <v>2.7437999999999998</v>
      </c>
      <c r="J6269">
        <f t="shared" si="97"/>
        <v>196.60986314457895</v>
      </c>
      <c r="K6269" s="50" t="str">
        <f>VLOOKUP(D6269,'Species List'!$A$2:$J$97,4,0)</f>
        <v>Scaridae</v>
      </c>
    </row>
    <row r="6270" spans="1:11">
      <c r="A6270">
        <v>2017</v>
      </c>
      <c r="B6270" t="s">
        <v>41</v>
      </c>
      <c r="C6270">
        <v>6</v>
      </c>
      <c r="D6270" t="s">
        <v>45</v>
      </c>
      <c r="E6270" s="48" t="str">
        <f>VLOOKUP(D6270,'Species List'!$A$2:$J$97,3,0)</f>
        <v>Sparisoma viride</v>
      </c>
      <c r="F6270">
        <v>14</v>
      </c>
      <c r="G6270" t="s">
        <v>21</v>
      </c>
      <c r="H6270" s="50">
        <f>VLOOKUP(D6270,'Species List'!$A$2:$J$97,6,0)</f>
        <v>-4.4317000000000002</v>
      </c>
      <c r="I6270" s="50">
        <f>VLOOKUP(D6270,'Species List'!$A$2:$J$97,7,0)</f>
        <v>2.9051</v>
      </c>
      <c r="J6270">
        <f t="shared" si="97"/>
        <v>63.535515280093612</v>
      </c>
      <c r="K6270" s="50" t="str">
        <f>VLOOKUP(D6270,'Species List'!$A$2:$J$97,4,0)</f>
        <v>Scaridae</v>
      </c>
    </row>
    <row r="6271" spans="1:11">
      <c r="A6271">
        <v>2017</v>
      </c>
      <c r="B6271" t="s">
        <v>41</v>
      </c>
      <c r="C6271">
        <v>6</v>
      </c>
      <c r="D6271" t="s">
        <v>45</v>
      </c>
      <c r="E6271" s="48" t="str">
        <f>VLOOKUP(D6271,'Species List'!$A$2:$J$97,3,0)</f>
        <v>Sparisoma viride</v>
      </c>
      <c r="F6271">
        <v>20</v>
      </c>
      <c r="G6271" t="s">
        <v>21</v>
      </c>
      <c r="H6271" s="50">
        <f>VLOOKUP(D6271,'Species List'!$A$2:$J$97,6,0)</f>
        <v>-4.4317000000000002</v>
      </c>
      <c r="I6271" s="50">
        <f>VLOOKUP(D6271,'Species List'!$A$2:$J$97,7,0)</f>
        <v>2.9051</v>
      </c>
      <c r="J6271">
        <f t="shared" si="97"/>
        <v>179.06975540636282</v>
      </c>
      <c r="K6271" s="50" t="str">
        <f>VLOOKUP(D6271,'Species List'!$A$2:$J$97,4,0)</f>
        <v>Scaridae</v>
      </c>
    </row>
    <row r="6272" spans="1:11">
      <c r="A6272">
        <v>2017</v>
      </c>
      <c r="B6272" t="s">
        <v>41</v>
      </c>
      <c r="C6272">
        <v>6</v>
      </c>
      <c r="D6272" t="s">
        <v>45</v>
      </c>
      <c r="E6272" s="48" t="str">
        <f>VLOOKUP(D6272,'Species List'!$A$2:$J$97,3,0)</f>
        <v>Sparisoma viride</v>
      </c>
      <c r="F6272">
        <v>21</v>
      </c>
      <c r="G6272" t="s">
        <v>21</v>
      </c>
      <c r="H6272" s="50">
        <f>VLOOKUP(D6272,'Species List'!$A$2:$J$97,6,0)</f>
        <v>-4.4317000000000002</v>
      </c>
      <c r="I6272" s="50">
        <f>VLOOKUP(D6272,'Species List'!$A$2:$J$97,7,0)</f>
        <v>2.9051</v>
      </c>
      <c r="J6272">
        <f t="shared" si="97"/>
        <v>206.33802681991546</v>
      </c>
      <c r="K6272" s="50" t="str">
        <f>VLOOKUP(D6272,'Species List'!$A$2:$J$97,4,0)</f>
        <v>Scaridae</v>
      </c>
    </row>
    <row r="6273" spans="1:11">
      <c r="A6273">
        <v>2017</v>
      </c>
      <c r="B6273" t="s">
        <v>41</v>
      </c>
      <c r="C6273">
        <v>6</v>
      </c>
      <c r="D6273" t="s">
        <v>45</v>
      </c>
      <c r="E6273" s="48" t="str">
        <f>VLOOKUP(D6273,'Species List'!$A$2:$J$97,3,0)</f>
        <v>Sparisoma viride</v>
      </c>
      <c r="F6273">
        <v>26</v>
      </c>
      <c r="G6273" t="s">
        <v>21</v>
      </c>
      <c r="H6273" s="50">
        <f>VLOOKUP(D6273,'Species List'!$A$2:$J$97,6,0)</f>
        <v>-4.4317000000000002</v>
      </c>
      <c r="I6273" s="50">
        <f>VLOOKUP(D6273,'Species List'!$A$2:$J$97,7,0)</f>
        <v>2.9051</v>
      </c>
      <c r="J6273">
        <f t="shared" si="97"/>
        <v>383.741768934785</v>
      </c>
      <c r="K6273" s="50" t="str">
        <f>VLOOKUP(D6273,'Species List'!$A$2:$J$97,4,0)</f>
        <v>Scaridae</v>
      </c>
    </row>
    <row r="6274" spans="1:11">
      <c r="A6274">
        <v>2017</v>
      </c>
      <c r="B6274" t="s">
        <v>41</v>
      </c>
      <c r="C6274">
        <v>6</v>
      </c>
      <c r="D6274" t="s">
        <v>45</v>
      </c>
      <c r="E6274" s="48" t="str">
        <f>VLOOKUP(D6274,'Species List'!$A$2:$J$97,3,0)</f>
        <v>Sparisoma viride</v>
      </c>
      <c r="F6274">
        <v>30</v>
      </c>
      <c r="G6274" t="s">
        <v>43</v>
      </c>
      <c r="H6274" s="50">
        <f>VLOOKUP(D6274,'Species List'!$A$2:$J$97,6,0)</f>
        <v>-4.4317000000000002</v>
      </c>
      <c r="I6274" s="50">
        <f>VLOOKUP(D6274,'Species List'!$A$2:$J$97,7,0)</f>
        <v>2.9051</v>
      </c>
      <c r="J6274">
        <f t="shared" ref="J6274:J6337" si="98">10^(H6274+(I6274*LOG(F6274*10)/LOG(10)))</f>
        <v>581.54718397712224</v>
      </c>
      <c r="K6274" s="50" t="str">
        <f>VLOOKUP(D6274,'Species List'!$A$2:$J$97,4,0)</f>
        <v>Scaridae</v>
      </c>
    </row>
    <row r="6275" spans="1:11">
      <c r="A6275">
        <v>2017</v>
      </c>
      <c r="B6275" t="s">
        <v>41</v>
      </c>
      <c r="C6275">
        <v>7</v>
      </c>
      <c r="D6275" t="s">
        <v>46</v>
      </c>
      <c r="E6275" s="48" t="str">
        <f>VLOOKUP(D6275,'Species List'!$A$2:$J$97,3,0)</f>
        <v>Acanthurus chirurgus</v>
      </c>
      <c r="F6275">
        <v>14</v>
      </c>
      <c r="H6275" s="50">
        <f>VLOOKUP(D6275,'Species List'!$A$2:$J$97,6,0)</f>
        <v>-2.4262000000000001</v>
      </c>
      <c r="I6275" s="50">
        <f>VLOOKUP(D6275,'Species List'!$A$2:$J$97,7,0)</f>
        <v>2.0768</v>
      </c>
      <c r="J6275">
        <f t="shared" si="98"/>
        <v>107.36894962663263</v>
      </c>
      <c r="K6275" s="50" t="str">
        <f>VLOOKUP(D6275,'Species List'!$A$2:$J$97,4,0)</f>
        <v>Acanthuridae</v>
      </c>
    </row>
    <row r="6276" spans="1:11">
      <c r="A6276">
        <v>2017</v>
      </c>
      <c r="B6276" t="s">
        <v>41</v>
      </c>
      <c r="C6276">
        <v>7</v>
      </c>
      <c r="D6276" t="s">
        <v>54</v>
      </c>
      <c r="E6276" s="48" t="str">
        <f>VLOOKUP(D6276,'Species List'!$A$2:$J$97,3,0)</f>
        <v>Acanthurus coeruleus</v>
      </c>
      <c r="F6276">
        <v>15</v>
      </c>
      <c r="H6276" s="50">
        <f>VLOOKUP(D6276,'Species List'!$A$2:$J$97,6,0)</f>
        <v>-2.8241999999999998</v>
      </c>
      <c r="I6276" s="50">
        <f>VLOOKUP(D6276,'Species List'!$A$2:$J$97,7,0)</f>
        <v>2.2637999999999998</v>
      </c>
      <c r="J6276">
        <f t="shared" si="98"/>
        <v>126.48394196747614</v>
      </c>
      <c r="K6276" s="50" t="str">
        <f>VLOOKUP(D6276,'Species List'!$A$2:$J$97,4,0)</f>
        <v>Acanthuridae</v>
      </c>
    </row>
    <row r="6277" spans="1:11">
      <c r="A6277">
        <v>2017</v>
      </c>
      <c r="B6277" t="s">
        <v>41</v>
      </c>
      <c r="C6277">
        <v>7</v>
      </c>
      <c r="D6277" t="s">
        <v>44</v>
      </c>
      <c r="E6277" s="48" t="str">
        <f>VLOOKUP(D6277,'Species List'!$A$2:$J$97,3,0)</f>
        <v>Scarus iseri</v>
      </c>
      <c r="F6277">
        <v>13</v>
      </c>
      <c r="G6277" t="s">
        <v>21</v>
      </c>
      <c r="H6277" s="50">
        <f>VLOOKUP(D6277,'Species List'!$A$2:$J$97,6,0)</f>
        <v>-4.8887</v>
      </c>
      <c r="I6277" s="50">
        <f>VLOOKUP(D6277,'Species List'!$A$2:$J$97,7,0)</f>
        <v>3.0548000000000002</v>
      </c>
      <c r="J6277">
        <f t="shared" si="98"/>
        <v>37.065866108828203</v>
      </c>
      <c r="K6277" s="50" t="str">
        <f>VLOOKUP(D6277,'Species List'!$A$2:$J$97,4,0)</f>
        <v>Scaridae</v>
      </c>
    </row>
    <row r="6278" spans="1:11">
      <c r="A6278">
        <v>2017</v>
      </c>
      <c r="B6278" t="s">
        <v>41</v>
      </c>
      <c r="C6278">
        <v>7</v>
      </c>
      <c r="D6278" t="s">
        <v>44</v>
      </c>
      <c r="E6278" s="48" t="str">
        <f>VLOOKUP(D6278,'Species List'!$A$2:$J$97,3,0)</f>
        <v>Scarus iseri</v>
      </c>
      <c r="F6278">
        <v>17</v>
      </c>
      <c r="G6278" t="s">
        <v>21</v>
      </c>
      <c r="H6278" s="50">
        <f>VLOOKUP(D6278,'Species List'!$A$2:$J$97,6,0)</f>
        <v>-4.8887</v>
      </c>
      <c r="I6278" s="50">
        <f>VLOOKUP(D6278,'Species List'!$A$2:$J$97,7,0)</f>
        <v>3.0548000000000002</v>
      </c>
      <c r="J6278">
        <f t="shared" si="98"/>
        <v>84.115371049749854</v>
      </c>
      <c r="K6278" s="50" t="str">
        <f>VLOOKUP(D6278,'Species List'!$A$2:$J$97,4,0)</f>
        <v>Scaridae</v>
      </c>
    </row>
    <row r="6279" spans="1:11">
      <c r="A6279">
        <v>2017</v>
      </c>
      <c r="B6279" t="s">
        <v>41</v>
      </c>
      <c r="C6279">
        <v>7</v>
      </c>
      <c r="D6279" t="s">
        <v>44</v>
      </c>
      <c r="E6279" s="48" t="str">
        <f>VLOOKUP(D6279,'Species List'!$A$2:$J$97,3,0)</f>
        <v>Scarus iseri</v>
      </c>
      <c r="F6279">
        <v>9</v>
      </c>
      <c r="G6279" t="s">
        <v>53</v>
      </c>
      <c r="H6279" s="50">
        <f>VLOOKUP(D6279,'Species List'!$A$2:$J$97,6,0)</f>
        <v>-4.8887</v>
      </c>
      <c r="I6279" s="50">
        <f>VLOOKUP(D6279,'Species List'!$A$2:$J$97,7,0)</f>
        <v>3.0548000000000002</v>
      </c>
      <c r="J6279">
        <f t="shared" si="98"/>
        <v>12.053689996129192</v>
      </c>
      <c r="K6279" s="50" t="str">
        <f>VLOOKUP(D6279,'Species List'!$A$2:$J$97,4,0)</f>
        <v>Scaridae</v>
      </c>
    </row>
    <row r="6280" spans="1:11">
      <c r="A6280">
        <v>2017</v>
      </c>
      <c r="B6280" t="s">
        <v>41</v>
      </c>
      <c r="C6280">
        <v>7</v>
      </c>
      <c r="D6280" t="s">
        <v>48</v>
      </c>
      <c r="E6280" s="48" t="str">
        <f>VLOOKUP(D6280,'Species List'!$A$2:$J$97,3,0)</f>
        <v>Scarus taeniopterus</v>
      </c>
      <c r="F6280">
        <v>23</v>
      </c>
      <c r="G6280" t="s">
        <v>43</v>
      </c>
      <c r="H6280" s="50">
        <f>VLOOKUP(D6280,'Species List'!$A$2:$J$97,6,0)</f>
        <v>-3.2256999999999998</v>
      </c>
      <c r="I6280" s="50">
        <f>VLOOKUP(D6280,'Species List'!$A$2:$J$97,7,0)</f>
        <v>2.3852000000000002</v>
      </c>
      <c r="J6280">
        <f t="shared" si="98"/>
        <v>255.56020890468707</v>
      </c>
      <c r="K6280" s="50" t="str">
        <f>VLOOKUP(D6280,'Species List'!$A$2:$J$97,4,0)</f>
        <v>Scaridae</v>
      </c>
    </row>
    <row r="6281" spans="1:11">
      <c r="A6281">
        <v>2017</v>
      </c>
      <c r="B6281" t="s">
        <v>41</v>
      </c>
      <c r="C6281">
        <v>7</v>
      </c>
      <c r="D6281" t="s">
        <v>42</v>
      </c>
      <c r="E6281" s="48" t="str">
        <f>VLOOKUP(D6281,'Species List'!$A$2:$J$97,3,0)</f>
        <v>Scarus vetula</v>
      </c>
      <c r="F6281">
        <v>22</v>
      </c>
      <c r="G6281" t="s">
        <v>21</v>
      </c>
      <c r="H6281" s="50">
        <f>VLOOKUP(D6281,'Species List'!$A$2:$J$97,6,0)</f>
        <v>-5.0162000000000004</v>
      </c>
      <c r="I6281" s="50">
        <f>VLOOKUP(D6281,'Species List'!$A$2:$J$97,7,0)</f>
        <v>3.1109</v>
      </c>
      <c r="J6281">
        <f t="shared" si="98"/>
        <v>186.5703893135852</v>
      </c>
      <c r="K6281" s="50" t="str">
        <f>VLOOKUP(D6281,'Species List'!$A$2:$J$97,4,0)</f>
        <v>Scaridae</v>
      </c>
    </row>
    <row r="6282" spans="1:11">
      <c r="A6282">
        <v>2017</v>
      </c>
      <c r="B6282" t="s">
        <v>41</v>
      </c>
      <c r="C6282">
        <v>7</v>
      </c>
      <c r="D6282" t="s">
        <v>42</v>
      </c>
      <c r="E6282" s="48" t="str">
        <f>VLOOKUP(D6282,'Species List'!$A$2:$J$97,3,0)</f>
        <v>Scarus vetula</v>
      </c>
      <c r="F6282">
        <v>32</v>
      </c>
      <c r="G6282" t="s">
        <v>43</v>
      </c>
      <c r="H6282" s="50">
        <f>VLOOKUP(D6282,'Species List'!$A$2:$J$97,6,0)</f>
        <v>-5.0162000000000004</v>
      </c>
      <c r="I6282" s="50">
        <f>VLOOKUP(D6282,'Species List'!$A$2:$J$97,7,0)</f>
        <v>3.1109</v>
      </c>
      <c r="J6282">
        <f t="shared" si="98"/>
        <v>598.50952660385963</v>
      </c>
      <c r="K6282" s="50" t="str">
        <f>VLOOKUP(D6282,'Species List'!$A$2:$J$97,4,0)</f>
        <v>Scaridae</v>
      </c>
    </row>
    <row r="6283" spans="1:11">
      <c r="A6283">
        <v>2017</v>
      </c>
      <c r="B6283" t="s">
        <v>41</v>
      </c>
      <c r="C6283">
        <v>7</v>
      </c>
      <c r="D6283" t="s">
        <v>42</v>
      </c>
      <c r="E6283" s="48" t="str">
        <f>VLOOKUP(D6283,'Species List'!$A$2:$J$97,3,0)</f>
        <v>Scarus vetula</v>
      </c>
      <c r="F6283">
        <v>38</v>
      </c>
      <c r="G6283" t="s">
        <v>43</v>
      </c>
      <c r="H6283" s="50">
        <f>VLOOKUP(D6283,'Species List'!$A$2:$J$97,6,0)</f>
        <v>-5.0162000000000004</v>
      </c>
      <c r="I6283" s="50">
        <f>VLOOKUP(D6283,'Species List'!$A$2:$J$97,7,0)</f>
        <v>3.1109</v>
      </c>
      <c r="J6283">
        <f t="shared" si="98"/>
        <v>1021.5245084831901</v>
      </c>
      <c r="K6283" s="50" t="str">
        <f>VLOOKUP(D6283,'Species List'!$A$2:$J$97,4,0)</f>
        <v>Scaridae</v>
      </c>
    </row>
    <row r="6284" spans="1:11">
      <c r="A6284">
        <v>2017</v>
      </c>
      <c r="B6284" t="s">
        <v>41</v>
      </c>
      <c r="C6284">
        <v>7</v>
      </c>
      <c r="D6284" t="s">
        <v>47</v>
      </c>
      <c r="E6284" s="48" t="str">
        <f>VLOOKUP(D6284,'Species List'!$A$2:$J$97,3,0)</f>
        <v>Sparisoma aurofrenatum</v>
      </c>
      <c r="F6284">
        <v>20</v>
      </c>
      <c r="G6284" t="s">
        <v>43</v>
      </c>
      <c r="H6284" s="50">
        <f>VLOOKUP(D6284,'Species List'!$A$2:$J$97,6,0)</f>
        <v>-4.0781000000000001</v>
      </c>
      <c r="I6284" s="50">
        <f>VLOOKUP(D6284,'Species List'!$A$2:$J$97,7,0)</f>
        <v>2.7437999999999998</v>
      </c>
      <c r="J6284">
        <f t="shared" si="98"/>
        <v>171.97531044669645</v>
      </c>
      <c r="K6284" s="50" t="str">
        <f>VLOOKUP(D6284,'Species List'!$A$2:$J$97,4,0)</f>
        <v>Scaridae</v>
      </c>
    </row>
    <row r="6285" spans="1:11">
      <c r="A6285">
        <v>2017</v>
      </c>
      <c r="B6285" t="s">
        <v>41</v>
      </c>
      <c r="C6285">
        <v>7</v>
      </c>
      <c r="D6285" t="s">
        <v>47</v>
      </c>
      <c r="E6285" s="48" t="str">
        <f>VLOOKUP(D6285,'Species List'!$A$2:$J$97,3,0)</f>
        <v>Sparisoma aurofrenatum</v>
      </c>
      <c r="F6285">
        <v>20</v>
      </c>
      <c r="G6285" t="s">
        <v>43</v>
      </c>
      <c r="H6285" s="50">
        <f>VLOOKUP(D6285,'Species List'!$A$2:$J$97,6,0)</f>
        <v>-4.0781000000000001</v>
      </c>
      <c r="I6285" s="50">
        <f>VLOOKUP(D6285,'Species List'!$A$2:$J$97,7,0)</f>
        <v>2.7437999999999998</v>
      </c>
      <c r="J6285">
        <f t="shared" si="98"/>
        <v>171.97531044669645</v>
      </c>
      <c r="K6285" s="50" t="str">
        <f>VLOOKUP(D6285,'Species List'!$A$2:$J$97,4,0)</f>
        <v>Scaridae</v>
      </c>
    </row>
    <row r="6286" spans="1:11">
      <c r="A6286">
        <v>2017</v>
      </c>
      <c r="B6286" t="s">
        <v>41</v>
      </c>
      <c r="C6286">
        <v>7</v>
      </c>
      <c r="D6286" t="s">
        <v>45</v>
      </c>
      <c r="E6286" s="48" t="str">
        <f>VLOOKUP(D6286,'Species List'!$A$2:$J$97,3,0)</f>
        <v>Sparisoma viride</v>
      </c>
      <c r="F6286">
        <v>12</v>
      </c>
      <c r="G6286" t="s">
        <v>21</v>
      </c>
      <c r="H6286" s="50">
        <f>VLOOKUP(D6286,'Species List'!$A$2:$J$97,6,0)</f>
        <v>-4.4317000000000002</v>
      </c>
      <c r="I6286" s="50">
        <f>VLOOKUP(D6286,'Species List'!$A$2:$J$97,7,0)</f>
        <v>2.9051</v>
      </c>
      <c r="J6286">
        <f t="shared" si="98"/>
        <v>40.600318253552281</v>
      </c>
      <c r="K6286" s="50" t="str">
        <f>VLOOKUP(D6286,'Species List'!$A$2:$J$97,4,0)</f>
        <v>Scaridae</v>
      </c>
    </row>
    <row r="6287" spans="1:11">
      <c r="A6287">
        <v>2017</v>
      </c>
      <c r="B6287" t="s">
        <v>41</v>
      </c>
      <c r="C6287">
        <v>7</v>
      </c>
      <c r="D6287" t="s">
        <v>45</v>
      </c>
      <c r="E6287" s="48" t="str">
        <f>VLOOKUP(D6287,'Species List'!$A$2:$J$97,3,0)</f>
        <v>Sparisoma viride</v>
      </c>
      <c r="F6287">
        <v>13</v>
      </c>
      <c r="G6287" t="s">
        <v>21</v>
      </c>
      <c r="H6287" s="50">
        <f>VLOOKUP(D6287,'Species List'!$A$2:$J$97,6,0)</f>
        <v>-4.4317000000000002</v>
      </c>
      <c r="I6287" s="50">
        <f>VLOOKUP(D6287,'Species List'!$A$2:$J$97,7,0)</f>
        <v>2.9051</v>
      </c>
      <c r="J6287">
        <f t="shared" si="98"/>
        <v>51.229112573228946</v>
      </c>
      <c r="K6287" s="50" t="str">
        <f>VLOOKUP(D6287,'Species List'!$A$2:$J$97,4,0)</f>
        <v>Scaridae</v>
      </c>
    </row>
    <row r="6288" spans="1:11">
      <c r="A6288">
        <v>2017</v>
      </c>
      <c r="B6288" t="s">
        <v>41</v>
      </c>
      <c r="C6288">
        <v>7</v>
      </c>
      <c r="D6288" t="s">
        <v>45</v>
      </c>
      <c r="E6288" s="48" t="str">
        <f>VLOOKUP(D6288,'Species List'!$A$2:$J$97,3,0)</f>
        <v>Sparisoma viride</v>
      </c>
      <c r="F6288">
        <v>24</v>
      </c>
      <c r="G6288" t="s">
        <v>21</v>
      </c>
      <c r="H6288" s="50">
        <f>VLOOKUP(D6288,'Species List'!$A$2:$J$97,6,0)</f>
        <v>-4.4317000000000002</v>
      </c>
      <c r="I6288" s="50">
        <f>VLOOKUP(D6288,'Species List'!$A$2:$J$97,7,0)</f>
        <v>2.9051</v>
      </c>
      <c r="J6288">
        <f t="shared" si="98"/>
        <v>304.12468932899543</v>
      </c>
      <c r="K6288" s="50" t="str">
        <f>VLOOKUP(D6288,'Species List'!$A$2:$J$97,4,0)</f>
        <v>Scaridae</v>
      </c>
    </row>
    <row r="6289" spans="1:11">
      <c r="A6289">
        <v>2017</v>
      </c>
      <c r="B6289" t="s">
        <v>41</v>
      </c>
      <c r="C6289">
        <v>7</v>
      </c>
      <c r="D6289" t="s">
        <v>45</v>
      </c>
      <c r="E6289" s="48" t="str">
        <f>VLOOKUP(D6289,'Species List'!$A$2:$J$97,3,0)</f>
        <v>Sparisoma viride</v>
      </c>
      <c r="F6289">
        <v>24</v>
      </c>
      <c r="G6289" t="s">
        <v>21</v>
      </c>
      <c r="H6289" s="50">
        <f>VLOOKUP(D6289,'Species List'!$A$2:$J$97,6,0)</f>
        <v>-4.4317000000000002</v>
      </c>
      <c r="I6289" s="50">
        <f>VLOOKUP(D6289,'Species List'!$A$2:$J$97,7,0)</f>
        <v>2.9051</v>
      </c>
      <c r="J6289">
        <f t="shared" si="98"/>
        <v>304.12468932899543</v>
      </c>
      <c r="K6289" s="50" t="str">
        <f>VLOOKUP(D6289,'Species List'!$A$2:$J$97,4,0)</f>
        <v>Scaridae</v>
      </c>
    </row>
    <row r="6290" spans="1:11">
      <c r="A6290">
        <v>2017</v>
      </c>
      <c r="B6290" t="s">
        <v>58</v>
      </c>
      <c r="C6290">
        <v>1</v>
      </c>
      <c r="D6290" s="48" t="s">
        <v>26</v>
      </c>
      <c r="E6290" s="48" t="str">
        <f>VLOOKUP(D6290,'Species List'!$A$2:$J$97,3,0)</f>
        <v>Acanthurus bahianus</v>
      </c>
      <c r="F6290">
        <v>16</v>
      </c>
      <c r="H6290" s="50">
        <f>VLOOKUP(D6290,'Species List'!$A$2:$J$97,6,0)</f>
        <v>-4.6005000000000003</v>
      </c>
      <c r="I6290" s="50">
        <f>VLOOKUP(D6290,'Species List'!$A$2:$J$97,7,0)</f>
        <v>2.9752000000000001</v>
      </c>
      <c r="J6290">
        <f t="shared" si="98"/>
        <v>90.614515438104903</v>
      </c>
      <c r="K6290" s="50" t="str">
        <f>VLOOKUP(D6290,'Species List'!$A$2:$J$97,4,0)</f>
        <v>Acanthuridae</v>
      </c>
    </row>
    <row r="6291" spans="1:11">
      <c r="A6291">
        <v>2017</v>
      </c>
      <c r="B6291" t="s">
        <v>58</v>
      </c>
      <c r="C6291">
        <v>1</v>
      </c>
      <c r="D6291" t="s">
        <v>29</v>
      </c>
      <c r="E6291" s="48" t="str">
        <f>VLOOKUP(D6291,'Species List'!$A$2:$J$97,3,0)</f>
        <v>Acanthurus coeruleus</v>
      </c>
      <c r="F6291">
        <v>13</v>
      </c>
      <c r="H6291" s="50">
        <f>VLOOKUP(D6291,'Species List'!$A$2:$J$97,6,0)</f>
        <v>-2.8241999999999998</v>
      </c>
      <c r="I6291" s="50">
        <f>VLOOKUP(D6291,'Species List'!$A$2:$J$97,7,0)</f>
        <v>2.2637999999999998</v>
      </c>
      <c r="J6291">
        <f t="shared" si="98"/>
        <v>91.483961183754317</v>
      </c>
      <c r="K6291" s="50" t="str">
        <f>VLOOKUP(D6291,'Species List'!$A$2:$J$97,4,0)</f>
        <v>Acanthuridae</v>
      </c>
    </row>
    <row r="6292" spans="1:11">
      <c r="A6292">
        <v>2017</v>
      </c>
      <c r="B6292" t="s">
        <v>58</v>
      </c>
      <c r="C6292">
        <v>1</v>
      </c>
      <c r="D6292" t="s">
        <v>15</v>
      </c>
      <c r="E6292" s="48" t="str">
        <f>VLOOKUP(D6292,'Species List'!$A$2:$J$97,3,0)</f>
        <v>Scarus iseri</v>
      </c>
      <c r="F6292">
        <v>12</v>
      </c>
      <c r="G6292" t="s">
        <v>21</v>
      </c>
      <c r="H6292" s="50">
        <f>VLOOKUP(D6292,'Species List'!$A$2:$J$97,6,0)</f>
        <v>-4.8887</v>
      </c>
      <c r="I6292" s="50">
        <f>VLOOKUP(D6292,'Species List'!$A$2:$J$97,7,0)</f>
        <v>3.0548000000000002</v>
      </c>
      <c r="J6292">
        <f t="shared" si="98"/>
        <v>29.025711241570576</v>
      </c>
      <c r="K6292" s="50" t="str">
        <f>VLOOKUP(D6292,'Species List'!$A$2:$J$97,4,0)</f>
        <v>Scaridae</v>
      </c>
    </row>
    <row r="6293" spans="1:11">
      <c r="A6293">
        <v>2017</v>
      </c>
      <c r="B6293" t="s">
        <v>58</v>
      </c>
      <c r="C6293">
        <v>1</v>
      </c>
      <c r="D6293" t="s">
        <v>48</v>
      </c>
      <c r="E6293" s="48" t="str">
        <f>VLOOKUP(D6293,'Species List'!$A$2:$J$97,3,0)</f>
        <v>Scarus taeniopterus</v>
      </c>
      <c r="F6293">
        <v>10</v>
      </c>
      <c r="G6293" t="s">
        <v>21</v>
      </c>
      <c r="H6293" s="50">
        <f>VLOOKUP(D6293,'Species List'!$A$2:$J$97,6,0)</f>
        <v>-3.2256999999999998</v>
      </c>
      <c r="I6293" s="50">
        <f>VLOOKUP(D6293,'Species List'!$A$2:$J$97,7,0)</f>
        <v>2.3852000000000002</v>
      </c>
      <c r="J6293">
        <f t="shared" si="98"/>
        <v>35.050966680669347</v>
      </c>
      <c r="K6293" s="50" t="str">
        <f>VLOOKUP(D6293,'Species List'!$A$2:$J$97,4,0)</f>
        <v>Scaridae</v>
      </c>
    </row>
    <row r="6294" spans="1:11">
      <c r="A6294">
        <v>2017</v>
      </c>
      <c r="B6294" t="s">
        <v>58</v>
      </c>
      <c r="C6294">
        <v>1</v>
      </c>
      <c r="D6294" t="s">
        <v>48</v>
      </c>
      <c r="E6294" s="48" t="str">
        <f>VLOOKUP(D6294,'Species List'!$A$2:$J$97,3,0)</f>
        <v>Scarus taeniopterus</v>
      </c>
      <c r="F6294">
        <v>12</v>
      </c>
      <c r="G6294" t="s">
        <v>21</v>
      </c>
      <c r="H6294" s="50">
        <f>VLOOKUP(D6294,'Species List'!$A$2:$J$97,6,0)</f>
        <v>-3.2256999999999998</v>
      </c>
      <c r="I6294" s="50">
        <f>VLOOKUP(D6294,'Species List'!$A$2:$J$97,7,0)</f>
        <v>2.3852000000000002</v>
      </c>
      <c r="J6294">
        <f t="shared" si="98"/>
        <v>54.145592205106873</v>
      </c>
      <c r="K6294" s="50" t="str">
        <f>VLOOKUP(D6294,'Species List'!$A$2:$J$97,4,0)</f>
        <v>Scaridae</v>
      </c>
    </row>
    <row r="6295" spans="1:11">
      <c r="A6295">
        <v>2017</v>
      </c>
      <c r="B6295" t="s">
        <v>58</v>
      </c>
      <c r="C6295">
        <v>1</v>
      </c>
      <c r="D6295" t="s">
        <v>48</v>
      </c>
      <c r="E6295" s="48" t="str">
        <f>VLOOKUP(D6295,'Species List'!$A$2:$J$97,3,0)</f>
        <v>Scarus taeniopterus</v>
      </c>
      <c r="F6295">
        <v>12</v>
      </c>
      <c r="G6295" t="s">
        <v>21</v>
      </c>
      <c r="H6295" s="50">
        <f>VLOOKUP(D6295,'Species List'!$A$2:$J$97,6,0)</f>
        <v>-3.2256999999999998</v>
      </c>
      <c r="I6295" s="50">
        <f>VLOOKUP(D6295,'Species List'!$A$2:$J$97,7,0)</f>
        <v>2.3852000000000002</v>
      </c>
      <c r="J6295">
        <f t="shared" si="98"/>
        <v>54.145592205106873</v>
      </c>
      <c r="K6295" s="50" t="str">
        <f>VLOOKUP(D6295,'Species List'!$A$2:$J$97,4,0)</f>
        <v>Scaridae</v>
      </c>
    </row>
    <row r="6296" spans="1:11">
      <c r="A6296">
        <v>2017</v>
      </c>
      <c r="B6296" t="s">
        <v>58</v>
      </c>
      <c r="C6296">
        <v>1</v>
      </c>
      <c r="D6296" t="s">
        <v>48</v>
      </c>
      <c r="E6296" s="48" t="str">
        <f>VLOOKUP(D6296,'Species List'!$A$2:$J$97,3,0)</f>
        <v>Scarus taeniopterus</v>
      </c>
      <c r="F6296">
        <v>20</v>
      </c>
      <c r="G6296" t="s">
        <v>21</v>
      </c>
      <c r="H6296" s="50">
        <f>VLOOKUP(D6296,'Species List'!$A$2:$J$97,6,0)</f>
        <v>-3.2256999999999998</v>
      </c>
      <c r="I6296" s="50">
        <f>VLOOKUP(D6296,'Species List'!$A$2:$J$97,7,0)</f>
        <v>2.3852000000000002</v>
      </c>
      <c r="J6296">
        <f t="shared" si="98"/>
        <v>183.11197449783583</v>
      </c>
      <c r="K6296" s="50" t="str">
        <f>VLOOKUP(D6296,'Species List'!$A$2:$J$97,4,0)</f>
        <v>Scaridae</v>
      </c>
    </row>
    <row r="6297" spans="1:11">
      <c r="A6297">
        <v>2017</v>
      </c>
      <c r="B6297" t="s">
        <v>58</v>
      </c>
      <c r="C6297">
        <v>1</v>
      </c>
      <c r="D6297" t="s">
        <v>48</v>
      </c>
      <c r="E6297" s="48" t="str">
        <f>VLOOKUP(D6297,'Species List'!$A$2:$J$97,3,0)</f>
        <v>Scarus taeniopterus</v>
      </c>
      <c r="F6297">
        <v>18</v>
      </c>
      <c r="G6297" t="s">
        <v>43</v>
      </c>
      <c r="H6297" s="50">
        <f>VLOOKUP(D6297,'Species List'!$A$2:$J$97,6,0)</f>
        <v>-3.2256999999999998</v>
      </c>
      <c r="I6297" s="50">
        <f>VLOOKUP(D6297,'Species List'!$A$2:$J$97,7,0)</f>
        <v>2.3852000000000002</v>
      </c>
      <c r="J6297">
        <f t="shared" si="98"/>
        <v>142.42163893869329</v>
      </c>
      <c r="K6297" s="50" t="str">
        <f>VLOOKUP(D6297,'Species List'!$A$2:$J$97,4,0)</f>
        <v>Scaridae</v>
      </c>
    </row>
    <row r="6298" spans="1:11">
      <c r="A6298">
        <v>2017</v>
      </c>
      <c r="B6298" t="s">
        <v>58</v>
      </c>
      <c r="C6298">
        <v>1</v>
      </c>
      <c r="D6298" t="s">
        <v>48</v>
      </c>
      <c r="E6298" s="48" t="str">
        <f>VLOOKUP(D6298,'Species List'!$A$2:$J$97,3,0)</f>
        <v>Scarus taeniopterus</v>
      </c>
      <c r="F6298">
        <v>21</v>
      </c>
      <c r="G6298" t="s">
        <v>43</v>
      </c>
      <c r="H6298" s="50">
        <f>VLOOKUP(D6298,'Species List'!$A$2:$J$97,6,0)</f>
        <v>-3.2256999999999998</v>
      </c>
      <c r="I6298" s="50">
        <f>VLOOKUP(D6298,'Species List'!$A$2:$J$97,7,0)</f>
        <v>2.3852000000000002</v>
      </c>
      <c r="J6298">
        <f t="shared" si="98"/>
        <v>205.71097462173614</v>
      </c>
      <c r="K6298" s="50" t="str">
        <f>VLOOKUP(D6298,'Species List'!$A$2:$J$97,4,0)</f>
        <v>Scaridae</v>
      </c>
    </row>
    <row r="6299" spans="1:11">
      <c r="A6299">
        <v>2017</v>
      </c>
      <c r="B6299" t="s">
        <v>58</v>
      </c>
      <c r="C6299">
        <v>1</v>
      </c>
      <c r="D6299" t="s">
        <v>5</v>
      </c>
      <c r="E6299" s="48" t="str">
        <f>VLOOKUP(D6299,'Species List'!$A$2:$J$97,3,0)</f>
        <v>Scarus vetula</v>
      </c>
      <c r="F6299">
        <v>20</v>
      </c>
      <c r="G6299" t="s">
        <v>21</v>
      </c>
      <c r="H6299" s="50">
        <f>VLOOKUP(D6299,'Species List'!$A$2:$J$97,6,0)</f>
        <v>-5.0162000000000004</v>
      </c>
      <c r="I6299" s="50">
        <f>VLOOKUP(D6299,'Species List'!$A$2:$J$97,7,0)</f>
        <v>3.1109</v>
      </c>
      <c r="J6299">
        <f t="shared" si="98"/>
        <v>138.69928220116935</v>
      </c>
      <c r="K6299" s="50" t="str">
        <f>VLOOKUP(D6299,'Species List'!$A$2:$J$97,4,0)</f>
        <v>Scaridae</v>
      </c>
    </row>
    <row r="6300" spans="1:11">
      <c r="A6300">
        <v>2017</v>
      </c>
      <c r="B6300" t="s">
        <v>58</v>
      </c>
      <c r="C6300">
        <v>1</v>
      </c>
      <c r="D6300" t="s">
        <v>5</v>
      </c>
      <c r="E6300" s="48" t="str">
        <f>VLOOKUP(D6300,'Species List'!$A$2:$J$97,3,0)</f>
        <v>Scarus vetula</v>
      </c>
      <c r="F6300">
        <v>29</v>
      </c>
      <c r="G6300" t="s">
        <v>43</v>
      </c>
      <c r="H6300" s="50">
        <f>VLOOKUP(D6300,'Species List'!$A$2:$J$97,6,0)</f>
        <v>-5.0162000000000004</v>
      </c>
      <c r="I6300" s="50">
        <f>VLOOKUP(D6300,'Species List'!$A$2:$J$97,7,0)</f>
        <v>3.1109</v>
      </c>
      <c r="J6300">
        <f t="shared" si="98"/>
        <v>440.62986728379997</v>
      </c>
      <c r="K6300" s="50" t="str">
        <f>VLOOKUP(D6300,'Species List'!$A$2:$J$97,4,0)</f>
        <v>Scaridae</v>
      </c>
    </row>
    <row r="6301" spans="1:11">
      <c r="A6301">
        <v>2017</v>
      </c>
      <c r="B6301" t="s">
        <v>58</v>
      </c>
      <c r="C6301">
        <v>1</v>
      </c>
      <c r="D6301" t="s">
        <v>18</v>
      </c>
      <c r="E6301" s="48" t="str">
        <f>VLOOKUP(D6301,'Species List'!$A$2:$J$97,3,0)</f>
        <v>Sparisoma aurofrenatum</v>
      </c>
      <c r="F6301">
        <v>17</v>
      </c>
      <c r="G6301" t="s">
        <v>21</v>
      </c>
      <c r="H6301" s="50">
        <f>VLOOKUP(D6301,'Species List'!$A$2:$J$97,6,0)</f>
        <v>-4.0781000000000001</v>
      </c>
      <c r="I6301" s="50">
        <f>VLOOKUP(D6301,'Species List'!$A$2:$J$97,7,0)</f>
        <v>2.7437999999999998</v>
      </c>
      <c r="J6301">
        <f t="shared" si="98"/>
        <v>110.10467275536061</v>
      </c>
      <c r="K6301" s="50" t="str">
        <f>VLOOKUP(D6301,'Species List'!$A$2:$J$97,4,0)</f>
        <v>Scaridae</v>
      </c>
    </row>
    <row r="6302" spans="1:11">
      <c r="A6302">
        <v>2017</v>
      </c>
      <c r="B6302" t="s">
        <v>58</v>
      </c>
      <c r="C6302">
        <v>1</v>
      </c>
      <c r="D6302" t="s">
        <v>9</v>
      </c>
      <c r="E6302" s="48" t="str">
        <f>VLOOKUP(D6302,'Species List'!$A$2:$J$97,3,0)</f>
        <v>Sparisoma viride</v>
      </c>
      <c r="F6302">
        <v>22</v>
      </c>
      <c r="G6302" t="s">
        <v>21</v>
      </c>
      <c r="H6302" s="50">
        <f>VLOOKUP(D6302,'Species List'!$A$2:$J$97,6,0)</f>
        <v>-4.4317000000000002</v>
      </c>
      <c r="I6302" s="50">
        <f>VLOOKUP(D6302,'Species List'!$A$2:$J$97,7,0)</f>
        <v>2.9051</v>
      </c>
      <c r="J6302">
        <f t="shared" si="98"/>
        <v>236.19577785013334</v>
      </c>
      <c r="K6302" s="50" t="str">
        <f>VLOOKUP(D6302,'Species List'!$A$2:$J$97,4,0)</f>
        <v>Scaridae</v>
      </c>
    </row>
    <row r="6303" spans="1:11">
      <c r="A6303">
        <v>2017</v>
      </c>
      <c r="B6303" t="s">
        <v>58</v>
      </c>
      <c r="C6303">
        <v>1</v>
      </c>
      <c r="D6303" t="s">
        <v>9</v>
      </c>
      <c r="E6303" s="48" t="str">
        <f>VLOOKUP(D6303,'Species List'!$A$2:$J$97,3,0)</f>
        <v>Sparisoma viride</v>
      </c>
      <c r="F6303">
        <v>22</v>
      </c>
      <c r="H6303" s="50">
        <f>VLOOKUP(D6303,'Species List'!$A$2:$J$97,6,0)</f>
        <v>-4.4317000000000002</v>
      </c>
      <c r="I6303" s="50">
        <f>VLOOKUP(D6303,'Species List'!$A$2:$J$97,7,0)</f>
        <v>2.9051</v>
      </c>
      <c r="J6303">
        <f t="shared" si="98"/>
        <v>236.19577785013334</v>
      </c>
      <c r="K6303" s="50" t="str">
        <f>VLOOKUP(D6303,'Species List'!$A$2:$J$97,4,0)</f>
        <v>Scaridae</v>
      </c>
    </row>
    <row r="6304" spans="1:11">
      <c r="A6304">
        <v>2017</v>
      </c>
      <c r="B6304" t="s">
        <v>58</v>
      </c>
      <c r="C6304">
        <v>2</v>
      </c>
      <c r="D6304" t="s">
        <v>22</v>
      </c>
      <c r="E6304" s="48" t="str">
        <f>VLOOKUP(D6304,'Species List'!$A$2:$J$97,3,0)</f>
        <v>Acanthurus chirurgus</v>
      </c>
      <c r="F6304">
        <v>15</v>
      </c>
      <c r="H6304" s="50">
        <f>VLOOKUP(D6304,'Species List'!$A$2:$J$97,6,0)</f>
        <v>-2.4262000000000001</v>
      </c>
      <c r="I6304" s="50">
        <f>VLOOKUP(D6304,'Species List'!$A$2:$J$97,7,0)</f>
        <v>2.0768</v>
      </c>
      <c r="J6304">
        <f t="shared" si="98"/>
        <v>123.90999139179274</v>
      </c>
      <c r="K6304" s="50" t="str">
        <f>VLOOKUP(D6304,'Species List'!$A$2:$J$97,4,0)</f>
        <v>Acanthuridae</v>
      </c>
    </row>
    <row r="6305" spans="1:11">
      <c r="A6305">
        <v>2017</v>
      </c>
      <c r="B6305" t="s">
        <v>58</v>
      </c>
      <c r="C6305">
        <v>2</v>
      </c>
      <c r="D6305" t="s">
        <v>48</v>
      </c>
      <c r="E6305" s="48" t="str">
        <f>VLOOKUP(D6305,'Species List'!$A$2:$J$97,3,0)</f>
        <v>Scarus taeniopterus</v>
      </c>
      <c r="F6305">
        <v>10</v>
      </c>
      <c r="G6305" t="s">
        <v>21</v>
      </c>
      <c r="H6305" s="50">
        <f>VLOOKUP(D6305,'Species List'!$A$2:$J$97,6,0)</f>
        <v>-3.2256999999999998</v>
      </c>
      <c r="I6305" s="50">
        <f>VLOOKUP(D6305,'Species List'!$A$2:$J$97,7,0)</f>
        <v>2.3852000000000002</v>
      </c>
      <c r="J6305">
        <f t="shared" si="98"/>
        <v>35.050966680669347</v>
      </c>
      <c r="K6305" s="50" t="str">
        <f>VLOOKUP(D6305,'Species List'!$A$2:$J$97,4,0)</f>
        <v>Scaridae</v>
      </c>
    </row>
    <row r="6306" spans="1:11">
      <c r="A6306">
        <v>2017</v>
      </c>
      <c r="B6306" t="s">
        <v>58</v>
      </c>
      <c r="C6306">
        <v>2</v>
      </c>
      <c r="D6306" t="s">
        <v>48</v>
      </c>
      <c r="E6306" s="48" t="str">
        <f>VLOOKUP(D6306,'Species List'!$A$2:$J$97,3,0)</f>
        <v>Scarus taeniopterus</v>
      </c>
      <c r="F6306">
        <v>12</v>
      </c>
      <c r="G6306" t="s">
        <v>21</v>
      </c>
      <c r="H6306" s="50">
        <f>VLOOKUP(D6306,'Species List'!$A$2:$J$97,6,0)</f>
        <v>-3.2256999999999998</v>
      </c>
      <c r="I6306" s="50">
        <f>VLOOKUP(D6306,'Species List'!$A$2:$J$97,7,0)</f>
        <v>2.3852000000000002</v>
      </c>
      <c r="J6306">
        <f t="shared" si="98"/>
        <v>54.145592205106873</v>
      </c>
      <c r="K6306" s="50" t="str">
        <f>VLOOKUP(D6306,'Species List'!$A$2:$J$97,4,0)</f>
        <v>Scaridae</v>
      </c>
    </row>
    <row r="6307" spans="1:11">
      <c r="A6307">
        <v>2017</v>
      </c>
      <c r="B6307" t="s">
        <v>58</v>
      </c>
      <c r="C6307">
        <v>2</v>
      </c>
      <c r="D6307" t="s">
        <v>48</v>
      </c>
      <c r="E6307" s="48" t="str">
        <f>VLOOKUP(D6307,'Species List'!$A$2:$J$97,3,0)</f>
        <v>Scarus taeniopterus</v>
      </c>
      <c r="F6307">
        <v>15</v>
      </c>
      <c r="G6307" t="s">
        <v>21</v>
      </c>
      <c r="H6307" s="50">
        <f>VLOOKUP(D6307,'Species List'!$A$2:$J$97,6,0)</f>
        <v>-3.2256999999999998</v>
      </c>
      <c r="I6307" s="50">
        <f>VLOOKUP(D6307,'Species List'!$A$2:$J$97,7,0)</f>
        <v>2.3852000000000002</v>
      </c>
      <c r="J6307">
        <f t="shared" si="98"/>
        <v>92.19616810425471</v>
      </c>
      <c r="K6307" s="50" t="str">
        <f>VLOOKUP(D6307,'Species List'!$A$2:$J$97,4,0)</f>
        <v>Scaridae</v>
      </c>
    </row>
    <row r="6308" spans="1:11">
      <c r="A6308">
        <v>2017</v>
      </c>
      <c r="B6308" t="s">
        <v>58</v>
      </c>
      <c r="C6308">
        <v>2</v>
      </c>
      <c r="D6308" t="s">
        <v>48</v>
      </c>
      <c r="E6308" s="48" t="str">
        <f>VLOOKUP(D6308,'Species List'!$A$2:$J$97,3,0)</f>
        <v>Scarus taeniopterus</v>
      </c>
      <c r="F6308">
        <v>15</v>
      </c>
      <c r="G6308" t="s">
        <v>21</v>
      </c>
      <c r="H6308" s="50">
        <f>VLOOKUP(D6308,'Species List'!$A$2:$J$97,6,0)</f>
        <v>-3.2256999999999998</v>
      </c>
      <c r="I6308" s="50">
        <f>VLOOKUP(D6308,'Species List'!$A$2:$J$97,7,0)</f>
        <v>2.3852000000000002</v>
      </c>
      <c r="J6308">
        <f t="shared" si="98"/>
        <v>92.19616810425471</v>
      </c>
      <c r="K6308" s="50" t="str">
        <f>VLOOKUP(D6308,'Species List'!$A$2:$J$97,4,0)</f>
        <v>Scaridae</v>
      </c>
    </row>
    <row r="6309" spans="1:11">
      <c r="A6309">
        <v>2017</v>
      </c>
      <c r="B6309" t="s">
        <v>58</v>
      </c>
      <c r="C6309">
        <v>2</v>
      </c>
      <c r="D6309" t="s">
        <v>48</v>
      </c>
      <c r="E6309" s="48" t="str">
        <f>VLOOKUP(D6309,'Species List'!$A$2:$J$97,3,0)</f>
        <v>Scarus taeniopterus</v>
      </c>
      <c r="F6309">
        <v>16</v>
      </c>
      <c r="G6309" t="s">
        <v>21</v>
      </c>
      <c r="H6309" s="50">
        <f>VLOOKUP(D6309,'Species List'!$A$2:$J$97,6,0)</f>
        <v>-3.2256999999999998</v>
      </c>
      <c r="I6309" s="50">
        <f>VLOOKUP(D6309,'Species List'!$A$2:$J$97,7,0)</f>
        <v>2.3852000000000002</v>
      </c>
      <c r="J6309">
        <f t="shared" si="98"/>
        <v>107.53924488293569</v>
      </c>
      <c r="K6309" s="50" t="str">
        <f>VLOOKUP(D6309,'Species List'!$A$2:$J$97,4,0)</f>
        <v>Scaridae</v>
      </c>
    </row>
    <row r="6310" spans="1:11">
      <c r="A6310">
        <v>2017</v>
      </c>
      <c r="B6310" t="s">
        <v>58</v>
      </c>
      <c r="C6310">
        <v>2</v>
      </c>
      <c r="D6310" t="s">
        <v>48</v>
      </c>
      <c r="E6310" s="48" t="str">
        <f>VLOOKUP(D6310,'Species List'!$A$2:$J$97,3,0)</f>
        <v>Scarus taeniopterus</v>
      </c>
      <c r="F6310">
        <v>16</v>
      </c>
      <c r="G6310" t="s">
        <v>21</v>
      </c>
      <c r="H6310" s="50">
        <f>VLOOKUP(D6310,'Species List'!$A$2:$J$97,6,0)</f>
        <v>-3.2256999999999998</v>
      </c>
      <c r="I6310" s="50">
        <f>VLOOKUP(D6310,'Species List'!$A$2:$J$97,7,0)</f>
        <v>2.3852000000000002</v>
      </c>
      <c r="J6310">
        <f t="shared" si="98"/>
        <v>107.53924488293569</v>
      </c>
      <c r="K6310" s="50" t="str">
        <f>VLOOKUP(D6310,'Species List'!$A$2:$J$97,4,0)</f>
        <v>Scaridae</v>
      </c>
    </row>
    <row r="6311" spans="1:11">
      <c r="A6311">
        <v>2017</v>
      </c>
      <c r="B6311" t="s">
        <v>58</v>
      </c>
      <c r="C6311">
        <v>2</v>
      </c>
      <c r="D6311" t="s">
        <v>48</v>
      </c>
      <c r="E6311" s="48" t="str">
        <f>VLOOKUP(D6311,'Species List'!$A$2:$J$97,3,0)</f>
        <v>Scarus taeniopterus</v>
      </c>
      <c r="F6311">
        <v>19</v>
      </c>
      <c r="G6311" t="s">
        <v>21</v>
      </c>
      <c r="H6311" s="50">
        <f>VLOOKUP(D6311,'Species List'!$A$2:$J$97,6,0)</f>
        <v>-3.2256999999999998</v>
      </c>
      <c r="I6311" s="50">
        <f>VLOOKUP(D6311,'Species List'!$A$2:$J$97,7,0)</f>
        <v>2.3852000000000002</v>
      </c>
      <c r="J6311">
        <f t="shared" si="98"/>
        <v>162.02539503890316</v>
      </c>
      <c r="K6311" s="50" t="str">
        <f>VLOOKUP(D6311,'Species List'!$A$2:$J$97,4,0)</f>
        <v>Scaridae</v>
      </c>
    </row>
    <row r="6312" spans="1:11">
      <c r="A6312">
        <v>2017</v>
      </c>
      <c r="B6312" t="s">
        <v>58</v>
      </c>
      <c r="C6312">
        <v>2</v>
      </c>
      <c r="D6312" t="s">
        <v>48</v>
      </c>
      <c r="E6312" s="48" t="str">
        <f>VLOOKUP(D6312,'Species List'!$A$2:$J$97,3,0)</f>
        <v>Scarus taeniopterus</v>
      </c>
      <c r="F6312">
        <v>20</v>
      </c>
      <c r="G6312" t="s">
        <v>43</v>
      </c>
      <c r="H6312" s="50">
        <f>VLOOKUP(D6312,'Species List'!$A$2:$J$97,6,0)</f>
        <v>-3.2256999999999998</v>
      </c>
      <c r="I6312" s="50">
        <f>VLOOKUP(D6312,'Species List'!$A$2:$J$97,7,0)</f>
        <v>2.3852000000000002</v>
      </c>
      <c r="J6312">
        <f t="shared" si="98"/>
        <v>183.11197449783583</v>
      </c>
      <c r="K6312" s="50" t="str">
        <f>VLOOKUP(D6312,'Species List'!$A$2:$J$97,4,0)</f>
        <v>Scaridae</v>
      </c>
    </row>
    <row r="6313" spans="1:11">
      <c r="A6313">
        <v>2017</v>
      </c>
      <c r="B6313" t="s">
        <v>58</v>
      </c>
      <c r="C6313">
        <v>2</v>
      </c>
      <c r="D6313" t="s">
        <v>48</v>
      </c>
      <c r="E6313" s="48" t="str">
        <f>VLOOKUP(D6313,'Species List'!$A$2:$J$97,3,0)</f>
        <v>Scarus taeniopterus</v>
      </c>
      <c r="F6313">
        <v>20</v>
      </c>
      <c r="G6313" t="s">
        <v>43</v>
      </c>
      <c r="H6313" s="50">
        <f>VLOOKUP(D6313,'Species List'!$A$2:$J$97,6,0)</f>
        <v>-3.2256999999999998</v>
      </c>
      <c r="I6313" s="50">
        <f>VLOOKUP(D6313,'Species List'!$A$2:$J$97,7,0)</f>
        <v>2.3852000000000002</v>
      </c>
      <c r="J6313">
        <f t="shared" si="98"/>
        <v>183.11197449783583</v>
      </c>
      <c r="K6313" s="50" t="str">
        <f>VLOOKUP(D6313,'Species List'!$A$2:$J$97,4,0)</f>
        <v>Scaridae</v>
      </c>
    </row>
    <row r="6314" spans="1:11">
      <c r="A6314">
        <v>2017</v>
      </c>
      <c r="B6314" t="s">
        <v>58</v>
      </c>
      <c r="C6314">
        <v>2</v>
      </c>
      <c r="D6314" t="s">
        <v>5</v>
      </c>
      <c r="E6314" s="48" t="str">
        <f>VLOOKUP(D6314,'Species List'!$A$2:$J$97,3,0)</f>
        <v>Scarus vetula</v>
      </c>
      <c r="F6314">
        <v>18</v>
      </c>
      <c r="G6314" t="s">
        <v>21</v>
      </c>
      <c r="H6314" s="50">
        <f>VLOOKUP(D6314,'Species List'!$A$2:$J$97,6,0)</f>
        <v>-5.0162000000000004</v>
      </c>
      <c r="I6314" s="50">
        <f>VLOOKUP(D6314,'Species List'!$A$2:$J$97,7,0)</f>
        <v>3.1109</v>
      </c>
      <c r="J6314">
        <f t="shared" si="98"/>
        <v>99.937213515920433</v>
      </c>
      <c r="K6314" s="50" t="str">
        <f>VLOOKUP(D6314,'Species List'!$A$2:$J$97,4,0)</f>
        <v>Scaridae</v>
      </c>
    </row>
    <row r="6315" spans="1:11">
      <c r="A6315">
        <v>2017</v>
      </c>
      <c r="B6315" t="s">
        <v>58</v>
      </c>
      <c r="C6315">
        <v>2</v>
      </c>
      <c r="D6315" t="s">
        <v>5</v>
      </c>
      <c r="E6315" s="48" t="str">
        <f>VLOOKUP(D6315,'Species List'!$A$2:$J$97,3,0)</f>
        <v>Scarus vetula</v>
      </c>
      <c r="F6315">
        <v>20</v>
      </c>
      <c r="G6315" t="s">
        <v>21</v>
      </c>
      <c r="H6315" s="50">
        <f>VLOOKUP(D6315,'Species List'!$A$2:$J$97,6,0)</f>
        <v>-5.0162000000000004</v>
      </c>
      <c r="I6315" s="50">
        <f>VLOOKUP(D6315,'Species List'!$A$2:$J$97,7,0)</f>
        <v>3.1109</v>
      </c>
      <c r="J6315">
        <f t="shared" si="98"/>
        <v>138.69928220116935</v>
      </c>
      <c r="K6315" s="50" t="str">
        <f>VLOOKUP(D6315,'Species List'!$A$2:$J$97,4,0)</f>
        <v>Scaridae</v>
      </c>
    </row>
    <row r="6316" spans="1:11">
      <c r="A6316">
        <v>2017</v>
      </c>
      <c r="B6316" t="s">
        <v>58</v>
      </c>
      <c r="C6316">
        <v>2</v>
      </c>
      <c r="D6316" t="s">
        <v>5</v>
      </c>
      <c r="E6316" s="48" t="str">
        <f>VLOOKUP(D6316,'Species List'!$A$2:$J$97,3,0)</f>
        <v>Scarus vetula</v>
      </c>
      <c r="F6316">
        <v>28</v>
      </c>
      <c r="G6316" t="s">
        <v>43</v>
      </c>
      <c r="H6316" s="50">
        <f>VLOOKUP(D6316,'Species List'!$A$2:$J$97,6,0)</f>
        <v>-5.0162000000000004</v>
      </c>
      <c r="I6316" s="50">
        <f>VLOOKUP(D6316,'Species List'!$A$2:$J$97,7,0)</f>
        <v>3.1109</v>
      </c>
      <c r="J6316">
        <f t="shared" si="98"/>
        <v>395.06078258407069</v>
      </c>
      <c r="K6316" s="50" t="str">
        <f>VLOOKUP(D6316,'Species List'!$A$2:$J$97,4,0)</f>
        <v>Scaridae</v>
      </c>
    </row>
    <row r="6317" spans="1:11">
      <c r="A6317">
        <v>2017</v>
      </c>
      <c r="B6317" t="s">
        <v>58</v>
      </c>
      <c r="C6317">
        <v>2</v>
      </c>
      <c r="D6317" t="s">
        <v>5</v>
      </c>
      <c r="E6317" s="48" t="str">
        <f>VLOOKUP(D6317,'Species List'!$A$2:$J$97,3,0)</f>
        <v>Scarus vetula</v>
      </c>
      <c r="F6317">
        <v>30</v>
      </c>
      <c r="G6317" t="s">
        <v>43</v>
      </c>
      <c r="H6317" s="50">
        <f>VLOOKUP(D6317,'Species List'!$A$2:$J$97,6,0)</f>
        <v>-5.0162000000000004</v>
      </c>
      <c r="I6317" s="50">
        <f>VLOOKUP(D6317,'Species List'!$A$2:$J$97,7,0)</f>
        <v>3.1109</v>
      </c>
      <c r="J6317">
        <f t="shared" si="98"/>
        <v>489.6395738782121</v>
      </c>
      <c r="K6317" s="50" t="str">
        <f>VLOOKUP(D6317,'Species List'!$A$2:$J$97,4,0)</f>
        <v>Scaridae</v>
      </c>
    </row>
    <row r="6318" spans="1:11">
      <c r="A6318">
        <v>2017</v>
      </c>
      <c r="B6318" t="s">
        <v>58</v>
      </c>
      <c r="C6318">
        <v>2</v>
      </c>
      <c r="D6318" t="s">
        <v>5</v>
      </c>
      <c r="E6318" s="48" t="str">
        <f>VLOOKUP(D6318,'Species List'!$A$2:$J$97,3,0)</f>
        <v>Scarus vetula</v>
      </c>
      <c r="F6318">
        <v>32</v>
      </c>
      <c r="G6318" t="s">
        <v>43</v>
      </c>
      <c r="H6318" s="50">
        <f>VLOOKUP(D6318,'Species List'!$A$2:$J$97,6,0)</f>
        <v>-5.0162000000000004</v>
      </c>
      <c r="I6318" s="50">
        <f>VLOOKUP(D6318,'Species List'!$A$2:$J$97,7,0)</f>
        <v>3.1109</v>
      </c>
      <c r="J6318">
        <f t="shared" si="98"/>
        <v>598.50952660385963</v>
      </c>
      <c r="K6318" s="50" t="str">
        <f>VLOOKUP(D6318,'Species List'!$A$2:$J$97,4,0)</f>
        <v>Scaridae</v>
      </c>
    </row>
    <row r="6319" spans="1:11">
      <c r="A6319">
        <v>2017</v>
      </c>
      <c r="B6319" t="s">
        <v>58</v>
      </c>
      <c r="C6319">
        <v>2</v>
      </c>
      <c r="D6319" t="s">
        <v>18</v>
      </c>
      <c r="E6319" s="48" t="str">
        <f>VLOOKUP(D6319,'Species List'!$A$2:$J$97,3,0)</f>
        <v>Sparisoma aurofrenatum</v>
      </c>
      <c r="F6319">
        <v>16</v>
      </c>
      <c r="G6319" t="s">
        <v>21</v>
      </c>
      <c r="H6319" s="50">
        <f>VLOOKUP(D6319,'Species List'!$A$2:$J$97,6,0)</f>
        <v>-4.0781000000000001</v>
      </c>
      <c r="I6319" s="50">
        <f>VLOOKUP(D6319,'Species List'!$A$2:$J$97,7,0)</f>
        <v>2.7437999999999998</v>
      </c>
      <c r="J6319">
        <f t="shared" si="98"/>
        <v>93.231872840853399</v>
      </c>
      <c r="K6319" s="50" t="str">
        <f>VLOOKUP(D6319,'Species List'!$A$2:$J$97,4,0)</f>
        <v>Scaridae</v>
      </c>
    </row>
    <row r="6320" spans="1:11">
      <c r="A6320">
        <v>2017</v>
      </c>
      <c r="B6320" t="s">
        <v>58</v>
      </c>
      <c r="C6320">
        <v>2</v>
      </c>
      <c r="D6320" t="s">
        <v>18</v>
      </c>
      <c r="E6320" s="48" t="str">
        <f>VLOOKUP(D6320,'Species List'!$A$2:$J$97,3,0)</f>
        <v>Sparisoma aurofrenatum</v>
      </c>
      <c r="F6320">
        <v>7</v>
      </c>
      <c r="G6320" t="s">
        <v>53</v>
      </c>
      <c r="H6320" s="50">
        <f>VLOOKUP(D6320,'Species List'!$A$2:$J$97,6,0)</f>
        <v>-4.0781000000000001</v>
      </c>
      <c r="I6320" s="50">
        <f>VLOOKUP(D6320,'Species List'!$A$2:$J$97,7,0)</f>
        <v>2.7437999999999998</v>
      </c>
      <c r="J6320">
        <f t="shared" si="98"/>
        <v>9.6489488059939035</v>
      </c>
      <c r="K6320" s="50" t="str">
        <f>VLOOKUP(D6320,'Species List'!$A$2:$J$97,4,0)</f>
        <v>Scaridae</v>
      </c>
    </row>
    <row r="6321" spans="1:11">
      <c r="A6321">
        <v>2017</v>
      </c>
      <c r="B6321" t="s">
        <v>58</v>
      </c>
      <c r="C6321">
        <v>2</v>
      </c>
      <c r="D6321" t="s">
        <v>9</v>
      </c>
      <c r="E6321" s="48" t="str">
        <f>VLOOKUP(D6321,'Species List'!$A$2:$J$97,3,0)</f>
        <v>Sparisoma viride</v>
      </c>
      <c r="F6321">
        <v>25</v>
      </c>
      <c r="G6321" t="s">
        <v>21</v>
      </c>
      <c r="H6321" s="50">
        <f>VLOOKUP(D6321,'Species List'!$A$2:$J$97,6,0)</f>
        <v>-4.4317000000000002</v>
      </c>
      <c r="I6321" s="50">
        <f>VLOOKUP(D6321,'Species List'!$A$2:$J$97,7,0)</f>
        <v>2.9051</v>
      </c>
      <c r="J6321">
        <f t="shared" si="98"/>
        <v>342.41715863912742</v>
      </c>
      <c r="K6321" s="50" t="str">
        <f>VLOOKUP(D6321,'Species List'!$A$2:$J$97,4,0)</f>
        <v>Scaridae</v>
      </c>
    </row>
    <row r="6322" spans="1:11">
      <c r="A6322">
        <v>2017</v>
      </c>
      <c r="B6322" t="s">
        <v>58</v>
      </c>
      <c r="C6322">
        <v>2</v>
      </c>
      <c r="D6322" t="s">
        <v>9</v>
      </c>
      <c r="E6322" s="48" t="str">
        <f>VLOOKUP(D6322,'Species List'!$A$2:$J$97,3,0)</f>
        <v>Sparisoma viride</v>
      </c>
      <c r="F6322">
        <v>21</v>
      </c>
      <c r="G6322" t="s">
        <v>43</v>
      </c>
      <c r="H6322" s="50">
        <f>VLOOKUP(D6322,'Species List'!$A$2:$J$97,6,0)</f>
        <v>-4.4317000000000002</v>
      </c>
      <c r="I6322" s="50">
        <f>VLOOKUP(D6322,'Species List'!$A$2:$J$97,7,0)</f>
        <v>2.9051</v>
      </c>
      <c r="J6322">
        <f t="shared" si="98"/>
        <v>206.33802681991546</v>
      </c>
      <c r="K6322" s="50" t="str">
        <f>VLOOKUP(D6322,'Species List'!$A$2:$J$97,4,0)</f>
        <v>Scaridae</v>
      </c>
    </row>
    <row r="6323" spans="1:11">
      <c r="A6323">
        <v>2017</v>
      </c>
      <c r="B6323" t="s">
        <v>58</v>
      </c>
      <c r="C6323">
        <v>2</v>
      </c>
      <c r="D6323" t="s">
        <v>9</v>
      </c>
      <c r="E6323" s="48" t="str">
        <f>VLOOKUP(D6323,'Species List'!$A$2:$J$97,3,0)</f>
        <v>Sparisoma viride</v>
      </c>
      <c r="F6323">
        <v>22</v>
      </c>
      <c r="G6323" t="s">
        <v>43</v>
      </c>
      <c r="H6323" s="50">
        <f>VLOOKUP(D6323,'Species List'!$A$2:$J$97,6,0)</f>
        <v>-4.4317000000000002</v>
      </c>
      <c r="I6323" s="50">
        <f>VLOOKUP(D6323,'Species List'!$A$2:$J$97,7,0)</f>
        <v>2.9051</v>
      </c>
      <c r="J6323">
        <f t="shared" si="98"/>
        <v>236.19577785013334</v>
      </c>
      <c r="K6323" s="50" t="str">
        <f>VLOOKUP(D6323,'Species List'!$A$2:$J$97,4,0)</f>
        <v>Scaridae</v>
      </c>
    </row>
    <row r="6324" spans="1:11">
      <c r="A6324">
        <v>2017</v>
      </c>
      <c r="B6324" t="s">
        <v>58</v>
      </c>
      <c r="C6324">
        <v>2</v>
      </c>
      <c r="D6324" t="s">
        <v>9</v>
      </c>
      <c r="E6324" s="48" t="str">
        <f>VLOOKUP(D6324,'Species List'!$A$2:$J$97,3,0)</f>
        <v>Sparisoma viride</v>
      </c>
      <c r="F6324">
        <v>25</v>
      </c>
      <c r="G6324" t="s">
        <v>43</v>
      </c>
      <c r="H6324" s="50">
        <f>VLOOKUP(D6324,'Species List'!$A$2:$J$97,6,0)</f>
        <v>-4.4317000000000002</v>
      </c>
      <c r="I6324" s="50">
        <f>VLOOKUP(D6324,'Species List'!$A$2:$J$97,7,0)</f>
        <v>2.9051</v>
      </c>
      <c r="J6324">
        <f t="shared" si="98"/>
        <v>342.41715863912742</v>
      </c>
      <c r="K6324" s="50" t="str">
        <f>VLOOKUP(D6324,'Species List'!$A$2:$J$97,4,0)</f>
        <v>Scaridae</v>
      </c>
    </row>
    <row r="6325" spans="1:11">
      <c r="A6325">
        <v>2017</v>
      </c>
      <c r="B6325" t="s">
        <v>58</v>
      </c>
      <c r="C6325">
        <v>2</v>
      </c>
      <c r="D6325" t="s">
        <v>9</v>
      </c>
      <c r="E6325" s="48" t="str">
        <f>VLOOKUP(D6325,'Species List'!$A$2:$J$97,3,0)</f>
        <v>Sparisoma viride</v>
      </c>
      <c r="F6325">
        <v>19</v>
      </c>
      <c r="H6325" s="50">
        <f>VLOOKUP(D6325,'Species List'!$A$2:$J$97,6,0)</f>
        <v>-4.4317000000000002</v>
      </c>
      <c r="I6325" s="50">
        <f>VLOOKUP(D6325,'Species List'!$A$2:$J$97,7,0)</f>
        <v>2.9051</v>
      </c>
      <c r="J6325">
        <f t="shared" si="98"/>
        <v>154.2790962414671</v>
      </c>
      <c r="K6325" s="50" t="str">
        <f>VLOOKUP(D6325,'Species List'!$A$2:$J$97,4,0)</f>
        <v>Scaridae</v>
      </c>
    </row>
    <row r="6326" spans="1:11">
      <c r="A6326">
        <v>2017</v>
      </c>
      <c r="B6326" t="s">
        <v>58</v>
      </c>
      <c r="C6326">
        <v>2</v>
      </c>
      <c r="D6326" t="s">
        <v>9</v>
      </c>
      <c r="E6326" s="48" t="str">
        <f>VLOOKUP(D6326,'Species List'!$A$2:$J$97,3,0)</f>
        <v>Sparisoma viride</v>
      </c>
      <c r="F6326">
        <v>20</v>
      </c>
      <c r="H6326" s="50">
        <f>VLOOKUP(D6326,'Species List'!$A$2:$J$97,6,0)</f>
        <v>-4.4317000000000002</v>
      </c>
      <c r="I6326" s="50">
        <f>VLOOKUP(D6326,'Species List'!$A$2:$J$97,7,0)</f>
        <v>2.9051</v>
      </c>
      <c r="J6326">
        <f t="shared" si="98"/>
        <v>179.06975540636282</v>
      </c>
      <c r="K6326" s="50" t="str">
        <f>VLOOKUP(D6326,'Species List'!$A$2:$J$97,4,0)</f>
        <v>Scaridae</v>
      </c>
    </row>
    <row r="6327" spans="1:11">
      <c r="A6327">
        <v>2017</v>
      </c>
      <c r="B6327" t="s">
        <v>58</v>
      </c>
      <c r="C6327">
        <v>3</v>
      </c>
      <c r="D6327" t="s">
        <v>46</v>
      </c>
      <c r="E6327" s="48" t="str">
        <f>VLOOKUP(D6327,'Species List'!$A$2:$J$97,3,0)</f>
        <v>Acanthurus chirurgus</v>
      </c>
      <c r="F6327">
        <v>14</v>
      </c>
      <c r="H6327" s="50">
        <f>VLOOKUP(D6327,'Species List'!$A$2:$J$97,6,0)</f>
        <v>-2.4262000000000001</v>
      </c>
      <c r="I6327" s="50">
        <f>VLOOKUP(D6327,'Species List'!$A$2:$J$97,7,0)</f>
        <v>2.0768</v>
      </c>
      <c r="J6327">
        <f t="shared" si="98"/>
        <v>107.36894962663263</v>
      </c>
      <c r="K6327" s="50" t="str">
        <f>VLOOKUP(D6327,'Species List'!$A$2:$J$97,4,0)</f>
        <v>Acanthuridae</v>
      </c>
    </row>
    <row r="6328" spans="1:11">
      <c r="A6328">
        <v>2017</v>
      </c>
      <c r="B6328" t="s">
        <v>58</v>
      </c>
      <c r="C6328">
        <v>3</v>
      </c>
      <c r="D6328" t="s">
        <v>48</v>
      </c>
      <c r="E6328" s="48" t="str">
        <f>VLOOKUP(D6328,'Species List'!$A$2:$J$97,3,0)</f>
        <v>Scarus taeniopterus</v>
      </c>
      <c r="F6328">
        <v>12</v>
      </c>
      <c r="G6328" t="s">
        <v>21</v>
      </c>
      <c r="H6328" s="50">
        <f>VLOOKUP(D6328,'Species List'!$A$2:$J$97,6,0)</f>
        <v>-3.2256999999999998</v>
      </c>
      <c r="I6328" s="50">
        <f>VLOOKUP(D6328,'Species List'!$A$2:$J$97,7,0)</f>
        <v>2.3852000000000002</v>
      </c>
      <c r="J6328">
        <f t="shared" si="98"/>
        <v>54.145592205106873</v>
      </c>
      <c r="K6328" s="50" t="str">
        <f>VLOOKUP(D6328,'Species List'!$A$2:$J$97,4,0)</f>
        <v>Scaridae</v>
      </c>
    </row>
    <row r="6329" spans="1:11">
      <c r="A6329">
        <v>2017</v>
      </c>
      <c r="B6329" t="s">
        <v>58</v>
      </c>
      <c r="C6329">
        <v>3</v>
      </c>
      <c r="D6329" t="s">
        <v>48</v>
      </c>
      <c r="E6329" s="48" t="str">
        <f>VLOOKUP(D6329,'Species List'!$A$2:$J$97,3,0)</f>
        <v>Scarus taeniopterus</v>
      </c>
      <c r="F6329">
        <v>12</v>
      </c>
      <c r="G6329" t="s">
        <v>21</v>
      </c>
      <c r="H6329" s="50">
        <f>VLOOKUP(D6329,'Species List'!$A$2:$J$97,6,0)</f>
        <v>-3.2256999999999998</v>
      </c>
      <c r="I6329" s="50">
        <f>VLOOKUP(D6329,'Species List'!$A$2:$J$97,7,0)</f>
        <v>2.3852000000000002</v>
      </c>
      <c r="J6329">
        <f t="shared" si="98"/>
        <v>54.145592205106873</v>
      </c>
      <c r="K6329" s="50" t="str">
        <f>VLOOKUP(D6329,'Species List'!$A$2:$J$97,4,0)</f>
        <v>Scaridae</v>
      </c>
    </row>
    <row r="6330" spans="1:11">
      <c r="A6330">
        <v>2017</v>
      </c>
      <c r="B6330" t="s">
        <v>58</v>
      </c>
      <c r="C6330">
        <v>3</v>
      </c>
      <c r="D6330" t="s">
        <v>48</v>
      </c>
      <c r="E6330" s="48" t="str">
        <f>VLOOKUP(D6330,'Species List'!$A$2:$J$97,3,0)</f>
        <v>Scarus taeniopterus</v>
      </c>
      <c r="F6330">
        <v>12</v>
      </c>
      <c r="G6330" t="s">
        <v>21</v>
      </c>
      <c r="H6330" s="50">
        <f>VLOOKUP(D6330,'Species List'!$A$2:$J$97,6,0)</f>
        <v>-3.2256999999999998</v>
      </c>
      <c r="I6330" s="50">
        <f>VLOOKUP(D6330,'Species List'!$A$2:$J$97,7,0)</f>
        <v>2.3852000000000002</v>
      </c>
      <c r="J6330">
        <f t="shared" si="98"/>
        <v>54.145592205106873</v>
      </c>
      <c r="K6330" s="50" t="str">
        <f>VLOOKUP(D6330,'Species List'!$A$2:$J$97,4,0)</f>
        <v>Scaridae</v>
      </c>
    </row>
    <row r="6331" spans="1:11">
      <c r="A6331">
        <v>2017</v>
      </c>
      <c r="B6331" t="s">
        <v>58</v>
      </c>
      <c r="C6331">
        <v>3</v>
      </c>
      <c r="D6331" t="s">
        <v>48</v>
      </c>
      <c r="E6331" s="48" t="str">
        <f>VLOOKUP(D6331,'Species List'!$A$2:$J$97,3,0)</f>
        <v>Scarus taeniopterus</v>
      </c>
      <c r="F6331">
        <v>20</v>
      </c>
      <c r="G6331" t="s">
        <v>43</v>
      </c>
      <c r="H6331" s="50">
        <f>VLOOKUP(D6331,'Species List'!$A$2:$J$97,6,0)</f>
        <v>-3.2256999999999998</v>
      </c>
      <c r="I6331" s="50">
        <f>VLOOKUP(D6331,'Species List'!$A$2:$J$97,7,0)</f>
        <v>2.3852000000000002</v>
      </c>
      <c r="J6331">
        <f t="shared" si="98"/>
        <v>183.11197449783583</v>
      </c>
      <c r="K6331" s="50" t="str">
        <f>VLOOKUP(D6331,'Species List'!$A$2:$J$97,4,0)</f>
        <v>Scaridae</v>
      </c>
    </row>
    <row r="6332" spans="1:11">
      <c r="A6332">
        <v>2017</v>
      </c>
      <c r="B6332" t="s">
        <v>58</v>
      </c>
      <c r="C6332">
        <v>3</v>
      </c>
      <c r="D6332" t="s">
        <v>48</v>
      </c>
      <c r="E6332" s="48" t="str">
        <f>VLOOKUP(D6332,'Species List'!$A$2:$J$97,3,0)</f>
        <v>Scarus taeniopterus</v>
      </c>
      <c r="F6332">
        <v>20</v>
      </c>
      <c r="G6332" t="s">
        <v>43</v>
      </c>
      <c r="H6332" s="50">
        <f>VLOOKUP(D6332,'Species List'!$A$2:$J$97,6,0)</f>
        <v>-3.2256999999999998</v>
      </c>
      <c r="I6332" s="50">
        <f>VLOOKUP(D6332,'Species List'!$A$2:$J$97,7,0)</f>
        <v>2.3852000000000002</v>
      </c>
      <c r="J6332">
        <f t="shared" si="98"/>
        <v>183.11197449783583</v>
      </c>
      <c r="K6332" s="50" t="str">
        <f>VLOOKUP(D6332,'Species List'!$A$2:$J$97,4,0)</f>
        <v>Scaridae</v>
      </c>
    </row>
    <row r="6333" spans="1:11">
      <c r="A6333">
        <v>2017</v>
      </c>
      <c r="B6333" t="s">
        <v>58</v>
      </c>
      <c r="C6333">
        <v>3</v>
      </c>
      <c r="D6333" t="s">
        <v>48</v>
      </c>
      <c r="E6333" s="48" t="str">
        <f>VLOOKUP(D6333,'Species List'!$A$2:$J$97,3,0)</f>
        <v>Scarus taeniopterus</v>
      </c>
      <c r="F6333">
        <v>15</v>
      </c>
      <c r="H6333" s="50">
        <f>VLOOKUP(D6333,'Species List'!$A$2:$J$97,6,0)</f>
        <v>-3.2256999999999998</v>
      </c>
      <c r="I6333" s="50">
        <f>VLOOKUP(D6333,'Species List'!$A$2:$J$97,7,0)</f>
        <v>2.3852000000000002</v>
      </c>
      <c r="J6333">
        <f t="shared" si="98"/>
        <v>92.19616810425471</v>
      </c>
      <c r="K6333" s="50" t="str">
        <f>VLOOKUP(D6333,'Species List'!$A$2:$J$97,4,0)</f>
        <v>Scaridae</v>
      </c>
    </row>
    <row r="6334" spans="1:11">
      <c r="A6334">
        <v>2017</v>
      </c>
      <c r="B6334" t="s">
        <v>58</v>
      </c>
      <c r="C6334">
        <v>3</v>
      </c>
      <c r="D6334" t="s">
        <v>5</v>
      </c>
      <c r="E6334" s="48" t="str">
        <f>VLOOKUP(D6334,'Species List'!$A$2:$J$97,3,0)</f>
        <v>Scarus vetula</v>
      </c>
      <c r="F6334">
        <v>12</v>
      </c>
      <c r="G6334" t="s">
        <v>21</v>
      </c>
      <c r="H6334" s="50">
        <f>VLOOKUP(D6334,'Species List'!$A$2:$J$97,6,0)</f>
        <v>-5.0162000000000004</v>
      </c>
      <c r="I6334" s="50">
        <f>VLOOKUP(D6334,'Species List'!$A$2:$J$97,7,0)</f>
        <v>3.1109</v>
      </c>
      <c r="J6334">
        <f t="shared" si="98"/>
        <v>28.309026719500526</v>
      </c>
      <c r="K6334" s="50" t="str">
        <f>VLOOKUP(D6334,'Species List'!$A$2:$J$97,4,0)</f>
        <v>Scaridae</v>
      </c>
    </row>
    <row r="6335" spans="1:11">
      <c r="A6335">
        <v>2017</v>
      </c>
      <c r="B6335" t="s">
        <v>58</v>
      </c>
      <c r="C6335">
        <v>3</v>
      </c>
      <c r="D6335" t="s">
        <v>5</v>
      </c>
      <c r="E6335" s="48" t="str">
        <f>VLOOKUP(D6335,'Species List'!$A$2:$J$97,3,0)</f>
        <v>Scarus vetula</v>
      </c>
      <c r="F6335">
        <v>25</v>
      </c>
      <c r="G6335" t="s">
        <v>43</v>
      </c>
      <c r="H6335" s="50">
        <f>VLOOKUP(D6335,'Species List'!$A$2:$J$97,6,0)</f>
        <v>-5.0162000000000004</v>
      </c>
      <c r="I6335" s="50">
        <f>VLOOKUP(D6335,'Species List'!$A$2:$J$97,7,0)</f>
        <v>3.1109</v>
      </c>
      <c r="J6335">
        <f t="shared" si="98"/>
        <v>277.684458006971</v>
      </c>
      <c r="K6335" s="50" t="str">
        <f>VLOOKUP(D6335,'Species List'!$A$2:$J$97,4,0)</f>
        <v>Scaridae</v>
      </c>
    </row>
    <row r="6336" spans="1:11">
      <c r="A6336">
        <v>2017</v>
      </c>
      <c r="B6336" t="s">
        <v>58</v>
      </c>
      <c r="C6336">
        <v>3</v>
      </c>
      <c r="D6336" t="s">
        <v>5</v>
      </c>
      <c r="E6336" s="48" t="str">
        <f>VLOOKUP(D6336,'Species List'!$A$2:$J$97,3,0)</f>
        <v>Scarus vetula</v>
      </c>
      <c r="F6336">
        <v>30</v>
      </c>
      <c r="G6336" t="s">
        <v>43</v>
      </c>
      <c r="H6336" s="50">
        <f>VLOOKUP(D6336,'Species List'!$A$2:$J$97,6,0)</f>
        <v>-5.0162000000000004</v>
      </c>
      <c r="I6336" s="50">
        <f>VLOOKUP(D6336,'Species List'!$A$2:$J$97,7,0)</f>
        <v>3.1109</v>
      </c>
      <c r="J6336">
        <f t="shared" si="98"/>
        <v>489.6395738782121</v>
      </c>
      <c r="K6336" s="50" t="str">
        <f>VLOOKUP(D6336,'Species List'!$A$2:$J$97,4,0)</f>
        <v>Scaridae</v>
      </c>
    </row>
    <row r="6337" spans="1:11">
      <c r="A6337">
        <v>2017</v>
      </c>
      <c r="B6337" t="s">
        <v>58</v>
      </c>
      <c r="C6337">
        <v>3</v>
      </c>
      <c r="D6337" t="s">
        <v>18</v>
      </c>
      <c r="E6337" s="48" t="str">
        <f>VLOOKUP(D6337,'Species List'!$A$2:$J$97,3,0)</f>
        <v>Sparisoma aurofrenatum</v>
      </c>
      <c r="F6337">
        <v>13</v>
      </c>
      <c r="G6337" t="s">
        <v>21</v>
      </c>
      <c r="H6337" s="50">
        <f>VLOOKUP(D6337,'Species List'!$A$2:$J$97,6,0)</f>
        <v>-4.0781000000000001</v>
      </c>
      <c r="I6337" s="50">
        <f>VLOOKUP(D6337,'Species List'!$A$2:$J$97,7,0)</f>
        <v>2.7437999999999998</v>
      </c>
      <c r="J6337">
        <f t="shared" si="98"/>
        <v>52.739713965167816</v>
      </c>
      <c r="K6337" s="50" t="str">
        <f>VLOOKUP(D6337,'Species List'!$A$2:$J$97,4,0)</f>
        <v>Scaridae</v>
      </c>
    </row>
    <row r="6338" spans="1:11">
      <c r="A6338">
        <v>2017</v>
      </c>
      <c r="B6338" t="s">
        <v>58</v>
      </c>
      <c r="C6338">
        <v>3</v>
      </c>
      <c r="D6338" t="s">
        <v>18</v>
      </c>
      <c r="E6338" s="48" t="str">
        <f>VLOOKUP(D6338,'Species List'!$A$2:$J$97,3,0)</f>
        <v>Sparisoma aurofrenatum</v>
      </c>
      <c r="F6338">
        <v>20</v>
      </c>
      <c r="G6338" t="s">
        <v>43</v>
      </c>
      <c r="H6338" s="50">
        <f>VLOOKUP(D6338,'Species List'!$A$2:$J$97,6,0)</f>
        <v>-4.0781000000000001</v>
      </c>
      <c r="I6338" s="50">
        <f>VLOOKUP(D6338,'Species List'!$A$2:$J$97,7,0)</f>
        <v>2.7437999999999998</v>
      </c>
      <c r="J6338">
        <f t="shared" ref="J6338:J6401" si="99">10^(H6338+(I6338*LOG(F6338*10)/LOG(10)))</f>
        <v>171.97531044669645</v>
      </c>
      <c r="K6338" s="50" t="str">
        <f>VLOOKUP(D6338,'Species List'!$A$2:$J$97,4,0)</f>
        <v>Scaridae</v>
      </c>
    </row>
    <row r="6339" spans="1:11">
      <c r="A6339">
        <v>2017</v>
      </c>
      <c r="B6339" t="s">
        <v>58</v>
      </c>
      <c r="C6339">
        <v>3</v>
      </c>
      <c r="D6339" t="s">
        <v>9</v>
      </c>
      <c r="E6339" s="48" t="str">
        <f>VLOOKUP(D6339,'Species List'!$A$2:$J$97,3,0)</f>
        <v>Sparisoma viride</v>
      </c>
      <c r="F6339">
        <v>21</v>
      </c>
      <c r="G6339" t="s">
        <v>21</v>
      </c>
      <c r="H6339" s="50">
        <f>VLOOKUP(D6339,'Species List'!$A$2:$J$97,6,0)</f>
        <v>-4.4317000000000002</v>
      </c>
      <c r="I6339" s="50">
        <f>VLOOKUP(D6339,'Species List'!$A$2:$J$97,7,0)</f>
        <v>2.9051</v>
      </c>
      <c r="J6339">
        <f t="shared" si="99"/>
        <v>206.33802681991546</v>
      </c>
      <c r="K6339" s="50" t="str">
        <f>VLOOKUP(D6339,'Species List'!$A$2:$J$97,4,0)</f>
        <v>Scaridae</v>
      </c>
    </row>
    <row r="6340" spans="1:11">
      <c r="A6340">
        <v>2017</v>
      </c>
      <c r="B6340" t="s">
        <v>58</v>
      </c>
      <c r="C6340">
        <v>3</v>
      </c>
      <c r="D6340" t="s">
        <v>9</v>
      </c>
      <c r="E6340" s="48" t="str">
        <f>VLOOKUP(D6340,'Species List'!$A$2:$J$97,3,0)</f>
        <v>Sparisoma viride</v>
      </c>
      <c r="F6340">
        <v>21</v>
      </c>
      <c r="G6340" t="s">
        <v>21</v>
      </c>
      <c r="H6340" s="50">
        <f>VLOOKUP(D6340,'Species List'!$A$2:$J$97,6,0)</f>
        <v>-4.4317000000000002</v>
      </c>
      <c r="I6340" s="50">
        <f>VLOOKUP(D6340,'Species List'!$A$2:$J$97,7,0)</f>
        <v>2.9051</v>
      </c>
      <c r="J6340">
        <f t="shared" si="99"/>
        <v>206.33802681991546</v>
      </c>
      <c r="K6340" s="50" t="str">
        <f>VLOOKUP(D6340,'Species List'!$A$2:$J$97,4,0)</f>
        <v>Scaridae</v>
      </c>
    </row>
    <row r="6341" spans="1:11">
      <c r="A6341">
        <v>2017</v>
      </c>
      <c r="B6341" t="s">
        <v>58</v>
      </c>
      <c r="C6341">
        <v>3</v>
      </c>
      <c r="D6341" t="s">
        <v>9</v>
      </c>
      <c r="E6341" s="48" t="str">
        <f>VLOOKUP(D6341,'Species List'!$A$2:$J$97,3,0)</f>
        <v>Sparisoma viride</v>
      </c>
      <c r="F6341">
        <v>21</v>
      </c>
      <c r="G6341" t="s">
        <v>21</v>
      </c>
      <c r="H6341" s="50">
        <f>VLOOKUP(D6341,'Species List'!$A$2:$J$97,6,0)</f>
        <v>-4.4317000000000002</v>
      </c>
      <c r="I6341" s="50">
        <f>VLOOKUP(D6341,'Species List'!$A$2:$J$97,7,0)</f>
        <v>2.9051</v>
      </c>
      <c r="J6341">
        <f t="shared" si="99"/>
        <v>206.33802681991546</v>
      </c>
      <c r="K6341" s="50" t="str">
        <f>VLOOKUP(D6341,'Species List'!$A$2:$J$97,4,0)</f>
        <v>Scaridae</v>
      </c>
    </row>
    <row r="6342" spans="1:11">
      <c r="A6342">
        <v>2017</v>
      </c>
      <c r="B6342" t="s">
        <v>58</v>
      </c>
      <c r="C6342">
        <v>3</v>
      </c>
      <c r="D6342" t="s">
        <v>9</v>
      </c>
      <c r="E6342" s="48" t="str">
        <f>VLOOKUP(D6342,'Species List'!$A$2:$J$97,3,0)</f>
        <v>Sparisoma viride</v>
      </c>
      <c r="F6342">
        <v>26</v>
      </c>
      <c r="G6342" t="s">
        <v>43</v>
      </c>
      <c r="H6342" s="50">
        <f>VLOOKUP(D6342,'Species List'!$A$2:$J$97,6,0)</f>
        <v>-4.4317000000000002</v>
      </c>
      <c r="I6342" s="50">
        <f>VLOOKUP(D6342,'Species List'!$A$2:$J$97,7,0)</f>
        <v>2.9051</v>
      </c>
      <c r="J6342">
        <f t="shared" si="99"/>
        <v>383.741768934785</v>
      </c>
      <c r="K6342" s="50" t="str">
        <f>VLOOKUP(D6342,'Species List'!$A$2:$J$97,4,0)</f>
        <v>Scaridae</v>
      </c>
    </row>
    <row r="6343" spans="1:11">
      <c r="A6343">
        <v>2017</v>
      </c>
      <c r="B6343" t="s">
        <v>58</v>
      </c>
      <c r="C6343">
        <v>3</v>
      </c>
      <c r="D6343" t="s">
        <v>9</v>
      </c>
      <c r="E6343" s="48" t="str">
        <f>VLOOKUP(D6343,'Species List'!$A$2:$J$97,3,0)</f>
        <v>Sparisoma viride</v>
      </c>
      <c r="F6343">
        <v>20</v>
      </c>
      <c r="H6343" s="50">
        <f>VLOOKUP(D6343,'Species List'!$A$2:$J$97,6,0)</f>
        <v>-4.4317000000000002</v>
      </c>
      <c r="I6343" s="50">
        <f>VLOOKUP(D6343,'Species List'!$A$2:$J$97,7,0)</f>
        <v>2.9051</v>
      </c>
      <c r="J6343">
        <f t="shared" si="99"/>
        <v>179.06975540636282</v>
      </c>
      <c r="K6343" s="50" t="str">
        <f>VLOOKUP(D6343,'Species List'!$A$2:$J$97,4,0)</f>
        <v>Scaridae</v>
      </c>
    </row>
    <row r="6344" spans="1:11">
      <c r="A6344">
        <v>2017</v>
      </c>
      <c r="B6344" t="s">
        <v>58</v>
      </c>
      <c r="C6344">
        <v>3</v>
      </c>
      <c r="D6344" t="s">
        <v>9</v>
      </c>
      <c r="E6344" s="48" t="str">
        <f>VLOOKUP(D6344,'Species List'!$A$2:$J$97,3,0)</f>
        <v>Sparisoma viride</v>
      </c>
      <c r="F6344">
        <v>23</v>
      </c>
      <c r="H6344" s="50">
        <f>VLOOKUP(D6344,'Species List'!$A$2:$J$97,6,0)</f>
        <v>-4.4317000000000002</v>
      </c>
      <c r="I6344" s="50">
        <f>VLOOKUP(D6344,'Species List'!$A$2:$J$97,7,0)</f>
        <v>2.9051</v>
      </c>
      <c r="J6344">
        <f t="shared" si="99"/>
        <v>268.75437106326598</v>
      </c>
      <c r="K6344" s="50" t="str">
        <f>VLOOKUP(D6344,'Species List'!$A$2:$J$97,4,0)</f>
        <v>Scaridae</v>
      </c>
    </row>
    <row r="6345" spans="1:11">
      <c r="A6345">
        <v>2017</v>
      </c>
      <c r="B6345" t="s">
        <v>58</v>
      </c>
      <c r="C6345">
        <v>4</v>
      </c>
      <c r="D6345" t="s">
        <v>48</v>
      </c>
      <c r="E6345" s="48" t="str">
        <f>VLOOKUP(D6345,'Species List'!$A$2:$J$97,3,0)</f>
        <v>Scarus taeniopterus</v>
      </c>
      <c r="F6345">
        <v>13</v>
      </c>
      <c r="G6345" t="s">
        <v>21</v>
      </c>
      <c r="H6345" s="50">
        <f>VLOOKUP(D6345,'Species List'!$A$2:$J$97,6,0)</f>
        <v>-3.2256999999999998</v>
      </c>
      <c r="I6345" s="50">
        <f>VLOOKUP(D6345,'Species List'!$A$2:$J$97,7,0)</f>
        <v>2.3852000000000002</v>
      </c>
      <c r="J6345">
        <f t="shared" si="99"/>
        <v>65.535660968650873</v>
      </c>
      <c r="K6345" s="50" t="str">
        <f>VLOOKUP(D6345,'Species List'!$A$2:$J$97,4,0)</f>
        <v>Scaridae</v>
      </c>
    </row>
    <row r="6346" spans="1:11">
      <c r="A6346">
        <v>2017</v>
      </c>
      <c r="B6346" t="s">
        <v>58</v>
      </c>
      <c r="C6346">
        <v>4</v>
      </c>
      <c r="D6346" t="s">
        <v>48</v>
      </c>
      <c r="E6346" s="48" t="str">
        <f>VLOOKUP(D6346,'Species List'!$A$2:$J$97,3,0)</f>
        <v>Scarus taeniopterus</v>
      </c>
      <c r="F6346">
        <v>14</v>
      </c>
      <c r="G6346" t="s">
        <v>21</v>
      </c>
      <c r="H6346" s="50">
        <f>VLOOKUP(D6346,'Species List'!$A$2:$J$97,6,0)</f>
        <v>-3.2256999999999998</v>
      </c>
      <c r="I6346" s="50">
        <f>VLOOKUP(D6346,'Species List'!$A$2:$J$97,7,0)</f>
        <v>2.3852000000000002</v>
      </c>
      <c r="J6346">
        <f t="shared" si="99"/>
        <v>78.206813423753971</v>
      </c>
      <c r="K6346" s="50" t="str">
        <f>VLOOKUP(D6346,'Species List'!$A$2:$J$97,4,0)</f>
        <v>Scaridae</v>
      </c>
    </row>
    <row r="6347" spans="1:11">
      <c r="A6347">
        <v>2017</v>
      </c>
      <c r="B6347" t="s">
        <v>58</v>
      </c>
      <c r="C6347">
        <v>4</v>
      </c>
      <c r="D6347" t="s">
        <v>48</v>
      </c>
      <c r="E6347" s="48" t="str">
        <f>VLOOKUP(D6347,'Species List'!$A$2:$J$97,3,0)</f>
        <v>Scarus taeniopterus</v>
      </c>
      <c r="F6347">
        <v>20</v>
      </c>
      <c r="G6347" t="s">
        <v>43</v>
      </c>
      <c r="H6347" s="50">
        <f>VLOOKUP(D6347,'Species List'!$A$2:$J$97,6,0)</f>
        <v>-3.2256999999999998</v>
      </c>
      <c r="I6347" s="50">
        <f>VLOOKUP(D6347,'Species List'!$A$2:$J$97,7,0)</f>
        <v>2.3852000000000002</v>
      </c>
      <c r="J6347">
        <f t="shared" si="99"/>
        <v>183.11197449783583</v>
      </c>
      <c r="K6347" s="50" t="str">
        <f>VLOOKUP(D6347,'Species List'!$A$2:$J$97,4,0)</f>
        <v>Scaridae</v>
      </c>
    </row>
    <row r="6348" spans="1:11">
      <c r="A6348">
        <v>2017</v>
      </c>
      <c r="B6348" t="s">
        <v>58</v>
      </c>
      <c r="C6348">
        <v>4</v>
      </c>
      <c r="D6348" t="s">
        <v>48</v>
      </c>
      <c r="E6348" s="48" t="str">
        <f>VLOOKUP(D6348,'Species List'!$A$2:$J$97,3,0)</f>
        <v>Scarus taeniopterus</v>
      </c>
      <c r="F6348">
        <v>21</v>
      </c>
      <c r="G6348" t="s">
        <v>43</v>
      </c>
      <c r="H6348" s="50">
        <f>VLOOKUP(D6348,'Species List'!$A$2:$J$97,6,0)</f>
        <v>-3.2256999999999998</v>
      </c>
      <c r="I6348" s="50">
        <f>VLOOKUP(D6348,'Species List'!$A$2:$J$97,7,0)</f>
        <v>2.3852000000000002</v>
      </c>
      <c r="J6348">
        <f t="shared" si="99"/>
        <v>205.71097462173614</v>
      </c>
      <c r="K6348" s="50" t="str">
        <f>VLOOKUP(D6348,'Species List'!$A$2:$J$97,4,0)</f>
        <v>Scaridae</v>
      </c>
    </row>
    <row r="6349" spans="1:11">
      <c r="A6349">
        <v>2017</v>
      </c>
      <c r="B6349" t="s">
        <v>58</v>
      </c>
      <c r="C6349">
        <v>4</v>
      </c>
      <c r="D6349" t="s">
        <v>5</v>
      </c>
      <c r="E6349" s="48" t="str">
        <f>VLOOKUP(D6349,'Species List'!$A$2:$J$97,3,0)</f>
        <v>Scarus vetula</v>
      </c>
      <c r="F6349">
        <v>29</v>
      </c>
      <c r="G6349" t="s">
        <v>43</v>
      </c>
      <c r="H6349" s="50">
        <f>VLOOKUP(D6349,'Species List'!$A$2:$J$97,6,0)</f>
        <v>-5.0162000000000004</v>
      </c>
      <c r="I6349" s="50">
        <f>VLOOKUP(D6349,'Species List'!$A$2:$J$97,7,0)</f>
        <v>3.1109</v>
      </c>
      <c r="J6349">
        <f t="shared" si="99"/>
        <v>440.62986728379997</v>
      </c>
      <c r="K6349" s="50" t="str">
        <f>VLOOKUP(D6349,'Species List'!$A$2:$J$97,4,0)</f>
        <v>Scaridae</v>
      </c>
    </row>
    <row r="6350" spans="1:11">
      <c r="A6350">
        <v>2017</v>
      </c>
      <c r="B6350" t="s">
        <v>58</v>
      </c>
      <c r="C6350">
        <v>4</v>
      </c>
      <c r="D6350" t="s">
        <v>18</v>
      </c>
      <c r="E6350" s="48" t="str">
        <f>VLOOKUP(D6350,'Species List'!$A$2:$J$97,3,0)</f>
        <v>Sparisoma aurofrenatum</v>
      </c>
      <c r="F6350">
        <v>12</v>
      </c>
      <c r="G6350" t="s">
        <v>21</v>
      </c>
      <c r="H6350" s="50">
        <f>VLOOKUP(D6350,'Species List'!$A$2:$J$97,6,0)</f>
        <v>-4.0781000000000001</v>
      </c>
      <c r="I6350" s="50">
        <f>VLOOKUP(D6350,'Species List'!$A$2:$J$97,7,0)</f>
        <v>2.7437999999999998</v>
      </c>
      <c r="J6350">
        <f t="shared" si="99"/>
        <v>42.340648247283212</v>
      </c>
      <c r="K6350" s="50" t="str">
        <f>VLOOKUP(D6350,'Species List'!$A$2:$J$97,4,0)</f>
        <v>Scaridae</v>
      </c>
    </row>
    <row r="6351" spans="1:11">
      <c r="A6351">
        <v>2017</v>
      </c>
      <c r="B6351" t="s">
        <v>58</v>
      </c>
      <c r="C6351">
        <v>4</v>
      </c>
      <c r="D6351" t="s">
        <v>18</v>
      </c>
      <c r="E6351" s="48" t="str">
        <f>VLOOKUP(D6351,'Species List'!$A$2:$J$97,3,0)</f>
        <v>Sparisoma aurofrenatum</v>
      </c>
      <c r="F6351">
        <v>12</v>
      </c>
      <c r="G6351" t="s">
        <v>21</v>
      </c>
      <c r="H6351" s="50">
        <f>VLOOKUP(D6351,'Species List'!$A$2:$J$97,6,0)</f>
        <v>-4.0781000000000001</v>
      </c>
      <c r="I6351" s="50">
        <f>VLOOKUP(D6351,'Species List'!$A$2:$J$97,7,0)</f>
        <v>2.7437999999999998</v>
      </c>
      <c r="J6351">
        <f t="shared" si="99"/>
        <v>42.340648247283212</v>
      </c>
      <c r="K6351" s="50" t="str">
        <f>VLOOKUP(D6351,'Species List'!$A$2:$J$97,4,0)</f>
        <v>Scaridae</v>
      </c>
    </row>
    <row r="6352" spans="1:11">
      <c r="A6352">
        <v>2017</v>
      </c>
      <c r="B6352" t="s">
        <v>58</v>
      </c>
      <c r="C6352">
        <v>4</v>
      </c>
      <c r="D6352" t="s">
        <v>18</v>
      </c>
      <c r="E6352" s="48" t="str">
        <f>VLOOKUP(D6352,'Species List'!$A$2:$J$97,3,0)</f>
        <v>Sparisoma aurofrenatum</v>
      </c>
      <c r="F6352">
        <v>12</v>
      </c>
      <c r="G6352" t="s">
        <v>21</v>
      </c>
      <c r="H6352" s="50">
        <f>VLOOKUP(D6352,'Species List'!$A$2:$J$97,6,0)</f>
        <v>-4.0781000000000001</v>
      </c>
      <c r="I6352" s="50">
        <f>VLOOKUP(D6352,'Species List'!$A$2:$J$97,7,0)</f>
        <v>2.7437999999999998</v>
      </c>
      <c r="J6352">
        <f t="shared" si="99"/>
        <v>42.340648247283212</v>
      </c>
      <c r="K6352" s="50" t="str">
        <f>VLOOKUP(D6352,'Species List'!$A$2:$J$97,4,0)</f>
        <v>Scaridae</v>
      </c>
    </row>
    <row r="6353" spans="1:11">
      <c r="A6353">
        <v>2017</v>
      </c>
      <c r="B6353" t="s">
        <v>58</v>
      </c>
      <c r="C6353">
        <v>4</v>
      </c>
      <c r="D6353" t="s">
        <v>18</v>
      </c>
      <c r="E6353" s="48" t="str">
        <f>VLOOKUP(D6353,'Species List'!$A$2:$J$97,3,0)</f>
        <v>Sparisoma aurofrenatum</v>
      </c>
      <c r="F6353">
        <v>13</v>
      </c>
      <c r="G6353" t="s">
        <v>21</v>
      </c>
      <c r="H6353" s="50">
        <f>VLOOKUP(D6353,'Species List'!$A$2:$J$97,6,0)</f>
        <v>-4.0781000000000001</v>
      </c>
      <c r="I6353" s="50">
        <f>VLOOKUP(D6353,'Species List'!$A$2:$J$97,7,0)</f>
        <v>2.7437999999999998</v>
      </c>
      <c r="J6353">
        <f t="shared" si="99"/>
        <v>52.739713965167816</v>
      </c>
      <c r="K6353" s="50" t="str">
        <f>VLOOKUP(D6353,'Species List'!$A$2:$J$97,4,0)</f>
        <v>Scaridae</v>
      </c>
    </row>
    <row r="6354" spans="1:11">
      <c r="A6354">
        <v>2017</v>
      </c>
      <c r="B6354" t="s">
        <v>58</v>
      </c>
      <c r="C6354">
        <v>4</v>
      </c>
      <c r="D6354" t="s">
        <v>9</v>
      </c>
      <c r="E6354" s="48" t="str">
        <f>VLOOKUP(D6354,'Species List'!$A$2:$J$97,3,0)</f>
        <v>Sparisoma viride</v>
      </c>
      <c r="F6354">
        <v>22</v>
      </c>
      <c r="G6354" t="s">
        <v>21</v>
      </c>
      <c r="H6354" s="50">
        <f>VLOOKUP(D6354,'Species List'!$A$2:$J$97,6,0)</f>
        <v>-4.4317000000000002</v>
      </c>
      <c r="I6354" s="50">
        <f>VLOOKUP(D6354,'Species List'!$A$2:$J$97,7,0)</f>
        <v>2.9051</v>
      </c>
      <c r="J6354">
        <f t="shared" si="99"/>
        <v>236.19577785013334</v>
      </c>
      <c r="K6354" s="50" t="str">
        <f>VLOOKUP(D6354,'Species List'!$A$2:$J$97,4,0)</f>
        <v>Scaridae</v>
      </c>
    </row>
    <row r="6355" spans="1:11">
      <c r="A6355">
        <v>2017</v>
      </c>
      <c r="B6355" t="s">
        <v>58</v>
      </c>
      <c r="C6355">
        <v>4</v>
      </c>
      <c r="D6355" t="s">
        <v>9</v>
      </c>
      <c r="E6355" s="48" t="str">
        <f>VLOOKUP(D6355,'Species List'!$A$2:$J$97,3,0)</f>
        <v>Sparisoma viride</v>
      </c>
      <c r="F6355">
        <v>22</v>
      </c>
      <c r="G6355" t="s">
        <v>21</v>
      </c>
      <c r="H6355" s="50">
        <f>VLOOKUP(D6355,'Species List'!$A$2:$J$97,6,0)</f>
        <v>-4.4317000000000002</v>
      </c>
      <c r="I6355" s="50">
        <f>VLOOKUP(D6355,'Species List'!$A$2:$J$97,7,0)</f>
        <v>2.9051</v>
      </c>
      <c r="J6355">
        <f t="shared" si="99"/>
        <v>236.19577785013334</v>
      </c>
      <c r="K6355" s="50" t="str">
        <f>VLOOKUP(D6355,'Species List'!$A$2:$J$97,4,0)</f>
        <v>Scaridae</v>
      </c>
    </row>
    <row r="6356" spans="1:11">
      <c r="A6356">
        <v>2017</v>
      </c>
      <c r="B6356" t="s">
        <v>58</v>
      </c>
      <c r="C6356">
        <v>4</v>
      </c>
      <c r="D6356" t="s">
        <v>9</v>
      </c>
      <c r="E6356" s="48" t="str">
        <f>VLOOKUP(D6356,'Species List'!$A$2:$J$97,3,0)</f>
        <v>Sparisoma viride</v>
      </c>
      <c r="F6356">
        <v>22</v>
      </c>
      <c r="G6356" t="s">
        <v>21</v>
      </c>
      <c r="H6356" s="50">
        <f>VLOOKUP(D6356,'Species List'!$A$2:$J$97,6,0)</f>
        <v>-4.4317000000000002</v>
      </c>
      <c r="I6356" s="50">
        <f>VLOOKUP(D6356,'Species List'!$A$2:$J$97,7,0)</f>
        <v>2.9051</v>
      </c>
      <c r="J6356">
        <f t="shared" si="99"/>
        <v>236.19577785013334</v>
      </c>
      <c r="K6356" s="50" t="str">
        <f>VLOOKUP(D6356,'Species List'!$A$2:$J$97,4,0)</f>
        <v>Scaridae</v>
      </c>
    </row>
    <row r="6357" spans="1:11">
      <c r="A6357">
        <v>2017</v>
      </c>
      <c r="B6357" t="s">
        <v>58</v>
      </c>
      <c r="C6357">
        <v>5</v>
      </c>
      <c r="D6357" t="s">
        <v>46</v>
      </c>
      <c r="E6357" s="48" t="str">
        <f>VLOOKUP(D6357,'Species List'!$A$2:$J$97,3,0)</f>
        <v>Acanthurus chirurgus</v>
      </c>
      <c r="F6357">
        <v>14</v>
      </c>
      <c r="H6357" s="50">
        <f>VLOOKUP(D6357,'Species List'!$A$2:$J$97,6,0)</f>
        <v>-2.4262000000000001</v>
      </c>
      <c r="I6357" s="50">
        <f>VLOOKUP(D6357,'Species List'!$A$2:$J$97,7,0)</f>
        <v>2.0768</v>
      </c>
      <c r="J6357">
        <f t="shared" si="99"/>
        <v>107.36894962663263</v>
      </c>
      <c r="K6357" s="50" t="str">
        <f>VLOOKUP(D6357,'Species List'!$A$2:$J$97,4,0)</f>
        <v>Acanthuridae</v>
      </c>
    </row>
    <row r="6358" spans="1:11">
      <c r="A6358">
        <v>2017</v>
      </c>
      <c r="B6358" t="s">
        <v>58</v>
      </c>
      <c r="C6358">
        <v>5</v>
      </c>
      <c r="D6358" t="s">
        <v>46</v>
      </c>
      <c r="E6358" s="48" t="str">
        <f>VLOOKUP(D6358,'Species List'!$A$2:$J$97,3,0)</f>
        <v>Acanthurus chirurgus</v>
      </c>
      <c r="F6358">
        <v>14</v>
      </c>
      <c r="H6358" s="50">
        <f>VLOOKUP(D6358,'Species List'!$A$2:$J$97,6,0)</f>
        <v>-2.4262000000000001</v>
      </c>
      <c r="I6358" s="50">
        <f>VLOOKUP(D6358,'Species List'!$A$2:$J$97,7,0)</f>
        <v>2.0768</v>
      </c>
      <c r="J6358">
        <f t="shared" si="99"/>
        <v>107.36894962663263</v>
      </c>
      <c r="K6358" s="50" t="str">
        <f>VLOOKUP(D6358,'Species List'!$A$2:$J$97,4,0)</f>
        <v>Acanthuridae</v>
      </c>
    </row>
    <row r="6359" spans="1:11">
      <c r="A6359">
        <v>2017</v>
      </c>
      <c r="B6359" t="s">
        <v>58</v>
      </c>
      <c r="C6359">
        <v>5</v>
      </c>
      <c r="D6359" t="s">
        <v>46</v>
      </c>
      <c r="E6359" s="48" t="str">
        <f>VLOOKUP(D6359,'Species List'!$A$2:$J$97,3,0)</f>
        <v>Acanthurus chirurgus</v>
      </c>
      <c r="F6359">
        <v>14</v>
      </c>
      <c r="H6359" s="50">
        <f>VLOOKUP(D6359,'Species List'!$A$2:$J$97,6,0)</f>
        <v>-2.4262000000000001</v>
      </c>
      <c r="I6359" s="50">
        <f>VLOOKUP(D6359,'Species List'!$A$2:$J$97,7,0)</f>
        <v>2.0768</v>
      </c>
      <c r="J6359">
        <f t="shared" si="99"/>
        <v>107.36894962663263</v>
      </c>
      <c r="K6359" s="50" t="str">
        <f>VLOOKUP(D6359,'Species List'!$A$2:$J$97,4,0)</f>
        <v>Acanthuridae</v>
      </c>
    </row>
    <row r="6360" spans="1:11">
      <c r="A6360">
        <v>2017</v>
      </c>
      <c r="B6360" t="s">
        <v>58</v>
      </c>
      <c r="C6360">
        <v>5</v>
      </c>
      <c r="D6360" t="s">
        <v>59</v>
      </c>
      <c r="E6360" s="48" t="str">
        <f>VLOOKUP(D6360,'Species List'!$A$2:$J$97,3,0)</f>
        <v>Microspathodon chrysurus</v>
      </c>
      <c r="F6360">
        <v>12</v>
      </c>
      <c r="H6360" s="50">
        <f>VLOOKUP(D6360,'Species List'!$A$2:$J$97,6,0)</f>
        <v>-4.7032999999999996</v>
      </c>
      <c r="I6360" s="50">
        <f>VLOOKUP(D6360,'Species List'!$A$2:$J$97,7,0)</f>
        <v>3.0825</v>
      </c>
      <c r="J6360">
        <f t="shared" si="99"/>
        <v>50.789763544333439</v>
      </c>
      <c r="K6360" s="50" t="str">
        <f>VLOOKUP(D6360,'Species List'!$A$2:$J$97,4,0)</f>
        <v>Pomacentridae</v>
      </c>
    </row>
    <row r="6361" spans="1:11">
      <c r="A6361">
        <v>2017</v>
      </c>
      <c r="B6361" t="s">
        <v>58</v>
      </c>
      <c r="C6361">
        <v>5</v>
      </c>
      <c r="D6361" t="s">
        <v>48</v>
      </c>
      <c r="E6361" s="48" t="str">
        <f>VLOOKUP(D6361,'Species List'!$A$2:$J$97,3,0)</f>
        <v>Scarus taeniopterus</v>
      </c>
      <c r="F6361">
        <v>12</v>
      </c>
      <c r="G6361" t="s">
        <v>21</v>
      </c>
      <c r="H6361" s="50">
        <f>VLOOKUP(D6361,'Species List'!$A$2:$J$97,6,0)</f>
        <v>-3.2256999999999998</v>
      </c>
      <c r="I6361" s="50">
        <f>VLOOKUP(D6361,'Species List'!$A$2:$J$97,7,0)</f>
        <v>2.3852000000000002</v>
      </c>
      <c r="J6361">
        <f t="shared" si="99"/>
        <v>54.145592205106873</v>
      </c>
      <c r="K6361" s="50" t="str">
        <f>VLOOKUP(D6361,'Species List'!$A$2:$J$97,4,0)</f>
        <v>Scaridae</v>
      </c>
    </row>
    <row r="6362" spans="1:11">
      <c r="A6362">
        <v>2017</v>
      </c>
      <c r="B6362" t="s">
        <v>58</v>
      </c>
      <c r="C6362">
        <v>5</v>
      </c>
      <c r="D6362" t="s">
        <v>48</v>
      </c>
      <c r="E6362" s="48" t="str">
        <f>VLOOKUP(D6362,'Species List'!$A$2:$J$97,3,0)</f>
        <v>Scarus taeniopterus</v>
      </c>
      <c r="F6362">
        <v>12</v>
      </c>
      <c r="G6362" t="s">
        <v>21</v>
      </c>
      <c r="H6362" s="50">
        <f>VLOOKUP(D6362,'Species List'!$A$2:$J$97,6,0)</f>
        <v>-3.2256999999999998</v>
      </c>
      <c r="I6362" s="50">
        <f>VLOOKUP(D6362,'Species List'!$A$2:$J$97,7,0)</f>
        <v>2.3852000000000002</v>
      </c>
      <c r="J6362">
        <f t="shared" si="99"/>
        <v>54.145592205106873</v>
      </c>
      <c r="K6362" s="50" t="str">
        <f>VLOOKUP(D6362,'Species List'!$A$2:$J$97,4,0)</f>
        <v>Scaridae</v>
      </c>
    </row>
    <row r="6363" spans="1:11">
      <c r="A6363">
        <v>2017</v>
      </c>
      <c r="B6363" t="s">
        <v>58</v>
      </c>
      <c r="C6363">
        <v>5</v>
      </c>
      <c r="D6363" t="s">
        <v>48</v>
      </c>
      <c r="E6363" s="48" t="str">
        <f>VLOOKUP(D6363,'Species List'!$A$2:$J$97,3,0)</f>
        <v>Scarus taeniopterus</v>
      </c>
      <c r="F6363">
        <v>12</v>
      </c>
      <c r="G6363" t="s">
        <v>21</v>
      </c>
      <c r="H6363" s="50">
        <f>VLOOKUP(D6363,'Species List'!$A$2:$J$97,6,0)</f>
        <v>-3.2256999999999998</v>
      </c>
      <c r="I6363" s="50">
        <f>VLOOKUP(D6363,'Species List'!$A$2:$J$97,7,0)</f>
        <v>2.3852000000000002</v>
      </c>
      <c r="J6363">
        <f t="shared" si="99"/>
        <v>54.145592205106873</v>
      </c>
      <c r="K6363" s="50" t="str">
        <f>VLOOKUP(D6363,'Species List'!$A$2:$J$97,4,0)</f>
        <v>Scaridae</v>
      </c>
    </row>
    <row r="6364" spans="1:11">
      <c r="A6364">
        <v>2017</v>
      </c>
      <c r="B6364" t="s">
        <v>58</v>
      </c>
      <c r="C6364">
        <v>5</v>
      </c>
      <c r="D6364" t="s">
        <v>48</v>
      </c>
      <c r="E6364" s="48" t="str">
        <f>VLOOKUP(D6364,'Species List'!$A$2:$J$97,3,0)</f>
        <v>Scarus taeniopterus</v>
      </c>
      <c r="F6364">
        <v>14</v>
      </c>
      <c r="G6364" t="s">
        <v>21</v>
      </c>
      <c r="H6364" s="50">
        <f>VLOOKUP(D6364,'Species List'!$A$2:$J$97,6,0)</f>
        <v>-3.2256999999999998</v>
      </c>
      <c r="I6364" s="50">
        <f>VLOOKUP(D6364,'Species List'!$A$2:$J$97,7,0)</f>
        <v>2.3852000000000002</v>
      </c>
      <c r="J6364">
        <f t="shared" si="99"/>
        <v>78.206813423753971</v>
      </c>
      <c r="K6364" s="50" t="str">
        <f>VLOOKUP(D6364,'Species List'!$A$2:$J$97,4,0)</f>
        <v>Scaridae</v>
      </c>
    </row>
    <row r="6365" spans="1:11">
      <c r="A6365">
        <v>2017</v>
      </c>
      <c r="B6365" t="s">
        <v>58</v>
      </c>
      <c r="C6365">
        <v>5</v>
      </c>
      <c r="D6365" t="s">
        <v>48</v>
      </c>
      <c r="E6365" s="48" t="str">
        <f>VLOOKUP(D6365,'Species List'!$A$2:$J$97,3,0)</f>
        <v>Scarus taeniopterus</v>
      </c>
      <c r="F6365">
        <v>14</v>
      </c>
      <c r="G6365" t="s">
        <v>21</v>
      </c>
      <c r="H6365" s="50">
        <f>VLOOKUP(D6365,'Species List'!$A$2:$J$97,6,0)</f>
        <v>-3.2256999999999998</v>
      </c>
      <c r="I6365" s="50">
        <f>VLOOKUP(D6365,'Species List'!$A$2:$J$97,7,0)</f>
        <v>2.3852000000000002</v>
      </c>
      <c r="J6365">
        <f t="shared" si="99"/>
        <v>78.206813423753971</v>
      </c>
      <c r="K6365" s="50" t="str">
        <f>VLOOKUP(D6365,'Species List'!$A$2:$J$97,4,0)</f>
        <v>Scaridae</v>
      </c>
    </row>
    <row r="6366" spans="1:11">
      <c r="A6366">
        <v>2017</v>
      </c>
      <c r="B6366" t="s">
        <v>58</v>
      </c>
      <c r="C6366">
        <v>5</v>
      </c>
      <c r="D6366" t="s">
        <v>48</v>
      </c>
      <c r="E6366" s="48" t="str">
        <f>VLOOKUP(D6366,'Species List'!$A$2:$J$97,3,0)</f>
        <v>Scarus taeniopterus</v>
      </c>
      <c r="F6366">
        <v>14</v>
      </c>
      <c r="G6366" t="s">
        <v>21</v>
      </c>
      <c r="H6366" s="50">
        <f>VLOOKUP(D6366,'Species List'!$A$2:$J$97,6,0)</f>
        <v>-3.2256999999999998</v>
      </c>
      <c r="I6366" s="50">
        <f>VLOOKUP(D6366,'Species List'!$A$2:$J$97,7,0)</f>
        <v>2.3852000000000002</v>
      </c>
      <c r="J6366">
        <f t="shared" si="99"/>
        <v>78.206813423753971</v>
      </c>
      <c r="K6366" s="50" t="str">
        <f>VLOOKUP(D6366,'Species List'!$A$2:$J$97,4,0)</f>
        <v>Scaridae</v>
      </c>
    </row>
    <row r="6367" spans="1:11">
      <c r="A6367">
        <v>2017</v>
      </c>
      <c r="B6367" t="s">
        <v>58</v>
      </c>
      <c r="C6367">
        <v>5</v>
      </c>
      <c r="D6367" t="s">
        <v>48</v>
      </c>
      <c r="E6367" s="48" t="str">
        <f>VLOOKUP(D6367,'Species List'!$A$2:$J$97,3,0)</f>
        <v>Scarus taeniopterus</v>
      </c>
      <c r="F6367">
        <v>16</v>
      </c>
      <c r="G6367" t="s">
        <v>21</v>
      </c>
      <c r="H6367" s="50">
        <f>VLOOKUP(D6367,'Species List'!$A$2:$J$97,6,0)</f>
        <v>-3.2256999999999998</v>
      </c>
      <c r="I6367" s="50">
        <f>VLOOKUP(D6367,'Species List'!$A$2:$J$97,7,0)</f>
        <v>2.3852000000000002</v>
      </c>
      <c r="J6367">
        <f t="shared" si="99"/>
        <v>107.53924488293569</v>
      </c>
      <c r="K6367" s="50" t="str">
        <f>VLOOKUP(D6367,'Species List'!$A$2:$J$97,4,0)</f>
        <v>Scaridae</v>
      </c>
    </row>
    <row r="6368" spans="1:11">
      <c r="A6368">
        <v>2017</v>
      </c>
      <c r="B6368" t="s">
        <v>58</v>
      </c>
      <c r="C6368">
        <v>5</v>
      </c>
      <c r="D6368" t="s">
        <v>48</v>
      </c>
      <c r="E6368" s="48" t="str">
        <f>VLOOKUP(D6368,'Species List'!$A$2:$J$97,3,0)</f>
        <v>Scarus taeniopterus</v>
      </c>
      <c r="F6368">
        <v>20</v>
      </c>
      <c r="G6368" t="s">
        <v>43</v>
      </c>
      <c r="H6368" s="50">
        <f>VLOOKUP(D6368,'Species List'!$A$2:$J$97,6,0)</f>
        <v>-3.2256999999999998</v>
      </c>
      <c r="I6368" s="50">
        <f>VLOOKUP(D6368,'Species List'!$A$2:$J$97,7,0)</f>
        <v>2.3852000000000002</v>
      </c>
      <c r="J6368">
        <f t="shared" si="99"/>
        <v>183.11197449783583</v>
      </c>
      <c r="K6368" s="50" t="str">
        <f>VLOOKUP(D6368,'Species List'!$A$2:$J$97,4,0)</f>
        <v>Scaridae</v>
      </c>
    </row>
    <row r="6369" spans="1:11">
      <c r="A6369">
        <v>2017</v>
      </c>
      <c r="B6369" t="s">
        <v>58</v>
      </c>
      <c r="C6369">
        <v>5</v>
      </c>
      <c r="D6369" t="s">
        <v>48</v>
      </c>
      <c r="E6369" s="48" t="str">
        <f>VLOOKUP(D6369,'Species List'!$A$2:$J$97,3,0)</f>
        <v>Scarus taeniopterus</v>
      </c>
      <c r="F6369">
        <v>20</v>
      </c>
      <c r="G6369" t="s">
        <v>43</v>
      </c>
      <c r="H6369" s="50">
        <f>VLOOKUP(D6369,'Species List'!$A$2:$J$97,6,0)</f>
        <v>-3.2256999999999998</v>
      </c>
      <c r="I6369" s="50">
        <f>VLOOKUP(D6369,'Species List'!$A$2:$J$97,7,0)</f>
        <v>2.3852000000000002</v>
      </c>
      <c r="J6369">
        <f t="shared" si="99"/>
        <v>183.11197449783583</v>
      </c>
      <c r="K6369" s="50" t="str">
        <f>VLOOKUP(D6369,'Species List'!$A$2:$J$97,4,0)</f>
        <v>Scaridae</v>
      </c>
    </row>
    <row r="6370" spans="1:11">
      <c r="A6370">
        <v>2017</v>
      </c>
      <c r="B6370" t="s">
        <v>58</v>
      </c>
      <c r="C6370">
        <v>5</v>
      </c>
      <c r="D6370" t="s">
        <v>48</v>
      </c>
      <c r="E6370" s="48" t="str">
        <f>VLOOKUP(D6370,'Species List'!$A$2:$J$97,3,0)</f>
        <v>Scarus taeniopterus</v>
      </c>
      <c r="F6370">
        <v>12</v>
      </c>
      <c r="H6370" s="50">
        <f>VLOOKUP(D6370,'Species List'!$A$2:$J$97,6,0)</f>
        <v>-3.2256999999999998</v>
      </c>
      <c r="I6370" s="50">
        <f>VLOOKUP(D6370,'Species List'!$A$2:$J$97,7,0)</f>
        <v>2.3852000000000002</v>
      </c>
      <c r="J6370">
        <f t="shared" si="99"/>
        <v>54.145592205106873</v>
      </c>
      <c r="K6370" s="50" t="str">
        <f>VLOOKUP(D6370,'Species List'!$A$2:$J$97,4,0)</f>
        <v>Scaridae</v>
      </c>
    </row>
    <row r="6371" spans="1:11">
      <c r="A6371">
        <v>2017</v>
      </c>
      <c r="B6371" t="s">
        <v>58</v>
      </c>
      <c r="C6371">
        <v>5</v>
      </c>
      <c r="D6371" t="s">
        <v>48</v>
      </c>
      <c r="E6371" s="48" t="str">
        <f>VLOOKUP(D6371,'Species List'!$A$2:$J$97,3,0)</f>
        <v>Scarus taeniopterus</v>
      </c>
      <c r="F6371">
        <v>12</v>
      </c>
      <c r="H6371" s="50">
        <f>VLOOKUP(D6371,'Species List'!$A$2:$J$97,6,0)</f>
        <v>-3.2256999999999998</v>
      </c>
      <c r="I6371" s="50">
        <f>VLOOKUP(D6371,'Species List'!$A$2:$J$97,7,0)</f>
        <v>2.3852000000000002</v>
      </c>
      <c r="J6371">
        <f t="shared" si="99"/>
        <v>54.145592205106873</v>
      </c>
      <c r="K6371" s="50" t="str">
        <f>VLOOKUP(D6371,'Species List'!$A$2:$J$97,4,0)</f>
        <v>Scaridae</v>
      </c>
    </row>
    <row r="6372" spans="1:11">
      <c r="A6372">
        <v>2017</v>
      </c>
      <c r="B6372" t="s">
        <v>58</v>
      </c>
      <c r="C6372">
        <v>5</v>
      </c>
      <c r="D6372" t="s">
        <v>48</v>
      </c>
      <c r="E6372" s="48" t="str">
        <f>VLOOKUP(D6372,'Species List'!$A$2:$J$97,3,0)</f>
        <v>Scarus taeniopterus</v>
      </c>
      <c r="F6372">
        <v>12</v>
      </c>
      <c r="H6372" s="50">
        <f>VLOOKUP(D6372,'Species List'!$A$2:$J$97,6,0)</f>
        <v>-3.2256999999999998</v>
      </c>
      <c r="I6372" s="50">
        <f>VLOOKUP(D6372,'Species List'!$A$2:$J$97,7,0)</f>
        <v>2.3852000000000002</v>
      </c>
      <c r="J6372">
        <f t="shared" si="99"/>
        <v>54.145592205106873</v>
      </c>
      <c r="K6372" s="50" t="str">
        <f>VLOOKUP(D6372,'Species List'!$A$2:$J$97,4,0)</f>
        <v>Scaridae</v>
      </c>
    </row>
    <row r="6373" spans="1:11">
      <c r="A6373">
        <v>2017</v>
      </c>
      <c r="B6373" t="s">
        <v>58</v>
      </c>
      <c r="C6373">
        <v>5</v>
      </c>
      <c r="D6373" t="s">
        <v>48</v>
      </c>
      <c r="E6373" s="48" t="str">
        <f>VLOOKUP(D6373,'Species List'!$A$2:$J$97,3,0)</f>
        <v>Scarus taeniopterus</v>
      </c>
      <c r="F6373">
        <v>12</v>
      </c>
      <c r="H6373" s="50">
        <f>VLOOKUP(D6373,'Species List'!$A$2:$J$97,6,0)</f>
        <v>-3.2256999999999998</v>
      </c>
      <c r="I6373" s="50">
        <f>VLOOKUP(D6373,'Species List'!$A$2:$J$97,7,0)</f>
        <v>2.3852000000000002</v>
      </c>
      <c r="J6373">
        <f t="shared" si="99"/>
        <v>54.145592205106873</v>
      </c>
      <c r="K6373" s="50" t="str">
        <f>VLOOKUP(D6373,'Species List'!$A$2:$J$97,4,0)</f>
        <v>Scaridae</v>
      </c>
    </row>
    <row r="6374" spans="1:11">
      <c r="A6374">
        <v>2017</v>
      </c>
      <c r="B6374" t="s">
        <v>58</v>
      </c>
      <c r="C6374">
        <v>5</v>
      </c>
      <c r="D6374" t="s">
        <v>48</v>
      </c>
      <c r="E6374" s="48" t="str">
        <f>VLOOKUP(D6374,'Species List'!$A$2:$J$97,3,0)</f>
        <v>Scarus taeniopterus</v>
      </c>
      <c r="F6374">
        <v>14</v>
      </c>
      <c r="H6374" s="50">
        <f>VLOOKUP(D6374,'Species List'!$A$2:$J$97,6,0)</f>
        <v>-3.2256999999999998</v>
      </c>
      <c r="I6374" s="50">
        <f>VLOOKUP(D6374,'Species List'!$A$2:$J$97,7,0)</f>
        <v>2.3852000000000002</v>
      </c>
      <c r="J6374">
        <f t="shared" si="99"/>
        <v>78.206813423753971</v>
      </c>
      <c r="K6374" s="50" t="str">
        <f>VLOOKUP(D6374,'Species List'!$A$2:$J$97,4,0)</f>
        <v>Scaridae</v>
      </c>
    </row>
    <row r="6375" spans="1:11">
      <c r="A6375">
        <v>2017</v>
      </c>
      <c r="B6375" t="s">
        <v>58</v>
      </c>
      <c r="C6375">
        <v>5</v>
      </c>
      <c r="D6375" t="s">
        <v>48</v>
      </c>
      <c r="E6375" s="48" t="str">
        <f>VLOOKUP(D6375,'Species List'!$A$2:$J$97,3,0)</f>
        <v>Scarus taeniopterus</v>
      </c>
      <c r="F6375">
        <v>19</v>
      </c>
      <c r="H6375" s="50">
        <f>VLOOKUP(D6375,'Species List'!$A$2:$J$97,6,0)</f>
        <v>-3.2256999999999998</v>
      </c>
      <c r="I6375" s="50">
        <f>VLOOKUP(D6375,'Species List'!$A$2:$J$97,7,0)</f>
        <v>2.3852000000000002</v>
      </c>
      <c r="J6375">
        <f t="shared" si="99"/>
        <v>162.02539503890316</v>
      </c>
      <c r="K6375" s="50" t="str">
        <f>VLOOKUP(D6375,'Species List'!$A$2:$J$97,4,0)</f>
        <v>Scaridae</v>
      </c>
    </row>
    <row r="6376" spans="1:11">
      <c r="A6376">
        <v>2017</v>
      </c>
      <c r="B6376" t="s">
        <v>58</v>
      </c>
      <c r="C6376">
        <v>5</v>
      </c>
      <c r="D6376" t="s">
        <v>5</v>
      </c>
      <c r="E6376" s="48" t="str">
        <f>VLOOKUP(D6376,'Species List'!$A$2:$J$97,3,0)</f>
        <v>Scarus vetula</v>
      </c>
      <c r="F6376">
        <v>20</v>
      </c>
      <c r="G6376" t="s">
        <v>43</v>
      </c>
      <c r="H6376" s="50">
        <f>VLOOKUP(D6376,'Species List'!$A$2:$J$97,6,0)</f>
        <v>-5.0162000000000004</v>
      </c>
      <c r="I6376" s="50">
        <f>VLOOKUP(D6376,'Species List'!$A$2:$J$97,7,0)</f>
        <v>3.1109</v>
      </c>
      <c r="J6376">
        <f t="shared" si="99"/>
        <v>138.69928220116935</v>
      </c>
      <c r="K6376" s="50" t="str">
        <f>VLOOKUP(D6376,'Species List'!$A$2:$J$97,4,0)</f>
        <v>Scaridae</v>
      </c>
    </row>
    <row r="6377" spans="1:11">
      <c r="A6377">
        <v>2017</v>
      </c>
      <c r="B6377" t="s">
        <v>58</v>
      </c>
      <c r="C6377">
        <v>5</v>
      </c>
      <c r="D6377" t="s">
        <v>5</v>
      </c>
      <c r="E6377" s="48" t="str">
        <f>VLOOKUP(D6377,'Species List'!$A$2:$J$97,3,0)</f>
        <v>Scarus vetula</v>
      </c>
      <c r="F6377">
        <v>26</v>
      </c>
      <c r="G6377" t="s">
        <v>43</v>
      </c>
      <c r="H6377" s="50">
        <f>VLOOKUP(D6377,'Species List'!$A$2:$J$97,6,0)</f>
        <v>-5.0162000000000004</v>
      </c>
      <c r="I6377" s="50">
        <f>VLOOKUP(D6377,'Species List'!$A$2:$J$97,7,0)</f>
        <v>3.1109</v>
      </c>
      <c r="J6377">
        <f t="shared" si="99"/>
        <v>313.71883111439962</v>
      </c>
      <c r="K6377" s="50" t="str">
        <f>VLOOKUP(D6377,'Species List'!$A$2:$J$97,4,0)</f>
        <v>Scaridae</v>
      </c>
    </row>
    <row r="6378" spans="1:11">
      <c r="A6378">
        <v>2017</v>
      </c>
      <c r="B6378" t="s">
        <v>58</v>
      </c>
      <c r="C6378">
        <v>5</v>
      </c>
      <c r="D6378" t="s">
        <v>5</v>
      </c>
      <c r="E6378" s="48" t="str">
        <f>VLOOKUP(D6378,'Species List'!$A$2:$J$97,3,0)</f>
        <v>Scarus vetula</v>
      </c>
      <c r="F6378">
        <v>31</v>
      </c>
      <c r="G6378" t="s">
        <v>43</v>
      </c>
      <c r="H6378" s="50">
        <f>VLOOKUP(D6378,'Species List'!$A$2:$J$97,6,0)</f>
        <v>-5.0162000000000004</v>
      </c>
      <c r="I6378" s="50">
        <f>VLOOKUP(D6378,'Species List'!$A$2:$J$97,7,0)</f>
        <v>3.1109</v>
      </c>
      <c r="J6378">
        <f t="shared" si="99"/>
        <v>542.22194853037195</v>
      </c>
      <c r="K6378" s="50" t="str">
        <f>VLOOKUP(D6378,'Species List'!$A$2:$J$97,4,0)</f>
        <v>Scaridae</v>
      </c>
    </row>
    <row r="6379" spans="1:11">
      <c r="A6379">
        <v>2017</v>
      </c>
      <c r="B6379" t="s">
        <v>58</v>
      </c>
      <c r="C6379">
        <v>5</v>
      </c>
      <c r="D6379" t="s">
        <v>47</v>
      </c>
      <c r="E6379" s="48" t="str">
        <f>VLOOKUP(D6379,'Species List'!$A$2:$J$97,3,0)</f>
        <v>Sparisoma aurofrenatum</v>
      </c>
      <c r="F6379">
        <v>12</v>
      </c>
      <c r="G6379" t="s">
        <v>21</v>
      </c>
      <c r="H6379" s="50">
        <f>VLOOKUP(D6379,'Species List'!$A$2:$J$97,6,0)</f>
        <v>-4.0781000000000001</v>
      </c>
      <c r="I6379" s="50">
        <f>VLOOKUP(D6379,'Species List'!$A$2:$J$97,7,0)</f>
        <v>2.7437999999999998</v>
      </c>
      <c r="J6379">
        <f t="shared" si="99"/>
        <v>42.340648247283212</v>
      </c>
      <c r="K6379" s="50" t="str">
        <f>VLOOKUP(D6379,'Species List'!$A$2:$J$97,4,0)</f>
        <v>Scaridae</v>
      </c>
    </row>
    <row r="6380" spans="1:11">
      <c r="A6380">
        <v>2017</v>
      </c>
      <c r="B6380" t="s">
        <v>58</v>
      </c>
      <c r="C6380">
        <v>5</v>
      </c>
      <c r="D6380" t="s">
        <v>18</v>
      </c>
      <c r="E6380" s="48" t="str">
        <f>VLOOKUP(D6380,'Species List'!$A$2:$J$97,3,0)</f>
        <v>Sparisoma aurofrenatum</v>
      </c>
      <c r="F6380">
        <v>22</v>
      </c>
      <c r="G6380" t="s">
        <v>43</v>
      </c>
      <c r="H6380" s="50">
        <f>VLOOKUP(D6380,'Species List'!$A$2:$J$97,6,0)</f>
        <v>-4.0781000000000001</v>
      </c>
      <c r="I6380" s="50">
        <f>VLOOKUP(D6380,'Species List'!$A$2:$J$97,7,0)</f>
        <v>2.7437999999999998</v>
      </c>
      <c r="J6380">
        <f t="shared" si="99"/>
        <v>223.37746170948702</v>
      </c>
      <c r="K6380" s="50" t="str">
        <f>VLOOKUP(D6380,'Species List'!$A$2:$J$97,4,0)</f>
        <v>Scaridae</v>
      </c>
    </row>
    <row r="6381" spans="1:11">
      <c r="A6381">
        <v>2017</v>
      </c>
      <c r="B6381" t="s">
        <v>58</v>
      </c>
      <c r="C6381">
        <v>5</v>
      </c>
      <c r="D6381" t="s">
        <v>9</v>
      </c>
      <c r="E6381" s="48" t="str">
        <f>VLOOKUP(D6381,'Species List'!$A$2:$J$97,3,0)</f>
        <v>Sparisoma viride</v>
      </c>
      <c r="F6381">
        <v>20</v>
      </c>
      <c r="G6381" t="s">
        <v>21</v>
      </c>
      <c r="H6381" s="50">
        <f>VLOOKUP(D6381,'Species List'!$A$2:$J$97,6,0)</f>
        <v>-4.4317000000000002</v>
      </c>
      <c r="I6381" s="50">
        <f>VLOOKUP(D6381,'Species List'!$A$2:$J$97,7,0)</f>
        <v>2.9051</v>
      </c>
      <c r="J6381">
        <f t="shared" si="99"/>
        <v>179.06975540636282</v>
      </c>
      <c r="K6381" s="50" t="str">
        <f>VLOOKUP(D6381,'Species List'!$A$2:$J$97,4,0)</f>
        <v>Scaridae</v>
      </c>
    </row>
    <row r="6382" spans="1:11">
      <c r="A6382">
        <v>2017</v>
      </c>
      <c r="B6382" t="s">
        <v>58</v>
      </c>
      <c r="C6382">
        <v>5</v>
      </c>
      <c r="D6382" t="s">
        <v>9</v>
      </c>
      <c r="E6382" s="48" t="str">
        <f>VLOOKUP(D6382,'Species List'!$A$2:$J$97,3,0)</f>
        <v>Sparisoma viride</v>
      </c>
      <c r="F6382">
        <v>21</v>
      </c>
      <c r="G6382" t="s">
        <v>43</v>
      </c>
      <c r="H6382" s="50">
        <f>VLOOKUP(D6382,'Species List'!$A$2:$J$97,6,0)</f>
        <v>-4.4317000000000002</v>
      </c>
      <c r="I6382" s="50">
        <f>VLOOKUP(D6382,'Species List'!$A$2:$J$97,7,0)</f>
        <v>2.9051</v>
      </c>
      <c r="J6382">
        <f t="shared" si="99"/>
        <v>206.33802681991546</v>
      </c>
      <c r="K6382" s="50" t="str">
        <f>VLOOKUP(D6382,'Species List'!$A$2:$J$97,4,0)</f>
        <v>Scaridae</v>
      </c>
    </row>
    <row r="6383" spans="1:11">
      <c r="A6383">
        <v>2017</v>
      </c>
      <c r="B6383" t="s">
        <v>58</v>
      </c>
      <c r="C6383">
        <v>5</v>
      </c>
      <c r="D6383" t="s">
        <v>9</v>
      </c>
      <c r="E6383" s="48" t="str">
        <f>VLOOKUP(D6383,'Species List'!$A$2:$J$97,3,0)</f>
        <v>Sparisoma viride</v>
      </c>
      <c r="F6383">
        <v>22</v>
      </c>
      <c r="G6383" t="s">
        <v>43</v>
      </c>
      <c r="H6383" s="50">
        <f>VLOOKUP(D6383,'Species List'!$A$2:$J$97,6,0)</f>
        <v>-4.4317000000000002</v>
      </c>
      <c r="I6383" s="50">
        <f>VLOOKUP(D6383,'Species List'!$A$2:$J$97,7,0)</f>
        <v>2.9051</v>
      </c>
      <c r="J6383">
        <f t="shared" si="99"/>
        <v>236.19577785013334</v>
      </c>
      <c r="K6383" s="50" t="str">
        <f>VLOOKUP(D6383,'Species List'!$A$2:$J$97,4,0)</f>
        <v>Scaridae</v>
      </c>
    </row>
    <row r="6384" spans="1:11">
      <c r="A6384">
        <v>2017</v>
      </c>
      <c r="B6384" t="s">
        <v>58</v>
      </c>
      <c r="C6384">
        <v>5</v>
      </c>
      <c r="D6384" t="s">
        <v>9</v>
      </c>
      <c r="E6384" s="48" t="str">
        <f>VLOOKUP(D6384,'Species List'!$A$2:$J$97,3,0)</f>
        <v>Sparisoma viride</v>
      </c>
      <c r="F6384">
        <v>27</v>
      </c>
      <c r="G6384" t="s">
        <v>43</v>
      </c>
      <c r="H6384" s="50">
        <f>VLOOKUP(D6384,'Species List'!$A$2:$J$97,6,0)</f>
        <v>-4.4317000000000002</v>
      </c>
      <c r="I6384" s="50">
        <f>VLOOKUP(D6384,'Species List'!$A$2:$J$97,7,0)</f>
        <v>2.9051</v>
      </c>
      <c r="J6384">
        <f t="shared" si="99"/>
        <v>428.20809318874581</v>
      </c>
      <c r="K6384" s="50" t="str">
        <f>VLOOKUP(D6384,'Species List'!$A$2:$J$97,4,0)</f>
        <v>Scaridae</v>
      </c>
    </row>
    <row r="6385" spans="1:11">
      <c r="A6385">
        <v>2017</v>
      </c>
      <c r="B6385" t="s">
        <v>58</v>
      </c>
      <c r="C6385">
        <v>5</v>
      </c>
      <c r="D6385" t="s">
        <v>9</v>
      </c>
      <c r="E6385" s="48" t="str">
        <f>VLOOKUP(D6385,'Species List'!$A$2:$J$97,3,0)</f>
        <v>Sparisoma viride</v>
      </c>
      <c r="F6385">
        <v>27</v>
      </c>
      <c r="G6385" t="s">
        <v>43</v>
      </c>
      <c r="H6385" s="50">
        <f>VLOOKUP(D6385,'Species List'!$A$2:$J$97,6,0)</f>
        <v>-4.4317000000000002</v>
      </c>
      <c r="I6385" s="50">
        <f>VLOOKUP(D6385,'Species List'!$A$2:$J$97,7,0)</f>
        <v>2.9051</v>
      </c>
      <c r="J6385">
        <f t="shared" si="99"/>
        <v>428.20809318874581</v>
      </c>
      <c r="K6385" s="50" t="str">
        <f>VLOOKUP(D6385,'Species List'!$A$2:$J$97,4,0)</f>
        <v>Scaridae</v>
      </c>
    </row>
    <row r="6386" spans="1:11">
      <c r="A6386">
        <v>2017</v>
      </c>
      <c r="B6386" t="s">
        <v>58</v>
      </c>
      <c r="C6386">
        <v>6</v>
      </c>
      <c r="D6386" t="s">
        <v>22</v>
      </c>
      <c r="E6386" s="48" t="str">
        <f>VLOOKUP(D6386,'Species List'!$A$2:$J$97,3,0)</f>
        <v>Acanthurus chirurgus</v>
      </c>
      <c r="F6386">
        <v>13</v>
      </c>
      <c r="H6386" s="50">
        <f>VLOOKUP(D6386,'Species List'!$A$2:$J$97,6,0)</f>
        <v>-2.4262000000000001</v>
      </c>
      <c r="I6386" s="50">
        <f>VLOOKUP(D6386,'Species List'!$A$2:$J$97,7,0)</f>
        <v>2.0768</v>
      </c>
      <c r="J6386">
        <f t="shared" si="99"/>
        <v>92.052916779783232</v>
      </c>
      <c r="K6386" s="50" t="str">
        <f>VLOOKUP(D6386,'Species List'!$A$2:$J$97,4,0)</f>
        <v>Acanthuridae</v>
      </c>
    </row>
    <row r="6387" spans="1:11">
      <c r="A6387">
        <v>2017</v>
      </c>
      <c r="B6387" t="s">
        <v>58</v>
      </c>
      <c r="C6387">
        <v>6</v>
      </c>
      <c r="D6387" t="s">
        <v>22</v>
      </c>
      <c r="E6387" s="48" t="str">
        <f>VLOOKUP(D6387,'Species List'!$A$2:$J$97,3,0)</f>
        <v>Acanthurus chirurgus</v>
      </c>
      <c r="F6387">
        <v>14</v>
      </c>
      <c r="H6387" s="50">
        <f>VLOOKUP(D6387,'Species List'!$A$2:$J$97,6,0)</f>
        <v>-2.4262000000000001</v>
      </c>
      <c r="I6387" s="50">
        <f>VLOOKUP(D6387,'Species List'!$A$2:$J$97,7,0)</f>
        <v>2.0768</v>
      </c>
      <c r="J6387">
        <f t="shared" si="99"/>
        <v>107.36894962663263</v>
      </c>
      <c r="K6387" s="50" t="str">
        <f>VLOOKUP(D6387,'Species List'!$A$2:$J$97,4,0)</f>
        <v>Acanthuridae</v>
      </c>
    </row>
    <row r="6388" spans="1:11">
      <c r="A6388">
        <v>2017</v>
      </c>
      <c r="B6388" t="s">
        <v>58</v>
      </c>
      <c r="C6388">
        <v>6</v>
      </c>
      <c r="D6388" t="s">
        <v>29</v>
      </c>
      <c r="E6388" s="48" t="str">
        <f>VLOOKUP(D6388,'Species List'!$A$2:$J$97,3,0)</f>
        <v>Acanthurus coeruleus</v>
      </c>
      <c r="F6388">
        <v>14</v>
      </c>
      <c r="H6388" s="50">
        <f>VLOOKUP(D6388,'Species List'!$A$2:$J$97,6,0)</f>
        <v>-2.8241999999999998</v>
      </c>
      <c r="I6388" s="50">
        <f>VLOOKUP(D6388,'Species List'!$A$2:$J$97,7,0)</f>
        <v>2.2637999999999998</v>
      </c>
      <c r="J6388">
        <f t="shared" si="99"/>
        <v>108.19436620046002</v>
      </c>
      <c r="K6388" s="50" t="str">
        <f>VLOOKUP(D6388,'Species List'!$A$2:$J$97,4,0)</f>
        <v>Acanthuridae</v>
      </c>
    </row>
    <row r="6389" spans="1:11">
      <c r="A6389">
        <v>2017</v>
      </c>
      <c r="B6389" t="s">
        <v>58</v>
      </c>
      <c r="C6389">
        <v>6</v>
      </c>
      <c r="D6389" t="s">
        <v>15</v>
      </c>
      <c r="E6389" s="48" t="str">
        <f>VLOOKUP(D6389,'Species List'!$A$2:$J$97,3,0)</f>
        <v>Scarus iseri</v>
      </c>
      <c r="F6389">
        <v>12</v>
      </c>
      <c r="G6389" t="s">
        <v>21</v>
      </c>
      <c r="H6389" s="50">
        <f>VLOOKUP(D6389,'Species List'!$A$2:$J$97,6,0)</f>
        <v>-4.8887</v>
      </c>
      <c r="I6389" s="50">
        <f>VLOOKUP(D6389,'Species List'!$A$2:$J$97,7,0)</f>
        <v>3.0548000000000002</v>
      </c>
      <c r="J6389">
        <f t="shared" si="99"/>
        <v>29.025711241570576</v>
      </c>
      <c r="K6389" s="50" t="str">
        <f>VLOOKUP(D6389,'Species List'!$A$2:$J$97,4,0)</f>
        <v>Scaridae</v>
      </c>
    </row>
    <row r="6390" spans="1:11">
      <c r="A6390">
        <v>2017</v>
      </c>
      <c r="B6390" t="s">
        <v>58</v>
      </c>
      <c r="C6390">
        <v>6</v>
      </c>
      <c r="D6390" t="s">
        <v>15</v>
      </c>
      <c r="E6390" s="48" t="str">
        <f>VLOOKUP(D6390,'Species List'!$A$2:$J$97,3,0)</f>
        <v>Scarus iseri</v>
      </c>
      <c r="F6390">
        <v>14</v>
      </c>
      <c r="G6390" t="s">
        <v>43</v>
      </c>
      <c r="H6390" s="50">
        <f>VLOOKUP(D6390,'Species List'!$A$2:$J$97,6,0)</f>
        <v>-4.8887</v>
      </c>
      <c r="I6390" s="50">
        <f>VLOOKUP(D6390,'Species List'!$A$2:$J$97,7,0)</f>
        <v>3.0548000000000002</v>
      </c>
      <c r="J6390">
        <f t="shared" si="99"/>
        <v>46.48276173415772</v>
      </c>
      <c r="K6390" s="50" t="str">
        <f>VLOOKUP(D6390,'Species List'!$A$2:$J$97,4,0)</f>
        <v>Scaridae</v>
      </c>
    </row>
    <row r="6391" spans="1:11">
      <c r="A6391">
        <v>2017</v>
      </c>
      <c r="B6391" t="s">
        <v>58</v>
      </c>
      <c r="C6391">
        <v>6</v>
      </c>
      <c r="D6391" t="s">
        <v>48</v>
      </c>
      <c r="E6391" s="48" t="str">
        <f>VLOOKUP(D6391,'Species List'!$A$2:$J$97,3,0)</f>
        <v>Scarus taeniopterus</v>
      </c>
      <c r="F6391">
        <v>12</v>
      </c>
      <c r="G6391" t="s">
        <v>21</v>
      </c>
      <c r="H6391" s="50">
        <f>VLOOKUP(D6391,'Species List'!$A$2:$J$97,6,0)</f>
        <v>-3.2256999999999998</v>
      </c>
      <c r="I6391" s="50">
        <f>VLOOKUP(D6391,'Species List'!$A$2:$J$97,7,0)</f>
        <v>2.3852000000000002</v>
      </c>
      <c r="J6391">
        <f t="shared" si="99"/>
        <v>54.145592205106873</v>
      </c>
      <c r="K6391" s="50" t="str">
        <f>VLOOKUP(D6391,'Species List'!$A$2:$J$97,4,0)</f>
        <v>Scaridae</v>
      </c>
    </row>
    <row r="6392" spans="1:11">
      <c r="A6392">
        <v>2017</v>
      </c>
      <c r="B6392" t="s">
        <v>58</v>
      </c>
      <c r="C6392">
        <v>6</v>
      </c>
      <c r="D6392" t="s">
        <v>48</v>
      </c>
      <c r="E6392" s="48" t="str">
        <f>VLOOKUP(D6392,'Species List'!$A$2:$J$97,3,0)</f>
        <v>Scarus taeniopterus</v>
      </c>
      <c r="F6392">
        <v>17</v>
      </c>
      <c r="G6392" t="s">
        <v>21</v>
      </c>
      <c r="H6392" s="50">
        <f>VLOOKUP(D6392,'Species List'!$A$2:$J$97,6,0)</f>
        <v>-3.2256999999999998</v>
      </c>
      <c r="I6392" s="50">
        <f>VLOOKUP(D6392,'Species List'!$A$2:$J$97,7,0)</f>
        <v>2.3852000000000002</v>
      </c>
      <c r="J6392">
        <f t="shared" si="99"/>
        <v>124.27013418228138</v>
      </c>
      <c r="K6392" s="50" t="str">
        <f>VLOOKUP(D6392,'Species List'!$A$2:$J$97,4,0)</f>
        <v>Scaridae</v>
      </c>
    </row>
    <row r="6393" spans="1:11">
      <c r="A6393">
        <v>2017</v>
      </c>
      <c r="B6393" t="s">
        <v>58</v>
      </c>
      <c r="C6393">
        <v>6</v>
      </c>
      <c r="D6393" t="s">
        <v>48</v>
      </c>
      <c r="E6393" s="48" t="str">
        <f>VLOOKUP(D6393,'Species List'!$A$2:$J$97,3,0)</f>
        <v>Scarus taeniopterus</v>
      </c>
      <c r="F6393">
        <v>20</v>
      </c>
      <c r="G6393" t="s">
        <v>43</v>
      </c>
      <c r="H6393" s="50">
        <f>VLOOKUP(D6393,'Species List'!$A$2:$J$97,6,0)</f>
        <v>-3.2256999999999998</v>
      </c>
      <c r="I6393" s="50">
        <f>VLOOKUP(D6393,'Species List'!$A$2:$J$97,7,0)</f>
        <v>2.3852000000000002</v>
      </c>
      <c r="J6393">
        <f t="shared" si="99"/>
        <v>183.11197449783583</v>
      </c>
      <c r="K6393" s="50" t="str">
        <f>VLOOKUP(D6393,'Species List'!$A$2:$J$97,4,0)</f>
        <v>Scaridae</v>
      </c>
    </row>
    <row r="6394" spans="1:11">
      <c r="A6394">
        <v>2017</v>
      </c>
      <c r="B6394" t="s">
        <v>58</v>
      </c>
      <c r="C6394">
        <v>6</v>
      </c>
      <c r="D6394" t="s">
        <v>5</v>
      </c>
      <c r="E6394" s="48" t="str">
        <f>VLOOKUP(D6394,'Species List'!$A$2:$J$97,3,0)</f>
        <v>Scarus vetula</v>
      </c>
      <c r="F6394">
        <v>26</v>
      </c>
      <c r="G6394" t="s">
        <v>43</v>
      </c>
      <c r="H6394" s="50">
        <f>VLOOKUP(D6394,'Species List'!$A$2:$J$97,6,0)</f>
        <v>-5.0162000000000004</v>
      </c>
      <c r="I6394" s="50">
        <f>VLOOKUP(D6394,'Species List'!$A$2:$J$97,7,0)</f>
        <v>3.1109</v>
      </c>
      <c r="J6394">
        <f t="shared" si="99"/>
        <v>313.71883111439962</v>
      </c>
      <c r="K6394" s="50" t="str">
        <f>VLOOKUP(D6394,'Species List'!$A$2:$J$97,4,0)</f>
        <v>Scaridae</v>
      </c>
    </row>
    <row r="6395" spans="1:11">
      <c r="A6395">
        <v>2017</v>
      </c>
      <c r="B6395" t="s">
        <v>58</v>
      </c>
      <c r="C6395">
        <v>6</v>
      </c>
      <c r="D6395" t="s">
        <v>18</v>
      </c>
      <c r="E6395" s="48" t="str">
        <f>VLOOKUP(D6395,'Species List'!$A$2:$J$97,3,0)</f>
        <v>Sparisoma aurofrenatum</v>
      </c>
      <c r="F6395">
        <v>13</v>
      </c>
      <c r="G6395" t="s">
        <v>21</v>
      </c>
      <c r="H6395" s="50">
        <f>VLOOKUP(D6395,'Species List'!$A$2:$J$97,6,0)</f>
        <v>-4.0781000000000001</v>
      </c>
      <c r="I6395" s="50">
        <f>VLOOKUP(D6395,'Species List'!$A$2:$J$97,7,0)</f>
        <v>2.7437999999999998</v>
      </c>
      <c r="J6395">
        <f t="shared" si="99"/>
        <v>52.739713965167816</v>
      </c>
      <c r="K6395" s="50" t="str">
        <f>VLOOKUP(D6395,'Species List'!$A$2:$J$97,4,0)</f>
        <v>Scaridae</v>
      </c>
    </row>
    <row r="6396" spans="1:11">
      <c r="A6396">
        <v>2017</v>
      </c>
      <c r="B6396" t="s">
        <v>58</v>
      </c>
      <c r="C6396">
        <v>6</v>
      </c>
      <c r="D6396" t="s">
        <v>18</v>
      </c>
      <c r="E6396" s="48" t="str">
        <f>VLOOKUP(D6396,'Species List'!$A$2:$J$97,3,0)</f>
        <v>Sparisoma aurofrenatum</v>
      </c>
      <c r="F6396">
        <v>13</v>
      </c>
      <c r="G6396" t="s">
        <v>21</v>
      </c>
      <c r="H6396" s="50">
        <f>VLOOKUP(D6396,'Species List'!$A$2:$J$97,6,0)</f>
        <v>-4.0781000000000001</v>
      </c>
      <c r="I6396" s="50">
        <f>VLOOKUP(D6396,'Species List'!$A$2:$J$97,7,0)</f>
        <v>2.7437999999999998</v>
      </c>
      <c r="J6396">
        <f t="shared" si="99"/>
        <v>52.739713965167816</v>
      </c>
      <c r="K6396" s="50" t="str">
        <f>VLOOKUP(D6396,'Species List'!$A$2:$J$97,4,0)</f>
        <v>Scaridae</v>
      </c>
    </row>
    <row r="6397" spans="1:11">
      <c r="A6397">
        <v>2017</v>
      </c>
      <c r="B6397" t="s">
        <v>58</v>
      </c>
      <c r="C6397">
        <v>6</v>
      </c>
      <c r="D6397" t="s">
        <v>9</v>
      </c>
      <c r="E6397" s="48" t="str">
        <f>VLOOKUP(D6397,'Species List'!$A$2:$J$97,3,0)</f>
        <v>Sparisoma viride</v>
      </c>
      <c r="F6397">
        <v>19</v>
      </c>
      <c r="G6397" t="s">
        <v>21</v>
      </c>
      <c r="H6397" s="50">
        <f>VLOOKUP(D6397,'Species List'!$A$2:$J$97,6,0)</f>
        <v>-4.4317000000000002</v>
      </c>
      <c r="I6397" s="50">
        <f>VLOOKUP(D6397,'Species List'!$A$2:$J$97,7,0)</f>
        <v>2.9051</v>
      </c>
      <c r="J6397">
        <f t="shared" si="99"/>
        <v>154.2790962414671</v>
      </c>
      <c r="K6397" s="50" t="str">
        <f>VLOOKUP(D6397,'Species List'!$A$2:$J$97,4,0)</f>
        <v>Scaridae</v>
      </c>
    </row>
    <row r="6398" spans="1:11">
      <c r="A6398">
        <v>2017</v>
      </c>
      <c r="B6398" t="s">
        <v>58</v>
      </c>
      <c r="C6398">
        <v>6</v>
      </c>
      <c r="D6398" t="s">
        <v>9</v>
      </c>
      <c r="E6398" s="48" t="str">
        <f>VLOOKUP(D6398,'Species List'!$A$2:$J$97,3,0)</f>
        <v>Sparisoma viride</v>
      </c>
      <c r="F6398">
        <v>19</v>
      </c>
      <c r="G6398" t="s">
        <v>21</v>
      </c>
      <c r="H6398" s="50">
        <f>VLOOKUP(D6398,'Species List'!$A$2:$J$97,6,0)</f>
        <v>-4.4317000000000002</v>
      </c>
      <c r="I6398" s="50">
        <f>VLOOKUP(D6398,'Species List'!$A$2:$J$97,7,0)</f>
        <v>2.9051</v>
      </c>
      <c r="J6398">
        <f t="shared" si="99"/>
        <v>154.2790962414671</v>
      </c>
      <c r="K6398" s="50" t="str">
        <f>VLOOKUP(D6398,'Species List'!$A$2:$J$97,4,0)</f>
        <v>Scaridae</v>
      </c>
    </row>
    <row r="6399" spans="1:11">
      <c r="A6399">
        <v>2017</v>
      </c>
      <c r="B6399" t="s">
        <v>58</v>
      </c>
      <c r="C6399">
        <v>6</v>
      </c>
      <c r="D6399" t="s">
        <v>9</v>
      </c>
      <c r="E6399" s="48" t="str">
        <f>VLOOKUP(D6399,'Species List'!$A$2:$J$97,3,0)</f>
        <v>Sparisoma viride</v>
      </c>
      <c r="F6399">
        <v>19</v>
      </c>
      <c r="G6399" t="s">
        <v>21</v>
      </c>
      <c r="H6399" s="50">
        <f>VLOOKUP(D6399,'Species List'!$A$2:$J$97,6,0)</f>
        <v>-4.4317000000000002</v>
      </c>
      <c r="I6399" s="50">
        <f>VLOOKUP(D6399,'Species List'!$A$2:$J$97,7,0)</f>
        <v>2.9051</v>
      </c>
      <c r="J6399">
        <f t="shared" si="99"/>
        <v>154.2790962414671</v>
      </c>
      <c r="K6399" s="50" t="str">
        <f>VLOOKUP(D6399,'Species List'!$A$2:$J$97,4,0)</f>
        <v>Scaridae</v>
      </c>
    </row>
    <row r="6400" spans="1:11">
      <c r="A6400">
        <v>2017</v>
      </c>
      <c r="B6400" t="s">
        <v>58</v>
      </c>
      <c r="C6400">
        <v>6</v>
      </c>
      <c r="D6400" t="s">
        <v>9</v>
      </c>
      <c r="E6400" s="48" t="str">
        <f>VLOOKUP(D6400,'Species List'!$A$2:$J$97,3,0)</f>
        <v>Sparisoma viride</v>
      </c>
      <c r="F6400">
        <v>19</v>
      </c>
      <c r="G6400" t="s">
        <v>21</v>
      </c>
      <c r="H6400" s="50">
        <f>VLOOKUP(D6400,'Species List'!$A$2:$J$97,6,0)</f>
        <v>-4.4317000000000002</v>
      </c>
      <c r="I6400" s="50">
        <f>VLOOKUP(D6400,'Species List'!$A$2:$J$97,7,0)</f>
        <v>2.9051</v>
      </c>
      <c r="J6400">
        <f t="shared" si="99"/>
        <v>154.2790962414671</v>
      </c>
      <c r="K6400" s="50" t="str">
        <f>VLOOKUP(D6400,'Species List'!$A$2:$J$97,4,0)</f>
        <v>Scaridae</v>
      </c>
    </row>
    <row r="6401" spans="1:11">
      <c r="A6401">
        <v>2017</v>
      </c>
      <c r="B6401" t="s">
        <v>58</v>
      </c>
      <c r="C6401">
        <v>6</v>
      </c>
      <c r="D6401" t="s">
        <v>9</v>
      </c>
      <c r="E6401" s="48" t="str">
        <f>VLOOKUP(D6401,'Species List'!$A$2:$J$97,3,0)</f>
        <v>Sparisoma viride</v>
      </c>
      <c r="F6401">
        <v>24</v>
      </c>
      <c r="G6401" t="s">
        <v>21</v>
      </c>
      <c r="H6401" s="50">
        <f>VLOOKUP(D6401,'Species List'!$A$2:$J$97,6,0)</f>
        <v>-4.4317000000000002</v>
      </c>
      <c r="I6401" s="50">
        <f>VLOOKUP(D6401,'Species List'!$A$2:$J$97,7,0)</f>
        <v>2.9051</v>
      </c>
      <c r="J6401">
        <f t="shared" si="99"/>
        <v>304.12468932899543</v>
      </c>
      <c r="K6401" s="50" t="str">
        <f>VLOOKUP(D6401,'Species List'!$A$2:$J$97,4,0)</f>
        <v>Scaridae</v>
      </c>
    </row>
    <row r="6402" spans="1:11">
      <c r="A6402">
        <v>2017</v>
      </c>
      <c r="B6402" t="s">
        <v>58</v>
      </c>
      <c r="C6402">
        <v>6</v>
      </c>
      <c r="D6402" t="s">
        <v>9</v>
      </c>
      <c r="E6402" s="48" t="str">
        <f>VLOOKUP(D6402,'Species List'!$A$2:$J$97,3,0)</f>
        <v>Sparisoma viride</v>
      </c>
      <c r="F6402">
        <v>23</v>
      </c>
      <c r="G6402" t="s">
        <v>43</v>
      </c>
      <c r="H6402" s="50">
        <f>VLOOKUP(D6402,'Species List'!$A$2:$J$97,6,0)</f>
        <v>-4.4317000000000002</v>
      </c>
      <c r="I6402" s="50">
        <f>VLOOKUP(D6402,'Species List'!$A$2:$J$97,7,0)</f>
        <v>2.9051</v>
      </c>
      <c r="J6402">
        <f t="shared" ref="J6402:J6465" si="100">10^(H6402+(I6402*LOG(F6402*10)/LOG(10)))</f>
        <v>268.75437106326598</v>
      </c>
      <c r="K6402" s="50" t="str">
        <f>VLOOKUP(D6402,'Species List'!$A$2:$J$97,4,0)</f>
        <v>Scaridae</v>
      </c>
    </row>
    <row r="6403" spans="1:11">
      <c r="A6403">
        <v>2017</v>
      </c>
      <c r="B6403" t="s">
        <v>58</v>
      </c>
      <c r="C6403">
        <v>6</v>
      </c>
      <c r="D6403" t="s">
        <v>9</v>
      </c>
      <c r="E6403" s="48" t="str">
        <f>VLOOKUP(D6403,'Species List'!$A$2:$J$97,3,0)</f>
        <v>Sparisoma viride</v>
      </c>
      <c r="F6403">
        <v>23</v>
      </c>
      <c r="G6403" t="s">
        <v>43</v>
      </c>
      <c r="H6403" s="50">
        <f>VLOOKUP(D6403,'Species List'!$A$2:$J$97,6,0)</f>
        <v>-4.4317000000000002</v>
      </c>
      <c r="I6403" s="50">
        <f>VLOOKUP(D6403,'Species List'!$A$2:$J$97,7,0)</f>
        <v>2.9051</v>
      </c>
      <c r="J6403">
        <f t="shared" si="100"/>
        <v>268.75437106326598</v>
      </c>
      <c r="K6403" s="50" t="str">
        <f>VLOOKUP(D6403,'Species List'!$A$2:$J$97,4,0)</f>
        <v>Scaridae</v>
      </c>
    </row>
    <row r="6404" spans="1:11">
      <c r="A6404">
        <v>2017</v>
      </c>
      <c r="B6404" t="s">
        <v>58</v>
      </c>
      <c r="C6404">
        <v>7</v>
      </c>
      <c r="D6404" t="s">
        <v>22</v>
      </c>
      <c r="E6404" s="48" t="str">
        <f>VLOOKUP(D6404,'Species List'!$A$2:$J$97,3,0)</f>
        <v>Acanthurus chirurgus</v>
      </c>
      <c r="F6404">
        <v>16</v>
      </c>
      <c r="H6404" s="50">
        <f>VLOOKUP(D6404,'Species List'!$A$2:$J$97,6,0)</f>
        <v>-2.4262000000000001</v>
      </c>
      <c r="I6404" s="50">
        <f>VLOOKUP(D6404,'Species List'!$A$2:$J$97,7,0)</f>
        <v>2.0768</v>
      </c>
      <c r="J6404">
        <f t="shared" si="100"/>
        <v>141.68255499244037</v>
      </c>
      <c r="K6404" s="50" t="str">
        <f>VLOOKUP(D6404,'Species List'!$A$2:$J$97,4,0)</f>
        <v>Acanthuridae</v>
      </c>
    </row>
    <row r="6405" spans="1:11">
      <c r="A6405">
        <v>2017</v>
      </c>
      <c r="B6405" t="s">
        <v>58</v>
      </c>
      <c r="C6405">
        <v>7</v>
      </c>
      <c r="D6405" t="s">
        <v>29</v>
      </c>
      <c r="E6405" s="48" t="str">
        <f>VLOOKUP(D6405,'Species List'!$A$2:$J$97,3,0)</f>
        <v>Acanthurus coeruleus</v>
      </c>
      <c r="F6405">
        <v>15</v>
      </c>
      <c r="H6405" s="50">
        <f>VLOOKUP(D6405,'Species List'!$A$2:$J$97,6,0)</f>
        <v>-2.8241999999999998</v>
      </c>
      <c r="I6405" s="50">
        <f>VLOOKUP(D6405,'Species List'!$A$2:$J$97,7,0)</f>
        <v>2.2637999999999998</v>
      </c>
      <c r="J6405">
        <f t="shared" si="100"/>
        <v>126.48394196747614</v>
      </c>
      <c r="K6405" s="50" t="str">
        <f>VLOOKUP(D6405,'Species List'!$A$2:$J$97,4,0)</f>
        <v>Acanthuridae</v>
      </c>
    </row>
    <row r="6406" spans="1:11">
      <c r="A6406">
        <v>2017</v>
      </c>
      <c r="B6406" t="s">
        <v>58</v>
      </c>
      <c r="C6406">
        <v>7</v>
      </c>
      <c r="D6406" t="s">
        <v>29</v>
      </c>
      <c r="E6406" s="48" t="str">
        <f>VLOOKUP(D6406,'Species List'!$A$2:$J$97,3,0)</f>
        <v>Acanthurus coeruleus</v>
      </c>
      <c r="F6406">
        <v>15</v>
      </c>
      <c r="H6406" s="50">
        <f>VLOOKUP(D6406,'Species List'!$A$2:$J$97,6,0)</f>
        <v>-2.8241999999999998</v>
      </c>
      <c r="I6406" s="50">
        <f>VLOOKUP(D6406,'Species List'!$A$2:$J$97,7,0)</f>
        <v>2.2637999999999998</v>
      </c>
      <c r="J6406">
        <f t="shared" si="100"/>
        <v>126.48394196747614</v>
      </c>
      <c r="K6406" s="50" t="str">
        <f>VLOOKUP(D6406,'Species List'!$A$2:$J$97,4,0)</f>
        <v>Acanthuridae</v>
      </c>
    </row>
    <row r="6407" spans="1:11">
      <c r="A6407">
        <v>2017</v>
      </c>
      <c r="B6407" t="s">
        <v>58</v>
      </c>
      <c r="C6407">
        <v>7</v>
      </c>
      <c r="D6407" t="s">
        <v>48</v>
      </c>
      <c r="E6407" s="48" t="str">
        <f>VLOOKUP(D6407,'Species List'!$A$2:$J$97,3,0)</f>
        <v>Scarus taeniopterus</v>
      </c>
      <c r="F6407">
        <v>12</v>
      </c>
      <c r="G6407" t="s">
        <v>21</v>
      </c>
      <c r="H6407" s="50">
        <f>VLOOKUP(D6407,'Species List'!$A$2:$J$97,6,0)</f>
        <v>-3.2256999999999998</v>
      </c>
      <c r="I6407" s="50">
        <f>VLOOKUP(D6407,'Species List'!$A$2:$J$97,7,0)</f>
        <v>2.3852000000000002</v>
      </c>
      <c r="J6407">
        <f t="shared" si="100"/>
        <v>54.145592205106873</v>
      </c>
      <c r="K6407" s="50" t="str">
        <f>VLOOKUP(D6407,'Species List'!$A$2:$J$97,4,0)</f>
        <v>Scaridae</v>
      </c>
    </row>
    <row r="6408" spans="1:11">
      <c r="A6408">
        <v>2017</v>
      </c>
      <c r="B6408" t="s">
        <v>58</v>
      </c>
      <c r="C6408">
        <v>7</v>
      </c>
      <c r="D6408" t="s">
        <v>48</v>
      </c>
      <c r="E6408" s="48" t="str">
        <f>VLOOKUP(D6408,'Species List'!$A$2:$J$97,3,0)</f>
        <v>Scarus taeniopterus</v>
      </c>
      <c r="F6408">
        <v>12</v>
      </c>
      <c r="G6408" t="s">
        <v>21</v>
      </c>
      <c r="H6408" s="50">
        <f>VLOOKUP(D6408,'Species List'!$A$2:$J$97,6,0)</f>
        <v>-3.2256999999999998</v>
      </c>
      <c r="I6408" s="50">
        <f>VLOOKUP(D6408,'Species List'!$A$2:$J$97,7,0)</f>
        <v>2.3852000000000002</v>
      </c>
      <c r="J6408">
        <f t="shared" si="100"/>
        <v>54.145592205106873</v>
      </c>
      <c r="K6408" s="50" t="str">
        <f>VLOOKUP(D6408,'Species List'!$A$2:$J$97,4,0)</f>
        <v>Scaridae</v>
      </c>
    </row>
    <row r="6409" spans="1:11">
      <c r="A6409">
        <v>2017</v>
      </c>
      <c r="B6409" t="s">
        <v>58</v>
      </c>
      <c r="C6409">
        <v>7</v>
      </c>
      <c r="D6409" t="s">
        <v>48</v>
      </c>
      <c r="E6409" s="48" t="str">
        <f>VLOOKUP(D6409,'Species List'!$A$2:$J$97,3,0)</f>
        <v>Scarus taeniopterus</v>
      </c>
      <c r="F6409">
        <v>12</v>
      </c>
      <c r="G6409" t="s">
        <v>21</v>
      </c>
      <c r="H6409" s="50">
        <f>VLOOKUP(D6409,'Species List'!$A$2:$J$97,6,0)</f>
        <v>-3.2256999999999998</v>
      </c>
      <c r="I6409" s="50">
        <f>VLOOKUP(D6409,'Species List'!$A$2:$J$97,7,0)</f>
        <v>2.3852000000000002</v>
      </c>
      <c r="J6409">
        <f t="shared" si="100"/>
        <v>54.145592205106873</v>
      </c>
      <c r="K6409" s="50" t="str">
        <f>VLOOKUP(D6409,'Species List'!$A$2:$J$97,4,0)</f>
        <v>Scaridae</v>
      </c>
    </row>
    <row r="6410" spans="1:11">
      <c r="A6410">
        <v>2017</v>
      </c>
      <c r="B6410" t="s">
        <v>58</v>
      </c>
      <c r="C6410">
        <v>7</v>
      </c>
      <c r="D6410" t="s">
        <v>48</v>
      </c>
      <c r="E6410" s="48" t="str">
        <f>VLOOKUP(D6410,'Species List'!$A$2:$J$97,3,0)</f>
        <v>Scarus taeniopterus</v>
      </c>
      <c r="F6410">
        <v>20</v>
      </c>
      <c r="G6410" t="s">
        <v>43</v>
      </c>
      <c r="H6410" s="50">
        <f>VLOOKUP(D6410,'Species List'!$A$2:$J$97,6,0)</f>
        <v>-3.2256999999999998</v>
      </c>
      <c r="I6410" s="50">
        <f>VLOOKUP(D6410,'Species List'!$A$2:$J$97,7,0)</f>
        <v>2.3852000000000002</v>
      </c>
      <c r="J6410">
        <f t="shared" si="100"/>
        <v>183.11197449783583</v>
      </c>
      <c r="K6410" s="50" t="str">
        <f>VLOOKUP(D6410,'Species List'!$A$2:$J$97,4,0)</f>
        <v>Scaridae</v>
      </c>
    </row>
    <row r="6411" spans="1:11">
      <c r="A6411">
        <v>2017</v>
      </c>
      <c r="B6411" t="s">
        <v>58</v>
      </c>
      <c r="C6411">
        <v>7</v>
      </c>
      <c r="D6411" t="s">
        <v>48</v>
      </c>
      <c r="E6411" s="48" t="str">
        <f>VLOOKUP(D6411,'Species List'!$A$2:$J$97,3,0)</f>
        <v>Scarus taeniopterus</v>
      </c>
      <c r="F6411">
        <v>21</v>
      </c>
      <c r="G6411" t="s">
        <v>43</v>
      </c>
      <c r="H6411" s="50">
        <f>VLOOKUP(D6411,'Species List'!$A$2:$J$97,6,0)</f>
        <v>-3.2256999999999998</v>
      </c>
      <c r="I6411" s="50">
        <f>VLOOKUP(D6411,'Species List'!$A$2:$J$97,7,0)</f>
        <v>2.3852000000000002</v>
      </c>
      <c r="J6411">
        <f t="shared" si="100"/>
        <v>205.71097462173614</v>
      </c>
      <c r="K6411" s="50" t="str">
        <f>VLOOKUP(D6411,'Species List'!$A$2:$J$97,4,0)</f>
        <v>Scaridae</v>
      </c>
    </row>
    <row r="6412" spans="1:11">
      <c r="A6412">
        <v>2017</v>
      </c>
      <c r="B6412" t="s">
        <v>58</v>
      </c>
      <c r="C6412">
        <v>7</v>
      </c>
      <c r="D6412" t="s">
        <v>48</v>
      </c>
      <c r="E6412" s="48" t="str">
        <f>VLOOKUP(D6412,'Species List'!$A$2:$J$97,3,0)</f>
        <v>Scarus taeniopterus</v>
      </c>
      <c r="F6412">
        <v>21</v>
      </c>
      <c r="G6412" t="s">
        <v>43</v>
      </c>
      <c r="H6412" s="50">
        <f>VLOOKUP(D6412,'Species List'!$A$2:$J$97,6,0)</f>
        <v>-3.2256999999999998</v>
      </c>
      <c r="I6412" s="50">
        <f>VLOOKUP(D6412,'Species List'!$A$2:$J$97,7,0)</f>
        <v>2.3852000000000002</v>
      </c>
      <c r="J6412">
        <f t="shared" si="100"/>
        <v>205.71097462173614</v>
      </c>
      <c r="K6412" s="50" t="str">
        <f>VLOOKUP(D6412,'Species List'!$A$2:$J$97,4,0)</f>
        <v>Scaridae</v>
      </c>
    </row>
    <row r="6413" spans="1:11">
      <c r="A6413">
        <v>2017</v>
      </c>
      <c r="B6413" t="s">
        <v>58</v>
      </c>
      <c r="C6413">
        <v>7</v>
      </c>
      <c r="D6413" t="s">
        <v>48</v>
      </c>
      <c r="E6413" s="48" t="str">
        <f>VLOOKUP(D6413,'Species List'!$A$2:$J$97,3,0)</f>
        <v>Scarus taeniopterus</v>
      </c>
      <c r="F6413">
        <v>24</v>
      </c>
      <c r="G6413" t="s">
        <v>43</v>
      </c>
      <c r="H6413" s="50">
        <f>VLOOKUP(D6413,'Species List'!$A$2:$J$97,6,0)</f>
        <v>-3.2256999999999998</v>
      </c>
      <c r="I6413" s="50">
        <f>VLOOKUP(D6413,'Species List'!$A$2:$J$97,7,0)</f>
        <v>2.3852000000000002</v>
      </c>
      <c r="J6413">
        <f t="shared" si="100"/>
        <v>282.86541679033706</v>
      </c>
      <c r="K6413" s="50" t="str">
        <f>VLOOKUP(D6413,'Species List'!$A$2:$J$97,4,0)</f>
        <v>Scaridae</v>
      </c>
    </row>
    <row r="6414" spans="1:11">
      <c r="A6414">
        <v>2017</v>
      </c>
      <c r="B6414" t="s">
        <v>58</v>
      </c>
      <c r="C6414">
        <v>7</v>
      </c>
      <c r="D6414" t="s">
        <v>48</v>
      </c>
      <c r="E6414" s="48" t="str">
        <f>VLOOKUP(D6414,'Species List'!$A$2:$J$97,3,0)</f>
        <v>Scarus taeniopterus</v>
      </c>
      <c r="F6414">
        <v>15</v>
      </c>
      <c r="H6414" s="50">
        <f>VLOOKUP(D6414,'Species List'!$A$2:$J$97,6,0)</f>
        <v>-3.2256999999999998</v>
      </c>
      <c r="I6414" s="50">
        <f>VLOOKUP(D6414,'Species List'!$A$2:$J$97,7,0)</f>
        <v>2.3852000000000002</v>
      </c>
      <c r="J6414">
        <f t="shared" si="100"/>
        <v>92.19616810425471</v>
      </c>
      <c r="K6414" s="50" t="str">
        <f>VLOOKUP(D6414,'Species List'!$A$2:$J$97,4,0)</f>
        <v>Scaridae</v>
      </c>
    </row>
    <row r="6415" spans="1:11">
      <c r="A6415">
        <v>2017</v>
      </c>
      <c r="B6415" t="s">
        <v>58</v>
      </c>
      <c r="C6415">
        <v>7</v>
      </c>
      <c r="D6415" t="s">
        <v>5</v>
      </c>
      <c r="E6415" s="48" t="str">
        <f>VLOOKUP(D6415,'Species List'!$A$2:$J$97,3,0)</f>
        <v>Scarus vetula</v>
      </c>
      <c r="F6415">
        <v>16</v>
      </c>
      <c r="G6415" t="s">
        <v>21</v>
      </c>
      <c r="H6415" s="50">
        <f>VLOOKUP(D6415,'Species List'!$A$2:$J$97,6,0)</f>
        <v>-5.0162000000000004</v>
      </c>
      <c r="I6415" s="50">
        <f>VLOOKUP(D6415,'Species List'!$A$2:$J$97,7,0)</f>
        <v>3.1109</v>
      </c>
      <c r="J6415">
        <f t="shared" si="100"/>
        <v>69.278241285785583</v>
      </c>
      <c r="K6415" s="50" t="str">
        <f>VLOOKUP(D6415,'Species List'!$A$2:$J$97,4,0)</f>
        <v>Scaridae</v>
      </c>
    </row>
    <row r="6416" spans="1:11">
      <c r="A6416">
        <v>2017</v>
      </c>
      <c r="B6416" t="s">
        <v>58</v>
      </c>
      <c r="C6416">
        <v>7</v>
      </c>
      <c r="D6416" t="s">
        <v>5</v>
      </c>
      <c r="E6416" s="48" t="str">
        <f>VLOOKUP(D6416,'Species List'!$A$2:$J$97,3,0)</f>
        <v>Scarus vetula</v>
      </c>
      <c r="F6416">
        <v>20</v>
      </c>
      <c r="G6416" t="s">
        <v>21</v>
      </c>
      <c r="H6416" s="50">
        <f>VLOOKUP(D6416,'Species List'!$A$2:$J$97,6,0)</f>
        <v>-5.0162000000000004</v>
      </c>
      <c r="I6416" s="50">
        <f>VLOOKUP(D6416,'Species List'!$A$2:$J$97,7,0)</f>
        <v>3.1109</v>
      </c>
      <c r="J6416">
        <f t="shared" si="100"/>
        <v>138.69928220116935</v>
      </c>
      <c r="K6416" s="50" t="str">
        <f>VLOOKUP(D6416,'Species List'!$A$2:$J$97,4,0)</f>
        <v>Scaridae</v>
      </c>
    </row>
    <row r="6417" spans="1:11">
      <c r="A6417">
        <v>2017</v>
      </c>
      <c r="B6417" t="s">
        <v>58</v>
      </c>
      <c r="C6417">
        <v>7</v>
      </c>
      <c r="D6417" t="s">
        <v>5</v>
      </c>
      <c r="E6417" s="48" t="str">
        <f>VLOOKUP(D6417,'Species List'!$A$2:$J$97,3,0)</f>
        <v>Scarus vetula</v>
      </c>
      <c r="F6417">
        <v>28</v>
      </c>
      <c r="G6417" t="s">
        <v>43</v>
      </c>
      <c r="H6417" s="50">
        <f>VLOOKUP(D6417,'Species List'!$A$2:$J$97,6,0)</f>
        <v>-5.0162000000000004</v>
      </c>
      <c r="I6417" s="50">
        <f>VLOOKUP(D6417,'Species List'!$A$2:$J$97,7,0)</f>
        <v>3.1109</v>
      </c>
      <c r="J6417">
        <f t="shared" si="100"/>
        <v>395.06078258407069</v>
      </c>
      <c r="K6417" s="50" t="str">
        <f>VLOOKUP(D6417,'Species List'!$A$2:$J$97,4,0)</f>
        <v>Scaridae</v>
      </c>
    </row>
    <row r="6418" spans="1:11">
      <c r="A6418">
        <v>2017</v>
      </c>
      <c r="B6418" t="s">
        <v>58</v>
      </c>
      <c r="C6418">
        <v>7</v>
      </c>
      <c r="D6418" t="s">
        <v>9</v>
      </c>
      <c r="E6418" s="48" t="str">
        <f>VLOOKUP(D6418,'Species List'!$A$2:$J$97,3,0)</f>
        <v>Sparisoma viride</v>
      </c>
      <c r="F6418">
        <v>14</v>
      </c>
      <c r="G6418" t="s">
        <v>21</v>
      </c>
      <c r="H6418" s="50">
        <f>VLOOKUP(D6418,'Species List'!$A$2:$J$97,6,0)</f>
        <v>-4.4317000000000002</v>
      </c>
      <c r="I6418" s="50">
        <f>VLOOKUP(D6418,'Species List'!$A$2:$J$97,7,0)</f>
        <v>2.9051</v>
      </c>
      <c r="J6418">
        <f t="shared" si="100"/>
        <v>63.535515280093612</v>
      </c>
      <c r="K6418" s="50" t="str">
        <f>VLOOKUP(D6418,'Species List'!$A$2:$J$97,4,0)</f>
        <v>Scaridae</v>
      </c>
    </row>
    <row r="6419" spans="1:11">
      <c r="A6419">
        <v>2017</v>
      </c>
      <c r="B6419" t="s">
        <v>58</v>
      </c>
      <c r="C6419">
        <v>7</v>
      </c>
      <c r="D6419" t="s">
        <v>9</v>
      </c>
      <c r="E6419" s="48" t="str">
        <f>VLOOKUP(D6419,'Species List'!$A$2:$J$97,3,0)</f>
        <v>Sparisoma viride</v>
      </c>
      <c r="F6419">
        <v>14</v>
      </c>
      <c r="G6419" t="s">
        <v>21</v>
      </c>
      <c r="H6419" s="50">
        <f>VLOOKUP(D6419,'Species List'!$A$2:$J$97,6,0)</f>
        <v>-4.4317000000000002</v>
      </c>
      <c r="I6419" s="50">
        <f>VLOOKUP(D6419,'Species List'!$A$2:$J$97,7,0)</f>
        <v>2.9051</v>
      </c>
      <c r="J6419">
        <f t="shared" si="100"/>
        <v>63.535515280093612</v>
      </c>
      <c r="K6419" s="50" t="str">
        <f>VLOOKUP(D6419,'Species List'!$A$2:$J$97,4,0)</f>
        <v>Scaridae</v>
      </c>
    </row>
    <row r="6420" spans="1:11">
      <c r="A6420">
        <v>2017</v>
      </c>
      <c r="B6420" t="s">
        <v>58</v>
      </c>
      <c r="C6420">
        <v>7</v>
      </c>
      <c r="D6420" t="s">
        <v>9</v>
      </c>
      <c r="E6420" s="48" t="str">
        <f>VLOOKUP(D6420,'Species List'!$A$2:$J$97,3,0)</f>
        <v>Sparisoma viride</v>
      </c>
      <c r="F6420">
        <v>23</v>
      </c>
      <c r="G6420" t="s">
        <v>21</v>
      </c>
      <c r="H6420" s="50">
        <f>VLOOKUP(D6420,'Species List'!$A$2:$J$97,6,0)</f>
        <v>-4.4317000000000002</v>
      </c>
      <c r="I6420" s="50">
        <f>VLOOKUP(D6420,'Species List'!$A$2:$J$97,7,0)</f>
        <v>2.9051</v>
      </c>
      <c r="J6420">
        <f t="shared" si="100"/>
        <v>268.75437106326598</v>
      </c>
      <c r="K6420" s="50" t="str">
        <f>VLOOKUP(D6420,'Species List'!$A$2:$J$97,4,0)</f>
        <v>Scaridae</v>
      </c>
    </row>
    <row r="6421" spans="1:11">
      <c r="A6421">
        <v>2017</v>
      </c>
      <c r="B6421" t="s">
        <v>58</v>
      </c>
      <c r="C6421">
        <v>7</v>
      </c>
      <c r="D6421" t="s">
        <v>9</v>
      </c>
      <c r="E6421" s="48" t="str">
        <f>VLOOKUP(D6421,'Species List'!$A$2:$J$97,3,0)</f>
        <v>Sparisoma viride</v>
      </c>
      <c r="F6421">
        <v>23</v>
      </c>
      <c r="G6421" t="s">
        <v>21</v>
      </c>
      <c r="H6421" s="50">
        <f>VLOOKUP(D6421,'Species List'!$A$2:$J$97,6,0)</f>
        <v>-4.4317000000000002</v>
      </c>
      <c r="I6421" s="50">
        <f>VLOOKUP(D6421,'Species List'!$A$2:$J$97,7,0)</f>
        <v>2.9051</v>
      </c>
      <c r="J6421">
        <f t="shared" si="100"/>
        <v>268.75437106326598</v>
      </c>
      <c r="K6421" s="50" t="str">
        <f>VLOOKUP(D6421,'Species List'!$A$2:$J$97,4,0)</f>
        <v>Scaridae</v>
      </c>
    </row>
    <row r="6422" spans="1:11">
      <c r="A6422">
        <v>2017</v>
      </c>
      <c r="B6422" t="s">
        <v>58</v>
      </c>
      <c r="C6422">
        <v>7</v>
      </c>
      <c r="D6422" t="s">
        <v>9</v>
      </c>
      <c r="E6422" s="48" t="str">
        <f>VLOOKUP(D6422,'Species List'!$A$2:$J$97,3,0)</f>
        <v>Sparisoma viride</v>
      </c>
      <c r="F6422">
        <v>23</v>
      </c>
      <c r="G6422" t="s">
        <v>21</v>
      </c>
      <c r="H6422" s="50">
        <f>VLOOKUP(D6422,'Species List'!$A$2:$J$97,6,0)</f>
        <v>-4.4317000000000002</v>
      </c>
      <c r="I6422" s="50">
        <f>VLOOKUP(D6422,'Species List'!$A$2:$J$97,7,0)</f>
        <v>2.9051</v>
      </c>
      <c r="J6422">
        <f t="shared" si="100"/>
        <v>268.75437106326598</v>
      </c>
      <c r="K6422" s="50" t="str">
        <f>VLOOKUP(D6422,'Species List'!$A$2:$J$97,4,0)</f>
        <v>Scaridae</v>
      </c>
    </row>
    <row r="6423" spans="1:11">
      <c r="A6423">
        <v>2017</v>
      </c>
      <c r="B6423" t="s">
        <v>58</v>
      </c>
      <c r="C6423">
        <v>7</v>
      </c>
      <c r="D6423" t="s">
        <v>9</v>
      </c>
      <c r="E6423" s="48" t="str">
        <f>VLOOKUP(D6423,'Species List'!$A$2:$J$97,3,0)</f>
        <v>Sparisoma viride</v>
      </c>
      <c r="F6423">
        <v>22</v>
      </c>
      <c r="G6423" t="s">
        <v>43</v>
      </c>
      <c r="H6423" s="50">
        <f>VLOOKUP(D6423,'Species List'!$A$2:$J$97,6,0)</f>
        <v>-4.4317000000000002</v>
      </c>
      <c r="I6423" s="50">
        <f>VLOOKUP(D6423,'Species List'!$A$2:$J$97,7,0)</f>
        <v>2.9051</v>
      </c>
      <c r="J6423">
        <f t="shared" si="100"/>
        <v>236.19577785013334</v>
      </c>
      <c r="K6423" s="50" t="str">
        <f>VLOOKUP(D6423,'Species List'!$A$2:$J$97,4,0)</f>
        <v>Scaridae</v>
      </c>
    </row>
    <row r="6424" spans="1:11">
      <c r="A6424">
        <v>2017</v>
      </c>
      <c r="B6424" t="s">
        <v>58</v>
      </c>
      <c r="C6424">
        <v>7</v>
      </c>
      <c r="D6424" t="s">
        <v>9</v>
      </c>
      <c r="E6424" s="48" t="str">
        <f>VLOOKUP(D6424,'Species List'!$A$2:$J$97,3,0)</f>
        <v>Sparisoma viride</v>
      </c>
      <c r="F6424">
        <v>22</v>
      </c>
      <c r="G6424" t="s">
        <v>43</v>
      </c>
      <c r="H6424" s="50">
        <f>VLOOKUP(D6424,'Species List'!$A$2:$J$97,6,0)</f>
        <v>-4.4317000000000002</v>
      </c>
      <c r="I6424" s="50">
        <f>VLOOKUP(D6424,'Species List'!$A$2:$J$97,7,0)</f>
        <v>2.9051</v>
      </c>
      <c r="J6424">
        <f t="shared" si="100"/>
        <v>236.19577785013334</v>
      </c>
      <c r="K6424" s="50" t="str">
        <f>VLOOKUP(D6424,'Species List'!$A$2:$J$97,4,0)</f>
        <v>Scaridae</v>
      </c>
    </row>
    <row r="6425" spans="1:11">
      <c r="A6425">
        <v>2017</v>
      </c>
      <c r="B6425" t="s">
        <v>62</v>
      </c>
      <c r="C6425">
        <v>1</v>
      </c>
      <c r="D6425" t="s">
        <v>46</v>
      </c>
      <c r="E6425" s="48" t="str">
        <f>VLOOKUP(D6425,'Species List'!$A$2:$J$97,3,0)</f>
        <v>Acanthurus chirurgus</v>
      </c>
      <c r="F6425">
        <v>12</v>
      </c>
      <c r="H6425" s="50">
        <f>VLOOKUP(D6425,'Species List'!$A$2:$J$97,6,0)</f>
        <v>-2.4262000000000001</v>
      </c>
      <c r="I6425" s="50">
        <f>VLOOKUP(D6425,'Species List'!$A$2:$J$97,7,0)</f>
        <v>2.0768</v>
      </c>
      <c r="J6425">
        <f t="shared" si="100"/>
        <v>77.954934647161181</v>
      </c>
      <c r="K6425" s="50" t="str">
        <f>VLOOKUP(D6425,'Species List'!$A$2:$J$97,4,0)</f>
        <v>Acanthuridae</v>
      </c>
    </row>
    <row r="6426" spans="1:11">
      <c r="A6426">
        <v>2017</v>
      </c>
      <c r="B6426" t="s">
        <v>62</v>
      </c>
      <c r="C6426">
        <v>1</v>
      </c>
      <c r="D6426" t="s">
        <v>46</v>
      </c>
      <c r="E6426" s="48" t="str">
        <f>VLOOKUP(D6426,'Species List'!$A$2:$J$97,3,0)</f>
        <v>Acanthurus chirurgus</v>
      </c>
      <c r="F6426">
        <v>15</v>
      </c>
      <c r="H6426" s="50">
        <f>VLOOKUP(D6426,'Species List'!$A$2:$J$97,6,0)</f>
        <v>-2.4262000000000001</v>
      </c>
      <c r="I6426" s="50">
        <f>VLOOKUP(D6426,'Species List'!$A$2:$J$97,7,0)</f>
        <v>2.0768</v>
      </c>
      <c r="J6426">
        <f t="shared" si="100"/>
        <v>123.90999139179274</v>
      </c>
      <c r="K6426" s="50" t="str">
        <f>VLOOKUP(D6426,'Species List'!$A$2:$J$97,4,0)</f>
        <v>Acanthuridae</v>
      </c>
    </row>
    <row r="6427" spans="1:11">
      <c r="A6427">
        <v>2017</v>
      </c>
      <c r="B6427" t="s">
        <v>62</v>
      </c>
      <c r="C6427">
        <v>1</v>
      </c>
      <c r="D6427" t="s">
        <v>46</v>
      </c>
      <c r="E6427" s="48" t="str">
        <f>VLOOKUP(D6427,'Species List'!$A$2:$J$97,3,0)</f>
        <v>Acanthurus chirurgus</v>
      </c>
      <c r="F6427">
        <v>18</v>
      </c>
      <c r="H6427" s="50">
        <f>VLOOKUP(D6427,'Species List'!$A$2:$J$97,6,0)</f>
        <v>-2.4262000000000001</v>
      </c>
      <c r="I6427" s="50">
        <f>VLOOKUP(D6427,'Species List'!$A$2:$J$97,7,0)</f>
        <v>2.0768</v>
      </c>
      <c r="J6427">
        <f t="shared" si="100"/>
        <v>180.94639647035288</v>
      </c>
      <c r="K6427" s="50" t="str">
        <f>VLOOKUP(D6427,'Species List'!$A$2:$J$97,4,0)</f>
        <v>Acanthuridae</v>
      </c>
    </row>
    <row r="6428" spans="1:11">
      <c r="A6428">
        <v>2017</v>
      </c>
      <c r="B6428" t="s">
        <v>62</v>
      </c>
      <c r="C6428">
        <v>1</v>
      </c>
      <c r="D6428" t="s">
        <v>54</v>
      </c>
      <c r="E6428" s="48" t="str">
        <f>VLOOKUP(D6428,'Species List'!$A$2:$J$97,3,0)</f>
        <v>Acanthurus coeruleus</v>
      </c>
      <c r="F6428">
        <v>12</v>
      </c>
      <c r="H6428" s="50">
        <f>VLOOKUP(D6428,'Species List'!$A$2:$J$97,6,0)</f>
        <v>-2.8241999999999998</v>
      </c>
      <c r="I6428" s="50">
        <f>VLOOKUP(D6428,'Species List'!$A$2:$J$97,7,0)</f>
        <v>2.2637999999999998</v>
      </c>
      <c r="J6428">
        <f t="shared" si="100"/>
        <v>76.322133977954692</v>
      </c>
      <c r="K6428" s="50" t="str">
        <f>VLOOKUP(D6428,'Species List'!$A$2:$J$97,4,0)</f>
        <v>Acanthuridae</v>
      </c>
    </row>
    <row r="6429" spans="1:11">
      <c r="A6429">
        <v>2017</v>
      </c>
      <c r="B6429" t="s">
        <v>62</v>
      </c>
      <c r="C6429">
        <v>1</v>
      </c>
      <c r="D6429" t="s">
        <v>54</v>
      </c>
      <c r="E6429" s="48" t="str">
        <f>VLOOKUP(D6429,'Species List'!$A$2:$J$97,3,0)</f>
        <v>Acanthurus coeruleus</v>
      </c>
      <c r="F6429">
        <v>14</v>
      </c>
      <c r="H6429" s="50">
        <f>VLOOKUP(D6429,'Species List'!$A$2:$J$97,6,0)</f>
        <v>-2.8241999999999998</v>
      </c>
      <c r="I6429" s="50">
        <f>VLOOKUP(D6429,'Species List'!$A$2:$J$97,7,0)</f>
        <v>2.2637999999999998</v>
      </c>
      <c r="J6429">
        <f t="shared" si="100"/>
        <v>108.19436620046002</v>
      </c>
      <c r="K6429" s="50" t="str">
        <f>VLOOKUP(D6429,'Species List'!$A$2:$J$97,4,0)</f>
        <v>Acanthuridae</v>
      </c>
    </row>
    <row r="6430" spans="1:11">
      <c r="A6430">
        <v>2017</v>
      </c>
      <c r="B6430" t="s">
        <v>62</v>
      </c>
      <c r="C6430">
        <v>1</v>
      </c>
      <c r="D6430" t="s">
        <v>49</v>
      </c>
      <c r="E6430" s="48" t="str">
        <f>VLOOKUP(D6430,'Species List'!$A$2:$J$97,3,0)</f>
        <v>Microspathodon chrysurus</v>
      </c>
      <c r="F6430">
        <v>12</v>
      </c>
      <c r="H6430" s="50">
        <f>VLOOKUP(D6430,'Species List'!$A$2:$J$97,6,0)</f>
        <v>-4.7032999999999996</v>
      </c>
      <c r="I6430" s="50">
        <f>VLOOKUP(D6430,'Species List'!$A$2:$J$97,7,0)</f>
        <v>3.0825</v>
      </c>
      <c r="J6430">
        <f t="shared" si="100"/>
        <v>50.789763544333439</v>
      </c>
      <c r="K6430" s="50" t="str">
        <f>VLOOKUP(D6430,'Species List'!$A$2:$J$97,4,0)</f>
        <v>Pomacentridae</v>
      </c>
    </row>
    <row r="6431" spans="1:11">
      <c r="A6431">
        <v>2017</v>
      </c>
      <c r="B6431" t="s">
        <v>62</v>
      </c>
      <c r="C6431">
        <v>1</v>
      </c>
      <c r="D6431" t="s">
        <v>44</v>
      </c>
      <c r="E6431" s="48" t="str">
        <f>VLOOKUP(D6431,'Species List'!$A$2:$J$97,3,0)</f>
        <v>Scarus iseri</v>
      </c>
      <c r="F6431">
        <v>22</v>
      </c>
      <c r="G6431" t="s">
        <v>43</v>
      </c>
      <c r="H6431" s="50">
        <f>VLOOKUP(D6431,'Species List'!$A$2:$J$97,6,0)</f>
        <v>-4.8887</v>
      </c>
      <c r="I6431" s="50">
        <f>VLOOKUP(D6431,'Species List'!$A$2:$J$97,7,0)</f>
        <v>3.0548000000000002</v>
      </c>
      <c r="J6431">
        <f t="shared" si="100"/>
        <v>184.89825197921766</v>
      </c>
      <c r="K6431" s="50" t="str">
        <f>VLOOKUP(D6431,'Species List'!$A$2:$J$97,4,0)</f>
        <v>Scaridae</v>
      </c>
    </row>
    <row r="6432" spans="1:11">
      <c r="A6432">
        <v>2017</v>
      </c>
      <c r="B6432" t="s">
        <v>62</v>
      </c>
      <c r="C6432">
        <v>1</v>
      </c>
      <c r="D6432" t="s">
        <v>48</v>
      </c>
      <c r="E6432" s="48" t="str">
        <f>VLOOKUP(D6432,'Species List'!$A$2:$J$97,3,0)</f>
        <v>Scarus taeniopterus</v>
      </c>
      <c r="F6432">
        <v>12</v>
      </c>
      <c r="G6432" t="s">
        <v>21</v>
      </c>
      <c r="H6432" s="50">
        <f>VLOOKUP(D6432,'Species List'!$A$2:$J$97,6,0)</f>
        <v>-3.2256999999999998</v>
      </c>
      <c r="I6432" s="50">
        <f>VLOOKUP(D6432,'Species List'!$A$2:$J$97,7,0)</f>
        <v>2.3852000000000002</v>
      </c>
      <c r="J6432">
        <f t="shared" si="100"/>
        <v>54.145592205106873</v>
      </c>
      <c r="K6432" s="50" t="str">
        <f>VLOOKUP(D6432,'Species List'!$A$2:$J$97,4,0)</f>
        <v>Scaridae</v>
      </c>
    </row>
    <row r="6433" spans="1:11">
      <c r="A6433">
        <v>2017</v>
      </c>
      <c r="B6433" t="s">
        <v>62</v>
      </c>
      <c r="C6433">
        <v>1</v>
      </c>
      <c r="D6433" t="s">
        <v>48</v>
      </c>
      <c r="E6433" s="48" t="str">
        <f>VLOOKUP(D6433,'Species List'!$A$2:$J$97,3,0)</f>
        <v>Scarus taeniopterus</v>
      </c>
      <c r="F6433">
        <v>12</v>
      </c>
      <c r="G6433" t="s">
        <v>21</v>
      </c>
      <c r="H6433" s="50">
        <f>VLOOKUP(D6433,'Species List'!$A$2:$J$97,6,0)</f>
        <v>-3.2256999999999998</v>
      </c>
      <c r="I6433" s="50">
        <f>VLOOKUP(D6433,'Species List'!$A$2:$J$97,7,0)</f>
        <v>2.3852000000000002</v>
      </c>
      <c r="J6433">
        <f t="shared" si="100"/>
        <v>54.145592205106873</v>
      </c>
      <c r="K6433" s="50" t="str">
        <f>VLOOKUP(D6433,'Species List'!$A$2:$J$97,4,0)</f>
        <v>Scaridae</v>
      </c>
    </row>
    <row r="6434" spans="1:11">
      <c r="A6434">
        <v>2017</v>
      </c>
      <c r="B6434" t="s">
        <v>62</v>
      </c>
      <c r="C6434">
        <v>1</v>
      </c>
      <c r="D6434" t="s">
        <v>48</v>
      </c>
      <c r="E6434" s="48" t="str">
        <f>VLOOKUP(D6434,'Species List'!$A$2:$J$97,3,0)</f>
        <v>Scarus taeniopterus</v>
      </c>
      <c r="F6434">
        <v>12</v>
      </c>
      <c r="G6434" t="s">
        <v>21</v>
      </c>
      <c r="H6434" s="50">
        <f>VLOOKUP(D6434,'Species List'!$A$2:$J$97,6,0)</f>
        <v>-3.2256999999999998</v>
      </c>
      <c r="I6434" s="50">
        <f>VLOOKUP(D6434,'Species List'!$A$2:$J$97,7,0)</f>
        <v>2.3852000000000002</v>
      </c>
      <c r="J6434">
        <f t="shared" si="100"/>
        <v>54.145592205106873</v>
      </c>
      <c r="K6434" s="50" t="str">
        <f>VLOOKUP(D6434,'Species List'!$A$2:$J$97,4,0)</f>
        <v>Scaridae</v>
      </c>
    </row>
    <row r="6435" spans="1:11">
      <c r="A6435">
        <v>2017</v>
      </c>
      <c r="B6435" t="s">
        <v>62</v>
      </c>
      <c r="C6435">
        <v>1</v>
      </c>
      <c r="D6435" t="s">
        <v>48</v>
      </c>
      <c r="E6435" s="48" t="str">
        <f>VLOOKUP(D6435,'Species List'!$A$2:$J$97,3,0)</f>
        <v>Scarus taeniopterus</v>
      </c>
      <c r="F6435">
        <v>13</v>
      </c>
      <c r="G6435" t="s">
        <v>21</v>
      </c>
      <c r="H6435" s="50">
        <f>VLOOKUP(D6435,'Species List'!$A$2:$J$97,6,0)</f>
        <v>-3.2256999999999998</v>
      </c>
      <c r="I6435" s="50">
        <f>VLOOKUP(D6435,'Species List'!$A$2:$J$97,7,0)</f>
        <v>2.3852000000000002</v>
      </c>
      <c r="J6435">
        <f t="shared" si="100"/>
        <v>65.535660968650873</v>
      </c>
      <c r="K6435" s="50" t="str">
        <f>VLOOKUP(D6435,'Species List'!$A$2:$J$97,4,0)</f>
        <v>Scaridae</v>
      </c>
    </row>
    <row r="6436" spans="1:11">
      <c r="A6436">
        <v>2017</v>
      </c>
      <c r="B6436" t="s">
        <v>62</v>
      </c>
      <c r="C6436">
        <v>1</v>
      </c>
      <c r="D6436" t="s">
        <v>48</v>
      </c>
      <c r="E6436" s="48" t="str">
        <f>VLOOKUP(D6436,'Species List'!$A$2:$J$97,3,0)</f>
        <v>Scarus taeniopterus</v>
      </c>
      <c r="F6436">
        <v>15</v>
      </c>
      <c r="G6436" t="s">
        <v>21</v>
      </c>
      <c r="H6436" s="50">
        <f>VLOOKUP(D6436,'Species List'!$A$2:$J$97,6,0)</f>
        <v>-3.2256999999999998</v>
      </c>
      <c r="I6436" s="50">
        <f>VLOOKUP(D6436,'Species List'!$A$2:$J$97,7,0)</f>
        <v>2.3852000000000002</v>
      </c>
      <c r="J6436">
        <f t="shared" si="100"/>
        <v>92.19616810425471</v>
      </c>
      <c r="K6436" s="50" t="str">
        <f>VLOOKUP(D6436,'Species List'!$A$2:$J$97,4,0)</f>
        <v>Scaridae</v>
      </c>
    </row>
    <row r="6437" spans="1:11">
      <c r="A6437">
        <v>2017</v>
      </c>
      <c r="B6437" t="s">
        <v>62</v>
      </c>
      <c r="C6437">
        <v>1</v>
      </c>
      <c r="D6437" t="s">
        <v>48</v>
      </c>
      <c r="E6437" s="48" t="str">
        <f>VLOOKUP(D6437,'Species List'!$A$2:$J$97,3,0)</f>
        <v>Scarus taeniopterus</v>
      </c>
      <c r="F6437">
        <v>15</v>
      </c>
      <c r="G6437" t="s">
        <v>21</v>
      </c>
      <c r="H6437" s="50">
        <f>VLOOKUP(D6437,'Species List'!$A$2:$J$97,6,0)</f>
        <v>-3.2256999999999998</v>
      </c>
      <c r="I6437" s="50">
        <f>VLOOKUP(D6437,'Species List'!$A$2:$J$97,7,0)</f>
        <v>2.3852000000000002</v>
      </c>
      <c r="J6437">
        <f t="shared" si="100"/>
        <v>92.19616810425471</v>
      </c>
      <c r="K6437" s="50" t="str">
        <f>VLOOKUP(D6437,'Species List'!$A$2:$J$97,4,0)</f>
        <v>Scaridae</v>
      </c>
    </row>
    <row r="6438" spans="1:11">
      <c r="A6438">
        <v>2017</v>
      </c>
      <c r="B6438" t="s">
        <v>62</v>
      </c>
      <c r="C6438">
        <v>1</v>
      </c>
      <c r="D6438" t="s">
        <v>48</v>
      </c>
      <c r="E6438" s="48" t="str">
        <f>VLOOKUP(D6438,'Species List'!$A$2:$J$97,3,0)</f>
        <v>Scarus taeniopterus</v>
      </c>
      <c r="F6438">
        <v>15</v>
      </c>
      <c r="G6438" t="s">
        <v>21</v>
      </c>
      <c r="H6438" s="50">
        <f>VLOOKUP(D6438,'Species List'!$A$2:$J$97,6,0)</f>
        <v>-3.2256999999999998</v>
      </c>
      <c r="I6438" s="50">
        <f>VLOOKUP(D6438,'Species List'!$A$2:$J$97,7,0)</f>
        <v>2.3852000000000002</v>
      </c>
      <c r="J6438">
        <f t="shared" si="100"/>
        <v>92.19616810425471</v>
      </c>
      <c r="K6438" s="50" t="str">
        <f>VLOOKUP(D6438,'Species List'!$A$2:$J$97,4,0)</f>
        <v>Scaridae</v>
      </c>
    </row>
    <row r="6439" spans="1:11">
      <c r="A6439">
        <v>2017</v>
      </c>
      <c r="B6439" t="s">
        <v>62</v>
      </c>
      <c r="C6439">
        <v>1</v>
      </c>
      <c r="D6439" t="s">
        <v>48</v>
      </c>
      <c r="E6439" s="48" t="str">
        <f>VLOOKUP(D6439,'Species List'!$A$2:$J$97,3,0)</f>
        <v>Scarus taeniopterus</v>
      </c>
      <c r="F6439">
        <v>8</v>
      </c>
      <c r="G6439" t="s">
        <v>53</v>
      </c>
      <c r="H6439" s="50">
        <f>VLOOKUP(D6439,'Species List'!$A$2:$J$97,6,0)</f>
        <v>-3.2256999999999998</v>
      </c>
      <c r="I6439" s="50">
        <f>VLOOKUP(D6439,'Species List'!$A$2:$J$97,7,0)</f>
        <v>2.3852000000000002</v>
      </c>
      <c r="J6439">
        <f t="shared" si="100"/>
        <v>20.584969932158472</v>
      </c>
      <c r="K6439" s="50" t="str">
        <f>VLOOKUP(D6439,'Species List'!$A$2:$J$97,4,0)</f>
        <v>Scaridae</v>
      </c>
    </row>
    <row r="6440" spans="1:11">
      <c r="A6440">
        <v>2017</v>
      </c>
      <c r="B6440" t="s">
        <v>62</v>
      </c>
      <c r="C6440">
        <v>1</v>
      </c>
      <c r="D6440" t="s">
        <v>48</v>
      </c>
      <c r="E6440" s="48" t="str">
        <f>VLOOKUP(D6440,'Species List'!$A$2:$J$97,3,0)</f>
        <v>Scarus taeniopterus</v>
      </c>
      <c r="F6440">
        <v>8</v>
      </c>
      <c r="G6440" t="s">
        <v>53</v>
      </c>
      <c r="H6440" s="50">
        <f>VLOOKUP(D6440,'Species List'!$A$2:$J$97,6,0)</f>
        <v>-3.2256999999999998</v>
      </c>
      <c r="I6440" s="50">
        <f>VLOOKUP(D6440,'Species List'!$A$2:$J$97,7,0)</f>
        <v>2.3852000000000002</v>
      </c>
      <c r="J6440">
        <f t="shared" si="100"/>
        <v>20.584969932158472</v>
      </c>
      <c r="K6440" s="50" t="str">
        <f>VLOOKUP(D6440,'Species List'!$A$2:$J$97,4,0)</f>
        <v>Scaridae</v>
      </c>
    </row>
    <row r="6441" spans="1:11">
      <c r="A6441">
        <v>2017</v>
      </c>
      <c r="B6441" t="s">
        <v>62</v>
      </c>
      <c r="C6441">
        <v>1</v>
      </c>
      <c r="D6441" t="s">
        <v>48</v>
      </c>
      <c r="E6441" s="48" t="str">
        <f>VLOOKUP(D6441,'Species List'!$A$2:$J$97,3,0)</f>
        <v>Scarus taeniopterus</v>
      </c>
      <c r="F6441">
        <v>20</v>
      </c>
      <c r="G6441" t="s">
        <v>43</v>
      </c>
      <c r="H6441" s="50">
        <f>VLOOKUP(D6441,'Species List'!$A$2:$J$97,6,0)</f>
        <v>-3.2256999999999998</v>
      </c>
      <c r="I6441" s="50">
        <f>VLOOKUP(D6441,'Species List'!$A$2:$J$97,7,0)</f>
        <v>2.3852000000000002</v>
      </c>
      <c r="J6441">
        <f t="shared" si="100"/>
        <v>183.11197449783583</v>
      </c>
      <c r="K6441" s="50" t="str">
        <f>VLOOKUP(D6441,'Species List'!$A$2:$J$97,4,0)</f>
        <v>Scaridae</v>
      </c>
    </row>
    <row r="6442" spans="1:11">
      <c r="A6442">
        <v>2017</v>
      </c>
      <c r="B6442" t="s">
        <v>62</v>
      </c>
      <c r="C6442">
        <v>1</v>
      </c>
      <c r="D6442" t="s">
        <v>48</v>
      </c>
      <c r="E6442" s="48" t="str">
        <f>VLOOKUP(D6442,'Species List'!$A$2:$J$97,3,0)</f>
        <v>Scarus taeniopterus</v>
      </c>
      <c r="F6442">
        <v>21</v>
      </c>
      <c r="G6442" t="s">
        <v>43</v>
      </c>
      <c r="H6442" s="50">
        <f>VLOOKUP(D6442,'Species List'!$A$2:$J$97,6,0)</f>
        <v>-3.2256999999999998</v>
      </c>
      <c r="I6442" s="50">
        <f>VLOOKUP(D6442,'Species List'!$A$2:$J$97,7,0)</f>
        <v>2.3852000000000002</v>
      </c>
      <c r="J6442">
        <f t="shared" si="100"/>
        <v>205.71097462173614</v>
      </c>
      <c r="K6442" s="50" t="str">
        <f>VLOOKUP(D6442,'Species List'!$A$2:$J$97,4,0)</f>
        <v>Scaridae</v>
      </c>
    </row>
    <row r="6443" spans="1:11">
      <c r="A6443">
        <v>2017</v>
      </c>
      <c r="B6443" t="s">
        <v>62</v>
      </c>
      <c r="C6443">
        <v>1</v>
      </c>
      <c r="D6443" t="s">
        <v>48</v>
      </c>
      <c r="E6443" s="48" t="str">
        <f>VLOOKUP(D6443,'Species List'!$A$2:$J$97,3,0)</f>
        <v>Scarus taeniopterus</v>
      </c>
      <c r="F6443">
        <v>22</v>
      </c>
      <c r="G6443" t="s">
        <v>43</v>
      </c>
      <c r="H6443" s="50">
        <f>VLOOKUP(D6443,'Species List'!$A$2:$J$97,6,0)</f>
        <v>-3.2256999999999998</v>
      </c>
      <c r="I6443" s="50">
        <f>VLOOKUP(D6443,'Species List'!$A$2:$J$97,7,0)</f>
        <v>2.3852000000000002</v>
      </c>
      <c r="J6443">
        <f t="shared" si="100"/>
        <v>229.85109565998633</v>
      </c>
      <c r="K6443" s="50" t="str">
        <f>VLOOKUP(D6443,'Species List'!$A$2:$J$97,4,0)</f>
        <v>Scaridae</v>
      </c>
    </row>
    <row r="6444" spans="1:11">
      <c r="A6444">
        <v>2017</v>
      </c>
      <c r="B6444" t="s">
        <v>62</v>
      </c>
      <c r="C6444">
        <v>1</v>
      </c>
      <c r="D6444" t="s">
        <v>48</v>
      </c>
      <c r="E6444" s="48" t="str">
        <f>VLOOKUP(D6444,'Species List'!$A$2:$J$97,3,0)</f>
        <v>Scarus taeniopterus</v>
      </c>
      <c r="F6444">
        <v>18</v>
      </c>
      <c r="H6444" s="50">
        <f>VLOOKUP(D6444,'Species List'!$A$2:$J$97,6,0)</f>
        <v>-3.2256999999999998</v>
      </c>
      <c r="I6444" s="50">
        <f>VLOOKUP(D6444,'Species List'!$A$2:$J$97,7,0)</f>
        <v>2.3852000000000002</v>
      </c>
      <c r="J6444">
        <f t="shared" si="100"/>
        <v>142.42163893869329</v>
      </c>
      <c r="K6444" s="50" t="str">
        <f>VLOOKUP(D6444,'Species List'!$A$2:$J$97,4,0)</f>
        <v>Scaridae</v>
      </c>
    </row>
    <row r="6445" spans="1:11">
      <c r="A6445">
        <v>2017</v>
      </c>
      <c r="B6445" t="s">
        <v>62</v>
      </c>
      <c r="C6445">
        <v>1</v>
      </c>
      <c r="D6445" t="s">
        <v>42</v>
      </c>
      <c r="E6445" s="48" t="str">
        <f>VLOOKUP(D6445,'Species List'!$A$2:$J$97,3,0)</f>
        <v>Scarus vetula</v>
      </c>
      <c r="F6445">
        <v>12</v>
      </c>
      <c r="G6445" t="s">
        <v>53</v>
      </c>
      <c r="H6445" s="50">
        <f>VLOOKUP(D6445,'Species List'!$A$2:$J$97,6,0)</f>
        <v>-5.0162000000000004</v>
      </c>
      <c r="I6445" s="50">
        <f>VLOOKUP(D6445,'Species List'!$A$2:$J$97,7,0)</f>
        <v>3.1109</v>
      </c>
      <c r="J6445">
        <f t="shared" si="100"/>
        <v>28.309026719500526</v>
      </c>
      <c r="K6445" s="50" t="str">
        <f>VLOOKUP(D6445,'Species List'!$A$2:$J$97,4,0)</f>
        <v>Scaridae</v>
      </c>
    </row>
    <row r="6446" spans="1:11">
      <c r="A6446">
        <v>2017</v>
      </c>
      <c r="B6446" t="s">
        <v>62</v>
      </c>
      <c r="C6446">
        <v>1</v>
      </c>
      <c r="D6446" t="s">
        <v>42</v>
      </c>
      <c r="E6446" s="48" t="str">
        <f>VLOOKUP(D6446,'Species List'!$A$2:$J$97,3,0)</f>
        <v>Scarus vetula</v>
      </c>
      <c r="F6446">
        <v>38</v>
      </c>
      <c r="G6446" t="s">
        <v>43</v>
      </c>
      <c r="H6446" s="50">
        <f>VLOOKUP(D6446,'Species List'!$A$2:$J$97,6,0)</f>
        <v>-5.0162000000000004</v>
      </c>
      <c r="I6446" s="50">
        <f>VLOOKUP(D6446,'Species List'!$A$2:$J$97,7,0)</f>
        <v>3.1109</v>
      </c>
      <c r="J6446">
        <f t="shared" si="100"/>
        <v>1021.5245084831901</v>
      </c>
      <c r="K6446" s="50" t="str">
        <f>VLOOKUP(D6446,'Species List'!$A$2:$J$97,4,0)</f>
        <v>Scaridae</v>
      </c>
    </row>
    <row r="6447" spans="1:11">
      <c r="A6447">
        <v>2017</v>
      </c>
      <c r="B6447" t="s">
        <v>62</v>
      </c>
      <c r="C6447">
        <v>1</v>
      </c>
      <c r="D6447" t="s">
        <v>47</v>
      </c>
      <c r="E6447" s="48" t="str">
        <f>VLOOKUP(D6447,'Species List'!$A$2:$J$97,3,0)</f>
        <v>Sparisoma aurofrenatum</v>
      </c>
      <c r="F6447">
        <v>19</v>
      </c>
      <c r="G6447" t="s">
        <v>43</v>
      </c>
      <c r="H6447" s="50">
        <f>VLOOKUP(D6447,'Species List'!$A$2:$J$97,6,0)</f>
        <v>-4.0781000000000001</v>
      </c>
      <c r="I6447" s="50">
        <f>VLOOKUP(D6447,'Species List'!$A$2:$J$97,7,0)</f>
        <v>2.7437999999999998</v>
      </c>
      <c r="J6447">
        <f t="shared" si="100"/>
        <v>149.3977752647418</v>
      </c>
      <c r="K6447" s="50" t="str">
        <f>VLOOKUP(D6447,'Species List'!$A$2:$J$97,4,0)</f>
        <v>Scaridae</v>
      </c>
    </row>
    <row r="6448" spans="1:11">
      <c r="A6448">
        <v>2017</v>
      </c>
      <c r="B6448" t="s">
        <v>62</v>
      </c>
      <c r="C6448">
        <v>1</v>
      </c>
      <c r="D6448" t="s">
        <v>47</v>
      </c>
      <c r="E6448" s="48" t="str">
        <f>VLOOKUP(D6448,'Species List'!$A$2:$J$97,3,0)</f>
        <v>Sparisoma aurofrenatum</v>
      </c>
      <c r="F6448">
        <v>19</v>
      </c>
      <c r="G6448" t="s">
        <v>43</v>
      </c>
      <c r="H6448" s="50">
        <f>VLOOKUP(D6448,'Species List'!$A$2:$J$97,6,0)</f>
        <v>-4.0781000000000001</v>
      </c>
      <c r="I6448" s="50">
        <f>VLOOKUP(D6448,'Species List'!$A$2:$J$97,7,0)</f>
        <v>2.7437999999999998</v>
      </c>
      <c r="J6448">
        <f t="shared" si="100"/>
        <v>149.3977752647418</v>
      </c>
      <c r="K6448" s="50" t="str">
        <f>VLOOKUP(D6448,'Species List'!$A$2:$J$97,4,0)</f>
        <v>Scaridae</v>
      </c>
    </row>
    <row r="6449" spans="1:11">
      <c r="A6449">
        <v>2017</v>
      </c>
      <c r="B6449" t="s">
        <v>62</v>
      </c>
      <c r="C6449">
        <v>1</v>
      </c>
      <c r="D6449" t="s">
        <v>45</v>
      </c>
      <c r="E6449" s="48" t="str">
        <f>VLOOKUP(D6449,'Species List'!$A$2:$J$97,3,0)</f>
        <v>Sparisoma viride</v>
      </c>
      <c r="F6449">
        <v>22</v>
      </c>
      <c r="G6449" t="s">
        <v>43</v>
      </c>
      <c r="H6449" s="50">
        <f>VLOOKUP(D6449,'Species List'!$A$2:$J$97,6,0)</f>
        <v>-4.4317000000000002</v>
      </c>
      <c r="I6449" s="50">
        <f>VLOOKUP(D6449,'Species List'!$A$2:$J$97,7,0)</f>
        <v>2.9051</v>
      </c>
      <c r="J6449">
        <f t="shared" si="100"/>
        <v>236.19577785013334</v>
      </c>
      <c r="K6449" s="50" t="str">
        <f>VLOOKUP(D6449,'Species List'!$A$2:$J$97,4,0)</f>
        <v>Scaridae</v>
      </c>
    </row>
    <row r="6450" spans="1:11">
      <c r="A6450">
        <v>2017</v>
      </c>
      <c r="B6450" t="s">
        <v>62</v>
      </c>
      <c r="C6450">
        <v>1</v>
      </c>
      <c r="D6450" t="s">
        <v>45</v>
      </c>
      <c r="E6450" s="48" t="str">
        <f>VLOOKUP(D6450,'Species List'!$A$2:$J$97,3,0)</f>
        <v>Sparisoma viride</v>
      </c>
      <c r="F6450">
        <v>23</v>
      </c>
      <c r="G6450" t="s">
        <v>43</v>
      </c>
      <c r="H6450" s="50">
        <f>VLOOKUP(D6450,'Species List'!$A$2:$J$97,6,0)</f>
        <v>-4.4317000000000002</v>
      </c>
      <c r="I6450" s="50">
        <f>VLOOKUP(D6450,'Species List'!$A$2:$J$97,7,0)</f>
        <v>2.9051</v>
      </c>
      <c r="J6450">
        <f t="shared" si="100"/>
        <v>268.75437106326598</v>
      </c>
      <c r="K6450" s="50" t="str">
        <f>VLOOKUP(D6450,'Species List'!$A$2:$J$97,4,0)</f>
        <v>Scaridae</v>
      </c>
    </row>
    <row r="6451" spans="1:11">
      <c r="A6451">
        <v>2017</v>
      </c>
      <c r="B6451" t="s">
        <v>62</v>
      </c>
      <c r="C6451">
        <v>1</v>
      </c>
      <c r="D6451" t="s">
        <v>45</v>
      </c>
      <c r="E6451" s="48" t="str">
        <f>VLOOKUP(D6451,'Species List'!$A$2:$J$97,3,0)</f>
        <v>Sparisoma viride</v>
      </c>
      <c r="F6451">
        <v>28</v>
      </c>
      <c r="G6451" t="s">
        <v>43</v>
      </c>
      <c r="H6451" s="50">
        <f>VLOOKUP(D6451,'Species List'!$A$2:$J$97,6,0)</f>
        <v>-4.4317000000000002</v>
      </c>
      <c r="I6451" s="50">
        <f>VLOOKUP(D6451,'Species List'!$A$2:$J$97,7,0)</f>
        <v>2.9051</v>
      </c>
      <c r="J6451">
        <f t="shared" si="100"/>
        <v>475.92530495067058</v>
      </c>
      <c r="K6451" s="50" t="str">
        <f>VLOOKUP(D6451,'Species List'!$A$2:$J$97,4,0)</f>
        <v>Scaridae</v>
      </c>
    </row>
    <row r="6452" spans="1:11">
      <c r="A6452">
        <v>2017</v>
      </c>
      <c r="B6452" t="s">
        <v>62</v>
      </c>
      <c r="C6452">
        <v>1</v>
      </c>
      <c r="D6452" t="s">
        <v>45</v>
      </c>
      <c r="E6452" s="48" t="str">
        <f>VLOOKUP(D6452,'Species List'!$A$2:$J$97,3,0)</f>
        <v>Sparisoma viride</v>
      </c>
      <c r="F6452">
        <v>30</v>
      </c>
      <c r="G6452" t="s">
        <v>43</v>
      </c>
      <c r="H6452" s="50">
        <f>VLOOKUP(D6452,'Species List'!$A$2:$J$97,6,0)</f>
        <v>-4.4317000000000002</v>
      </c>
      <c r="I6452" s="50">
        <f>VLOOKUP(D6452,'Species List'!$A$2:$J$97,7,0)</f>
        <v>2.9051</v>
      </c>
      <c r="J6452">
        <f t="shared" si="100"/>
        <v>581.54718397712224</v>
      </c>
      <c r="K6452" s="50" t="str">
        <f>VLOOKUP(D6452,'Species List'!$A$2:$J$97,4,0)</f>
        <v>Scaridae</v>
      </c>
    </row>
    <row r="6453" spans="1:11">
      <c r="A6453">
        <v>2017</v>
      </c>
      <c r="B6453" t="s">
        <v>62</v>
      </c>
      <c r="C6453">
        <v>2</v>
      </c>
      <c r="D6453" t="s">
        <v>46</v>
      </c>
      <c r="E6453" s="48" t="str">
        <f>VLOOKUP(D6453,'Species List'!$A$2:$J$97,3,0)</f>
        <v>Acanthurus chirurgus</v>
      </c>
      <c r="F6453">
        <v>13</v>
      </c>
      <c r="H6453" s="50">
        <f>VLOOKUP(D6453,'Species List'!$A$2:$J$97,6,0)</f>
        <v>-2.4262000000000001</v>
      </c>
      <c r="I6453" s="50">
        <f>VLOOKUP(D6453,'Species List'!$A$2:$J$97,7,0)</f>
        <v>2.0768</v>
      </c>
      <c r="J6453">
        <f t="shared" si="100"/>
        <v>92.052916779783232</v>
      </c>
      <c r="K6453" s="50" t="str">
        <f>VLOOKUP(D6453,'Species List'!$A$2:$J$97,4,0)</f>
        <v>Acanthuridae</v>
      </c>
    </row>
    <row r="6454" spans="1:11">
      <c r="A6454">
        <v>2017</v>
      </c>
      <c r="B6454" t="s">
        <v>62</v>
      </c>
      <c r="C6454">
        <v>2</v>
      </c>
      <c r="D6454" t="s">
        <v>46</v>
      </c>
      <c r="E6454" s="48" t="str">
        <f>VLOOKUP(D6454,'Species List'!$A$2:$J$97,3,0)</f>
        <v>Acanthurus chirurgus</v>
      </c>
      <c r="F6454">
        <v>14</v>
      </c>
      <c r="H6454" s="50">
        <f>VLOOKUP(D6454,'Species List'!$A$2:$J$97,6,0)</f>
        <v>-2.4262000000000001</v>
      </c>
      <c r="I6454" s="50">
        <f>VLOOKUP(D6454,'Species List'!$A$2:$J$97,7,0)</f>
        <v>2.0768</v>
      </c>
      <c r="J6454">
        <f t="shared" si="100"/>
        <v>107.36894962663263</v>
      </c>
      <c r="K6454" s="50" t="str">
        <f>VLOOKUP(D6454,'Species List'!$A$2:$J$97,4,0)</f>
        <v>Acanthuridae</v>
      </c>
    </row>
    <row r="6455" spans="1:11">
      <c r="A6455">
        <v>2017</v>
      </c>
      <c r="B6455" t="s">
        <v>62</v>
      </c>
      <c r="C6455">
        <v>2</v>
      </c>
      <c r="D6455" t="s">
        <v>46</v>
      </c>
      <c r="E6455" s="48" t="str">
        <f>VLOOKUP(D6455,'Species List'!$A$2:$J$97,3,0)</f>
        <v>Acanthurus chirurgus</v>
      </c>
      <c r="F6455">
        <v>15</v>
      </c>
      <c r="H6455" s="50">
        <f>VLOOKUP(D6455,'Species List'!$A$2:$J$97,6,0)</f>
        <v>-2.4262000000000001</v>
      </c>
      <c r="I6455" s="50">
        <f>VLOOKUP(D6455,'Species List'!$A$2:$J$97,7,0)</f>
        <v>2.0768</v>
      </c>
      <c r="J6455">
        <f t="shared" si="100"/>
        <v>123.90999139179274</v>
      </c>
      <c r="K6455" s="50" t="str">
        <f>VLOOKUP(D6455,'Species List'!$A$2:$J$97,4,0)</f>
        <v>Acanthuridae</v>
      </c>
    </row>
    <row r="6456" spans="1:11">
      <c r="A6456">
        <v>2017</v>
      </c>
      <c r="B6456" t="s">
        <v>62</v>
      </c>
      <c r="C6456">
        <v>2</v>
      </c>
      <c r="D6456" t="s">
        <v>46</v>
      </c>
      <c r="E6456" s="48" t="str">
        <f>VLOOKUP(D6456,'Species List'!$A$2:$J$97,3,0)</f>
        <v>Acanthurus chirurgus</v>
      </c>
      <c r="F6456">
        <v>15</v>
      </c>
      <c r="H6456" s="50">
        <f>VLOOKUP(D6456,'Species List'!$A$2:$J$97,6,0)</f>
        <v>-2.4262000000000001</v>
      </c>
      <c r="I6456" s="50">
        <f>VLOOKUP(D6456,'Species List'!$A$2:$J$97,7,0)</f>
        <v>2.0768</v>
      </c>
      <c r="J6456">
        <f t="shared" si="100"/>
        <v>123.90999139179274</v>
      </c>
      <c r="K6456" s="50" t="str">
        <f>VLOOKUP(D6456,'Species List'!$A$2:$J$97,4,0)</f>
        <v>Acanthuridae</v>
      </c>
    </row>
    <row r="6457" spans="1:11">
      <c r="A6457">
        <v>2017</v>
      </c>
      <c r="B6457" t="s">
        <v>62</v>
      </c>
      <c r="C6457">
        <v>2</v>
      </c>
      <c r="D6457" t="s">
        <v>46</v>
      </c>
      <c r="E6457" s="48" t="str">
        <f>VLOOKUP(D6457,'Species List'!$A$2:$J$97,3,0)</f>
        <v>Acanthurus chirurgus</v>
      </c>
      <c r="F6457">
        <v>16</v>
      </c>
      <c r="H6457" s="50">
        <f>VLOOKUP(D6457,'Species List'!$A$2:$J$97,6,0)</f>
        <v>-2.4262000000000001</v>
      </c>
      <c r="I6457" s="50">
        <f>VLOOKUP(D6457,'Species List'!$A$2:$J$97,7,0)</f>
        <v>2.0768</v>
      </c>
      <c r="J6457">
        <f t="shared" si="100"/>
        <v>141.68255499244037</v>
      </c>
      <c r="K6457" s="50" t="str">
        <f>VLOOKUP(D6457,'Species List'!$A$2:$J$97,4,0)</f>
        <v>Acanthuridae</v>
      </c>
    </row>
    <row r="6458" spans="1:11">
      <c r="A6458">
        <v>2017</v>
      </c>
      <c r="B6458" t="s">
        <v>62</v>
      </c>
      <c r="C6458">
        <v>2</v>
      </c>
      <c r="D6458" t="s">
        <v>46</v>
      </c>
      <c r="E6458" s="48" t="str">
        <f>VLOOKUP(D6458,'Species List'!$A$2:$J$97,3,0)</f>
        <v>Acanthurus chirurgus</v>
      </c>
      <c r="F6458">
        <v>16</v>
      </c>
      <c r="H6458" s="50">
        <f>VLOOKUP(D6458,'Species List'!$A$2:$J$97,6,0)</f>
        <v>-2.4262000000000001</v>
      </c>
      <c r="I6458" s="50">
        <f>VLOOKUP(D6458,'Species List'!$A$2:$J$97,7,0)</f>
        <v>2.0768</v>
      </c>
      <c r="J6458">
        <f t="shared" si="100"/>
        <v>141.68255499244037</v>
      </c>
      <c r="K6458" s="50" t="str">
        <f>VLOOKUP(D6458,'Species List'!$A$2:$J$97,4,0)</f>
        <v>Acanthuridae</v>
      </c>
    </row>
    <row r="6459" spans="1:11">
      <c r="A6459">
        <v>2017</v>
      </c>
      <c r="B6459" t="s">
        <v>62</v>
      </c>
      <c r="C6459">
        <v>2</v>
      </c>
      <c r="D6459" t="s">
        <v>54</v>
      </c>
      <c r="E6459" s="48" t="str">
        <f>VLOOKUP(D6459,'Species List'!$A$2:$J$97,3,0)</f>
        <v>Acanthurus coeruleus</v>
      </c>
      <c r="F6459">
        <v>12</v>
      </c>
      <c r="H6459" s="50">
        <f>VLOOKUP(D6459,'Species List'!$A$2:$J$97,6,0)</f>
        <v>-2.8241999999999998</v>
      </c>
      <c r="I6459" s="50">
        <f>VLOOKUP(D6459,'Species List'!$A$2:$J$97,7,0)</f>
        <v>2.2637999999999998</v>
      </c>
      <c r="J6459">
        <f t="shared" si="100"/>
        <v>76.322133977954692</v>
      </c>
      <c r="K6459" s="50" t="str">
        <f>VLOOKUP(D6459,'Species List'!$A$2:$J$97,4,0)</f>
        <v>Acanthuridae</v>
      </c>
    </row>
    <row r="6460" spans="1:11">
      <c r="A6460">
        <v>2017</v>
      </c>
      <c r="B6460" t="s">
        <v>62</v>
      </c>
      <c r="C6460">
        <v>2</v>
      </c>
      <c r="D6460" t="s">
        <v>49</v>
      </c>
      <c r="E6460" s="48" t="str">
        <f>VLOOKUP(D6460,'Species List'!$A$2:$J$97,3,0)</f>
        <v>Microspathodon chrysurus</v>
      </c>
      <c r="F6460">
        <v>15</v>
      </c>
      <c r="H6460" s="50">
        <f>VLOOKUP(D6460,'Species List'!$A$2:$J$97,6,0)</f>
        <v>-4.7032999999999996</v>
      </c>
      <c r="I6460" s="50">
        <f>VLOOKUP(D6460,'Species List'!$A$2:$J$97,7,0)</f>
        <v>3.0825</v>
      </c>
      <c r="J6460">
        <f t="shared" si="100"/>
        <v>101.04185391212167</v>
      </c>
      <c r="K6460" s="50" t="str">
        <f>VLOOKUP(D6460,'Species List'!$A$2:$J$97,4,0)</f>
        <v>Pomacentridae</v>
      </c>
    </row>
    <row r="6461" spans="1:11">
      <c r="A6461">
        <v>2017</v>
      </c>
      <c r="B6461" t="s">
        <v>62</v>
      </c>
      <c r="C6461">
        <v>2</v>
      </c>
      <c r="D6461" t="s">
        <v>48</v>
      </c>
      <c r="E6461" s="48" t="str">
        <f>VLOOKUP(D6461,'Species List'!$A$2:$J$97,3,0)</f>
        <v>Scarus taeniopterus</v>
      </c>
      <c r="F6461">
        <v>14</v>
      </c>
      <c r="G6461" t="s">
        <v>21</v>
      </c>
      <c r="H6461" s="50">
        <f>VLOOKUP(D6461,'Species List'!$A$2:$J$97,6,0)</f>
        <v>-3.2256999999999998</v>
      </c>
      <c r="I6461" s="50">
        <f>VLOOKUP(D6461,'Species List'!$A$2:$J$97,7,0)</f>
        <v>2.3852000000000002</v>
      </c>
      <c r="J6461">
        <f t="shared" si="100"/>
        <v>78.206813423753971</v>
      </c>
      <c r="K6461" s="50" t="str">
        <f>VLOOKUP(D6461,'Species List'!$A$2:$J$97,4,0)</f>
        <v>Scaridae</v>
      </c>
    </row>
    <row r="6462" spans="1:11">
      <c r="A6462">
        <v>2017</v>
      </c>
      <c r="B6462" t="s">
        <v>62</v>
      </c>
      <c r="C6462">
        <v>2</v>
      </c>
      <c r="D6462" t="s">
        <v>48</v>
      </c>
      <c r="E6462" s="48" t="str">
        <f>VLOOKUP(D6462,'Species List'!$A$2:$J$97,3,0)</f>
        <v>Scarus taeniopterus</v>
      </c>
      <c r="F6462">
        <v>14</v>
      </c>
      <c r="G6462" t="s">
        <v>21</v>
      </c>
      <c r="H6462" s="50">
        <f>VLOOKUP(D6462,'Species List'!$A$2:$J$97,6,0)</f>
        <v>-3.2256999999999998</v>
      </c>
      <c r="I6462" s="50">
        <f>VLOOKUP(D6462,'Species List'!$A$2:$J$97,7,0)</f>
        <v>2.3852000000000002</v>
      </c>
      <c r="J6462">
        <f t="shared" si="100"/>
        <v>78.206813423753971</v>
      </c>
      <c r="K6462" s="50" t="str">
        <f>VLOOKUP(D6462,'Species List'!$A$2:$J$97,4,0)</f>
        <v>Scaridae</v>
      </c>
    </row>
    <row r="6463" spans="1:11">
      <c r="A6463">
        <v>2017</v>
      </c>
      <c r="B6463" t="s">
        <v>62</v>
      </c>
      <c r="C6463">
        <v>2</v>
      </c>
      <c r="D6463" t="s">
        <v>48</v>
      </c>
      <c r="E6463" s="48" t="str">
        <f>VLOOKUP(D6463,'Species List'!$A$2:$J$97,3,0)</f>
        <v>Scarus taeniopterus</v>
      </c>
      <c r="F6463">
        <v>15</v>
      </c>
      <c r="G6463" t="s">
        <v>21</v>
      </c>
      <c r="H6463" s="50">
        <f>VLOOKUP(D6463,'Species List'!$A$2:$J$97,6,0)</f>
        <v>-3.2256999999999998</v>
      </c>
      <c r="I6463" s="50">
        <f>VLOOKUP(D6463,'Species List'!$A$2:$J$97,7,0)</f>
        <v>2.3852000000000002</v>
      </c>
      <c r="J6463">
        <f t="shared" si="100"/>
        <v>92.19616810425471</v>
      </c>
      <c r="K6463" s="50" t="str">
        <f>VLOOKUP(D6463,'Species List'!$A$2:$J$97,4,0)</f>
        <v>Scaridae</v>
      </c>
    </row>
    <row r="6464" spans="1:11">
      <c r="A6464">
        <v>2017</v>
      </c>
      <c r="B6464" t="s">
        <v>62</v>
      </c>
      <c r="C6464">
        <v>2</v>
      </c>
      <c r="D6464" t="s">
        <v>48</v>
      </c>
      <c r="E6464" s="48" t="str">
        <f>VLOOKUP(D6464,'Species List'!$A$2:$J$97,3,0)</f>
        <v>Scarus taeniopterus</v>
      </c>
      <c r="F6464">
        <v>16</v>
      </c>
      <c r="G6464" t="s">
        <v>21</v>
      </c>
      <c r="H6464" s="50">
        <f>VLOOKUP(D6464,'Species List'!$A$2:$J$97,6,0)</f>
        <v>-3.2256999999999998</v>
      </c>
      <c r="I6464" s="50">
        <f>VLOOKUP(D6464,'Species List'!$A$2:$J$97,7,0)</f>
        <v>2.3852000000000002</v>
      </c>
      <c r="J6464">
        <f t="shared" si="100"/>
        <v>107.53924488293569</v>
      </c>
      <c r="K6464" s="50" t="str">
        <f>VLOOKUP(D6464,'Species List'!$A$2:$J$97,4,0)</f>
        <v>Scaridae</v>
      </c>
    </row>
    <row r="6465" spans="1:11">
      <c r="A6465">
        <v>2017</v>
      </c>
      <c r="B6465" t="s">
        <v>62</v>
      </c>
      <c r="C6465">
        <v>2</v>
      </c>
      <c r="D6465" t="s">
        <v>48</v>
      </c>
      <c r="E6465" s="48" t="str">
        <f>VLOOKUP(D6465,'Species List'!$A$2:$J$97,3,0)</f>
        <v>Scarus taeniopterus</v>
      </c>
      <c r="F6465">
        <v>16</v>
      </c>
      <c r="G6465" t="s">
        <v>21</v>
      </c>
      <c r="H6465" s="50">
        <f>VLOOKUP(D6465,'Species List'!$A$2:$J$97,6,0)</f>
        <v>-3.2256999999999998</v>
      </c>
      <c r="I6465" s="50">
        <f>VLOOKUP(D6465,'Species List'!$A$2:$J$97,7,0)</f>
        <v>2.3852000000000002</v>
      </c>
      <c r="J6465">
        <f t="shared" si="100"/>
        <v>107.53924488293569</v>
      </c>
      <c r="K6465" s="50" t="str">
        <f>VLOOKUP(D6465,'Species List'!$A$2:$J$97,4,0)</f>
        <v>Scaridae</v>
      </c>
    </row>
    <row r="6466" spans="1:11">
      <c r="A6466">
        <v>2017</v>
      </c>
      <c r="B6466" t="s">
        <v>62</v>
      </c>
      <c r="C6466">
        <v>2</v>
      </c>
      <c r="D6466" t="s">
        <v>48</v>
      </c>
      <c r="E6466" s="48" t="str">
        <f>VLOOKUP(D6466,'Species List'!$A$2:$J$97,3,0)</f>
        <v>Scarus taeniopterus</v>
      </c>
      <c r="F6466">
        <v>19</v>
      </c>
      <c r="G6466" t="s">
        <v>21</v>
      </c>
      <c r="H6466" s="50">
        <f>VLOOKUP(D6466,'Species List'!$A$2:$J$97,6,0)</f>
        <v>-3.2256999999999998</v>
      </c>
      <c r="I6466" s="50">
        <f>VLOOKUP(D6466,'Species List'!$A$2:$J$97,7,0)</f>
        <v>2.3852000000000002</v>
      </c>
      <c r="J6466">
        <f t="shared" ref="J6466:J6529" si="101">10^(H6466+(I6466*LOG(F6466*10)/LOG(10)))</f>
        <v>162.02539503890316</v>
      </c>
      <c r="K6466" s="50" t="str">
        <f>VLOOKUP(D6466,'Species List'!$A$2:$J$97,4,0)</f>
        <v>Scaridae</v>
      </c>
    </row>
    <row r="6467" spans="1:11">
      <c r="A6467">
        <v>2017</v>
      </c>
      <c r="B6467" t="s">
        <v>62</v>
      </c>
      <c r="C6467">
        <v>2</v>
      </c>
      <c r="D6467" t="s">
        <v>48</v>
      </c>
      <c r="E6467" s="48" t="str">
        <f>VLOOKUP(D6467,'Species List'!$A$2:$J$97,3,0)</f>
        <v>Scarus taeniopterus</v>
      </c>
      <c r="F6467">
        <v>22</v>
      </c>
      <c r="G6467" t="s">
        <v>43</v>
      </c>
      <c r="H6467" s="50">
        <f>VLOOKUP(D6467,'Species List'!$A$2:$J$97,6,0)</f>
        <v>-3.2256999999999998</v>
      </c>
      <c r="I6467" s="50">
        <f>VLOOKUP(D6467,'Species List'!$A$2:$J$97,7,0)</f>
        <v>2.3852000000000002</v>
      </c>
      <c r="J6467">
        <f t="shared" si="101"/>
        <v>229.85109565998633</v>
      </c>
      <c r="K6467" s="50" t="str">
        <f>VLOOKUP(D6467,'Species List'!$A$2:$J$97,4,0)</f>
        <v>Scaridae</v>
      </c>
    </row>
    <row r="6468" spans="1:11">
      <c r="A6468">
        <v>2017</v>
      </c>
      <c r="B6468" t="s">
        <v>62</v>
      </c>
      <c r="C6468">
        <v>2</v>
      </c>
      <c r="D6468" t="s">
        <v>48</v>
      </c>
      <c r="E6468" s="48" t="str">
        <f>VLOOKUP(D6468,'Species List'!$A$2:$J$97,3,0)</f>
        <v>Scarus taeniopterus</v>
      </c>
      <c r="F6468">
        <v>19</v>
      </c>
      <c r="H6468" s="50">
        <f>VLOOKUP(D6468,'Species List'!$A$2:$J$97,6,0)</f>
        <v>-3.2256999999999998</v>
      </c>
      <c r="I6468" s="50">
        <f>VLOOKUP(D6468,'Species List'!$A$2:$J$97,7,0)</f>
        <v>2.3852000000000002</v>
      </c>
      <c r="J6468">
        <f t="shared" si="101"/>
        <v>162.02539503890316</v>
      </c>
      <c r="K6468" s="50" t="str">
        <f>VLOOKUP(D6468,'Species List'!$A$2:$J$97,4,0)</f>
        <v>Scaridae</v>
      </c>
    </row>
    <row r="6469" spans="1:11">
      <c r="A6469">
        <v>2017</v>
      </c>
      <c r="B6469" t="s">
        <v>62</v>
      </c>
      <c r="C6469">
        <v>2</v>
      </c>
      <c r="D6469" t="s">
        <v>48</v>
      </c>
      <c r="E6469" s="48" t="str">
        <f>VLOOKUP(D6469,'Species List'!$A$2:$J$97,3,0)</f>
        <v>Scarus taeniopterus</v>
      </c>
      <c r="F6469">
        <v>19</v>
      </c>
      <c r="H6469" s="50">
        <f>VLOOKUP(D6469,'Species List'!$A$2:$J$97,6,0)</f>
        <v>-3.2256999999999998</v>
      </c>
      <c r="I6469" s="50">
        <f>VLOOKUP(D6469,'Species List'!$A$2:$J$97,7,0)</f>
        <v>2.3852000000000002</v>
      </c>
      <c r="J6469">
        <f t="shared" si="101"/>
        <v>162.02539503890316</v>
      </c>
      <c r="K6469" s="50" t="str">
        <f>VLOOKUP(D6469,'Species List'!$A$2:$J$97,4,0)</f>
        <v>Scaridae</v>
      </c>
    </row>
    <row r="6470" spans="1:11">
      <c r="A6470">
        <v>2017</v>
      </c>
      <c r="B6470" t="s">
        <v>62</v>
      </c>
      <c r="C6470">
        <v>2</v>
      </c>
      <c r="D6470" t="s">
        <v>42</v>
      </c>
      <c r="E6470" s="48" t="str">
        <f>VLOOKUP(D6470,'Species List'!$A$2:$J$97,3,0)</f>
        <v>Scarus vetula</v>
      </c>
      <c r="F6470">
        <v>21</v>
      </c>
      <c r="G6470" t="s">
        <v>21</v>
      </c>
      <c r="H6470" s="50">
        <f>VLOOKUP(D6470,'Species List'!$A$2:$J$97,6,0)</f>
        <v>-5.0162000000000004</v>
      </c>
      <c r="I6470" s="50">
        <f>VLOOKUP(D6470,'Species List'!$A$2:$J$97,7,0)</f>
        <v>3.1109</v>
      </c>
      <c r="J6470">
        <f t="shared" si="101"/>
        <v>161.43288343397762</v>
      </c>
      <c r="K6470" s="50" t="str">
        <f>VLOOKUP(D6470,'Species List'!$A$2:$J$97,4,0)</f>
        <v>Scaridae</v>
      </c>
    </row>
    <row r="6471" spans="1:11">
      <c r="A6471">
        <v>2017</v>
      </c>
      <c r="B6471" t="s">
        <v>62</v>
      </c>
      <c r="C6471">
        <v>2</v>
      </c>
      <c r="D6471" t="s">
        <v>42</v>
      </c>
      <c r="E6471" s="48" t="str">
        <f>VLOOKUP(D6471,'Species List'!$A$2:$J$97,3,0)</f>
        <v>Scarus vetula</v>
      </c>
      <c r="F6471">
        <v>36</v>
      </c>
      <c r="G6471" t="s">
        <v>43</v>
      </c>
      <c r="H6471" s="50">
        <f>VLOOKUP(D6471,'Species List'!$A$2:$J$97,6,0)</f>
        <v>-5.0162000000000004</v>
      </c>
      <c r="I6471" s="50">
        <f>VLOOKUP(D6471,'Species List'!$A$2:$J$97,7,0)</f>
        <v>3.1109</v>
      </c>
      <c r="J6471">
        <f t="shared" si="101"/>
        <v>863.378937475925</v>
      </c>
      <c r="K6471" s="50" t="str">
        <f>VLOOKUP(D6471,'Species List'!$A$2:$J$97,4,0)</f>
        <v>Scaridae</v>
      </c>
    </row>
    <row r="6472" spans="1:11">
      <c r="A6472">
        <v>2017</v>
      </c>
      <c r="B6472" t="s">
        <v>62</v>
      </c>
      <c r="C6472">
        <v>2</v>
      </c>
      <c r="D6472" t="s">
        <v>47</v>
      </c>
      <c r="E6472" s="48" t="str">
        <f>VLOOKUP(D6472,'Species List'!$A$2:$J$97,3,0)</f>
        <v>Sparisoma aurofrenatum</v>
      </c>
      <c r="F6472">
        <v>15</v>
      </c>
      <c r="G6472" t="s">
        <v>21</v>
      </c>
      <c r="H6472" s="50">
        <f>VLOOKUP(D6472,'Species List'!$A$2:$J$97,6,0)</f>
        <v>-4.0781000000000001</v>
      </c>
      <c r="I6472" s="50">
        <f>VLOOKUP(D6472,'Species List'!$A$2:$J$97,7,0)</f>
        <v>2.7437999999999998</v>
      </c>
      <c r="J6472">
        <f t="shared" si="101"/>
        <v>78.101467931149301</v>
      </c>
      <c r="K6472" s="50" t="str">
        <f>VLOOKUP(D6472,'Species List'!$A$2:$J$97,4,0)</f>
        <v>Scaridae</v>
      </c>
    </row>
    <row r="6473" spans="1:11">
      <c r="A6473">
        <v>2017</v>
      </c>
      <c r="B6473" t="s">
        <v>62</v>
      </c>
      <c r="C6473">
        <v>2</v>
      </c>
      <c r="D6473" t="s">
        <v>45</v>
      </c>
      <c r="E6473" s="48" t="str">
        <f>VLOOKUP(D6473,'Species List'!$A$2:$J$97,3,0)</f>
        <v>Sparisoma viride</v>
      </c>
      <c r="F6473">
        <v>19</v>
      </c>
      <c r="G6473" t="s">
        <v>21</v>
      </c>
      <c r="H6473" s="50">
        <f>VLOOKUP(D6473,'Species List'!$A$2:$J$97,6,0)</f>
        <v>-4.4317000000000002</v>
      </c>
      <c r="I6473" s="50">
        <f>VLOOKUP(D6473,'Species List'!$A$2:$J$97,7,0)</f>
        <v>2.9051</v>
      </c>
      <c r="J6473">
        <f t="shared" si="101"/>
        <v>154.2790962414671</v>
      </c>
      <c r="K6473" s="50" t="str">
        <f>VLOOKUP(D6473,'Species List'!$A$2:$J$97,4,0)</f>
        <v>Scaridae</v>
      </c>
    </row>
    <row r="6474" spans="1:11">
      <c r="A6474">
        <v>2017</v>
      </c>
      <c r="B6474" t="s">
        <v>62</v>
      </c>
      <c r="C6474">
        <v>2</v>
      </c>
      <c r="D6474" t="s">
        <v>45</v>
      </c>
      <c r="E6474" s="48" t="str">
        <f>VLOOKUP(D6474,'Species List'!$A$2:$J$97,3,0)</f>
        <v>Sparisoma viride</v>
      </c>
      <c r="F6474">
        <v>20</v>
      </c>
      <c r="G6474" t="s">
        <v>21</v>
      </c>
      <c r="H6474" s="50">
        <f>VLOOKUP(D6474,'Species List'!$A$2:$J$97,6,0)</f>
        <v>-4.4317000000000002</v>
      </c>
      <c r="I6474" s="50">
        <f>VLOOKUP(D6474,'Species List'!$A$2:$J$97,7,0)</f>
        <v>2.9051</v>
      </c>
      <c r="J6474">
        <f t="shared" si="101"/>
        <v>179.06975540636282</v>
      </c>
      <c r="K6474" s="50" t="str">
        <f>VLOOKUP(D6474,'Species List'!$A$2:$J$97,4,0)</f>
        <v>Scaridae</v>
      </c>
    </row>
    <row r="6475" spans="1:11">
      <c r="A6475">
        <v>2017</v>
      </c>
      <c r="B6475" t="s">
        <v>62</v>
      </c>
      <c r="C6475">
        <v>2</v>
      </c>
      <c r="D6475" t="s">
        <v>45</v>
      </c>
      <c r="E6475" s="48" t="str">
        <f>VLOOKUP(D6475,'Species List'!$A$2:$J$97,3,0)</f>
        <v>Sparisoma viride</v>
      </c>
      <c r="F6475">
        <v>20</v>
      </c>
      <c r="G6475" t="s">
        <v>21</v>
      </c>
      <c r="H6475" s="50">
        <f>VLOOKUP(D6475,'Species List'!$A$2:$J$97,6,0)</f>
        <v>-4.4317000000000002</v>
      </c>
      <c r="I6475" s="50">
        <f>VLOOKUP(D6475,'Species List'!$A$2:$J$97,7,0)</f>
        <v>2.9051</v>
      </c>
      <c r="J6475">
        <f t="shared" si="101"/>
        <v>179.06975540636282</v>
      </c>
      <c r="K6475" s="50" t="str">
        <f>VLOOKUP(D6475,'Species List'!$A$2:$J$97,4,0)</f>
        <v>Scaridae</v>
      </c>
    </row>
    <row r="6476" spans="1:11">
      <c r="A6476">
        <v>2017</v>
      </c>
      <c r="B6476" t="s">
        <v>62</v>
      </c>
      <c r="C6476">
        <v>2</v>
      </c>
      <c r="D6476" t="s">
        <v>45</v>
      </c>
      <c r="E6476" s="48" t="str">
        <f>VLOOKUP(D6476,'Species List'!$A$2:$J$97,3,0)</f>
        <v>Sparisoma viride</v>
      </c>
      <c r="F6476">
        <v>20</v>
      </c>
      <c r="G6476" t="s">
        <v>21</v>
      </c>
      <c r="H6476" s="50">
        <f>VLOOKUP(D6476,'Species List'!$A$2:$J$97,6,0)</f>
        <v>-4.4317000000000002</v>
      </c>
      <c r="I6476" s="50">
        <f>VLOOKUP(D6476,'Species List'!$A$2:$J$97,7,0)</f>
        <v>2.9051</v>
      </c>
      <c r="J6476">
        <f t="shared" si="101"/>
        <v>179.06975540636282</v>
      </c>
      <c r="K6476" s="50" t="str">
        <f>VLOOKUP(D6476,'Species List'!$A$2:$J$97,4,0)</f>
        <v>Scaridae</v>
      </c>
    </row>
    <row r="6477" spans="1:11">
      <c r="A6477">
        <v>2017</v>
      </c>
      <c r="B6477" t="s">
        <v>62</v>
      </c>
      <c r="C6477">
        <v>2</v>
      </c>
      <c r="D6477" t="s">
        <v>45</v>
      </c>
      <c r="E6477" s="48" t="str">
        <f>VLOOKUP(D6477,'Species List'!$A$2:$J$97,3,0)</f>
        <v>Sparisoma viride</v>
      </c>
      <c r="F6477">
        <v>26</v>
      </c>
      <c r="G6477" t="s">
        <v>21</v>
      </c>
      <c r="H6477" s="50">
        <f>VLOOKUP(D6477,'Species List'!$A$2:$J$97,6,0)</f>
        <v>-4.4317000000000002</v>
      </c>
      <c r="I6477" s="50">
        <f>VLOOKUP(D6477,'Species List'!$A$2:$J$97,7,0)</f>
        <v>2.9051</v>
      </c>
      <c r="J6477">
        <f t="shared" si="101"/>
        <v>383.741768934785</v>
      </c>
      <c r="K6477" s="50" t="str">
        <f>VLOOKUP(D6477,'Species List'!$A$2:$J$97,4,0)</f>
        <v>Scaridae</v>
      </c>
    </row>
    <row r="6478" spans="1:11">
      <c r="A6478">
        <v>2017</v>
      </c>
      <c r="B6478" t="s">
        <v>62</v>
      </c>
      <c r="C6478">
        <v>2</v>
      </c>
      <c r="D6478" t="s">
        <v>45</v>
      </c>
      <c r="E6478" s="48" t="str">
        <f>VLOOKUP(D6478,'Species List'!$A$2:$J$97,3,0)</f>
        <v>Sparisoma viride</v>
      </c>
      <c r="F6478">
        <v>28</v>
      </c>
      <c r="G6478" t="s">
        <v>43</v>
      </c>
      <c r="H6478" s="50">
        <f>VLOOKUP(D6478,'Species List'!$A$2:$J$97,6,0)</f>
        <v>-4.4317000000000002</v>
      </c>
      <c r="I6478" s="50">
        <f>VLOOKUP(D6478,'Species List'!$A$2:$J$97,7,0)</f>
        <v>2.9051</v>
      </c>
      <c r="J6478">
        <f t="shared" si="101"/>
        <v>475.92530495067058</v>
      </c>
      <c r="K6478" s="50" t="str">
        <f>VLOOKUP(D6478,'Species List'!$A$2:$J$97,4,0)</f>
        <v>Scaridae</v>
      </c>
    </row>
    <row r="6479" spans="1:11">
      <c r="A6479">
        <v>2017</v>
      </c>
      <c r="B6479" t="s">
        <v>62</v>
      </c>
      <c r="C6479">
        <v>3</v>
      </c>
      <c r="D6479" t="s">
        <v>46</v>
      </c>
      <c r="E6479" s="48" t="str">
        <f>VLOOKUP(D6479,'Species List'!$A$2:$J$97,3,0)</f>
        <v>Acanthurus chirurgus</v>
      </c>
      <c r="F6479">
        <v>12</v>
      </c>
      <c r="H6479" s="50">
        <f>VLOOKUP(D6479,'Species List'!$A$2:$J$97,6,0)</f>
        <v>-2.4262000000000001</v>
      </c>
      <c r="I6479" s="50">
        <f>VLOOKUP(D6479,'Species List'!$A$2:$J$97,7,0)</f>
        <v>2.0768</v>
      </c>
      <c r="J6479">
        <f t="shared" si="101"/>
        <v>77.954934647161181</v>
      </c>
      <c r="K6479" s="50" t="str">
        <f>VLOOKUP(D6479,'Species List'!$A$2:$J$97,4,0)</f>
        <v>Acanthuridae</v>
      </c>
    </row>
    <row r="6480" spans="1:11">
      <c r="A6480">
        <v>2017</v>
      </c>
      <c r="B6480" t="s">
        <v>62</v>
      </c>
      <c r="C6480">
        <v>3</v>
      </c>
      <c r="D6480" t="s">
        <v>46</v>
      </c>
      <c r="E6480" s="48" t="str">
        <f>VLOOKUP(D6480,'Species List'!$A$2:$J$97,3,0)</f>
        <v>Acanthurus chirurgus</v>
      </c>
      <c r="F6480">
        <v>13</v>
      </c>
      <c r="H6480" s="50">
        <f>VLOOKUP(D6480,'Species List'!$A$2:$J$97,6,0)</f>
        <v>-2.4262000000000001</v>
      </c>
      <c r="I6480" s="50">
        <f>VLOOKUP(D6480,'Species List'!$A$2:$J$97,7,0)</f>
        <v>2.0768</v>
      </c>
      <c r="J6480">
        <f t="shared" si="101"/>
        <v>92.052916779783232</v>
      </c>
      <c r="K6480" s="50" t="str">
        <f>VLOOKUP(D6480,'Species List'!$A$2:$J$97,4,0)</f>
        <v>Acanthuridae</v>
      </c>
    </row>
    <row r="6481" spans="1:11">
      <c r="A6481">
        <v>2017</v>
      </c>
      <c r="B6481" t="s">
        <v>62</v>
      </c>
      <c r="C6481">
        <v>3</v>
      </c>
      <c r="D6481" t="s">
        <v>46</v>
      </c>
      <c r="E6481" s="48" t="str">
        <f>VLOOKUP(D6481,'Species List'!$A$2:$J$97,3,0)</f>
        <v>Acanthurus chirurgus</v>
      </c>
      <c r="F6481">
        <v>13</v>
      </c>
      <c r="H6481" s="50">
        <f>VLOOKUP(D6481,'Species List'!$A$2:$J$97,6,0)</f>
        <v>-2.4262000000000001</v>
      </c>
      <c r="I6481" s="50">
        <f>VLOOKUP(D6481,'Species List'!$A$2:$J$97,7,0)</f>
        <v>2.0768</v>
      </c>
      <c r="J6481">
        <f t="shared" si="101"/>
        <v>92.052916779783232</v>
      </c>
      <c r="K6481" s="50" t="str">
        <f>VLOOKUP(D6481,'Species List'!$A$2:$J$97,4,0)</f>
        <v>Acanthuridae</v>
      </c>
    </row>
    <row r="6482" spans="1:11">
      <c r="A6482">
        <v>2017</v>
      </c>
      <c r="B6482" t="s">
        <v>62</v>
      </c>
      <c r="C6482">
        <v>3</v>
      </c>
      <c r="D6482" t="s">
        <v>44</v>
      </c>
      <c r="E6482" s="48" t="str">
        <f>VLOOKUP(D6482,'Species List'!$A$2:$J$97,3,0)</f>
        <v>Scarus iseri</v>
      </c>
      <c r="F6482">
        <v>21</v>
      </c>
      <c r="G6482" t="s">
        <v>43</v>
      </c>
      <c r="H6482" s="50">
        <f>VLOOKUP(D6482,'Species List'!$A$2:$J$97,6,0)</f>
        <v>-4.8887</v>
      </c>
      <c r="I6482" s="50">
        <f>VLOOKUP(D6482,'Species List'!$A$2:$J$97,7,0)</f>
        <v>3.0548000000000002</v>
      </c>
      <c r="J6482">
        <f t="shared" si="101"/>
        <v>160.40411355619071</v>
      </c>
      <c r="K6482" s="50" t="str">
        <f>VLOOKUP(D6482,'Species List'!$A$2:$J$97,4,0)</f>
        <v>Scaridae</v>
      </c>
    </row>
    <row r="6483" spans="1:11">
      <c r="A6483">
        <v>2017</v>
      </c>
      <c r="B6483" t="s">
        <v>62</v>
      </c>
      <c r="C6483">
        <v>3</v>
      </c>
      <c r="D6483" t="s">
        <v>48</v>
      </c>
      <c r="E6483" s="48" t="str">
        <f>VLOOKUP(D6483,'Species List'!$A$2:$J$97,3,0)</f>
        <v>Scarus taeniopterus</v>
      </c>
      <c r="F6483">
        <v>14</v>
      </c>
      <c r="G6483" t="s">
        <v>21</v>
      </c>
      <c r="H6483" s="50">
        <f>VLOOKUP(D6483,'Species List'!$A$2:$J$97,6,0)</f>
        <v>-3.2256999999999998</v>
      </c>
      <c r="I6483" s="50">
        <f>VLOOKUP(D6483,'Species List'!$A$2:$J$97,7,0)</f>
        <v>2.3852000000000002</v>
      </c>
      <c r="J6483">
        <f t="shared" si="101"/>
        <v>78.206813423753971</v>
      </c>
      <c r="K6483" s="50" t="str">
        <f>VLOOKUP(D6483,'Species List'!$A$2:$J$97,4,0)</f>
        <v>Scaridae</v>
      </c>
    </row>
    <row r="6484" spans="1:11">
      <c r="A6484">
        <v>2017</v>
      </c>
      <c r="B6484" t="s">
        <v>62</v>
      </c>
      <c r="C6484">
        <v>3</v>
      </c>
      <c r="D6484" t="s">
        <v>48</v>
      </c>
      <c r="E6484" s="48" t="str">
        <f>VLOOKUP(D6484,'Species List'!$A$2:$J$97,3,0)</f>
        <v>Scarus taeniopterus</v>
      </c>
      <c r="F6484">
        <v>14</v>
      </c>
      <c r="G6484" t="s">
        <v>21</v>
      </c>
      <c r="H6484" s="50">
        <f>VLOOKUP(D6484,'Species List'!$A$2:$J$97,6,0)</f>
        <v>-3.2256999999999998</v>
      </c>
      <c r="I6484" s="50">
        <f>VLOOKUP(D6484,'Species List'!$A$2:$J$97,7,0)</f>
        <v>2.3852000000000002</v>
      </c>
      <c r="J6484">
        <f t="shared" si="101"/>
        <v>78.206813423753971</v>
      </c>
      <c r="K6484" s="50" t="str">
        <f>VLOOKUP(D6484,'Species List'!$A$2:$J$97,4,0)</f>
        <v>Scaridae</v>
      </c>
    </row>
    <row r="6485" spans="1:11">
      <c r="A6485">
        <v>2017</v>
      </c>
      <c r="B6485" t="s">
        <v>62</v>
      </c>
      <c r="C6485">
        <v>3</v>
      </c>
      <c r="D6485" t="s">
        <v>48</v>
      </c>
      <c r="E6485" s="48" t="str">
        <f>VLOOKUP(D6485,'Species List'!$A$2:$J$97,3,0)</f>
        <v>Scarus taeniopterus</v>
      </c>
      <c r="F6485">
        <v>16</v>
      </c>
      <c r="G6485" t="s">
        <v>21</v>
      </c>
      <c r="H6485" s="50">
        <f>VLOOKUP(D6485,'Species List'!$A$2:$J$97,6,0)</f>
        <v>-3.2256999999999998</v>
      </c>
      <c r="I6485" s="50">
        <f>VLOOKUP(D6485,'Species List'!$A$2:$J$97,7,0)</f>
        <v>2.3852000000000002</v>
      </c>
      <c r="J6485">
        <f t="shared" si="101"/>
        <v>107.53924488293569</v>
      </c>
      <c r="K6485" s="50" t="str">
        <f>VLOOKUP(D6485,'Species List'!$A$2:$J$97,4,0)</f>
        <v>Scaridae</v>
      </c>
    </row>
    <row r="6486" spans="1:11">
      <c r="A6486">
        <v>2017</v>
      </c>
      <c r="B6486" t="s">
        <v>62</v>
      </c>
      <c r="C6486">
        <v>3</v>
      </c>
      <c r="D6486" t="s">
        <v>48</v>
      </c>
      <c r="E6486" s="48" t="str">
        <f>VLOOKUP(D6486,'Species List'!$A$2:$J$97,3,0)</f>
        <v>Scarus taeniopterus</v>
      </c>
      <c r="F6486">
        <v>20</v>
      </c>
      <c r="G6486" t="s">
        <v>43</v>
      </c>
      <c r="H6486" s="50">
        <f>VLOOKUP(D6486,'Species List'!$A$2:$J$97,6,0)</f>
        <v>-3.2256999999999998</v>
      </c>
      <c r="I6486" s="50">
        <f>VLOOKUP(D6486,'Species List'!$A$2:$J$97,7,0)</f>
        <v>2.3852000000000002</v>
      </c>
      <c r="J6486">
        <f t="shared" si="101"/>
        <v>183.11197449783583</v>
      </c>
      <c r="K6486" s="50" t="str">
        <f>VLOOKUP(D6486,'Species List'!$A$2:$J$97,4,0)</f>
        <v>Scaridae</v>
      </c>
    </row>
    <row r="6487" spans="1:11">
      <c r="A6487">
        <v>2017</v>
      </c>
      <c r="B6487" t="s">
        <v>62</v>
      </c>
      <c r="C6487">
        <v>3</v>
      </c>
      <c r="D6487" t="s">
        <v>48</v>
      </c>
      <c r="E6487" s="48" t="str">
        <f>VLOOKUP(D6487,'Species List'!$A$2:$J$97,3,0)</f>
        <v>Scarus taeniopterus</v>
      </c>
      <c r="F6487">
        <v>22</v>
      </c>
      <c r="G6487" t="s">
        <v>43</v>
      </c>
      <c r="H6487" s="50">
        <f>VLOOKUP(D6487,'Species List'!$A$2:$J$97,6,0)</f>
        <v>-3.2256999999999998</v>
      </c>
      <c r="I6487" s="50">
        <f>VLOOKUP(D6487,'Species List'!$A$2:$J$97,7,0)</f>
        <v>2.3852000000000002</v>
      </c>
      <c r="J6487">
        <f t="shared" si="101"/>
        <v>229.85109565998633</v>
      </c>
      <c r="K6487" s="50" t="str">
        <f>VLOOKUP(D6487,'Species List'!$A$2:$J$97,4,0)</f>
        <v>Scaridae</v>
      </c>
    </row>
    <row r="6488" spans="1:11">
      <c r="A6488">
        <v>2017</v>
      </c>
      <c r="B6488" t="s">
        <v>62</v>
      </c>
      <c r="C6488">
        <v>3</v>
      </c>
      <c r="D6488" t="s">
        <v>48</v>
      </c>
      <c r="E6488" s="48" t="str">
        <f>VLOOKUP(D6488,'Species List'!$A$2:$J$97,3,0)</f>
        <v>Scarus taeniopterus</v>
      </c>
      <c r="F6488">
        <v>22</v>
      </c>
      <c r="G6488" t="s">
        <v>43</v>
      </c>
      <c r="H6488" s="50">
        <f>VLOOKUP(D6488,'Species List'!$A$2:$J$97,6,0)</f>
        <v>-3.2256999999999998</v>
      </c>
      <c r="I6488" s="50">
        <f>VLOOKUP(D6488,'Species List'!$A$2:$J$97,7,0)</f>
        <v>2.3852000000000002</v>
      </c>
      <c r="J6488">
        <f t="shared" si="101"/>
        <v>229.85109565998633</v>
      </c>
      <c r="K6488" s="50" t="str">
        <f>VLOOKUP(D6488,'Species List'!$A$2:$J$97,4,0)</f>
        <v>Scaridae</v>
      </c>
    </row>
    <row r="6489" spans="1:11">
      <c r="A6489">
        <v>2017</v>
      </c>
      <c r="B6489" t="s">
        <v>62</v>
      </c>
      <c r="C6489">
        <v>3</v>
      </c>
      <c r="D6489" t="s">
        <v>42</v>
      </c>
      <c r="E6489" s="48" t="str">
        <f>VLOOKUP(D6489,'Species List'!$A$2:$J$97,3,0)</f>
        <v>Scarus vetula</v>
      </c>
      <c r="F6489">
        <v>26</v>
      </c>
      <c r="G6489" t="s">
        <v>21</v>
      </c>
      <c r="H6489" s="50">
        <f>VLOOKUP(D6489,'Species List'!$A$2:$J$97,6,0)</f>
        <v>-5.0162000000000004</v>
      </c>
      <c r="I6489" s="50">
        <f>VLOOKUP(D6489,'Species List'!$A$2:$J$97,7,0)</f>
        <v>3.1109</v>
      </c>
      <c r="J6489">
        <f t="shared" si="101"/>
        <v>313.71883111439962</v>
      </c>
      <c r="K6489" s="50" t="str">
        <f>VLOOKUP(D6489,'Species List'!$A$2:$J$97,4,0)</f>
        <v>Scaridae</v>
      </c>
    </row>
    <row r="6490" spans="1:11">
      <c r="A6490">
        <v>2017</v>
      </c>
      <c r="B6490" t="s">
        <v>62</v>
      </c>
      <c r="C6490">
        <v>3</v>
      </c>
      <c r="D6490" t="s">
        <v>42</v>
      </c>
      <c r="E6490" s="48" t="str">
        <f>VLOOKUP(D6490,'Species List'!$A$2:$J$97,3,0)</f>
        <v>Scarus vetula</v>
      </c>
      <c r="F6490">
        <v>36</v>
      </c>
      <c r="G6490" t="s">
        <v>43</v>
      </c>
      <c r="H6490" s="50">
        <f>VLOOKUP(D6490,'Species List'!$A$2:$J$97,6,0)</f>
        <v>-5.0162000000000004</v>
      </c>
      <c r="I6490" s="50">
        <f>VLOOKUP(D6490,'Species List'!$A$2:$J$97,7,0)</f>
        <v>3.1109</v>
      </c>
      <c r="J6490">
        <f t="shared" si="101"/>
        <v>863.378937475925</v>
      </c>
      <c r="K6490" s="50" t="str">
        <f>VLOOKUP(D6490,'Species List'!$A$2:$J$97,4,0)</f>
        <v>Scaridae</v>
      </c>
    </row>
    <row r="6491" spans="1:11">
      <c r="A6491">
        <v>2017</v>
      </c>
      <c r="B6491" t="s">
        <v>62</v>
      </c>
      <c r="C6491">
        <v>3</v>
      </c>
      <c r="D6491" t="s">
        <v>47</v>
      </c>
      <c r="E6491" s="48" t="str">
        <f>VLOOKUP(D6491,'Species List'!$A$2:$J$97,3,0)</f>
        <v>Sparisoma aurofrenatum</v>
      </c>
      <c r="F6491">
        <v>20</v>
      </c>
      <c r="G6491" t="s">
        <v>43</v>
      </c>
      <c r="H6491" s="50">
        <f>VLOOKUP(D6491,'Species List'!$A$2:$J$97,6,0)</f>
        <v>-4.0781000000000001</v>
      </c>
      <c r="I6491" s="50">
        <f>VLOOKUP(D6491,'Species List'!$A$2:$J$97,7,0)</f>
        <v>2.7437999999999998</v>
      </c>
      <c r="J6491">
        <f t="shared" si="101"/>
        <v>171.97531044669645</v>
      </c>
      <c r="K6491" s="50" t="str">
        <f>VLOOKUP(D6491,'Species List'!$A$2:$J$97,4,0)</f>
        <v>Scaridae</v>
      </c>
    </row>
    <row r="6492" spans="1:11">
      <c r="A6492">
        <v>2017</v>
      </c>
      <c r="B6492" t="s">
        <v>62</v>
      </c>
      <c r="C6492">
        <v>3</v>
      </c>
      <c r="D6492" t="s">
        <v>45</v>
      </c>
      <c r="E6492" s="48" t="str">
        <f>VLOOKUP(D6492,'Species List'!$A$2:$J$97,3,0)</f>
        <v>Sparisoma viride</v>
      </c>
      <c r="F6492">
        <v>20</v>
      </c>
      <c r="G6492" t="s">
        <v>21</v>
      </c>
      <c r="H6492" s="50">
        <f>VLOOKUP(D6492,'Species List'!$A$2:$J$97,6,0)</f>
        <v>-4.4317000000000002</v>
      </c>
      <c r="I6492" s="50">
        <f>VLOOKUP(D6492,'Species List'!$A$2:$J$97,7,0)</f>
        <v>2.9051</v>
      </c>
      <c r="J6492">
        <f t="shared" si="101"/>
        <v>179.06975540636282</v>
      </c>
      <c r="K6492" s="50" t="str">
        <f>VLOOKUP(D6492,'Species List'!$A$2:$J$97,4,0)</f>
        <v>Scaridae</v>
      </c>
    </row>
    <row r="6493" spans="1:11">
      <c r="A6493">
        <v>2017</v>
      </c>
      <c r="B6493" t="s">
        <v>62</v>
      </c>
      <c r="C6493">
        <v>3</v>
      </c>
      <c r="D6493" t="s">
        <v>45</v>
      </c>
      <c r="E6493" s="48" t="str">
        <f>VLOOKUP(D6493,'Species List'!$A$2:$J$97,3,0)</f>
        <v>Sparisoma viride</v>
      </c>
      <c r="F6493">
        <v>21</v>
      </c>
      <c r="G6493" t="s">
        <v>21</v>
      </c>
      <c r="H6493" s="50">
        <f>VLOOKUP(D6493,'Species List'!$A$2:$J$97,6,0)</f>
        <v>-4.4317000000000002</v>
      </c>
      <c r="I6493" s="50">
        <f>VLOOKUP(D6493,'Species List'!$A$2:$J$97,7,0)</f>
        <v>2.9051</v>
      </c>
      <c r="J6493">
        <f t="shared" si="101"/>
        <v>206.33802681991546</v>
      </c>
      <c r="K6493" s="50" t="str">
        <f>VLOOKUP(D6493,'Species List'!$A$2:$J$97,4,0)</f>
        <v>Scaridae</v>
      </c>
    </row>
    <row r="6494" spans="1:11">
      <c r="A6494">
        <v>2017</v>
      </c>
      <c r="B6494" t="s">
        <v>62</v>
      </c>
      <c r="C6494">
        <v>3</v>
      </c>
      <c r="D6494" t="s">
        <v>45</v>
      </c>
      <c r="E6494" s="48" t="str">
        <f>VLOOKUP(D6494,'Species List'!$A$2:$J$97,3,0)</f>
        <v>Sparisoma viride</v>
      </c>
      <c r="F6494">
        <v>25</v>
      </c>
      <c r="G6494" t="s">
        <v>21</v>
      </c>
      <c r="H6494" s="50">
        <f>VLOOKUP(D6494,'Species List'!$A$2:$J$97,6,0)</f>
        <v>-4.4317000000000002</v>
      </c>
      <c r="I6494" s="50">
        <f>VLOOKUP(D6494,'Species List'!$A$2:$J$97,7,0)</f>
        <v>2.9051</v>
      </c>
      <c r="J6494">
        <f t="shared" si="101"/>
        <v>342.41715863912742</v>
      </c>
      <c r="K6494" s="50" t="str">
        <f>VLOOKUP(D6494,'Species List'!$A$2:$J$97,4,0)</f>
        <v>Scaridae</v>
      </c>
    </row>
    <row r="6495" spans="1:11">
      <c r="A6495">
        <v>2017</v>
      </c>
      <c r="B6495" t="s">
        <v>62</v>
      </c>
      <c r="C6495">
        <v>3</v>
      </c>
      <c r="D6495" t="s">
        <v>45</v>
      </c>
      <c r="E6495" s="48" t="str">
        <f>VLOOKUP(D6495,'Species List'!$A$2:$J$97,3,0)</f>
        <v>Sparisoma viride</v>
      </c>
      <c r="F6495">
        <v>27</v>
      </c>
      <c r="G6495" t="s">
        <v>43</v>
      </c>
      <c r="H6495" s="50">
        <f>VLOOKUP(D6495,'Species List'!$A$2:$J$97,6,0)</f>
        <v>-4.4317000000000002</v>
      </c>
      <c r="I6495" s="50">
        <f>VLOOKUP(D6495,'Species List'!$A$2:$J$97,7,0)</f>
        <v>2.9051</v>
      </c>
      <c r="J6495">
        <f t="shared" si="101"/>
        <v>428.20809318874581</v>
      </c>
      <c r="K6495" s="50" t="str">
        <f>VLOOKUP(D6495,'Species List'!$A$2:$J$97,4,0)</f>
        <v>Scaridae</v>
      </c>
    </row>
    <row r="6496" spans="1:11">
      <c r="A6496">
        <v>2017</v>
      </c>
      <c r="B6496" t="s">
        <v>62</v>
      </c>
      <c r="C6496">
        <v>3</v>
      </c>
      <c r="D6496" t="s">
        <v>45</v>
      </c>
      <c r="E6496" s="48" t="str">
        <f>VLOOKUP(D6496,'Species List'!$A$2:$J$97,3,0)</f>
        <v>Sparisoma viride</v>
      </c>
      <c r="F6496">
        <v>34</v>
      </c>
      <c r="G6496" t="s">
        <v>43</v>
      </c>
      <c r="H6496" s="50">
        <f>VLOOKUP(D6496,'Species List'!$A$2:$J$97,6,0)</f>
        <v>-4.4317000000000002</v>
      </c>
      <c r="I6496" s="50">
        <f>VLOOKUP(D6496,'Species List'!$A$2:$J$97,7,0)</f>
        <v>2.9051</v>
      </c>
      <c r="J6496">
        <f t="shared" si="101"/>
        <v>836.56444365737127</v>
      </c>
      <c r="K6496" s="50" t="str">
        <f>VLOOKUP(D6496,'Species List'!$A$2:$J$97,4,0)</f>
        <v>Scaridae</v>
      </c>
    </row>
    <row r="6497" spans="1:11">
      <c r="A6497">
        <v>2017</v>
      </c>
      <c r="B6497" t="s">
        <v>62</v>
      </c>
      <c r="C6497">
        <v>4</v>
      </c>
      <c r="D6497" t="s">
        <v>46</v>
      </c>
      <c r="E6497" s="48" t="str">
        <f>VLOOKUP(D6497,'Species List'!$A$2:$J$97,3,0)</f>
        <v>Acanthurus chirurgus</v>
      </c>
      <c r="F6497">
        <v>14</v>
      </c>
      <c r="H6497" s="50">
        <f>VLOOKUP(D6497,'Species List'!$A$2:$J$97,6,0)</f>
        <v>-2.4262000000000001</v>
      </c>
      <c r="I6497" s="50">
        <f>VLOOKUP(D6497,'Species List'!$A$2:$J$97,7,0)</f>
        <v>2.0768</v>
      </c>
      <c r="J6497">
        <f t="shared" si="101"/>
        <v>107.36894962663263</v>
      </c>
      <c r="K6497" s="50" t="str">
        <f>VLOOKUP(D6497,'Species List'!$A$2:$J$97,4,0)</f>
        <v>Acanthuridae</v>
      </c>
    </row>
    <row r="6498" spans="1:11">
      <c r="A6498">
        <v>2017</v>
      </c>
      <c r="B6498" t="s">
        <v>62</v>
      </c>
      <c r="C6498">
        <v>4</v>
      </c>
      <c r="D6498" t="s">
        <v>46</v>
      </c>
      <c r="E6498" s="48" t="str">
        <f>VLOOKUP(D6498,'Species List'!$A$2:$J$97,3,0)</f>
        <v>Acanthurus chirurgus</v>
      </c>
      <c r="F6498">
        <v>15</v>
      </c>
      <c r="H6498" s="50">
        <f>VLOOKUP(D6498,'Species List'!$A$2:$J$97,6,0)</f>
        <v>-2.4262000000000001</v>
      </c>
      <c r="I6498" s="50">
        <f>VLOOKUP(D6498,'Species List'!$A$2:$J$97,7,0)</f>
        <v>2.0768</v>
      </c>
      <c r="J6498">
        <f t="shared" si="101"/>
        <v>123.90999139179274</v>
      </c>
      <c r="K6498" s="50" t="str">
        <f>VLOOKUP(D6498,'Species List'!$A$2:$J$97,4,0)</f>
        <v>Acanthuridae</v>
      </c>
    </row>
    <row r="6499" spans="1:11">
      <c r="A6499">
        <v>2017</v>
      </c>
      <c r="B6499" t="s">
        <v>62</v>
      </c>
      <c r="C6499">
        <v>4</v>
      </c>
      <c r="D6499" t="s">
        <v>46</v>
      </c>
      <c r="E6499" s="48" t="str">
        <f>VLOOKUP(D6499,'Species List'!$A$2:$J$97,3,0)</f>
        <v>Acanthurus chirurgus</v>
      </c>
      <c r="F6499">
        <v>15</v>
      </c>
      <c r="H6499" s="50">
        <f>VLOOKUP(D6499,'Species List'!$A$2:$J$97,6,0)</f>
        <v>-2.4262000000000001</v>
      </c>
      <c r="I6499" s="50">
        <f>VLOOKUP(D6499,'Species List'!$A$2:$J$97,7,0)</f>
        <v>2.0768</v>
      </c>
      <c r="J6499">
        <f t="shared" si="101"/>
        <v>123.90999139179274</v>
      </c>
      <c r="K6499" s="50" t="str">
        <f>VLOOKUP(D6499,'Species List'!$A$2:$J$97,4,0)</f>
        <v>Acanthuridae</v>
      </c>
    </row>
    <row r="6500" spans="1:11">
      <c r="A6500">
        <v>2017</v>
      </c>
      <c r="B6500" t="s">
        <v>62</v>
      </c>
      <c r="C6500">
        <v>4</v>
      </c>
      <c r="D6500" t="s">
        <v>46</v>
      </c>
      <c r="E6500" s="48" t="str">
        <f>VLOOKUP(D6500,'Species List'!$A$2:$J$97,3,0)</f>
        <v>Acanthurus chirurgus</v>
      </c>
      <c r="F6500">
        <v>15</v>
      </c>
      <c r="H6500" s="50">
        <f>VLOOKUP(D6500,'Species List'!$A$2:$J$97,6,0)</f>
        <v>-2.4262000000000001</v>
      </c>
      <c r="I6500" s="50">
        <f>VLOOKUP(D6500,'Species List'!$A$2:$J$97,7,0)</f>
        <v>2.0768</v>
      </c>
      <c r="J6500">
        <f t="shared" si="101"/>
        <v>123.90999139179274</v>
      </c>
      <c r="K6500" s="50" t="str">
        <f>VLOOKUP(D6500,'Species List'!$A$2:$J$97,4,0)</f>
        <v>Acanthuridae</v>
      </c>
    </row>
    <row r="6501" spans="1:11">
      <c r="A6501">
        <v>2017</v>
      </c>
      <c r="B6501" t="s">
        <v>62</v>
      </c>
      <c r="C6501">
        <v>4</v>
      </c>
      <c r="D6501" t="s">
        <v>54</v>
      </c>
      <c r="E6501" s="48" t="str">
        <f>VLOOKUP(D6501,'Species List'!$A$2:$J$97,3,0)</f>
        <v>Acanthurus coeruleus</v>
      </c>
      <c r="F6501">
        <v>8</v>
      </c>
      <c r="H6501" s="50">
        <f>VLOOKUP(D6501,'Species List'!$A$2:$J$97,6,0)</f>
        <v>-2.8241999999999998</v>
      </c>
      <c r="I6501" s="50">
        <f>VLOOKUP(D6501,'Species List'!$A$2:$J$97,7,0)</f>
        <v>2.2637999999999998</v>
      </c>
      <c r="J6501">
        <f t="shared" si="101"/>
        <v>30.48001051933575</v>
      </c>
      <c r="K6501" s="50" t="str">
        <f>VLOOKUP(D6501,'Species List'!$A$2:$J$97,4,0)</f>
        <v>Acanthuridae</v>
      </c>
    </row>
    <row r="6502" spans="1:11">
      <c r="A6502">
        <v>2017</v>
      </c>
      <c r="B6502" t="s">
        <v>62</v>
      </c>
      <c r="C6502">
        <v>4</v>
      </c>
      <c r="D6502" t="s">
        <v>54</v>
      </c>
      <c r="E6502" s="48" t="str">
        <f>VLOOKUP(D6502,'Species List'!$A$2:$J$97,3,0)</f>
        <v>Acanthurus coeruleus</v>
      </c>
      <c r="F6502">
        <v>10</v>
      </c>
      <c r="H6502" s="50">
        <f>VLOOKUP(D6502,'Species List'!$A$2:$J$97,6,0)</f>
        <v>-2.8241999999999998</v>
      </c>
      <c r="I6502" s="50">
        <f>VLOOKUP(D6502,'Species List'!$A$2:$J$97,7,0)</f>
        <v>2.2637999999999998</v>
      </c>
      <c r="J6502">
        <f t="shared" si="101"/>
        <v>50.512632191459488</v>
      </c>
      <c r="K6502" s="50" t="str">
        <f>VLOOKUP(D6502,'Species List'!$A$2:$J$97,4,0)</f>
        <v>Acanthuridae</v>
      </c>
    </row>
    <row r="6503" spans="1:11">
      <c r="A6503">
        <v>2017</v>
      </c>
      <c r="B6503" t="s">
        <v>62</v>
      </c>
      <c r="C6503">
        <v>4</v>
      </c>
      <c r="D6503" t="s">
        <v>54</v>
      </c>
      <c r="E6503" s="48" t="str">
        <f>VLOOKUP(D6503,'Species List'!$A$2:$J$97,3,0)</f>
        <v>Acanthurus coeruleus</v>
      </c>
      <c r="F6503">
        <v>13</v>
      </c>
      <c r="H6503" s="50">
        <f>VLOOKUP(D6503,'Species List'!$A$2:$J$97,6,0)</f>
        <v>-2.8241999999999998</v>
      </c>
      <c r="I6503" s="50">
        <f>VLOOKUP(D6503,'Species List'!$A$2:$J$97,7,0)</f>
        <v>2.2637999999999998</v>
      </c>
      <c r="J6503">
        <f t="shared" si="101"/>
        <v>91.483961183754317</v>
      </c>
      <c r="K6503" s="50" t="str">
        <f>VLOOKUP(D6503,'Species List'!$A$2:$J$97,4,0)</f>
        <v>Acanthuridae</v>
      </c>
    </row>
    <row r="6504" spans="1:11">
      <c r="A6504">
        <v>2017</v>
      </c>
      <c r="B6504" t="s">
        <v>62</v>
      </c>
      <c r="C6504">
        <v>4</v>
      </c>
      <c r="D6504" t="s">
        <v>44</v>
      </c>
      <c r="E6504" s="48" t="str">
        <f>VLOOKUP(D6504,'Species List'!$A$2:$J$97,3,0)</f>
        <v>Scarus iseri</v>
      </c>
      <c r="F6504">
        <v>12</v>
      </c>
      <c r="G6504" t="s">
        <v>21</v>
      </c>
      <c r="H6504" s="50">
        <f>VLOOKUP(D6504,'Species List'!$A$2:$J$97,6,0)</f>
        <v>-4.8887</v>
      </c>
      <c r="I6504" s="50">
        <f>VLOOKUP(D6504,'Species List'!$A$2:$J$97,7,0)</f>
        <v>3.0548000000000002</v>
      </c>
      <c r="J6504">
        <f t="shared" si="101"/>
        <v>29.025711241570576</v>
      </c>
      <c r="K6504" s="50" t="str">
        <f>VLOOKUP(D6504,'Species List'!$A$2:$J$97,4,0)</f>
        <v>Scaridae</v>
      </c>
    </row>
    <row r="6505" spans="1:11">
      <c r="A6505">
        <v>2017</v>
      </c>
      <c r="B6505" t="s">
        <v>62</v>
      </c>
      <c r="C6505">
        <v>4</v>
      </c>
      <c r="D6505" t="s">
        <v>44</v>
      </c>
      <c r="E6505" s="48" t="str">
        <f>VLOOKUP(D6505,'Species List'!$A$2:$J$97,3,0)</f>
        <v>Scarus iseri</v>
      </c>
      <c r="F6505">
        <v>15</v>
      </c>
      <c r="G6505" t="s">
        <v>21</v>
      </c>
      <c r="H6505" s="50">
        <f>VLOOKUP(D6505,'Species List'!$A$2:$J$97,6,0)</f>
        <v>-4.8887</v>
      </c>
      <c r="I6505" s="50">
        <f>VLOOKUP(D6505,'Species List'!$A$2:$J$97,7,0)</f>
        <v>3.0548000000000002</v>
      </c>
      <c r="J6505">
        <f t="shared" si="101"/>
        <v>57.388328837000365</v>
      </c>
      <c r="K6505" s="50" t="str">
        <f>VLOOKUP(D6505,'Species List'!$A$2:$J$97,4,0)</f>
        <v>Scaridae</v>
      </c>
    </row>
    <row r="6506" spans="1:11">
      <c r="A6506">
        <v>2017</v>
      </c>
      <c r="B6506" t="s">
        <v>62</v>
      </c>
      <c r="C6506">
        <v>4</v>
      </c>
      <c r="D6506" t="s">
        <v>44</v>
      </c>
      <c r="E6506" s="48" t="str">
        <f>VLOOKUP(D6506,'Species List'!$A$2:$J$97,3,0)</f>
        <v>Scarus iseri</v>
      </c>
      <c r="F6506">
        <v>22</v>
      </c>
      <c r="G6506" t="s">
        <v>43</v>
      </c>
      <c r="H6506" s="50">
        <f>VLOOKUP(D6506,'Species List'!$A$2:$J$97,6,0)</f>
        <v>-4.8887</v>
      </c>
      <c r="I6506" s="50">
        <f>VLOOKUP(D6506,'Species List'!$A$2:$J$97,7,0)</f>
        <v>3.0548000000000002</v>
      </c>
      <c r="J6506">
        <f t="shared" si="101"/>
        <v>184.89825197921766</v>
      </c>
      <c r="K6506" s="50" t="str">
        <f>VLOOKUP(D6506,'Species List'!$A$2:$J$97,4,0)</f>
        <v>Scaridae</v>
      </c>
    </row>
    <row r="6507" spans="1:11">
      <c r="A6507">
        <v>2017</v>
      </c>
      <c r="B6507" t="s">
        <v>62</v>
      </c>
      <c r="C6507">
        <v>4</v>
      </c>
      <c r="D6507" t="s">
        <v>48</v>
      </c>
      <c r="E6507" s="48" t="str">
        <f>VLOOKUP(D6507,'Species List'!$A$2:$J$97,3,0)</f>
        <v>Scarus taeniopterus</v>
      </c>
      <c r="F6507">
        <v>13</v>
      </c>
      <c r="G6507" t="s">
        <v>21</v>
      </c>
      <c r="H6507" s="50">
        <f>VLOOKUP(D6507,'Species List'!$A$2:$J$97,6,0)</f>
        <v>-3.2256999999999998</v>
      </c>
      <c r="I6507" s="50">
        <f>VLOOKUP(D6507,'Species List'!$A$2:$J$97,7,0)</f>
        <v>2.3852000000000002</v>
      </c>
      <c r="J6507">
        <f t="shared" si="101"/>
        <v>65.535660968650873</v>
      </c>
      <c r="K6507" s="50" t="str">
        <f>VLOOKUP(D6507,'Species List'!$A$2:$J$97,4,0)</f>
        <v>Scaridae</v>
      </c>
    </row>
    <row r="6508" spans="1:11">
      <c r="A6508">
        <v>2017</v>
      </c>
      <c r="B6508" t="s">
        <v>62</v>
      </c>
      <c r="C6508">
        <v>4</v>
      </c>
      <c r="D6508" t="s">
        <v>48</v>
      </c>
      <c r="E6508" s="48" t="str">
        <f>VLOOKUP(D6508,'Species List'!$A$2:$J$97,3,0)</f>
        <v>Scarus taeniopterus</v>
      </c>
      <c r="F6508">
        <v>17</v>
      </c>
      <c r="G6508" t="s">
        <v>21</v>
      </c>
      <c r="H6508" s="50">
        <f>VLOOKUP(D6508,'Species List'!$A$2:$J$97,6,0)</f>
        <v>-3.2256999999999998</v>
      </c>
      <c r="I6508" s="50">
        <f>VLOOKUP(D6508,'Species List'!$A$2:$J$97,7,0)</f>
        <v>2.3852000000000002</v>
      </c>
      <c r="J6508">
        <f t="shared" si="101"/>
        <v>124.27013418228138</v>
      </c>
      <c r="K6508" s="50" t="str">
        <f>VLOOKUP(D6508,'Species List'!$A$2:$J$97,4,0)</f>
        <v>Scaridae</v>
      </c>
    </row>
    <row r="6509" spans="1:11">
      <c r="A6509">
        <v>2017</v>
      </c>
      <c r="B6509" t="s">
        <v>62</v>
      </c>
      <c r="C6509">
        <v>4</v>
      </c>
      <c r="D6509" t="s">
        <v>48</v>
      </c>
      <c r="E6509" s="48" t="str">
        <f>VLOOKUP(D6509,'Species List'!$A$2:$J$97,3,0)</f>
        <v>Scarus taeniopterus</v>
      </c>
      <c r="F6509">
        <v>18</v>
      </c>
      <c r="G6509" t="s">
        <v>43</v>
      </c>
      <c r="H6509" s="50">
        <f>VLOOKUP(D6509,'Species List'!$A$2:$J$97,6,0)</f>
        <v>-3.2256999999999998</v>
      </c>
      <c r="I6509" s="50">
        <f>VLOOKUP(D6509,'Species List'!$A$2:$J$97,7,0)</f>
        <v>2.3852000000000002</v>
      </c>
      <c r="J6509">
        <f t="shared" si="101"/>
        <v>142.42163893869329</v>
      </c>
      <c r="K6509" s="50" t="str">
        <f>VLOOKUP(D6509,'Species List'!$A$2:$J$97,4,0)</f>
        <v>Scaridae</v>
      </c>
    </row>
    <row r="6510" spans="1:11">
      <c r="A6510">
        <v>2017</v>
      </c>
      <c r="B6510" t="s">
        <v>62</v>
      </c>
      <c r="C6510">
        <v>4</v>
      </c>
      <c r="D6510" t="s">
        <v>48</v>
      </c>
      <c r="E6510" s="48" t="str">
        <f>VLOOKUP(D6510,'Species List'!$A$2:$J$97,3,0)</f>
        <v>Scarus taeniopterus</v>
      </c>
      <c r="F6510">
        <v>23</v>
      </c>
      <c r="G6510" t="s">
        <v>43</v>
      </c>
      <c r="H6510" s="50">
        <f>VLOOKUP(D6510,'Species List'!$A$2:$J$97,6,0)</f>
        <v>-3.2256999999999998</v>
      </c>
      <c r="I6510" s="50">
        <f>VLOOKUP(D6510,'Species List'!$A$2:$J$97,7,0)</f>
        <v>2.3852000000000002</v>
      </c>
      <c r="J6510">
        <f t="shared" si="101"/>
        <v>255.56020890468707</v>
      </c>
      <c r="K6510" s="50" t="str">
        <f>VLOOKUP(D6510,'Species List'!$A$2:$J$97,4,0)</f>
        <v>Scaridae</v>
      </c>
    </row>
    <row r="6511" spans="1:11">
      <c r="A6511">
        <v>2017</v>
      </c>
      <c r="B6511" t="s">
        <v>62</v>
      </c>
      <c r="C6511">
        <v>4</v>
      </c>
      <c r="D6511" t="s">
        <v>42</v>
      </c>
      <c r="E6511" s="48" t="str">
        <f>VLOOKUP(D6511,'Species List'!$A$2:$J$97,3,0)</f>
        <v>Scarus vetula</v>
      </c>
      <c r="F6511">
        <v>22</v>
      </c>
      <c r="G6511" t="s">
        <v>21</v>
      </c>
      <c r="H6511" s="50">
        <f>VLOOKUP(D6511,'Species List'!$A$2:$J$97,6,0)</f>
        <v>-5.0162000000000004</v>
      </c>
      <c r="I6511" s="50">
        <f>VLOOKUP(D6511,'Species List'!$A$2:$J$97,7,0)</f>
        <v>3.1109</v>
      </c>
      <c r="J6511">
        <f t="shared" si="101"/>
        <v>186.5703893135852</v>
      </c>
      <c r="K6511" s="50" t="str">
        <f>VLOOKUP(D6511,'Species List'!$A$2:$J$97,4,0)</f>
        <v>Scaridae</v>
      </c>
    </row>
    <row r="6512" spans="1:11">
      <c r="A6512">
        <v>2017</v>
      </c>
      <c r="B6512" t="s">
        <v>62</v>
      </c>
      <c r="C6512">
        <v>4</v>
      </c>
      <c r="D6512" t="s">
        <v>42</v>
      </c>
      <c r="E6512" s="48" t="str">
        <f>VLOOKUP(D6512,'Species List'!$A$2:$J$97,3,0)</f>
        <v>Scarus vetula</v>
      </c>
      <c r="F6512">
        <v>35</v>
      </c>
      <c r="G6512" t="s">
        <v>43</v>
      </c>
      <c r="H6512" s="50">
        <f>VLOOKUP(D6512,'Species List'!$A$2:$J$97,6,0)</f>
        <v>-5.0162000000000004</v>
      </c>
      <c r="I6512" s="50">
        <f>VLOOKUP(D6512,'Species List'!$A$2:$J$97,7,0)</f>
        <v>3.1109</v>
      </c>
      <c r="J6512">
        <f t="shared" si="101"/>
        <v>790.93588337793562</v>
      </c>
      <c r="K6512" s="50" t="str">
        <f>VLOOKUP(D6512,'Species List'!$A$2:$J$97,4,0)</f>
        <v>Scaridae</v>
      </c>
    </row>
    <row r="6513" spans="1:11">
      <c r="A6513">
        <v>2017</v>
      </c>
      <c r="B6513" t="s">
        <v>62</v>
      </c>
      <c r="C6513">
        <v>4</v>
      </c>
      <c r="D6513" t="s">
        <v>42</v>
      </c>
      <c r="E6513" s="48" t="str">
        <f>VLOOKUP(D6513,'Species List'!$A$2:$J$97,3,0)</f>
        <v>Scarus vetula</v>
      </c>
      <c r="F6513">
        <v>38</v>
      </c>
      <c r="G6513" t="s">
        <v>43</v>
      </c>
      <c r="H6513" s="50">
        <f>VLOOKUP(D6513,'Species List'!$A$2:$J$97,6,0)</f>
        <v>-5.0162000000000004</v>
      </c>
      <c r="I6513" s="50">
        <f>VLOOKUP(D6513,'Species List'!$A$2:$J$97,7,0)</f>
        <v>3.1109</v>
      </c>
      <c r="J6513">
        <f t="shared" si="101"/>
        <v>1021.5245084831901</v>
      </c>
      <c r="K6513" s="50" t="str">
        <f>VLOOKUP(D6513,'Species List'!$A$2:$J$97,4,0)</f>
        <v>Scaridae</v>
      </c>
    </row>
    <row r="6514" spans="1:11">
      <c r="A6514">
        <v>2017</v>
      </c>
      <c r="B6514" t="s">
        <v>62</v>
      </c>
      <c r="C6514">
        <v>4</v>
      </c>
      <c r="D6514" t="s">
        <v>47</v>
      </c>
      <c r="E6514" s="48" t="str">
        <f>VLOOKUP(D6514,'Species List'!$A$2:$J$97,3,0)</f>
        <v>Sparisoma aurofrenatum</v>
      </c>
      <c r="F6514">
        <v>18</v>
      </c>
      <c r="G6514" t="s">
        <v>43</v>
      </c>
      <c r="H6514" s="50">
        <f>VLOOKUP(D6514,'Species List'!$A$2:$J$97,6,0)</f>
        <v>-4.0781000000000001</v>
      </c>
      <c r="I6514" s="50">
        <f>VLOOKUP(D6514,'Species List'!$A$2:$J$97,7,0)</f>
        <v>2.7437999999999998</v>
      </c>
      <c r="J6514">
        <f t="shared" si="101"/>
        <v>128.80024807719036</v>
      </c>
      <c r="K6514" s="50" t="str">
        <f>VLOOKUP(D6514,'Species List'!$A$2:$J$97,4,0)</f>
        <v>Scaridae</v>
      </c>
    </row>
    <row r="6515" spans="1:11">
      <c r="A6515">
        <v>2017</v>
      </c>
      <c r="B6515" t="s">
        <v>62</v>
      </c>
      <c r="C6515">
        <v>4</v>
      </c>
      <c r="D6515" t="s">
        <v>47</v>
      </c>
      <c r="E6515" s="48" t="str">
        <f>VLOOKUP(D6515,'Species List'!$A$2:$J$97,3,0)</f>
        <v>Sparisoma aurofrenatum</v>
      </c>
      <c r="F6515">
        <v>20</v>
      </c>
      <c r="G6515" t="s">
        <v>43</v>
      </c>
      <c r="H6515" s="50">
        <f>VLOOKUP(D6515,'Species List'!$A$2:$J$97,6,0)</f>
        <v>-4.0781000000000001</v>
      </c>
      <c r="I6515" s="50">
        <f>VLOOKUP(D6515,'Species List'!$A$2:$J$97,7,0)</f>
        <v>2.7437999999999998</v>
      </c>
      <c r="J6515">
        <f t="shared" si="101"/>
        <v>171.97531044669645</v>
      </c>
      <c r="K6515" s="50" t="str">
        <f>VLOOKUP(D6515,'Species List'!$A$2:$J$97,4,0)</f>
        <v>Scaridae</v>
      </c>
    </row>
    <row r="6516" spans="1:11">
      <c r="A6516">
        <v>2017</v>
      </c>
      <c r="B6516" t="s">
        <v>62</v>
      </c>
      <c r="C6516">
        <v>4</v>
      </c>
      <c r="D6516" t="s">
        <v>45</v>
      </c>
      <c r="E6516" s="48" t="str">
        <f>VLOOKUP(D6516,'Species List'!$A$2:$J$97,3,0)</f>
        <v>Sparisoma viride</v>
      </c>
      <c r="F6516">
        <v>22</v>
      </c>
      <c r="G6516" t="s">
        <v>21</v>
      </c>
      <c r="H6516" s="50">
        <f>VLOOKUP(D6516,'Species List'!$A$2:$J$97,6,0)</f>
        <v>-4.4317000000000002</v>
      </c>
      <c r="I6516" s="50">
        <f>VLOOKUP(D6516,'Species List'!$A$2:$J$97,7,0)</f>
        <v>2.9051</v>
      </c>
      <c r="J6516">
        <f t="shared" si="101"/>
        <v>236.19577785013334</v>
      </c>
      <c r="K6516" s="50" t="str">
        <f>VLOOKUP(D6516,'Species List'!$A$2:$J$97,4,0)</f>
        <v>Scaridae</v>
      </c>
    </row>
    <row r="6517" spans="1:11">
      <c r="A6517">
        <v>2017</v>
      </c>
      <c r="B6517" t="s">
        <v>62</v>
      </c>
      <c r="C6517">
        <v>4</v>
      </c>
      <c r="D6517" t="s">
        <v>45</v>
      </c>
      <c r="E6517" s="48" t="str">
        <f>VLOOKUP(D6517,'Species List'!$A$2:$J$97,3,0)</f>
        <v>Sparisoma viride</v>
      </c>
      <c r="F6517">
        <v>28</v>
      </c>
      <c r="G6517" t="s">
        <v>43</v>
      </c>
      <c r="H6517" s="50">
        <f>VLOOKUP(D6517,'Species List'!$A$2:$J$97,6,0)</f>
        <v>-4.4317000000000002</v>
      </c>
      <c r="I6517" s="50">
        <f>VLOOKUP(D6517,'Species List'!$A$2:$J$97,7,0)</f>
        <v>2.9051</v>
      </c>
      <c r="J6517">
        <f t="shared" si="101"/>
        <v>475.92530495067058</v>
      </c>
      <c r="K6517" s="50" t="str">
        <f>VLOOKUP(D6517,'Species List'!$A$2:$J$97,4,0)</f>
        <v>Scaridae</v>
      </c>
    </row>
    <row r="6518" spans="1:11">
      <c r="A6518">
        <v>2017</v>
      </c>
      <c r="B6518" t="s">
        <v>62</v>
      </c>
      <c r="C6518">
        <v>4</v>
      </c>
      <c r="D6518" t="s">
        <v>45</v>
      </c>
      <c r="E6518" s="48" t="str">
        <f>VLOOKUP(D6518,'Species List'!$A$2:$J$97,3,0)</f>
        <v>Sparisoma viride</v>
      </c>
      <c r="F6518">
        <v>32</v>
      </c>
      <c r="G6518" t="s">
        <v>43</v>
      </c>
      <c r="H6518" s="50">
        <f>VLOOKUP(D6518,'Species List'!$A$2:$J$97,6,0)</f>
        <v>-4.4317000000000002</v>
      </c>
      <c r="I6518" s="50">
        <f>VLOOKUP(D6518,'Species List'!$A$2:$J$97,7,0)</f>
        <v>2.9051</v>
      </c>
      <c r="J6518">
        <f t="shared" si="101"/>
        <v>701.47339170910243</v>
      </c>
      <c r="K6518" s="50" t="str">
        <f>VLOOKUP(D6518,'Species List'!$A$2:$J$97,4,0)</f>
        <v>Scaridae</v>
      </c>
    </row>
    <row r="6519" spans="1:11">
      <c r="A6519">
        <v>2017</v>
      </c>
      <c r="B6519" t="s">
        <v>62</v>
      </c>
      <c r="C6519">
        <v>5</v>
      </c>
      <c r="D6519" t="s">
        <v>49</v>
      </c>
      <c r="E6519" s="48" t="str">
        <f>VLOOKUP(D6519,'Species List'!$A$2:$J$97,3,0)</f>
        <v>Microspathodon chrysurus</v>
      </c>
      <c r="F6519">
        <v>12</v>
      </c>
      <c r="H6519" s="50">
        <f>VLOOKUP(D6519,'Species List'!$A$2:$J$97,6,0)</f>
        <v>-4.7032999999999996</v>
      </c>
      <c r="I6519" s="50">
        <f>VLOOKUP(D6519,'Species List'!$A$2:$J$97,7,0)</f>
        <v>3.0825</v>
      </c>
      <c r="J6519">
        <f t="shared" si="101"/>
        <v>50.789763544333439</v>
      </c>
      <c r="K6519" s="50" t="str">
        <f>VLOOKUP(D6519,'Species List'!$A$2:$J$97,4,0)</f>
        <v>Pomacentridae</v>
      </c>
    </row>
    <row r="6520" spans="1:11">
      <c r="A6520">
        <v>2017</v>
      </c>
      <c r="B6520" t="s">
        <v>62</v>
      </c>
      <c r="C6520">
        <v>5</v>
      </c>
      <c r="D6520" t="s">
        <v>44</v>
      </c>
      <c r="E6520" s="48" t="str">
        <f>VLOOKUP(D6520,'Species List'!$A$2:$J$97,3,0)</f>
        <v>Scarus iseri</v>
      </c>
      <c r="F6520">
        <v>19</v>
      </c>
      <c r="G6520" t="s">
        <v>43</v>
      </c>
      <c r="H6520" s="50">
        <f>VLOOKUP(D6520,'Species List'!$A$2:$J$97,6,0)</f>
        <v>-4.8887</v>
      </c>
      <c r="I6520" s="50">
        <f>VLOOKUP(D6520,'Species List'!$A$2:$J$97,7,0)</f>
        <v>3.0548000000000002</v>
      </c>
      <c r="J6520">
        <f t="shared" si="101"/>
        <v>118.15075473078059</v>
      </c>
      <c r="K6520" s="50" t="str">
        <f>VLOOKUP(D6520,'Species List'!$A$2:$J$97,4,0)</f>
        <v>Scaridae</v>
      </c>
    </row>
    <row r="6521" spans="1:11">
      <c r="A6521">
        <v>2017</v>
      </c>
      <c r="B6521" t="s">
        <v>62</v>
      </c>
      <c r="C6521">
        <v>5</v>
      </c>
      <c r="D6521" t="s">
        <v>48</v>
      </c>
      <c r="E6521" s="48" t="str">
        <f>VLOOKUP(D6521,'Species List'!$A$2:$J$97,3,0)</f>
        <v>Scarus taeniopterus</v>
      </c>
      <c r="F6521">
        <v>12</v>
      </c>
      <c r="G6521" t="s">
        <v>21</v>
      </c>
      <c r="H6521" s="50">
        <f>VLOOKUP(D6521,'Species List'!$A$2:$J$97,6,0)</f>
        <v>-3.2256999999999998</v>
      </c>
      <c r="I6521" s="50">
        <f>VLOOKUP(D6521,'Species List'!$A$2:$J$97,7,0)</f>
        <v>2.3852000000000002</v>
      </c>
      <c r="J6521">
        <f t="shared" si="101"/>
        <v>54.145592205106873</v>
      </c>
      <c r="K6521" s="50" t="str">
        <f>VLOOKUP(D6521,'Species List'!$A$2:$J$97,4,0)</f>
        <v>Scaridae</v>
      </c>
    </row>
    <row r="6522" spans="1:11">
      <c r="A6522">
        <v>2017</v>
      </c>
      <c r="B6522" t="s">
        <v>62</v>
      </c>
      <c r="C6522">
        <v>5</v>
      </c>
      <c r="D6522" t="s">
        <v>48</v>
      </c>
      <c r="E6522" s="48" t="str">
        <f>VLOOKUP(D6522,'Species List'!$A$2:$J$97,3,0)</f>
        <v>Scarus taeniopterus</v>
      </c>
      <c r="F6522">
        <v>13</v>
      </c>
      <c r="G6522" t="s">
        <v>21</v>
      </c>
      <c r="H6522" s="50">
        <f>VLOOKUP(D6522,'Species List'!$A$2:$J$97,6,0)</f>
        <v>-3.2256999999999998</v>
      </c>
      <c r="I6522" s="50">
        <f>VLOOKUP(D6522,'Species List'!$A$2:$J$97,7,0)</f>
        <v>2.3852000000000002</v>
      </c>
      <c r="J6522">
        <f t="shared" si="101"/>
        <v>65.535660968650873</v>
      </c>
      <c r="K6522" s="50" t="str">
        <f>VLOOKUP(D6522,'Species List'!$A$2:$J$97,4,0)</f>
        <v>Scaridae</v>
      </c>
    </row>
    <row r="6523" spans="1:11">
      <c r="A6523">
        <v>2017</v>
      </c>
      <c r="B6523" t="s">
        <v>62</v>
      </c>
      <c r="C6523">
        <v>5</v>
      </c>
      <c r="D6523" t="s">
        <v>48</v>
      </c>
      <c r="E6523" s="48" t="str">
        <f>VLOOKUP(D6523,'Species List'!$A$2:$J$97,3,0)</f>
        <v>Scarus taeniopterus</v>
      </c>
      <c r="F6523">
        <v>15</v>
      </c>
      <c r="G6523" t="s">
        <v>21</v>
      </c>
      <c r="H6523" s="50">
        <f>VLOOKUP(D6523,'Species List'!$A$2:$J$97,6,0)</f>
        <v>-3.2256999999999998</v>
      </c>
      <c r="I6523" s="50">
        <f>VLOOKUP(D6523,'Species List'!$A$2:$J$97,7,0)</f>
        <v>2.3852000000000002</v>
      </c>
      <c r="J6523">
        <f t="shared" si="101"/>
        <v>92.19616810425471</v>
      </c>
      <c r="K6523" s="50" t="str">
        <f>VLOOKUP(D6523,'Species List'!$A$2:$J$97,4,0)</f>
        <v>Scaridae</v>
      </c>
    </row>
    <row r="6524" spans="1:11">
      <c r="A6524">
        <v>2017</v>
      </c>
      <c r="B6524" t="s">
        <v>62</v>
      </c>
      <c r="C6524">
        <v>5</v>
      </c>
      <c r="D6524" t="s">
        <v>48</v>
      </c>
      <c r="E6524" s="48" t="str">
        <f>VLOOKUP(D6524,'Species List'!$A$2:$J$97,3,0)</f>
        <v>Scarus taeniopterus</v>
      </c>
      <c r="F6524">
        <v>21</v>
      </c>
      <c r="G6524" t="s">
        <v>43</v>
      </c>
      <c r="H6524" s="50">
        <f>VLOOKUP(D6524,'Species List'!$A$2:$J$97,6,0)</f>
        <v>-3.2256999999999998</v>
      </c>
      <c r="I6524" s="50">
        <f>VLOOKUP(D6524,'Species List'!$A$2:$J$97,7,0)</f>
        <v>2.3852000000000002</v>
      </c>
      <c r="J6524">
        <f t="shared" si="101"/>
        <v>205.71097462173614</v>
      </c>
      <c r="K6524" s="50" t="str">
        <f>VLOOKUP(D6524,'Species List'!$A$2:$J$97,4,0)</f>
        <v>Scaridae</v>
      </c>
    </row>
    <row r="6525" spans="1:11">
      <c r="A6525">
        <v>2017</v>
      </c>
      <c r="B6525" t="s">
        <v>62</v>
      </c>
      <c r="C6525">
        <v>5</v>
      </c>
      <c r="D6525" t="s">
        <v>48</v>
      </c>
      <c r="E6525" s="48" t="str">
        <f>VLOOKUP(D6525,'Species List'!$A$2:$J$97,3,0)</f>
        <v>Scarus taeniopterus</v>
      </c>
      <c r="F6525">
        <v>15</v>
      </c>
      <c r="H6525" s="50">
        <f>VLOOKUP(D6525,'Species List'!$A$2:$J$97,6,0)</f>
        <v>-3.2256999999999998</v>
      </c>
      <c r="I6525" s="50">
        <f>VLOOKUP(D6525,'Species List'!$A$2:$J$97,7,0)</f>
        <v>2.3852000000000002</v>
      </c>
      <c r="J6525">
        <f t="shared" si="101"/>
        <v>92.19616810425471</v>
      </c>
      <c r="K6525" s="50" t="str">
        <f>VLOOKUP(D6525,'Species List'!$A$2:$J$97,4,0)</f>
        <v>Scaridae</v>
      </c>
    </row>
    <row r="6526" spans="1:11">
      <c r="A6526">
        <v>2017</v>
      </c>
      <c r="B6526" t="s">
        <v>62</v>
      </c>
      <c r="C6526">
        <v>5</v>
      </c>
      <c r="D6526" t="s">
        <v>42</v>
      </c>
      <c r="E6526" s="48" t="str">
        <f>VLOOKUP(D6526,'Species List'!$A$2:$J$97,3,0)</f>
        <v>Scarus vetula</v>
      </c>
      <c r="F6526">
        <v>22</v>
      </c>
      <c r="G6526" t="s">
        <v>21</v>
      </c>
      <c r="H6526" s="50">
        <f>VLOOKUP(D6526,'Species List'!$A$2:$J$97,6,0)</f>
        <v>-5.0162000000000004</v>
      </c>
      <c r="I6526" s="50">
        <f>VLOOKUP(D6526,'Species List'!$A$2:$J$97,7,0)</f>
        <v>3.1109</v>
      </c>
      <c r="J6526">
        <f t="shared" si="101"/>
        <v>186.5703893135852</v>
      </c>
      <c r="K6526" s="50" t="str">
        <f>VLOOKUP(D6526,'Species List'!$A$2:$J$97,4,0)</f>
        <v>Scaridae</v>
      </c>
    </row>
    <row r="6527" spans="1:11">
      <c r="A6527">
        <v>2017</v>
      </c>
      <c r="B6527" t="s">
        <v>62</v>
      </c>
      <c r="C6527">
        <v>5</v>
      </c>
      <c r="D6527" t="s">
        <v>42</v>
      </c>
      <c r="E6527" s="48" t="str">
        <f>VLOOKUP(D6527,'Species List'!$A$2:$J$97,3,0)</f>
        <v>Scarus vetula</v>
      </c>
      <c r="F6527">
        <v>32</v>
      </c>
      <c r="G6527" t="s">
        <v>43</v>
      </c>
      <c r="H6527" s="50">
        <f>VLOOKUP(D6527,'Species List'!$A$2:$J$97,6,0)</f>
        <v>-5.0162000000000004</v>
      </c>
      <c r="I6527" s="50">
        <f>VLOOKUP(D6527,'Species List'!$A$2:$J$97,7,0)</f>
        <v>3.1109</v>
      </c>
      <c r="J6527">
        <f t="shared" si="101"/>
        <v>598.50952660385963</v>
      </c>
      <c r="K6527" s="50" t="str">
        <f>VLOOKUP(D6527,'Species List'!$A$2:$J$97,4,0)</f>
        <v>Scaridae</v>
      </c>
    </row>
    <row r="6528" spans="1:11">
      <c r="A6528">
        <v>2017</v>
      </c>
      <c r="B6528" t="s">
        <v>62</v>
      </c>
      <c r="C6528">
        <v>5</v>
      </c>
      <c r="D6528" t="s">
        <v>45</v>
      </c>
      <c r="E6528" s="48" t="str">
        <f>VLOOKUP(D6528,'Species List'!$A$2:$J$97,3,0)</f>
        <v>Sparisoma viride</v>
      </c>
      <c r="F6528">
        <v>22</v>
      </c>
      <c r="G6528" t="s">
        <v>21</v>
      </c>
      <c r="H6528" s="50">
        <f>VLOOKUP(D6528,'Species List'!$A$2:$J$97,6,0)</f>
        <v>-4.4317000000000002</v>
      </c>
      <c r="I6528" s="50">
        <f>VLOOKUP(D6528,'Species List'!$A$2:$J$97,7,0)</f>
        <v>2.9051</v>
      </c>
      <c r="J6528">
        <f t="shared" si="101"/>
        <v>236.19577785013334</v>
      </c>
      <c r="K6528" s="50" t="str">
        <f>VLOOKUP(D6528,'Species List'!$A$2:$J$97,4,0)</f>
        <v>Scaridae</v>
      </c>
    </row>
    <row r="6529" spans="1:11">
      <c r="A6529">
        <v>2017</v>
      </c>
      <c r="B6529" t="s">
        <v>62</v>
      </c>
      <c r="C6529">
        <v>5</v>
      </c>
      <c r="D6529" t="s">
        <v>45</v>
      </c>
      <c r="E6529" s="48" t="str">
        <f>VLOOKUP(D6529,'Species List'!$A$2:$J$97,3,0)</f>
        <v>Sparisoma viride</v>
      </c>
      <c r="F6529">
        <v>26</v>
      </c>
      <c r="G6529" t="s">
        <v>43</v>
      </c>
      <c r="H6529" s="50">
        <f>VLOOKUP(D6529,'Species List'!$A$2:$J$97,6,0)</f>
        <v>-4.4317000000000002</v>
      </c>
      <c r="I6529" s="50">
        <f>VLOOKUP(D6529,'Species List'!$A$2:$J$97,7,0)</f>
        <v>2.9051</v>
      </c>
      <c r="J6529">
        <f t="shared" si="101"/>
        <v>383.741768934785</v>
      </c>
      <c r="K6529" s="50" t="str">
        <f>VLOOKUP(D6529,'Species List'!$A$2:$J$97,4,0)</f>
        <v>Scaridae</v>
      </c>
    </row>
    <row r="6530" spans="1:11">
      <c r="A6530">
        <v>2017</v>
      </c>
      <c r="B6530" t="s">
        <v>62</v>
      </c>
      <c r="C6530">
        <v>5</v>
      </c>
      <c r="D6530" t="s">
        <v>45</v>
      </c>
      <c r="E6530" s="48" t="str">
        <f>VLOOKUP(D6530,'Species List'!$A$2:$J$97,3,0)</f>
        <v>Sparisoma viride</v>
      </c>
      <c r="F6530">
        <v>29</v>
      </c>
      <c r="G6530" t="s">
        <v>43</v>
      </c>
      <c r="H6530" s="50">
        <f>VLOOKUP(D6530,'Species List'!$A$2:$J$97,6,0)</f>
        <v>-4.4317000000000002</v>
      </c>
      <c r="I6530" s="50">
        <f>VLOOKUP(D6530,'Species List'!$A$2:$J$97,7,0)</f>
        <v>2.9051</v>
      </c>
      <c r="J6530">
        <f t="shared" ref="J6530:J6582" si="102">10^(H6530+(I6530*LOG(F6530*10)/LOG(10)))</f>
        <v>527.00219453145235</v>
      </c>
      <c r="K6530" s="50" t="str">
        <f>VLOOKUP(D6530,'Species List'!$A$2:$J$97,4,0)</f>
        <v>Scaridae</v>
      </c>
    </row>
    <row r="6531" spans="1:11">
      <c r="A6531">
        <v>2017</v>
      </c>
      <c r="B6531" t="s">
        <v>62</v>
      </c>
      <c r="C6531">
        <v>5</v>
      </c>
      <c r="D6531" t="s">
        <v>45</v>
      </c>
      <c r="E6531" s="48" t="str">
        <f>VLOOKUP(D6531,'Species List'!$A$2:$J$97,3,0)</f>
        <v>Sparisoma viride</v>
      </c>
      <c r="F6531">
        <v>30</v>
      </c>
      <c r="G6531" t="s">
        <v>43</v>
      </c>
      <c r="H6531" s="50">
        <f>VLOOKUP(D6531,'Species List'!$A$2:$J$97,6,0)</f>
        <v>-4.4317000000000002</v>
      </c>
      <c r="I6531" s="50">
        <f>VLOOKUP(D6531,'Species List'!$A$2:$J$97,7,0)</f>
        <v>2.9051</v>
      </c>
      <c r="J6531">
        <f t="shared" si="102"/>
        <v>581.54718397712224</v>
      </c>
      <c r="K6531" s="50" t="str">
        <f>VLOOKUP(D6531,'Species List'!$A$2:$J$97,4,0)</f>
        <v>Scaridae</v>
      </c>
    </row>
    <row r="6532" spans="1:11">
      <c r="A6532">
        <v>2017</v>
      </c>
      <c r="B6532" t="s">
        <v>62</v>
      </c>
      <c r="C6532">
        <v>6</v>
      </c>
      <c r="D6532" s="48" t="s">
        <v>26</v>
      </c>
      <c r="E6532" s="48" t="str">
        <f>VLOOKUP(D6532,'Species List'!$A$2:$J$97,3,0)</f>
        <v>Acanthurus bahianus</v>
      </c>
      <c r="F6532">
        <v>14</v>
      </c>
      <c r="H6532" s="50">
        <f>VLOOKUP(D6532,'Species List'!$A$2:$J$97,6,0)</f>
        <v>-4.6005000000000003</v>
      </c>
      <c r="I6532" s="50">
        <f>VLOOKUP(D6532,'Species List'!$A$2:$J$97,7,0)</f>
        <v>2.9752000000000001</v>
      </c>
      <c r="J6532">
        <f t="shared" si="102"/>
        <v>60.906007515663681</v>
      </c>
      <c r="K6532" s="50" t="str">
        <f>VLOOKUP(D6532,'Species List'!$A$2:$J$97,4,0)</f>
        <v>Acanthuridae</v>
      </c>
    </row>
    <row r="6533" spans="1:11">
      <c r="A6533">
        <v>2017</v>
      </c>
      <c r="B6533" t="s">
        <v>62</v>
      </c>
      <c r="C6533">
        <v>6</v>
      </c>
      <c r="D6533" s="48" t="s">
        <v>26</v>
      </c>
      <c r="E6533" s="48" t="str">
        <f>VLOOKUP(D6533,'Species List'!$A$2:$J$97,3,0)</f>
        <v>Acanthurus bahianus</v>
      </c>
      <c r="F6533">
        <v>16</v>
      </c>
      <c r="H6533" s="50">
        <f>VLOOKUP(D6533,'Species List'!$A$2:$J$97,6,0)</f>
        <v>-4.6005000000000003</v>
      </c>
      <c r="I6533" s="50">
        <f>VLOOKUP(D6533,'Species List'!$A$2:$J$97,7,0)</f>
        <v>2.9752000000000001</v>
      </c>
      <c r="J6533">
        <f t="shared" si="102"/>
        <v>90.614515438104903</v>
      </c>
      <c r="K6533" s="50" t="str">
        <f>VLOOKUP(D6533,'Species List'!$A$2:$J$97,4,0)</f>
        <v>Acanthuridae</v>
      </c>
    </row>
    <row r="6534" spans="1:11">
      <c r="A6534">
        <v>2017</v>
      </c>
      <c r="B6534" t="s">
        <v>62</v>
      </c>
      <c r="C6534">
        <v>6</v>
      </c>
      <c r="D6534" t="s">
        <v>46</v>
      </c>
      <c r="E6534" s="48" t="str">
        <f>VLOOKUP(D6534,'Species List'!$A$2:$J$97,3,0)</f>
        <v>Acanthurus chirurgus</v>
      </c>
      <c r="F6534">
        <v>12</v>
      </c>
      <c r="H6534" s="50">
        <f>VLOOKUP(D6534,'Species List'!$A$2:$J$97,6,0)</f>
        <v>-2.4262000000000001</v>
      </c>
      <c r="I6534" s="50">
        <f>VLOOKUP(D6534,'Species List'!$A$2:$J$97,7,0)</f>
        <v>2.0768</v>
      </c>
      <c r="J6534">
        <f t="shared" si="102"/>
        <v>77.954934647161181</v>
      </c>
      <c r="K6534" s="50" t="str">
        <f>VLOOKUP(D6534,'Species List'!$A$2:$J$97,4,0)</f>
        <v>Acanthuridae</v>
      </c>
    </row>
    <row r="6535" spans="1:11">
      <c r="A6535">
        <v>2017</v>
      </c>
      <c r="B6535" t="s">
        <v>62</v>
      </c>
      <c r="C6535">
        <v>6</v>
      </c>
      <c r="D6535" t="s">
        <v>49</v>
      </c>
      <c r="E6535" s="48" t="str">
        <f>VLOOKUP(D6535,'Species List'!$A$2:$J$97,3,0)</f>
        <v>Microspathodon chrysurus</v>
      </c>
      <c r="F6535">
        <v>12</v>
      </c>
      <c r="H6535" s="50">
        <f>VLOOKUP(D6535,'Species List'!$A$2:$J$97,6,0)</f>
        <v>-4.7032999999999996</v>
      </c>
      <c r="I6535" s="50">
        <f>VLOOKUP(D6535,'Species List'!$A$2:$J$97,7,0)</f>
        <v>3.0825</v>
      </c>
      <c r="J6535">
        <f t="shared" si="102"/>
        <v>50.789763544333439</v>
      </c>
      <c r="K6535" s="50" t="str">
        <f>VLOOKUP(D6535,'Species List'!$A$2:$J$97,4,0)</f>
        <v>Pomacentridae</v>
      </c>
    </row>
    <row r="6536" spans="1:11">
      <c r="A6536">
        <v>2017</v>
      </c>
      <c r="B6536" t="s">
        <v>62</v>
      </c>
      <c r="C6536">
        <v>6</v>
      </c>
      <c r="D6536" t="s">
        <v>44</v>
      </c>
      <c r="E6536" s="48" t="str">
        <f>VLOOKUP(D6536,'Species List'!$A$2:$J$97,3,0)</f>
        <v>Scarus iseri</v>
      </c>
      <c r="F6536">
        <v>19</v>
      </c>
      <c r="G6536" t="s">
        <v>43</v>
      </c>
      <c r="H6536" s="50">
        <f>VLOOKUP(D6536,'Species List'!$A$2:$J$97,6,0)</f>
        <v>-4.8887</v>
      </c>
      <c r="I6536" s="50">
        <f>VLOOKUP(D6536,'Species List'!$A$2:$J$97,7,0)</f>
        <v>3.0548000000000002</v>
      </c>
      <c r="J6536">
        <f t="shared" si="102"/>
        <v>118.15075473078059</v>
      </c>
      <c r="K6536" s="50" t="str">
        <f>VLOOKUP(D6536,'Species List'!$A$2:$J$97,4,0)</f>
        <v>Scaridae</v>
      </c>
    </row>
    <row r="6537" spans="1:11">
      <c r="A6537">
        <v>2017</v>
      </c>
      <c r="B6537" t="s">
        <v>62</v>
      </c>
      <c r="C6537">
        <v>6</v>
      </c>
      <c r="D6537" t="s">
        <v>44</v>
      </c>
      <c r="E6537" s="48" t="str">
        <f>VLOOKUP(D6537,'Species List'!$A$2:$J$97,3,0)</f>
        <v>Scarus iseri</v>
      </c>
      <c r="F6537">
        <v>21</v>
      </c>
      <c r="G6537" t="s">
        <v>43</v>
      </c>
      <c r="H6537" s="50">
        <f>VLOOKUP(D6537,'Species List'!$A$2:$J$97,6,0)</f>
        <v>-4.8887</v>
      </c>
      <c r="I6537" s="50">
        <f>VLOOKUP(D6537,'Species List'!$A$2:$J$97,7,0)</f>
        <v>3.0548000000000002</v>
      </c>
      <c r="J6537">
        <f t="shared" si="102"/>
        <v>160.40411355619071</v>
      </c>
      <c r="K6537" s="50" t="str">
        <f>VLOOKUP(D6537,'Species List'!$A$2:$J$97,4,0)</f>
        <v>Scaridae</v>
      </c>
    </row>
    <row r="6538" spans="1:11">
      <c r="A6538">
        <v>2017</v>
      </c>
      <c r="B6538" t="s">
        <v>62</v>
      </c>
      <c r="C6538">
        <v>6</v>
      </c>
      <c r="D6538" t="s">
        <v>48</v>
      </c>
      <c r="E6538" s="48" t="str">
        <f>VLOOKUP(D6538,'Species List'!$A$2:$J$97,3,0)</f>
        <v>Scarus taeniopterus</v>
      </c>
      <c r="F6538">
        <v>13</v>
      </c>
      <c r="G6538" t="s">
        <v>21</v>
      </c>
      <c r="H6538" s="50">
        <f>VLOOKUP(D6538,'Species List'!$A$2:$J$97,6,0)</f>
        <v>-3.2256999999999998</v>
      </c>
      <c r="I6538" s="50">
        <f>VLOOKUP(D6538,'Species List'!$A$2:$J$97,7,0)</f>
        <v>2.3852000000000002</v>
      </c>
      <c r="J6538">
        <f t="shared" si="102"/>
        <v>65.535660968650873</v>
      </c>
      <c r="K6538" s="50" t="str">
        <f>VLOOKUP(D6538,'Species List'!$A$2:$J$97,4,0)</f>
        <v>Scaridae</v>
      </c>
    </row>
    <row r="6539" spans="1:11">
      <c r="A6539">
        <v>2017</v>
      </c>
      <c r="B6539" t="s">
        <v>62</v>
      </c>
      <c r="C6539">
        <v>6</v>
      </c>
      <c r="D6539" t="s">
        <v>48</v>
      </c>
      <c r="E6539" s="48" t="str">
        <f>VLOOKUP(D6539,'Species List'!$A$2:$J$97,3,0)</f>
        <v>Scarus taeniopterus</v>
      </c>
      <c r="F6539">
        <v>14</v>
      </c>
      <c r="G6539" t="s">
        <v>21</v>
      </c>
      <c r="H6539" s="50">
        <f>VLOOKUP(D6539,'Species List'!$A$2:$J$97,6,0)</f>
        <v>-3.2256999999999998</v>
      </c>
      <c r="I6539" s="50">
        <f>VLOOKUP(D6539,'Species List'!$A$2:$J$97,7,0)</f>
        <v>2.3852000000000002</v>
      </c>
      <c r="J6539">
        <f t="shared" si="102"/>
        <v>78.206813423753971</v>
      </c>
      <c r="K6539" s="50" t="str">
        <f>VLOOKUP(D6539,'Species List'!$A$2:$J$97,4,0)</f>
        <v>Scaridae</v>
      </c>
    </row>
    <row r="6540" spans="1:11">
      <c r="A6540">
        <v>2017</v>
      </c>
      <c r="B6540" t="s">
        <v>62</v>
      </c>
      <c r="C6540">
        <v>6</v>
      </c>
      <c r="D6540" t="s">
        <v>48</v>
      </c>
      <c r="E6540" s="48" t="str">
        <f>VLOOKUP(D6540,'Species List'!$A$2:$J$97,3,0)</f>
        <v>Scarus taeniopterus</v>
      </c>
      <c r="F6540">
        <v>20</v>
      </c>
      <c r="G6540" t="s">
        <v>43</v>
      </c>
      <c r="H6540" s="50">
        <f>VLOOKUP(D6540,'Species List'!$A$2:$J$97,6,0)</f>
        <v>-3.2256999999999998</v>
      </c>
      <c r="I6540" s="50">
        <f>VLOOKUP(D6540,'Species List'!$A$2:$J$97,7,0)</f>
        <v>2.3852000000000002</v>
      </c>
      <c r="J6540">
        <f t="shared" si="102"/>
        <v>183.11197449783583</v>
      </c>
      <c r="K6540" s="50" t="str">
        <f>VLOOKUP(D6540,'Species List'!$A$2:$J$97,4,0)</f>
        <v>Scaridae</v>
      </c>
    </row>
    <row r="6541" spans="1:11">
      <c r="A6541">
        <v>2017</v>
      </c>
      <c r="B6541" t="s">
        <v>62</v>
      </c>
      <c r="C6541">
        <v>6</v>
      </c>
      <c r="D6541" t="s">
        <v>48</v>
      </c>
      <c r="E6541" s="48" t="str">
        <f>VLOOKUP(D6541,'Species List'!$A$2:$J$97,3,0)</f>
        <v>Scarus taeniopterus</v>
      </c>
      <c r="F6541">
        <v>22</v>
      </c>
      <c r="G6541" t="s">
        <v>43</v>
      </c>
      <c r="H6541" s="50">
        <f>VLOOKUP(D6541,'Species List'!$A$2:$J$97,6,0)</f>
        <v>-3.2256999999999998</v>
      </c>
      <c r="I6541" s="50">
        <f>VLOOKUP(D6541,'Species List'!$A$2:$J$97,7,0)</f>
        <v>2.3852000000000002</v>
      </c>
      <c r="J6541">
        <f t="shared" si="102"/>
        <v>229.85109565998633</v>
      </c>
      <c r="K6541" s="50" t="str">
        <f>VLOOKUP(D6541,'Species List'!$A$2:$J$97,4,0)</f>
        <v>Scaridae</v>
      </c>
    </row>
    <row r="6542" spans="1:11">
      <c r="A6542">
        <v>2017</v>
      </c>
      <c r="B6542" t="s">
        <v>62</v>
      </c>
      <c r="C6542">
        <v>6</v>
      </c>
      <c r="D6542" t="s">
        <v>48</v>
      </c>
      <c r="E6542" s="48" t="str">
        <f>VLOOKUP(D6542,'Species List'!$A$2:$J$97,3,0)</f>
        <v>Scarus taeniopterus</v>
      </c>
      <c r="F6542">
        <v>22</v>
      </c>
      <c r="G6542" t="s">
        <v>43</v>
      </c>
      <c r="H6542" s="50">
        <f>VLOOKUP(D6542,'Species List'!$A$2:$J$97,6,0)</f>
        <v>-3.2256999999999998</v>
      </c>
      <c r="I6542" s="50">
        <f>VLOOKUP(D6542,'Species List'!$A$2:$J$97,7,0)</f>
        <v>2.3852000000000002</v>
      </c>
      <c r="J6542">
        <f t="shared" si="102"/>
        <v>229.85109565998633</v>
      </c>
      <c r="K6542" s="50" t="str">
        <f>VLOOKUP(D6542,'Species List'!$A$2:$J$97,4,0)</f>
        <v>Scaridae</v>
      </c>
    </row>
    <row r="6543" spans="1:11">
      <c r="A6543">
        <v>2017</v>
      </c>
      <c r="B6543" t="s">
        <v>62</v>
      </c>
      <c r="C6543">
        <v>6</v>
      </c>
      <c r="D6543" t="s">
        <v>42</v>
      </c>
      <c r="E6543" s="48" t="str">
        <f>VLOOKUP(D6543,'Species List'!$A$2:$J$97,3,0)</f>
        <v>Scarus vetula</v>
      </c>
      <c r="F6543">
        <v>22</v>
      </c>
      <c r="G6543" t="s">
        <v>21</v>
      </c>
      <c r="H6543" s="50">
        <f>VLOOKUP(D6543,'Species List'!$A$2:$J$97,6,0)</f>
        <v>-5.0162000000000004</v>
      </c>
      <c r="I6543" s="50">
        <f>VLOOKUP(D6543,'Species List'!$A$2:$J$97,7,0)</f>
        <v>3.1109</v>
      </c>
      <c r="J6543">
        <f t="shared" si="102"/>
        <v>186.5703893135852</v>
      </c>
      <c r="K6543" s="50" t="str">
        <f>VLOOKUP(D6543,'Species List'!$A$2:$J$97,4,0)</f>
        <v>Scaridae</v>
      </c>
    </row>
    <row r="6544" spans="1:11">
      <c r="A6544">
        <v>2017</v>
      </c>
      <c r="B6544" t="s">
        <v>62</v>
      </c>
      <c r="C6544">
        <v>6</v>
      </c>
      <c r="D6544" t="s">
        <v>42</v>
      </c>
      <c r="E6544" s="48" t="str">
        <f>VLOOKUP(D6544,'Species List'!$A$2:$J$97,3,0)</f>
        <v>Scarus vetula</v>
      </c>
      <c r="F6544">
        <v>22</v>
      </c>
      <c r="G6544" t="s">
        <v>21</v>
      </c>
      <c r="H6544" s="50">
        <f>VLOOKUP(D6544,'Species List'!$A$2:$J$97,6,0)</f>
        <v>-5.0162000000000004</v>
      </c>
      <c r="I6544" s="50">
        <f>VLOOKUP(D6544,'Species List'!$A$2:$J$97,7,0)</f>
        <v>3.1109</v>
      </c>
      <c r="J6544">
        <f t="shared" si="102"/>
        <v>186.5703893135852</v>
      </c>
      <c r="K6544" s="50" t="str">
        <f>VLOOKUP(D6544,'Species List'!$A$2:$J$97,4,0)</f>
        <v>Scaridae</v>
      </c>
    </row>
    <row r="6545" spans="1:11">
      <c r="A6545">
        <v>2017</v>
      </c>
      <c r="B6545" t="s">
        <v>62</v>
      </c>
      <c r="C6545">
        <v>6</v>
      </c>
      <c r="D6545" t="s">
        <v>42</v>
      </c>
      <c r="E6545" s="48" t="str">
        <f>VLOOKUP(D6545,'Species List'!$A$2:$J$97,3,0)</f>
        <v>Scarus vetula</v>
      </c>
      <c r="F6545">
        <v>29</v>
      </c>
      <c r="G6545" t="s">
        <v>43</v>
      </c>
      <c r="H6545" s="50">
        <f>VLOOKUP(D6545,'Species List'!$A$2:$J$97,6,0)</f>
        <v>-5.0162000000000004</v>
      </c>
      <c r="I6545" s="50">
        <f>VLOOKUP(D6545,'Species List'!$A$2:$J$97,7,0)</f>
        <v>3.1109</v>
      </c>
      <c r="J6545">
        <f t="shared" si="102"/>
        <v>440.62986728379997</v>
      </c>
      <c r="K6545" s="50" t="str">
        <f>VLOOKUP(D6545,'Species List'!$A$2:$J$97,4,0)</f>
        <v>Scaridae</v>
      </c>
    </row>
    <row r="6546" spans="1:11">
      <c r="A6546">
        <v>2017</v>
      </c>
      <c r="B6546" t="s">
        <v>62</v>
      </c>
      <c r="C6546">
        <v>6</v>
      </c>
      <c r="D6546" t="s">
        <v>42</v>
      </c>
      <c r="E6546" s="48" t="str">
        <f>VLOOKUP(D6546,'Species List'!$A$2:$J$97,3,0)</f>
        <v>Scarus vetula</v>
      </c>
      <c r="F6546">
        <v>24</v>
      </c>
      <c r="H6546" s="50">
        <f>VLOOKUP(D6546,'Species List'!$A$2:$J$97,6,0)</f>
        <v>-5.0162000000000004</v>
      </c>
      <c r="I6546" s="50">
        <f>VLOOKUP(D6546,'Species List'!$A$2:$J$97,7,0)</f>
        <v>3.1109</v>
      </c>
      <c r="J6546">
        <f t="shared" si="102"/>
        <v>244.56772957919503</v>
      </c>
      <c r="K6546" s="50" t="str">
        <f>VLOOKUP(D6546,'Species List'!$A$2:$J$97,4,0)</f>
        <v>Scaridae</v>
      </c>
    </row>
    <row r="6547" spans="1:11">
      <c r="A6547">
        <v>2017</v>
      </c>
      <c r="B6547" t="s">
        <v>62</v>
      </c>
      <c r="C6547">
        <v>6</v>
      </c>
      <c r="D6547" t="s">
        <v>47</v>
      </c>
      <c r="E6547" s="48" t="str">
        <f>VLOOKUP(D6547,'Species List'!$A$2:$J$97,3,0)</f>
        <v>Sparisoma aurofrenatum</v>
      </c>
      <c r="F6547">
        <v>15</v>
      </c>
      <c r="G6547" t="s">
        <v>43</v>
      </c>
      <c r="H6547" s="50">
        <f>VLOOKUP(D6547,'Species List'!$A$2:$J$97,6,0)</f>
        <v>-4.0781000000000001</v>
      </c>
      <c r="I6547" s="50">
        <f>VLOOKUP(D6547,'Species List'!$A$2:$J$97,7,0)</f>
        <v>2.7437999999999998</v>
      </c>
      <c r="J6547">
        <f t="shared" si="102"/>
        <v>78.101467931149301</v>
      </c>
      <c r="K6547" s="50" t="str">
        <f>VLOOKUP(D6547,'Species List'!$A$2:$J$97,4,0)</f>
        <v>Scaridae</v>
      </c>
    </row>
    <row r="6548" spans="1:11">
      <c r="A6548">
        <v>2017</v>
      </c>
      <c r="B6548" t="s">
        <v>62</v>
      </c>
      <c r="C6548">
        <v>6</v>
      </c>
      <c r="D6548" t="s">
        <v>45</v>
      </c>
      <c r="E6548" s="48" t="str">
        <f>VLOOKUP(D6548,'Species List'!$A$2:$J$97,3,0)</f>
        <v>Sparisoma viride</v>
      </c>
      <c r="F6548">
        <v>20</v>
      </c>
      <c r="G6548" t="s">
        <v>21</v>
      </c>
      <c r="H6548" s="50">
        <f>VLOOKUP(D6548,'Species List'!$A$2:$J$97,6,0)</f>
        <v>-4.4317000000000002</v>
      </c>
      <c r="I6548" s="50">
        <f>VLOOKUP(D6548,'Species List'!$A$2:$J$97,7,0)</f>
        <v>2.9051</v>
      </c>
      <c r="J6548">
        <f t="shared" si="102"/>
        <v>179.06975540636282</v>
      </c>
      <c r="K6548" s="50" t="str">
        <f>VLOOKUP(D6548,'Species List'!$A$2:$J$97,4,0)</f>
        <v>Scaridae</v>
      </c>
    </row>
    <row r="6549" spans="1:11">
      <c r="A6549">
        <v>2017</v>
      </c>
      <c r="B6549" t="s">
        <v>62</v>
      </c>
      <c r="C6549">
        <v>6</v>
      </c>
      <c r="D6549" t="s">
        <v>45</v>
      </c>
      <c r="E6549" s="48" t="str">
        <f>VLOOKUP(D6549,'Species List'!$A$2:$J$97,3,0)</f>
        <v>Sparisoma viride</v>
      </c>
      <c r="F6549">
        <v>22</v>
      </c>
      <c r="G6549" t="s">
        <v>21</v>
      </c>
      <c r="H6549" s="50">
        <f>VLOOKUP(D6549,'Species List'!$A$2:$J$97,6,0)</f>
        <v>-4.4317000000000002</v>
      </c>
      <c r="I6549" s="50">
        <f>VLOOKUP(D6549,'Species List'!$A$2:$J$97,7,0)</f>
        <v>2.9051</v>
      </c>
      <c r="J6549">
        <f t="shared" si="102"/>
        <v>236.19577785013334</v>
      </c>
      <c r="K6549" s="50" t="str">
        <f>VLOOKUP(D6549,'Species List'!$A$2:$J$97,4,0)</f>
        <v>Scaridae</v>
      </c>
    </row>
    <row r="6550" spans="1:11">
      <c r="A6550">
        <v>2017</v>
      </c>
      <c r="B6550" t="s">
        <v>62</v>
      </c>
      <c r="C6550">
        <v>6</v>
      </c>
      <c r="D6550" t="s">
        <v>45</v>
      </c>
      <c r="E6550" s="48" t="str">
        <f>VLOOKUP(D6550,'Species List'!$A$2:$J$97,3,0)</f>
        <v>Sparisoma viride</v>
      </c>
      <c r="F6550">
        <v>24</v>
      </c>
      <c r="G6550" t="s">
        <v>21</v>
      </c>
      <c r="H6550" s="50">
        <f>VLOOKUP(D6550,'Species List'!$A$2:$J$97,6,0)</f>
        <v>-4.4317000000000002</v>
      </c>
      <c r="I6550" s="50">
        <f>VLOOKUP(D6550,'Species List'!$A$2:$J$97,7,0)</f>
        <v>2.9051</v>
      </c>
      <c r="J6550">
        <f t="shared" si="102"/>
        <v>304.12468932899543</v>
      </c>
      <c r="K6550" s="50" t="str">
        <f>VLOOKUP(D6550,'Species List'!$A$2:$J$97,4,0)</f>
        <v>Scaridae</v>
      </c>
    </row>
    <row r="6551" spans="1:11">
      <c r="A6551">
        <v>2017</v>
      </c>
      <c r="B6551" t="s">
        <v>62</v>
      </c>
      <c r="C6551">
        <v>6</v>
      </c>
      <c r="D6551" t="s">
        <v>45</v>
      </c>
      <c r="E6551" s="48" t="str">
        <f>VLOOKUP(D6551,'Species List'!$A$2:$J$97,3,0)</f>
        <v>Sparisoma viride</v>
      </c>
      <c r="F6551">
        <v>26</v>
      </c>
      <c r="G6551" t="s">
        <v>43</v>
      </c>
      <c r="H6551" s="50">
        <f>VLOOKUP(D6551,'Species List'!$A$2:$J$97,6,0)</f>
        <v>-4.4317000000000002</v>
      </c>
      <c r="I6551" s="50">
        <f>VLOOKUP(D6551,'Species List'!$A$2:$J$97,7,0)</f>
        <v>2.9051</v>
      </c>
      <c r="J6551">
        <f t="shared" si="102"/>
        <v>383.741768934785</v>
      </c>
      <c r="K6551" s="50" t="str">
        <f>VLOOKUP(D6551,'Species List'!$A$2:$J$97,4,0)</f>
        <v>Scaridae</v>
      </c>
    </row>
    <row r="6552" spans="1:11">
      <c r="A6552">
        <v>2017</v>
      </c>
      <c r="B6552" t="s">
        <v>62</v>
      </c>
      <c r="C6552">
        <v>6</v>
      </c>
      <c r="D6552" t="s">
        <v>45</v>
      </c>
      <c r="E6552" s="48" t="str">
        <f>VLOOKUP(D6552,'Species List'!$A$2:$J$97,3,0)</f>
        <v>Sparisoma viride</v>
      </c>
      <c r="F6552">
        <v>29</v>
      </c>
      <c r="G6552" t="s">
        <v>43</v>
      </c>
      <c r="H6552" s="50">
        <f>VLOOKUP(D6552,'Species List'!$A$2:$J$97,6,0)</f>
        <v>-4.4317000000000002</v>
      </c>
      <c r="I6552" s="50">
        <f>VLOOKUP(D6552,'Species List'!$A$2:$J$97,7,0)</f>
        <v>2.9051</v>
      </c>
      <c r="J6552">
        <f t="shared" si="102"/>
        <v>527.00219453145235</v>
      </c>
      <c r="K6552" s="50" t="str">
        <f>VLOOKUP(D6552,'Species List'!$A$2:$J$97,4,0)</f>
        <v>Scaridae</v>
      </c>
    </row>
    <row r="6553" spans="1:11">
      <c r="A6553">
        <v>2017</v>
      </c>
      <c r="B6553" t="s">
        <v>62</v>
      </c>
      <c r="C6553">
        <v>6</v>
      </c>
      <c r="D6553" t="s">
        <v>45</v>
      </c>
      <c r="E6553" s="48" t="str">
        <f>VLOOKUP(D6553,'Species List'!$A$2:$J$97,3,0)</f>
        <v>Sparisoma viride</v>
      </c>
      <c r="F6553">
        <v>30</v>
      </c>
      <c r="G6553" t="s">
        <v>43</v>
      </c>
      <c r="H6553" s="50">
        <f>VLOOKUP(D6553,'Species List'!$A$2:$J$97,6,0)</f>
        <v>-4.4317000000000002</v>
      </c>
      <c r="I6553" s="50">
        <f>VLOOKUP(D6553,'Species List'!$A$2:$J$97,7,0)</f>
        <v>2.9051</v>
      </c>
      <c r="J6553">
        <f t="shared" si="102"/>
        <v>581.54718397712224</v>
      </c>
      <c r="K6553" s="50" t="str">
        <f>VLOOKUP(D6553,'Species List'!$A$2:$J$97,4,0)</f>
        <v>Scaridae</v>
      </c>
    </row>
    <row r="6554" spans="1:11">
      <c r="A6554">
        <v>2017</v>
      </c>
      <c r="B6554" t="s">
        <v>62</v>
      </c>
      <c r="C6554">
        <v>6</v>
      </c>
      <c r="D6554" t="s">
        <v>45</v>
      </c>
      <c r="E6554" s="48" t="str">
        <f>VLOOKUP(D6554,'Species List'!$A$2:$J$97,3,0)</f>
        <v>Sparisoma viride</v>
      </c>
      <c r="F6554">
        <v>35</v>
      </c>
      <c r="G6554" t="s">
        <v>43</v>
      </c>
      <c r="H6554" s="50">
        <f>VLOOKUP(D6554,'Species List'!$A$2:$J$97,6,0)</f>
        <v>-4.4317000000000002</v>
      </c>
      <c r="I6554" s="50">
        <f>VLOOKUP(D6554,'Species List'!$A$2:$J$97,7,0)</f>
        <v>2.9051</v>
      </c>
      <c r="J6554">
        <f t="shared" si="102"/>
        <v>910.06429464234679</v>
      </c>
      <c r="K6554" s="50" t="str">
        <f>VLOOKUP(D6554,'Species List'!$A$2:$J$97,4,0)</f>
        <v>Scaridae</v>
      </c>
    </row>
    <row r="6555" spans="1:11">
      <c r="A6555">
        <v>2017</v>
      </c>
      <c r="B6555" t="s">
        <v>62</v>
      </c>
      <c r="C6555">
        <v>7</v>
      </c>
      <c r="D6555" s="48" t="s">
        <v>26</v>
      </c>
      <c r="E6555" s="48" t="str">
        <f>VLOOKUP(D6555,'Species List'!$A$2:$J$97,3,0)</f>
        <v>Acanthurus bahianus</v>
      </c>
      <c r="F6555">
        <v>15</v>
      </c>
      <c r="H6555" s="50">
        <f>VLOOKUP(D6555,'Species List'!$A$2:$J$97,6,0)</f>
        <v>-4.6005000000000003</v>
      </c>
      <c r="I6555" s="50">
        <f>VLOOKUP(D6555,'Species List'!$A$2:$J$97,7,0)</f>
        <v>2.9752000000000001</v>
      </c>
      <c r="J6555">
        <f t="shared" si="102"/>
        <v>74.783659607909669</v>
      </c>
      <c r="K6555" s="50" t="str">
        <f>VLOOKUP(D6555,'Species List'!$A$2:$J$97,4,0)</f>
        <v>Acanthuridae</v>
      </c>
    </row>
    <row r="6556" spans="1:11">
      <c r="A6556">
        <v>2017</v>
      </c>
      <c r="B6556" t="s">
        <v>62</v>
      </c>
      <c r="C6556">
        <v>7</v>
      </c>
      <c r="D6556" t="s">
        <v>46</v>
      </c>
      <c r="E6556" s="48" t="str">
        <f>VLOOKUP(D6556,'Species List'!$A$2:$J$97,3,0)</f>
        <v>Acanthurus chirurgus</v>
      </c>
      <c r="F6556">
        <v>15</v>
      </c>
      <c r="H6556" s="50">
        <f>VLOOKUP(D6556,'Species List'!$A$2:$J$97,6,0)</f>
        <v>-2.4262000000000001</v>
      </c>
      <c r="I6556" s="50">
        <f>VLOOKUP(D6556,'Species List'!$A$2:$J$97,7,0)</f>
        <v>2.0768</v>
      </c>
      <c r="J6556">
        <f t="shared" si="102"/>
        <v>123.90999139179274</v>
      </c>
      <c r="K6556" s="50" t="str">
        <f>VLOOKUP(D6556,'Species List'!$A$2:$J$97,4,0)</f>
        <v>Acanthuridae</v>
      </c>
    </row>
    <row r="6557" spans="1:11">
      <c r="A6557">
        <v>2017</v>
      </c>
      <c r="B6557" t="s">
        <v>62</v>
      </c>
      <c r="C6557">
        <v>7</v>
      </c>
      <c r="D6557" t="s">
        <v>54</v>
      </c>
      <c r="E6557" s="48" t="str">
        <f>VLOOKUP(D6557,'Species List'!$A$2:$J$97,3,0)</f>
        <v>Acanthurus coeruleus</v>
      </c>
      <c r="F6557">
        <v>14</v>
      </c>
      <c r="H6557" s="50">
        <f>VLOOKUP(D6557,'Species List'!$A$2:$J$97,6,0)</f>
        <v>-2.8241999999999998</v>
      </c>
      <c r="I6557" s="50">
        <f>VLOOKUP(D6557,'Species List'!$A$2:$J$97,7,0)</f>
        <v>2.2637999999999998</v>
      </c>
      <c r="J6557">
        <f t="shared" si="102"/>
        <v>108.19436620046002</v>
      </c>
      <c r="K6557" s="50" t="str">
        <f>VLOOKUP(D6557,'Species List'!$A$2:$J$97,4,0)</f>
        <v>Acanthuridae</v>
      </c>
    </row>
    <row r="6558" spans="1:11">
      <c r="A6558">
        <v>2017</v>
      </c>
      <c r="B6558" t="s">
        <v>62</v>
      </c>
      <c r="C6558">
        <v>7</v>
      </c>
      <c r="D6558" t="s">
        <v>54</v>
      </c>
      <c r="E6558" s="48" t="str">
        <f>VLOOKUP(D6558,'Species List'!$A$2:$J$97,3,0)</f>
        <v>Acanthurus coeruleus</v>
      </c>
      <c r="F6558">
        <v>14</v>
      </c>
      <c r="H6558" s="50">
        <f>VLOOKUP(D6558,'Species List'!$A$2:$J$97,6,0)</f>
        <v>-2.8241999999999998</v>
      </c>
      <c r="I6558" s="50">
        <f>VLOOKUP(D6558,'Species List'!$A$2:$J$97,7,0)</f>
        <v>2.2637999999999998</v>
      </c>
      <c r="J6558">
        <f t="shared" si="102"/>
        <v>108.19436620046002</v>
      </c>
      <c r="K6558" s="50" t="str">
        <f>VLOOKUP(D6558,'Species List'!$A$2:$J$97,4,0)</f>
        <v>Acanthuridae</v>
      </c>
    </row>
    <row r="6559" spans="1:11">
      <c r="A6559">
        <v>2017</v>
      </c>
      <c r="B6559" t="s">
        <v>62</v>
      </c>
      <c r="C6559">
        <v>7</v>
      </c>
      <c r="D6559" t="s">
        <v>49</v>
      </c>
      <c r="E6559" s="48" t="str">
        <f>VLOOKUP(D6559,'Species List'!$A$2:$J$97,3,0)</f>
        <v>Microspathodon chrysurus</v>
      </c>
      <c r="F6559">
        <v>16</v>
      </c>
      <c r="H6559" s="50">
        <f>VLOOKUP(D6559,'Species List'!$A$2:$J$97,6,0)</f>
        <v>-4.7032999999999996</v>
      </c>
      <c r="I6559" s="50">
        <f>VLOOKUP(D6559,'Species List'!$A$2:$J$97,7,0)</f>
        <v>3.0825</v>
      </c>
      <c r="J6559">
        <f t="shared" si="102"/>
        <v>123.2820497402834</v>
      </c>
      <c r="K6559" s="50" t="str">
        <f>VLOOKUP(D6559,'Species List'!$A$2:$J$97,4,0)</f>
        <v>Pomacentridae</v>
      </c>
    </row>
    <row r="6560" spans="1:11">
      <c r="A6560">
        <v>2017</v>
      </c>
      <c r="B6560" t="s">
        <v>62</v>
      </c>
      <c r="C6560">
        <v>7</v>
      </c>
      <c r="D6560" t="s">
        <v>48</v>
      </c>
      <c r="E6560" s="48" t="str">
        <f>VLOOKUP(D6560,'Species List'!$A$2:$J$97,3,0)</f>
        <v>Scarus taeniopterus</v>
      </c>
      <c r="F6560">
        <v>12</v>
      </c>
      <c r="G6560" t="s">
        <v>21</v>
      </c>
      <c r="H6560" s="50">
        <f>VLOOKUP(D6560,'Species List'!$A$2:$J$97,6,0)</f>
        <v>-3.2256999999999998</v>
      </c>
      <c r="I6560" s="50">
        <f>VLOOKUP(D6560,'Species List'!$A$2:$J$97,7,0)</f>
        <v>2.3852000000000002</v>
      </c>
      <c r="J6560">
        <f t="shared" si="102"/>
        <v>54.145592205106873</v>
      </c>
      <c r="K6560" s="50" t="str">
        <f>VLOOKUP(D6560,'Species List'!$A$2:$J$97,4,0)</f>
        <v>Scaridae</v>
      </c>
    </row>
    <row r="6561" spans="1:11">
      <c r="A6561">
        <v>2017</v>
      </c>
      <c r="B6561" t="s">
        <v>62</v>
      </c>
      <c r="C6561">
        <v>7</v>
      </c>
      <c r="D6561" t="s">
        <v>48</v>
      </c>
      <c r="E6561" s="48" t="str">
        <f>VLOOKUP(D6561,'Species List'!$A$2:$J$97,3,0)</f>
        <v>Scarus taeniopterus</v>
      </c>
      <c r="F6561">
        <v>15</v>
      </c>
      <c r="G6561" t="s">
        <v>21</v>
      </c>
      <c r="H6561" s="50">
        <f>VLOOKUP(D6561,'Species List'!$A$2:$J$97,6,0)</f>
        <v>-3.2256999999999998</v>
      </c>
      <c r="I6561" s="50">
        <f>VLOOKUP(D6561,'Species List'!$A$2:$J$97,7,0)</f>
        <v>2.3852000000000002</v>
      </c>
      <c r="J6561">
        <f t="shared" si="102"/>
        <v>92.19616810425471</v>
      </c>
      <c r="K6561" s="50" t="str">
        <f>VLOOKUP(D6561,'Species List'!$A$2:$J$97,4,0)</f>
        <v>Scaridae</v>
      </c>
    </row>
    <row r="6562" spans="1:11">
      <c r="A6562">
        <v>2017</v>
      </c>
      <c r="B6562" t="s">
        <v>62</v>
      </c>
      <c r="C6562">
        <v>7</v>
      </c>
      <c r="D6562" t="s">
        <v>48</v>
      </c>
      <c r="E6562" s="48" t="str">
        <f>VLOOKUP(D6562,'Species List'!$A$2:$J$97,3,0)</f>
        <v>Scarus taeniopterus</v>
      </c>
      <c r="F6562">
        <v>16</v>
      </c>
      <c r="G6562" t="s">
        <v>21</v>
      </c>
      <c r="H6562" s="50">
        <f>VLOOKUP(D6562,'Species List'!$A$2:$J$97,6,0)</f>
        <v>-3.2256999999999998</v>
      </c>
      <c r="I6562" s="50">
        <f>VLOOKUP(D6562,'Species List'!$A$2:$J$97,7,0)</f>
        <v>2.3852000000000002</v>
      </c>
      <c r="J6562">
        <f t="shared" si="102"/>
        <v>107.53924488293569</v>
      </c>
      <c r="K6562" s="50" t="str">
        <f>VLOOKUP(D6562,'Species List'!$A$2:$J$97,4,0)</f>
        <v>Scaridae</v>
      </c>
    </row>
    <row r="6563" spans="1:11">
      <c r="A6563">
        <v>2017</v>
      </c>
      <c r="B6563" t="s">
        <v>62</v>
      </c>
      <c r="C6563">
        <v>7</v>
      </c>
      <c r="D6563" t="s">
        <v>48</v>
      </c>
      <c r="E6563" s="48" t="str">
        <f>VLOOKUP(D6563,'Species List'!$A$2:$J$97,3,0)</f>
        <v>Scarus taeniopterus</v>
      </c>
      <c r="F6563">
        <v>16</v>
      </c>
      <c r="G6563" t="s">
        <v>21</v>
      </c>
      <c r="H6563" s="50">
        <f>VLOOKUP(D6563,'Species List'!$A$2:$J$97,6,0)</f>
        <v>-3.2256999999999998</v>
      </c>
      <c r="I6563" s="50">
        <f>VLOOKUP(D6563,'Species List'!$A$2:$J$97,7,0)</f>
        <v>2.3852000000000002</v>
      </c>
      <c r="J6563">
        <f t="shared" si="102"/>
        <v>107.53924488293569</v>
      </c>
      <c r="K6563" s="50" t="str">
        <f>VLOOKUP(D6563,'Species List'!$A$2:$J$97,4,0)</f>
        <v>Scaridae</v>
      </c>
    </row>
    <row r="6564" spans="1:11">
      <c r="A6564">
        <v>2017</v>
      </c>
      <c r="B6564" t="s">
        <v>62</v>
      </c>
      <c r="C6564">
        <v>7</v>
      </c>
      <c r="D6564" t="s">
        <v>48</v>
      </c>
      <c r="E6564" s="48" t="str">
        <f>VLOOKUP(D6564,'Species List'!$A$2:$J$97,3,0)</f>
        <v>Scarus taeniopterus</v>
      </c>
      <c r="F6564">
        <v>17</v>
      </c>
      <c r="G6564" t="s">
        <v>21</v>
      </c>
      <c r="H6564" s="50">
        <f>VLOOKUP(D6564,'Species List'!$A$2:$J$97,6,0)</f>
        <v>-3.2256999999999998</v>
      </c>
      <c r="I6564" s="50">
        <f>VLOOKUP(D6564,'Species List'!$A$2:$J$97,7,0)</f>
        <v>2.3852000000000002</v>
      </c>
      <c r="J6564">
        <f t="shared" si="102"/>
        <v>124.27013418228138</v>
      </c>
      <c r="K6564" s="50" t="str">
        <f>VLOOKUP(D6564,'Species List'!$A$2:$J$97,4,0)</f>
        <v>Scaridae</v>
      </c>
    </row>
    <row r="6565" spans="1:11">
      <c r="A6565">
        <v>2017</v>
      </c>
      <c r="B6565" t="s">
        <v>62</v>
      </c>
      <c r="C6565">
        <v>7</v>
      </c>
      <c r="D6565" t="s">
        <v>48</v>
      </c>
      <c r="E6565" s="48" t="str">
        <f>VLOOKUP(D6565,'Species List'!$A$2:$J$97,3,0)</f>
        <v>Scarus taeniopterus</v>
      </c>
      <c r="F6565">
        <v>18</v>
      </c>
      <c r="G6565" t="s">
        <v>21</v>
      </c>
      <c r="H6565" s="50">
        <f>VLOOKUP(D6565,'Species List'!$A$2:$J$97,6,0)</f>
        <v>-3.2256999999999998</v>
      </c>
      <c r="I6565" s="50">
        <f>VLOOKUP(D6565,'Species List'!$A$2:$J$97,7,0)</f>
        <v>2.3852000000000002</v>
      </c>
      <c r="J6565">
        <f t="shared" si="102"/>
        <v>142.42163893869329</v>
      </c>
      <c r="K6565" s="50" t="str">
        <f>VLOOKUP(D6565,'Species List'!$A$2:$J$97,4,0)</f>
        <v>Scaridae</v>
      </c>
    </row>
    <row r="6566" spans="1:11">
      <c r="A6566">
        <v>2017</v>
      </c>
      <c r="B6566" t="s">
        <v>62</v>
      </c>
      <c r="C6566">
        <v>7</v>
      </c>
      <c r="D6566" t="s">
        <v>48</v>
      </c>
      <c r="E6566" s="48" t="str">
        <f>VLOOKUP(D6566,'Species List'!$A$2:$J$97,3,0)</f>
        <v>Scarus taeniopterus</v>
      </c>
      <c r="F6566">
        <v>18</v>
      </c>
      <c r="G6566" t="s">
        <v>21</v>
      </c>
      <c r="H6566" s="50">
        <f>VLOOKUP(D6566,'Species List'!$A$2:$J$97,6,0)</f>
        <v>-3.2256999999999998</v>
      </c>
      <c r="I6566" s="50">
        <f>VLOOKUP(D6566,'Species List'!$A$2:$J$97,7,0)</f>
        <v>2.3852000000000002</v>
      </c>
      <c r="J6566">
        <f t="shared" si="102"/>
        <v>142.42163893869329</v>
      </c>
      <c r="K6566" s="50" t="str">
        <f>VLOOKUP(D6566,'Species List'!$A$2:$J$97,4,0)</f>
        <v>Scaridae</v>
      </c>
    </row>
    <row r="6567" spans="1:11">
      <c r="A6567">
        <v>2017</v>
      </c>
      <c r="B6567" t="s">
        <v>62</v>
      </c>
      <c r="C6567">
        <v>7</v>
      </c>
      <c r="D6567" t="s">
        <v>48</v>
      </c>
      <c r="E6567" s="48" t="str">
        <f>VLOOKUP(D6567,'Species List'!$A$2:$J$97,3,0)</f>
        <v>Scarus taeniopterus</v>
      </c>
      <c r="F6567">
        <v>18</v>
      </c>
      <c r="G6567" t="s">
        <v>21</v>
      </c>
      <c r="H6567" s="50">
        <f>VLOOKUP(D6567,'Species List'!$A$2:$J$97,6,0)</f>
        <v>-3.2256999999999998</v>
      </c>
      <c r="I6567" s="50">
        <f>VLOOKUP(D6567,'Species List'!$A$2:$J$97,7,0)</f>
        <v>2.3852000000000002</v>
      </c>
      <c r="J6567">
        <f t="shared" si="102"/>
        <v>142.42163893869329</v>
      </c>
      <c r="K6567" s="50" t="str">
        <f>VLOOKUP(D6567,'Species List'!$A$2:$J$97,4,0)</f>
        <v>Scaridae</v>
      </c>
    </row>
    <row r="6568" spans="1:11">
      <c r="A6568">
        <v>2017</v>
      </c>
      <c r="B6568" t="s">
        <v>62</v>
      </c>
      <c r="C6568">
        <v>7</v>
      </c>
      <c r="D6568" t="s">
        <v>48</v>
      </c>
      <c r="E6568" s="48" t="str">
        <f>VLOOKUP(D6568,'Species List'!$A$2:$J$97,3,0)</f>
        <v>Scarus taeniopterus</v>
      </c>
      <c r="F6568">
        <v>18</v>
      </c>
      <c r="G6568" t="s">
        <v>21</v>
      </c>
      <c r="H6568" s="50">
        <f>VLOOKUP(D6568,'Species List'!$A$2:$J$97,6,0)</f>
        <v>-3.2256999999999998</v>
      </c>
      <c r="I6568" s="50">
        <f>VLOOKUP(D6568,'Species List'!$A$2:$J$97,7,0)</f>
        <v>2.3852000000000002</v>
      </c>
      <c r="J6568">
        <f t="shared" si="102"/>
        <v>142.42163893869329</v>
      </c>
      <c r="K6568" s="50" t="str">
        <f>VLOOKUP(D6568,'Species List'!$A$2:$J$97,4,0)</f>
        <v>Scaridae</v>
      </c>
    </row>
    <row r="6569" spans="1:11">
      <c r="A6569">
        <v>2017</v>
      </c>
      <c r="B6569" t="s">
        <v>62</v>
      </c>
      <c r="C6569">
        <v>7</v>
      </c>
      <c r="D6569" t="s">
        <v>48</v>
      </c>
      <c r="E6569" s="48" t="str">
        <f>VLOOKUP(D6569,'Species List'!$A$2:$J$97,3,0)</f>
        <v>Scarus taeniopterus</v>
      </c>
      <c r="F6569">
        <v>20</v>
      </c>
      <c r="G6569" t="s">
        <v>21</v>
      </c>
      <c r="H6569" s="50">
        <f>VLOOKUP(D6569,'Species List'!$A$2:$J$97,6,0)</f>
        <v>-3.2256999999999998</v>
      </c>
      <c r="I6569" s="50">
        <f>VLOOKUP(D6569,'Species List'!$A$2:$J$97,7,0)</f>
        <v>2.3852000000000002</v>
      </c>
      <c r="J6569">
        <f t="shared" si="102"/>
        <v>183.11197449783583</v>
      </c>
      <c r="K6569" s="50" t="str">
        <f>VLOOKUP(D6569,'Species List'!$A$2:$J$97,4,0)</f>
        <v>Scaridae</v>
      </c>
    </row>
    <row r="6570" spans="1:11">
      <c r="A6570">
        <v>2017</v>
      </c>
      <c r="B6570" t="s">
        <v>62</v>
      </c>
      <c r="C6570">
        <v>7</v>
      </c>
      <c r="D6570" t="s">
        <v>48</v>
      </c>
      <c r="E6570" s="48" t="str">
        <f>VLOOKUP(D6570,'Species List'!$A$2:$J$97,3,0)</f>
        <v>Scarus taeniopterus</v>
      </c>
      <c r="F6570">
        <v>21</v>
      </c>
      <c r="G6570" t="s">
        <v>43</v>
      </c>
      <c r="H6570" s="50">
        <f>VLOOKUP(D6570,'Species List'!$A$2:$J$97,6,0)</f>
        <v>-3.2256999999999998</v>
      </c>
      <c r="I6570" s="50">
        <f>VLOOKUP(D6570,'Species List'!$A$2:$J$97,7,0)</f>
        <v>2.3852000000000002</v>
      </c>
      <c r="J6570">
        <f t="shared" si="102"/>
        <v>205.71097462173614</v>
      </c>
      <c r="K6570" s="50" t="str">
        <f>VLOOKUP(D6570,'Species List'!$A$2:$J$97,4,0)</f>
        <v>Scaridae</v>
      </c>
    </row>
    <row r="6571" spans="1:11">
      <c r="A6571">
        <v>2017</v>
      </c>
      <c r="B6571" t="s">
        <v>62</v>
      </c>
      <c r="C6571">
        <v>7</v>
      </c>
      <c r="D6571" t="s">
        <v>48</v>
      </c>
      <c r="E6571" s="48" t="str">
        <f>VLOOKUP(D6571,'Species List'!$A$2:$J$97,3,0)</f>
        <v>Scarus taeniopterus</v>
      </c>
      <c r="F6571">
        <v>22</v>
      </c>
      <c r="G6571" t="s">
        <v>43</v>
      </c>
      <c r="H6571" s="50">
        <f>VLOOKUP(D6571,'Species List'!$A$2:$J$97,6,0)</f>
        <v>-3.2256999999999998</v>
      </c>
      <c r="I6571" s="50">
        <f>VLOOKUP(D6571,'Species List'!$A$2:$J$97,7,0)</f>
        <v>2.3852000000000002</v>
      </c>
      <c r="J6571">
        <f t="shared" si="102"/>
        <v>229.85109565998633</v>
      </c>
      <c r="K6571" s="50" t="str">
        <f>VLOOKUP(D6571,'Species List'!$A$2:$J$97,4,0)</f>
        <v>Scaridae</v>
      </c>
    </row>
    <row r="6572" spans="1:11">
      <c r="A6572">
        <v>2017</v>
      </c>
      <c r="B6572" t="s">
        <v>62</v>
      </c>
      <c r="C6572">
        <v>7</v>
      </c>
      <c r="D6572" t="s">
        <v>42</v>
      </c>
      <c r="E6572" s="48" t="str">
        <f>VLOOKUP(D6572,'Species List'!$A$2:$J$97,3,0)</f>
        <v>Scarus vetula</v>
      </c>
      <c r="F6572">
        <v>25</v>
      </c>
      <c r="G6572" t="s">
        <v>21</v>
      </c>
      <c r="H6572" s="50">
        <f>VLOOKUP(D6572,'Species List'!$A$2:$J$97,6,0)</f>
        <v>-5.0162000000000004</v>
      </c>
      <c r="I6572" s="50">
        <f>VLOOKUP(D6572,'Species List'!$A$2:$J$97,7,0)</f>
        <v>3.1109</v>
      </c>
      <c r="J6572">
        <f t="shared" si="102"/>
        <v>277.684458006971</v>
      </c>
      <c r="K6572" s="50" t="str">
        <f>VLOOKUP(D6572,'Species List'!$A$2:$J$97,4,0)</f>
        <v>Scaridae</v>
      </c>
    </row>
    <row r="6573" spans="1:11">
      <c r="A6573">
        <v>2017</v>
      </c>
      <c r="B6573" t="s">
        <v>62</v>
      </c>
      <c r="C6573">
        <v>7</v>
      </c>
      <c r="D6573" t="s">
        <v>42</v>
      </c>
      <c r="E6573" s="48" t="str">
        <f>VLOOKUP(D6573,'Species List'!$A$2:$J$97,3,0)</f>
        <v>Scarus vetula</v>
      </c>
      <c r="F6573">
        <v>26</v>
      </c>
      <c r="G6573" t="s">
        <v>21</v>
      </c>
      <c r="H6573" s="50">
        <f>VLOOKUP(D6573,'Species List'!$A$2:$J$97,6,0)</f>
        <v>-5.0162000000000004</v>
      </c>
      <c r="I6573" s="50">
        <f>VLOOKUP(D6573,'Species List'!$A$2:$J$97,7,0)</f>
        <v>3.1109</v>
      </c>
      <c r="J6573">
        <f t="shared" si="102"/>
        <v>313.71883111439962</v>
      </c>
      <c r="K6573" s="50" t="str">
        <f>VLOOKUP(D6573,'Species List'!$A$2:$J$97,4,0)</f>
        <v>Scaridae</v>
      </c>
    </row>
    <row r="6574" spans="1:11">
      <c r="A6574">
        <v>2017</v>
      </c>
      <c r="B6574" t="s">
        <v>62</v>
      </c>
      <c r="C6574">
        <v>7</v>
      </c>
      <c r="D6574" t="s">
        <v>42</v>
      </c>
      <c r="E6574" s="48" t="str">
        <f>VLOOKUP(D6574,'Species List'!$A$2:$J$97,3,0)</f>
        <v>Scarus vetula</v>
      </c>
      <c r="F6574">
        <v>23</v>
      </c>
      <c r="G6574" t="s">
        <v>43</v>
      </c>
      <c r="H6574" s="50">
        <f>VLOOKUP(D6574,'Species List'!$A$2:$J$97,6,0)</f>
        <v>-5.0162000000000004</v>
      </c>
      <c r="I6574" s="50">
        <f>VLOOKUP(D6574,'Species List'!$A$2:$J$97,7,0)</f>
        <v>3.1109</v>
      </c>
      <c r="J6574">
        <f t="shared" si="102"/>
        <v>214.23929230422809</v>
      </c>
      <c r="K6574" s="50" t="str">
        <f>VLOOKUP(D6574,'Species List'!$A$2:$J$97,4,0)</f>
        <v>Scaridae</v>
      </c>
    </row>
    <row r="6575" spans="1:11">
      <c r="A6575">
        <v>2017</v>
      </c>
      <c r="B6575" t="s">
        <v>62</v>
      </c>
      <c r="C6575">
        <v>7</v>
      </c>
      <c r="D6575" t="s">
        <v>42</v>
      </c>
      <c r="E6575" s="48" t="str">
        <f>VLOOKUP(D6575,'Species List'!$A$2:$J$97,3,0)</f>
        <v>Scarus vetula</v>
      </c>
      <c r="F6575">
        <v>28</v>
      </c>
      <c r="G6575" t="s">
        <v>43</v>
      </c>
      <c r="H6575" s="50">
        <f>VLOOKUP(D6575,'Species List'!$A$2:$J$97,6,0)</f>
        <v>-5.0162000000000004</v>
      </c>
      <c r="I6575" s="50">
        <f>VLOOKUP(D6575,'Species List'!$A$2:$J$97,7,0)</f>
        <v>3.1109</v>
      </c>
      <c r="J6575">
        <f t="shared" si="102"/>
        <v>395.06078258407069</v>
      </c>
      <c r="K6575" s="50" t="str">
        <f>VLOOKUP(D6575,'Species List'!$A$2:$J$97,4,0)</f>
        <v>Scaridae</v>
      </c>
    </row>
    <row r="6576" spans="1:11">
      <c r="A6576">
        <v>2017</v>
      </c>
      <c r="B6576" t="s">
        <v>62</v>
      </c>
      <c r="C6576">
        <v>7</v>
      </c>
      <c r="D6576" t="s">
        <v>42</v>
      </c>
      <c r="E6576" s="48" t="str">
        <f>VLOOKUP(D6576,'Species List'!$A$2:$J$97,3,0)</f>
        <v>Scarus vetula</v>
      </c>
      <c r="F6576">
        <v>30</v>
      </c>
      <c r="G6576" t="s">
        <v>43</v>
      </c>
      <c r="H6576" s="50">
        <f>VLOOKUP(D6576,'Species List'!$A$2:$J$97,6,0)</f>
        <v>-5.0162000000000004</v>
      </c>
      <c r="I6576" s="50">
        <f>VLOOKUP(D6576,'Species List'!$A$2:$J$97,7,0)</f>
        <v>3.1109</v>
      </c>
      <c r="J6576">
        <f t="shared" si="102"/>
        <v>489.6395738782121</v>
      </c>
      <c r="K6576" s="50" t="str">
        <f>VLOOKUP(D6576,'Species List'!$A$2:$J$97,4,0)</f>
        <v>Scaridae</v>
      </c>
    </row>
    <row r="6577" spans="1:11">
      <c r="A6577">
        <v>2017</v>
      </c>
      <c r="B6577" t="s">
        <v>62</v>
      </c>
      <c r="C6577">
        <v>7</v>
      </c>
      <c r="D6577" t="s">
        <v>47</v>
      </c>
      <c r="E6577" s="48" t="str">
        <f>VLOOKUP(D6577,'Species List'!$A$2:$J$97,3,0)</f>
        <v>Sparisoma aurofrenatum</v>
      </c>
      <c r="F6577">
        <v>19</v>
      </c>
      <c r="G6577" t="s">
        <v>43</v>
      </c>
      <c r="H6577" s="50">
        <f>VLOOKUP(D6577,'Species List'!$A$2:$J$97,6,0)</f>
        <v>-4.0781000000000001</v>
      </c>
      <c r="I6577" s="50">
        <f>VLOOKUP(D6577,'Species List'!$A$2:$J$97,7,0)</f>
        <v>2.7437999999999998</v>
      </c>
      <c r="J6577">
        <f t="shared" si="102"/>
        <v>149.3977752647418</v>
      </c>
      <c r="K6577" s="50" t="str">
        <f>VLOOKUP(D6577,'Species List'!$A$2:$J$97,4,0)</f>
        <v>Scaridae</v>
      </c>
    </row>
    <row r="6578" spans="1:11">
      <c r="A6578">
        <v>2017</v>
      </c>
      <c r="B6578" t="s">
        <v>62</v>
      </c>
      <c r="C6578">
        <v>7</v>
      </c>
      <c r="D6578" t="s">
        <v>47</v>
      </c>
      <c r="E6578" s="48" t="str">
        <f>VLOOKUP(D6578,'Species List'!$A$2:$J$97,3,0)</f>
        <v>Sparisoma aurofrenatum</v>
      </c>
      <c r="F6578">
        <v>20</v>
      </c>
      <c r="G6578" t="s">
        <v>43</v>
      </c>
      <c r="H6578" s="50">
        <f>VLOOKUP(D6578,'Species List'!$A$2:$J$97,6,0)</f>
        <v>-4.0781000000000001</v>
      </c>
      <c r="I6578" s="50">
        <f>VLOOKUP(D6578,'Species List'!$A$2:$J$97,7,0)</f>
        <v>2.7437999999999998</v>
      </c>
      <c r="J6578">
        <f t="shared" si="102"/>
        <v>171.97531044669645</v>
      </c>
      <c r="K6578" s="50" t="str">
        <f>VLOOKUP(D6578,'Species List'!$A$2:$J$97,4,0)</f>
        <v>Scaridae</v>
      </c>
    </row>
    <row r="6579" spans="1:11">
      <c r="A6579">
        <v>2017</v>
      </c>
      <c r="B6579" t="s">
        <v>62</v>
      </c>
      <c r="C6579">
        <v>7</v>
      </c>
      <c r="D6579" t="s">
        <v>45</v>
      </c>
      <c r="E6579" s="48" t="str">
        <f>VLOOKUP(D6579,'Species List'!$A$2:$J$97,3,0)</f>
        <v>Sparisoma viride</v>
      </c>
      <c r="F6579">
        <v>20</v>
      </c>
      <c r="G6579" t="s">
        <v>21</v>
      </c>
      <c r="H6579" s="50">
        <f>VLOOKUP(D6579,'Species List'!$A$2:$J$97,6,0)</f>
        <v>-4.4317000000000002</v>
      </c>
      <c r="I6579" s="50">
        <f>VLOOKUP(D6579,'Species List'!$A$2:$J$97,7,0)</f>
        <v>2.9051</v>
      </c>
      <c r="J6579">
        <f t="shared" si="102"/>
        <v>179.06975540636282</v>
      </c>
      <c r="K6579" s="50" t="str">
        <f>VLOOKUP(D6579,'Species List'!$A$2:$J$97,4,0)</f>
        <v>Scaridae</v>
      </c>
    </row>
    <row r="6580" spans="1:11">
      <c r="A6580">
        <v>2017</v>
      </c>
      <c r="B6580" t="s">
        <v>62</v>
      </c>
      <c r="C6580">
        <v>7</v>
      </c>
      <c r="D6580" t="s">
        <v>45</v>
      </c>
      <c r="E6580" s="48" t="str">
        <f>VLOOKUP(D6580,'Species List'!$A$2:$J$97,3,0)</f>
        <v>Sparisoma viride</v>
      </c>
      <c r="F6580">
        <v>20</v>
      </c>
      <c r="G6580" t="s">
        <v>21</v>
      </c>
      <c r="H6580" s="50">
        <f>VLOOKUP(D6580,'Species List'!$A$2:$J$97,6,0)</f>
        <v>-4.4317000000000002</v>
      </c>
      <c r="I6580" s="50">
        <f>VLOOKUP(D6580,'Species List'!$A$2:$J$97,7,0)</f>
        <v>2.9051</v>
      </c>
      <c r="J6580">
        <f t="shared" si="102"/>
        <v>179.06975540636282</v>
      </c>
      <c r="K6580" s="50" t="str">
        <f>VLOOKUP(D6580,'Species List'!$A$2:$J$97,4,0)</f>
        <v>Scaridae</v>
      </c>
    </row>
    <row r="6581" spans="1:11">
      <c r="A6581">
        <v>2017</v>
      </c>
      <c r="B6581" t="s">
        <v>62</v>
      </c>
      <c r="C6581">
        <v>7</v>
      </c>
      <c r="D6581" t="s">
        <v>45</v>
      </c>
      <c r="E6581" s="48" t="str">
        <f>VLOOKUP(D6581,'Species List'!$A$2:$J$97,3,0)</f>
        <v>Sparisoma viride</v>
      </c>
      <c r="F6581">
        <v>29</v>
      </c>
      <c r="G6581" t="s">
        <v>43</v>
      </c>
      <c r="H6581" s="50">
        <f>VLOOKUP(D6581,'Species List'!$A$2:$J$97,6,0)</f>
        <v>-4.4317000000000002</v>
      </c>
      <c r="I6581" s="50">
        <f>VLOOKUP(D6581,'Species List'!$A$2:$J$97,7,0)</f>
        <v>2.9051</v>
      </c>
      <c r="J6581">
        <f t="shared" si="102"/>
        <v>527.00219453145235</v>
      </c>
      <c r="K6581" s="50" t="str">
        <f>VLOOKUP(D6581,'Species List'!$A$2:$J$97,4,0)</f>
        <v>Scaridae</v>
      </c>
    </row>
    <row r="6582" spans="1:11">
      <c r="A6582">
        <v>2017</v>
      </c>
      <c r="B6582" t="s">
        <v>62</v>
      </c>
      <c r="C6582">
        <v>7</v>
      </c>
      <c r="D6582" t="s">
        <v>45</v>
      </c>
      <c r="E6582" s="48" t="str">
        <f>VLOOKUP(D6582,'Species List'!$A$2:$J$97,3,0)</f>
        <v>Sparisoma viride</v>
      </c>
      <c r="F6582">
        <v>32</v>
      </c>
      <c r="G6582" t="s">
        <v>43</v>
      </c>
      <c r="H6582" s="50">
        <f>VLOOKUP(D6582,'Species List'!$A$2:$J$97,6,0)</f>
        <v>-4.4317000000000002</v>
      </c>
      <c r="I6582" s="50">
        <f>VLOOKUP(D6582,'Species List'!$A$2:$J$97,7,0)</f>
        <v>2.9051</v>
      </c>
      <c r="J6582">
        <f t="shared" si="102"/>
        <v>701.47339170910243</v>
      </c>
      <c r="K6582" s="50" t="str">
        <f>VLOOKUP(D6582,'Species List'!$A$2:$J$97,4,0)</f>
        <v>Scaridae</v>
      </c>
    </row>
  </sheetData>
  <autoFilter ref="A1:K6582" xr:uid="{00000000-0009-0000-0000-000001000000}"/>
  <sortState ref="A1:K6583">
    <sortCondition ref="A2:A6583"/>
    <sortCondition ref="B2:B6583"/>
    <sortCondition ref="C2:C6583"/>
    <sortCondition ref="E2:E6583"/>
    <sortCondition ref="G2:G6583"/>
    <sortCondition ref="F2:F6583"/>
  </sortState>
  <phoneticPr fontId="5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9"/>
  <sheetViews>
    <sheetView workbookViewId="0">
      <pane ySplit="1760" topLeftCell="A158" activePane="bottomLeft"/>
      <selection activeCell="D8" sqref="D8"/>
      <selection pane="bottomLeft" activeCell="I185" sqref="I185"/>
    </sheetView>
  </sheetViews>
  <sheetFormatPr baseColWidth="10" defaultRowHeight="16"/>
  <cols>
    <col min="1" max="1" width="21.6640625" style="72" customWidth="1"/>
    <col min="2" max="2" width="6.33203125" style="94" customWidth="1"/>
    <col min="3" max="3" width="7.33203125" style="95" customWidth="1"/>
    <col min="4" max="4" width="5.6640625" style="95" customWidth="1"/>
    <col min="5" max="6" width="5.5" style="95" customWidth="1"/>
    <col min="7" max="7" width="5.83203125" style="95" customWidth="1"/>
  </cols>
  <sheetData>
    <row r="1" spans="1:7">
      <c r="A1" s="131" t="s">
        <v>420</v>
      </c>
      <c r="B1" s="131"/>
      <c r="C1" s="131"/>
      <c r="D1" s="131"/>
      <c r="E1" s="131"/>
    </row>
    <row r="3" spans="1:7">
      <c r="B3" s="152" t="s">
        <v>363</v>
      </c>
      <c r="C3" s="153"/>
      <c r="D3" s="153" t="s">
        <v>385</v>
      </c>
      <c r="E3" s="153"/>
      <c r="F3" s="153" t="s">
        <v>386</v>
      </c>
      <c r="G3" s="154"/>
    </row>
    <row r="4" spans="1:7">
      <c r="B4" s="155" t="s">
        <v>387</v>
      </c>
      <c r="C4" s="156"/>
      <c r="D4" s="156" t="s">
        <v>388</v>
      </c>
      <c r="E4" s="156"/>
      <c r="F4" s="156" t="s">
        <v>389</v>
      </c>
      <c r="G4" s="157"/>
    </row>
    <row r="5" spans="1:7" s="101" customFormat="1">
      <c r="A5" s="97"/>
      <c r="B5" s="98" t="s">
        <v>390</v>
      </c>
      <c r="C5" s="99" t="s">
        <v>376</v>
      </c>
      <c r="D5" s="99" t="s">
        <v>390</v>
      </c>
      <c r="E5" s="99" t="s">
        <v>376</v>
      </c>
      <c r="F5" s="99" t="s">
        <v>390</v>
      </c>
      <c r="G5" s="100" t="s">
        <v>376</v>
      </c>
    </row>
    <row r="6" spans="1:7">
      <c r="A6" s="158" t="s">
        <v>417</v>
      </c>
      <c r="B6" s="159"/>
      <c r="C6" s="159"/>
      <c r="D6" s="159"/>
      <c r="E6" s="159"/>
      <c r="F6" s="159"/>
      <c r="G6" s="160"/>
    </row>
    <row r="7" spans="1:7">
      <c r="A7" s="73" t="s">
        <v>28</v>
      </c>
      <c r="B7" s="74">
        <v>0</v>
      </c>
      <c r="C7" s="75">
        <v>0</v>
      </c>
      <c r="D7" s="75">
        <v>0</v>
      </c>
      <c r="E7" s="75">
        <v>0</v>
      </c>
      <c r="F7" s="75" t="s">
        <v>381</v>
      </c>
      <c r="G7" s="76" t="s">
        <v>381</v>
      </c>
    </row>
    <row r="8" spans="1:7">
      <c r="A8" s="77" t="s">
        <v>24</v>
      </c>
      <c r="B8" s="78">
        <v>143.88610376071401</v>
      </c>
      <c r="C8" s="79">
        <v>39.837688358023598</v>
      </c>
      <c r="D8" s="79">
        <v>1.30952380952381</v>
      </c>
      <c r="E8" s="79">
        <v>0.40077400549055903</v>
      </c>
      <c r="F8" s="79">
        <v>14.375</v>
      </c>
      <c r="G8" s="80">
        <v>0.438137290942332</v>
      </c>
    </row>
    <row r="9" spans="1:7">
      <c r="A9" s="77" t="s">
        <v>31</v>
      </c>
      <c r="B9" s="78">
        <v>81.534685566666695</v>
      </c>
      <c r="C9" s="79">
        <v>37.680934105857702</v>
      </c>
      <c r="D9" s="79">
        <v>0.83333333333333304</v>
      </c>
      <c r="E9" s="79">
        <v>0.36369648372665397</v>
      </c>
      <c r="F9" s="79">
        <v>12.9583333333333</v>
      </c>
      <c r="G9" s="80">
        <v>0.89142742673919195</v>
      </c>
    </row>
    <row r="10" spans="1:7">
      <c r="A10" s="77" t="s">
        <v>51</v>
      </c>
      <c r="B10" s="78">
        <v>80.063865022619098</v>
      </c>
      <c r="C10" s="79">
        <v>30.202528061820299</v>
      </c>
      <c r="D10" s="79">
        <v>1.0714285714285701</v>
      </c>
      <c r="E10" s="79">
        <v>0.35046670104475602</v>
      </c>
      <c r="F10" s="79">
        <v>13.266666666666699</v>
      </c>
      <c r="G10" s="80">
        <v>0.440057716272302</v>
      </c>
    </row>
    <row r="11" spans="1:7">
      <c r="A11" s="77" t="s">
        <v>213</v>
      </c>
      <c r="B11" s="78">
        <v>0</v>
      </c>
      <c r="C11" s="79">
        <v>0</v>
      </c>
      <c r="D11" s="79">
        <v>0</v>
      </c>
      <c r="E11" s="79">
        <v>0</v>
      </c>
      <c r="F11" s="79" t="s">
        <v>381</v>
      </c>
      <c r="G11" s="80" t="s">
        <v>381</v>
      </c>
    </row>
    <row r="12" spans="1:7">
      <c r="A12" s="77" t="s">
        <v>314</v>
      </c>
      <c r="B12" s="78">
        <v>0</v>
      </c>
      <c r="C12" s="79">
        <v>0</v>
      </c>
      <c r="D12" s="79">
        <v>0</v>
      </c>
      <c r="E12" s="79">
        <v>0</v>
      </c>
      <c r="F12" s="79" t="s">
        <v>381</v>
      </c>
      <c r="G12" s="80" t="s">
        <v>381</v>
      </c>
    </row>
    <row r="13" spans="1:7">
      <c r="A13" s="77" t="s">
        <v>57</v>
      </c>
      <c r="B13" s="78">
        <v>0</v>
      </c>
      <c r="C13" s="79">
        <v>0</v>
      </c>
      <c r="D13" s="79">
        <v>0</v>
      </c>
      <c r="E13" s="79">
        <v>0</v>
      </c>
      <c r="F13" s="79" t="s">
        <v>381</v>
      </c>
      <c r="G13" s="80" t="s">
        <v>381</v>
      </c>
    </row>
    <row r="14" spans="1:7">
      <c r="A14" s="77" t="s">
        <v>17</v>
      </c>
      <c r="B14" s="78">
        <v>158.81878125595199</v>
      </c>
      <c r="C14" s="79">
        <v>48.061287658296798</v>
      </c>
      <c r="D14" s="79">
        <v>1.19047619047619</v>
      </c>
      <c r="E14" s="79">
        <v>0.40077400549055903</v>
      </c>
      <c r="F14" s="79">
        <v>19.8333333333333</v>
      </c>
      <c r="G14" s="80">
        <v>0.69579234267630696</v>
      </c>
    </row>
    <row r="15" spans="1:7">
      <c r="A15" s="77" t="s">
        <v>14</v>
      </c>
      <c r="B15" s="78">
        <v>856.80129137381005</v>
      </c>
      <c r="C15" s="79">
        <v>56.306108554930297</v>
      </c>
      <c r="D15" s="79">
        <v>7.1428571428571397</v>
      </c>
      <c r="E15" s="79">
        <v>0.62617991420871</v>
      </c>
      <c r="F15" s="79">
        <v>16.0423417851989</v>
      </c>
      <c r="G15" s="80">
        <v>0.394321867757009</v>
      </c>
    </row>
    <row r="16" spans="1:7">
      <c r="A16" s="77" t="s">
        <v>7</v>
      </c>
      <c r="B16" s="78">
        <v>743.60442667381005</v>
      </c>
      <c r="C16" s="79">
        <v>180.46326741782499</v>
      </c>
      <c r="D16" s="79">
        <v>2.61904761904762</v>
      </c>
      <c r="E16" s="79">
        <v>0.61475926130276504</v>
      </c>
      <c r="F16" s="79">
        <v>23.25</v>
      </c>
      <c r="G16" s="80">
        <v>1.7070116838759199</v>
      </c>
    </row>
    <row r="17" spans="1:7">
      <c r="A17" s="77" t="s">
        <v>20</v>
      </c>
      <c r="B17" s="78">
        <v>166.79631492857101</v>
      </c>
      <c r="C17" s="79">
        <v>36.126381650200997</v>
      </c>
      <c r="D17" s="79">
        <v>1.9047619047619</v>
      </c>
      <c r="E17" s="79">
        <v>0.35046670104475602</v>
      </c>
      <c r="F17" s="79">
        <v>14.3452380952381</v>
      </c>
      <c r="G17" s="80">
        <v>1.0993066254186501</v>
      </c>
    </row>
    <row r="18" spans="1:7">
      <c r="A18" s="77" t="s">
        <v>38</v>
      </c>
      <c r="B18" s="78">
        <v>95.8908103690476</v>
      </c>
      <c r="C18" s="79">
        <v>46.0376183249235</v>
      </c>
      <c r="D18" s="79">
        <v>0.35714285714285698</v>
      </c>
      <c r="E18" s="79">
        <v>0.16835875742536799</v>
      </c>
      <c r="F18" s="79">
        <v>23</v>
      </c>
      <c r="G18" s="80">
        <v>0.65465367070797698</v>
      </c>
    </row>
    <row r="19" spans="1:7">
      <c r="A19" s="77" t="s">
        <v>11</v>
      </c>
      <c r="B19" s="78">
        <v>897.82457808214303</v>
      </c>
      <c r="C19" s="79">
        <v>86.7540422787756</v>
      </c>
      <c r="D19" s="79">
        <v>3.21428571428571</v>
      </c>
      <c r="E19" s="79">
        <v>0.55838282855040799</v>
      </c>
      <c r="F19" s="79">
        <v>23.1357142857143</v>
      </c>
      <c r="G19" s="80">
        <v>1.74064555230969</v>
      </c>
    </row>
    <row r="20" spans="1:7">
      <c r="A20" s="77" t="s">
        <v>421</v>
      </c>
      <c r="B20" s="78">
        <v>0</v>
      </c>
      <c r="C20" s="79">
        <v>0</v>
      </c>
      <c r="D20" s="79">
        <v>0</v>
      </c>
      <c r="E20" s="79">
        <v>0</v>
      </c>
      <c r="F20" s="79" t="s">
        <v>381</v>
      </c>
      <c r="G20" s="80" t="s">
        <v>381</v>
      </c>
    </row>
    <row r="21" spans="1:7">
      <c r="A21" s="81" t="s">
        <v>391</v>
      </c>
      <c r="B21" s="82">
        <v>225.4207893</v>
      </c>
      <c r="C21" s="83">
        <v>60.683442599999999</v>
      </c>
      <c r="D21" s="83">
        <v>2.1428571430000001</v>
      </c>
      <c r="E21" s="83">
        <v>0.59919320899999995</v>
      </c>
      <c r="F21" s="83">
        <v>13.872222219999999</v>
      </c>
      <c r="G21" s="84">
        <v>0.37530234699999998</v>
      </c>
    </row>
    <row r="22" spans="1:7">
      <c r="A22" s="85" t="s">
        <v>392</v>
      </c>
      <c r="B22" s="86">
        <v>2919.7362029999999</v>
      </c>
      <c r="C22" s="87">
        <v>244.15462400000001</v>
      </c>
      <c r="D22" s="87">
        <v>16.428571430000002</v>
      </c>
      <c r="E22" s="87">
        <v>1.5612948870000001</v>
      </c>
      <c r="F22" s="87">
        <v>18.317556809999999</v>
      </c>
      <c r="G22" s="88">
        <v>0.24392814500000001</v>
      </c>
    </row>
    <row r="23" spans="1:7">
      <c r="A23" s="89" t="s">
        <v>393</v>
      </c>
      <c r="B23" s="90">
        <v>3225.22085703333</v>
      </c>
      <c r="C23" s="91">
        <v>229.97378022966899</v>
      </c>
      <c r="D23" s="91">
        <v>23.571428571428601</v>
      </c>
      <c r="E23" s="91">
        <v>1.4285714285714299</v>
      </c>
      <c r="F23" s="91">
        <v>17.467461644635598</v>
      </c>
      <c r="G23" s="92">
        <v>0.28464854840272902</v>
      </c>
    </row>
    <row r="25" spans="1:7">
      <c r="A25" s="158" t="s">
        <v>394</v>
      </c>
      <c r="B25" s="159"/>
      <c r="C25" s="159"/>
      <c r="D25" s="159"/>
      <c r="E25" s="159"/>
      <c r="F25" s="159"/>
      <c r="G25" s="160"/>
    </row>
    <row r="26" spans="1:7">
      <c r="A26" s="77" t="s">
        <v>28</v>
      </c>
      <c r="B26" s="78">
        <v>7.2507151809523798</v>
      </c>
      <c r="C26" s="79">
        <v>7.2507151809523798</v>
      </c>
      <c r="D26" s="79">
        <v>0.119047619047619</v>
      </c>
      <c r="E26" s="79">
        <v>0.119047619047619</v>
      </c>
      <c r="F26" s="79">
        <v>14</v>
      </c>
      <c r="G26" s="80" t="s">
        <v>381</v>
      </c>
    </row>
    <row r="27" spans="1:7">
      <c r="A27" s="77" t="s">
        <v>24</v>
      </c>
      <c r="B27" s="78">
        <v>29.648988642857098</v>
      </c>
      <c r="C27" s="79">
        <v>19.390978413875199</v>
      </c>
      <c r="D27" s="79">
        <v>0.238095238095238</v>
      </c>
      <c r="E27" s="79">
        <v>0.15368981532569101</v>
      </c>
      <c r="F27" s="79">
        <v>15</v>
      </c>
      <c r="G27" s="80">
        <v>0.53452248382484902</v>
      </c>
    </row>
    <row r="28" spans="1:7">
      <c r="A28" s="77" t="s">
        <v>31</v>
      </c>
      <c r="B28" s="78">
        <v>120.36151916190499</v>
      </c>
      <c r="C28" s="79">
        <v>64.390459389188294</v>
      </c>
      <c r="D28" s="79">
        <v>0.952380952380952</v>
      </c>
      <c r="E28" s="79">
        <v>0.461069445977073</v>
      </c>
      <c r="F28" s="79">
        <v>14.4375</v>
      </c>
      <c r="G28" s="80">
        <v>0.700233804491315</v>
      </c>
    </row>
    <row r="29" spans="1:7">
      <c r="A29" s="77" t="s">
        <v>51</v>
      </c>
      <c r="B29" s="78">
        <v>126.726764577381</v>
      </c>
      <c r="C29" s="79">
        <v>34.827141988558402</v>
      </c>
      <c r="D29" s="79">
        <v>1.30952380952381</v>
      </c>
      <c r="E29" s="79">
        <v>0.35714285714285698</v>
      </c>
      <c r="F29" s="79">
        <v>14.7222222222222</v>
      </c>
      <c r="G29" s="80">
        <v>0.37726388950977302</v>
      </c>
    </row>
    <row r="30" spans="1:7">
      <c r="A30" s="77" t="s">
        <v>213</v>
      </c>
      <c r="B30" s="78">
        <v>0</v>
      </c>
      <c r="C30" s="79">
        <v>0</v>
      </c>
      <c r="D30" s="79">
        <v>0</v>
      </c>
      <c r="E30" s="79">
        <v>0</v>
      </c>
      <c r="F30" s="79" t="s">
        <v>381</v>
      </c>
      <c r="G30" s="80" t="s">
        <v>381</v>
      </c>
    </row>
    <row r="31" spans="1:7">
      <c r="A31" s="77" t="s">
        <v>314</v>
      </c>
      <c r="B31" s="78">
        <v>0</v>
      </c>
      <c r="C31" s="79">
        <v>0</v>
      </c>
      <c r="D31" s="79">
        <v>0</v>
      </c>
      <c r="E31" s="79">
        <v>0</v>
      </c>
      <c r="F31" s="79" t="s">
        <v>381</v>
      </c>
      <c r="G31" s="80" t="s">
        <v>381</v>
      </c>
    </row>
    <row r="32" spans="1:7">
      <c r="A32" s="77" t="s">
        <v>57</v>
      </c>
      <c r="B32" s="78">
        <v>0</v>
      </c>
      <c r="C32" s="79">
        <v>0</v>
      </c>
      <c r="D32" s="79">
        <v>0</v>
      </c>
      <c r="E32" s="79">
        <v>0</v>
      </c>
      <c r="F32" s="79" t="s">
        <v>381</v>
      </c>
      <c r="G32" s="80" t="s">
        <v>381</v>
      </c>
    </row>
    <row r="33" spans="1:7">
      <c r="A33" s="77" t="s">
        <v>17</v>
      </c>
      <c r="B33" s="78">
        <v>22.076861453452398</v>
      </c>
      <c r="C33" s="79">
        <v>18.829719581084898</v>
      </c>
      <c r="D33" s="79">
        <v>0.35714285714285698</v>
      </c>
      <c r="E33" s="79">
        <v>0.24781738088882499</v>
      </c>
      <c r="F33" s="79">
        <v>15</v>
      </c>
      <c r="G33" s="80">
        <v>3.2071349029490901</v>
      </c>
    </row>
    <row r="34" spans="1:7">
      <c r="A34" s="77" t="s">
        <v>14</v>
      </c>
      <c r="B34" s="78">
        <v>791.20087744047601</v>
      </c>
      <c r="C34" s="79">
        <v>87.260582742346998</v>
      </c>
      <c r="D34" s="79">
        <v>6.3095238095238102</v>
      </c>
      <c r="E34" s="79">
        <v>0.94240810214586601</v>
      </c>
      <c r="F34" s="79">
        <v>16.266666666666701</v>
      </c>
      <c r="G34" s="80">
        <v>0.43661759084457502</v>
      </c>
    </row>
    <row r="35" spans="1:7">
      <c r="A35" s="77" t="s">
        <v>7</v>
      </c>
      <c r="B35" s="78">
        <v>1720.4429568928599</v>
      </c>
      <c r="C35" s="79">
        <v>503.06609688321799</v>
      </c>
      <c r="D35" s="79">
        <v>3.8095238095238102</v>
      </c>
      <c r="E35" s="79">
        <v>0.85017005101700605</v>
      </c>
      <c r="F35" s="79">
        <v>27.304629629629598</v>
      </c>
      <c r="G35" s="80">
        <v>0.72456325915664099</v>
      </c>
    </row>
    <row r="36" spans="1:7">
      <c r="A36" s="77" t="s">
        <v>20</v>
      </c>
      <c r="B36" s="78">
        <v>222.66705438571401</v>
      </c>
      <c r="C36" s="79">
        <v>74.468275003041299</v>
      </c>
      <c r="D36" s="79">
        <v>1.9047619047619</v>
      </c>
      <c r="E36" s="79">
        <v>0.59523809523809501</v>
      </c>
      <c r="F36" s="79">
        <v>16.9444444444444</v>
      </c>
      <c r="G36" s="80">
        <v>0.80933704661683104</v>
      </c>
    </row>
    <row r="37" spans="1:7">
      <c r="A37" s="77" t="s">
        <v>38</v>
      </c>
      <c r="B37" s="78">
        <v>58.851878249999999</v>
      </c>
      <c r="C37" s="79">
        <v>58.851878249999999</v>
      </c>
      <c r="D37" s="79">
        <v>0.119047619047619</v>
      </c>
      <c r="E37" s="79">
        <v>0.119047619047619</v>
      </c>
      <c r="F37" s="79">
        <v>30</v>
      </c>
      <c r="G37" s="80" t="s">
        <v>381</v>
      </c>
    </row>
    <row r="38" spans="1:7">
      <c r="A38" s="77" t="s">
        <v>11</v>
      </c>
      <c r="B38" s="78">
        <v>1336.6153509247599</v>
      </c>
      <c r="C38" s="79">
        <v>270.36790923554202</v>
      </c>
      <c r="D38" s="79">
        <v>4.5238095238095202</v>
      </c>
      <c r="E38" s="79">
        <v>1.07363089352926</v>
      </c>
      <c r="F38" s="79">
        <v>23.108585858585901</v>
      </c>
      <c r="G38" s="80">
        <v>1.0662697503407801</v>
      </c>
    </row>
    <row r="39" spans="1:7">
      <c r="A39" s="77" t="s">
        <v>421</v>
      </c>
      <c r="B39" s="78">
        <v>0</v>
      </c>
      <c r="C39" s="79">
        <v>0</v>
      </c>
      <c r="D39" s="79">
        <v>0</v>
      </c>
      <c r="E39" s="79">
        <v>0</v>
      </c>
      <c r="F39" s="79" t="s">
        <v>381</v>
      </c>
      <c r="G39" s="80" t="s">
        <v>381</v>
      </c>
    </row>
    <row r="40" spans="1:7">
      <c r="A40" s="81" t="s">
        <v>391</v>
      </c>
      <c r="B40" s="74">
        <v>157.261222985714</v>
      </c>
      <c r="C40" s="75">
        <v>64.959738368499501</v>
      </c>
      <c r="D40" s="75">
        <v>1.30952380952381</v>
      </c>
      <c r="E40" s="75">
        <v>0.476190476190476</v>
      </c>
      <c r="F40" s="75">
        <v>14.6833333333333</v>
      </c>
      <c r="G40" s="76">
        <v>0.46950666442182498</v>
      </c>
    </row>
    <row r="41" spans="1:7">
      <c r="A41" s="85" t="s">
        <v>392</v>
      </c>
      <c r="B41" s="78">
        <v>4151.8549793472603</v>
      </c>
      <c r="C41" s="79">
        <v>399.82388138832499</v>
      </c>
      <c r="D41" s="79">
        <v>17.023809523809501</v>
      </c>
      <c r="E41" s="79">
        <v>1.6552899694138301</v>
      </c>
      <c r="F41" s="79">
        <v>20.6521217871313</v>
      </c>
      <c r="G41" s="80">
        <v>0.648376019927278</v>
      </c>
    </row>
    <row r="42" spans="1:7">
      <c r="A42" s="89" t="s">
        <v>393</v>
      </c>
      <c r="B42" s="90">
        <v>4435.8429669103598</v>
      </c>
      <c r="C42" s="91">
        <v>410.048479541321</v>
      </c>
      <c r="D42" s="91">
        <v>23.571428571428601</v>
      </c>
      <c r="E42" s="91">
        <v>2.0914467862855002</v>
      </c>
      <c r="F42" s="91">
        <v>19.817265108942099</v>
      </c>
      <c r="G42" s="92">
        <v>0.51605666846013298</v>
      </c>
    </row>
    <row r="43" spans="1:7">
      <c r="A43" s="125"/>
      <c r="B43" s="126"/>
      <c r="C43" s="127"/>
      <c r="D43" s="127"/>
      <c r="E43" s="127"/>
      <c r="F43" s="127"/>
      <c r="G43" s="127"/>
    </row>
    <row r="44" spans="1:7">
      <c r="A44" s="158" t="s">
        <v>395</v>
      </c>
      <c r="B44" s="159"/>
      <c r="C44" s="159"/>
      <c r="D44" s="159"/>
      <c r="E44" s="159"/>
      <c r="F44" s="159"/>
      <c r="G44" s="160"/>
    </row>
    <row r="45" spans="1:7">
      <c r="A45" s="77" t="s">
        <v>28</v>
      </c>
      <c r="B45" s="78">
        <v>29.334128683333301</v>
      </c>
      <c r="C45" s="79">
        <v>29.334128683333301</v>
      </c>
      <c r="D45" s="79">
        <v>0.16666666666666699</v>
      </c>
      <c r="E45" s="79">
        <v>0.16666666666666699</v>
      </c>
      <c r="F45" s="79">
        <v>20</v>
      </c>
      <c r="G45" s="80" t="s">
        <v>381</v>
      </c>
    </row>
    <row r="46" spans="1:7">
      <c r="A46" s="77" t="s">
        <v>24</v>
      </c>
      <c r="B46" s="78">
        <v>222.43742685000001</v>
      </c>
      <c r="C46" s="79">
        <v>81.711473740368504</v>
      </c>
      <c r="D46" s="79">
        <v>1.1666666666666701</v>
      </c>
      <c r="E46" s="79">
        <v>0.56519416526043897</v>
      </c>
      <c r="F46" s="79">
        <v>19.625</v>
      </c>
      <c r="G46" s="80">
        <v>1.0226599304428301</v>
      </c>
    </row>
    <row r="47" spans="1:7">
      <c r="A47" s="77" t="s">
        <v>31</v>
      </c>
      <c r="B47" s="78">
        <v>21.080656999999999</v>
      </c>
      <c r="C47" s="79">
        <v>21.080656999999999</v>
      </c>
      <c r="D47" s="79">
        <v>0.16666666666666699</v>
      </c>
      <c r="E47" s="79">
        <v>0.16666666666666699</v>
      </c>
      <c r="F47" s="79">
        <v>15</v>
      </c>
      <c r="G47" s="80" t="s">
        <v>381</v>
      </c>
    </row>
    <row r="48" spans="1:7">
      <c r="A48" s="77" t="s">
        <v>51</v>
      </c>
      <c r="B48" s="78">
        <v>0</v>
      </c>
      <c r="C48" s="79">
        <v>0</v>
      </c>
      <c r="D48" s="79">
        <v>0</v>
      </c>
      <c r="E48" s="79">
        <v>0</v>
      </c>
      <c r="F48" s="79" t="s">
        <v>381</v>
      </c>
      <c r="G48" s="80" t="s">
        <v>381</v>
      </c>
    </row>
    <row r="49" spans="1:7">
      <c r="A49" s="77" t="s">
        <v>213</v>
      </c>
      <c r="B49" s="78">
        <v>0</v>
      </c>
      <c r="C49" s="79">
        <v>0</v>
      </c>
      <c r="D49" s="79">
        <v>0</v>
      </c>
      <c r="E49" s="79">
        <v>0</v>
      </c>
      <c r="F49" s="79" t="s">
        <v>381</v>
      </c>
      <c r="G49" s="80" t="s">
        <v>381</v>
      </c>
    </row>
    <row r="50" spans="1:7">
      <c r="A50" s="77" t="s">
        <v>314</v>
      </c>
      <c r="B50" s="78">
        <v>0</v>
      </c>
      <c r="C50" s="79">
        <v>0</v>
      </c>
      <c r="D50" s="79">
        <v>0</v>
      </c>
      <c r="E50" s="79">
        <v>0</v>
      </c>
      <c r="F50" s="79" t="s">
        <v>381</v>
      </c>
      <c r="G50" s="80" t="s">
        <v>381</v>
      </c>
    </row>
    <row r="51" spans="1:7">
      <c r="A51" s="77" t="s">
        <v>57</v>
      </c>
      <c r="B51" s="78">
        <v>0</v>
      </c>
      <c r="C51" s="79">
        <v>0</v>
      </c>
      <c r="D51" s="79">
        <v>0</v>
      </c>
      <c r="E51" s="79">
        <v>0</v>
      </c>
      <c r="F51" s="79" t="s">
        <v>381</v>
      </c>
      <c r="G51" s="80" t="s">
        <v>381</v>
      </c>
    </row>
    <row r="52" spans="1:7">
      <c r="A52" s="77" t="s">
        <v>17</v>
      </c>
      <c r="B52" s="78">
        <v>281.80234656666698</v>
      </c>
      <c r="C52" s="79">
        <v>111.455972181859</v>
      </c>
      <c r="D52" s="79">
        <v>1.8333333333333299</v>
      </c>
      <c r="E52" s="79">
        <v>0.716860438920219</v>
      </c>
      <c r="F52" s="79">
        <v>19.55</v>
      </c>
      <c r="G52" s="80">
        <v>1.03376335138496</v>
      </c>
    </row>
    <row r="53" spans="1:7">
      <c r="A53" s="77" t="s">
        <v>14</v>
      </c>
      <c r="B53" s="78">
        <v>823.03755342833301</v>
      </c>
      <c r="C53" s="79">
        <v>238.01568541064299</v>
      </c>
      <c r="D53" s="79">
        <v>3.1666666666666701</v>
      </c>
      <c r="E53" s="79">
        <v>0.96465307523251898</v>
      </c>
      <c r="F53" s="79">
        <v>23.35</v>
      </c>
      <c r="G53" s="80">
        <v>2.4401730357588298</v>
      </c>
    </row>
    <row r="54" spans="1:7">
      <c r="A54" s="77" t="s">
        <v>7</v>
      </c>
      <c r="B54" s="78">
        <v>1661.0141271166699</v>
      </c>
      <c r="C54" s="79">
        <v>297.41517977662301</v>
      </c>
      <c r="D54" s="79">
        <v>1.6666666666666701</v>
      </c>
      <c r="E54" s="79">
        <v>0.26352313834736502</v>
      </c>
      <c r="F54" s="79">
        <v>36.9</v>
      </c>
      <c r="G54" s="80">
        <v>2.0273134932713299</v>
      </c>
    </row>
    <row r="55" spans="1:7">
      <c r="A55" s="77" t="s">
        <v>20</v>
      </c>
      <c r="B55" s="78">
        <v>518.470664005</v>
      </c>
      <c r="C55" s="79">
        <v>164.836981557889</v>
      </c>
      <c r="D55" s="79">
        <v>2.5</v>
      </c>
      <c r="E55" s="79">
        <v>0.87400737347512603</v>
      </c>
      <c r="F55" s="79">
        <v>21.128571428571401</v>
      </c>
      <c r="G55" s="80">
        <v>0.628571428571429</v>
      </c>
    </row>
    <row r="56" spans="1:7">
      <c r="A56" s="77" t="s">
        <v>38</v>
      </c>
      <c r="B56" s="78">
        <v>117.801645816667</v>
      </c>
      <c r="C56" s="79">
        <v>117.801645816667</v>
      </c>
      <c r="D56" s="79">
        <v>0.16666666666666699</v>
      </c>
      <c r="E56" s="79">
        <v>0.16666666666666699</v>
      </c>
      <c r="F56" s="79">
        <v>35</v>
      </c>
      <c r="G56" s="80" t="s">
        <v>381</v>
      </c>
    </row>
    <row r="57" spans="1:7">
      <c r="A57" s="77" t="s">
        <v>11</v>
      </c>
      <c r="B57" s="78">
        <v>1997.01288626667</v>
      </c>
      <c r="C57" s="79">
        <v>576.16692532687296</v>
      </c>
      <c r="D57" s="79">
        <v>3</v>
      </c>
      <c r="E57" s="79">
        <v>0.67700320038633</v>
      </c>
      <c r="F57" s="79">
        <v>29.42</v>
      </c>
      <c r="G57" s="80">
        <v>2.8966954352234602</v>
      </c>
    </row>
    <row r="58" spans="1:7">
      <c r="A58" s="77" t="s">
        <v>421</v>
      </c>
      <c r="B58" s="78">
        <v>0</v>
      </c>
      <c r="C58" s="79">
        <v>0</v>
      </c>
      <c r="D58" s="79">
        <v>0</v>
      </c>
      <c r="E58" s="79">
        <v>0</v>
      </c>
      <c r="F58" s="79" t="s">
        <v>381</v>
      </c>
      <c r="G58" s="80" t="s">
        <v>381</v>
      </c>
    </row>
    <row r="59" spans="1:7">
      <c r="A59" s="81" t="s">
        <v>391</v>
      </c>
      <c r="B59" s="74">
        <v>272.85221253333299</v>
      </c>
      <c r="C59" s="75">
        <v>86.0151588592244</v>
      </c>
      <c r="D59" s="75">
        <v>1.5</v>
      </c>
      <c r="E59" s="75">
        <v>0.55277079839256704</v>
      </c>
      <c r="F59" s="75">
        <v>18.75</v>
      </c>
      <c r="G59" s="76">
        <v>0.93985814532477896</v>
      </c>
    </row>
    <row r="60" spans="1:7">
      <c r="A60" s="85" t="s">
        <v>392</v>
      </c>
      <c r="B60" s="78">
        <v>5399.1392231999998</v>
      </c>
      <c r="C60" s="79">
        <v>930.41780998620095</v>
      </c>
      <c r="D60" s="79">
        <v>12.3333333333333</v>
      </c>
      <c r="E60" s="79">
        <v>1.5679073101855601</v>
      </c>
      <c r="F60" s="79">
        <v>25.342178362573101</v>
      </c>
      <c r="G60" s="80">
        <v>1.11390276944014</v>
      </c>
    </row>
    <row r="61" spans="1:7">
      <c r="A61" s="89" t="s">
        <v>393</v>
      </c>
      <c r="B61" s="90">
        <v>5671.99143573333</v>
      </c>
      <c r="C61" s="91">
        <v>877.731073094105</v>
      </c>
      <c r="D61" s="91">
        <v>16.600000000000001</v>
      </c>
      <c r="E61" s="91">
        <v>1.9131126469709001</v>
      </c>
      <c r="F61" s="91">
        <v>24.568807044348802</v>
      </c>
      <c r="G61" s="92">
        <v>1.10561816195429</v>
      </c>
    </row>
    <row r="63" spans="1:7">
      <c r="A63" s="158" t="s">
        <v>396</v>
      </c>
      <c r="B63" s="159"/>
      <c r="C63" s="159"/>
      <c r="D63" s="159"/>
      <c r="E63" s="159"/>
      <c r="F63" s="159"/>
      <c r="G63" s="160"/>
    </row>
    <row r="64" spans="1:7">
      <c r="A64" s="77" t="s">
        <v>28</v>
      </c>
      <c r="B64" s="78">
        <v>21.7521455428571</v>
      </c>
      <c r="C64" s="79">
        <v>15.0935672640015</v>
      </c>
      <c r="D64" s="79">
        <v>0.35714285714285698</v>
      </c>
      <c r="E64" s="79">
        <v>0.24781738088882499</v>
      </c>
      <c r="F64" s="79">
        <v>14</v>
      </c>
      <c r="G64" s="80">
        <v>0</v>
      </c>
    </row>
    <row r="65" spans="1:7">
      <c r="A65" s="77" t="s">
        <v>24</v>
      </c>
      <c r="B65" s="78">
        <v>636.86666659166701</v>
      </c>
      <c r="C65" s="79">
        <v>574.024859445836</v>
      </c>
      <c r="D65" s="79">
        <v>4.5238095238095202</v>
      </c>
      <c r="E65" s="79">
        <v>3.8354770699016698</v>
      </c>
      <c r="F65" s="79">
        <v>13.654545454545501</v>
      </c>
      <c r="G65" s="80">
        <v>0.72132306615102204</v>
      </c>
    </row>
    <row r="66" spans="1:7">
      <c r="A66" s="77" t="s">
        <v>31</v>
      </c>
      <c r="B66" s="78">
        <v>1457.47862310238</v>
      </c>
      <c r="C66" s="79">
        <v>1185.90324441447</v>
      </c>
      <c r="D66" s="79">
        <v>10.119047619047601</v>
      </c>
      <c r="E66" s="79">
        <v>8.0885242934452393</v>
      </c>
      <c r="F66" s="79">
        <v>15.5</v>
      </c>
      <c r="G66" s="80">
        <v>0.37796447300922698</v>
      </c>
    </row>
    <row r="67" spans="1:7">
      <c r="A67" s="77" t="s">
        <v>51</v>
      </c>
      <c r="B67" s="78">
        <v>9.7243455726190504</v>
      </c>
      <c r="C67" s="79">
        <v>9.7243455726190504</v>
      </c>
      <c r="D67" s="79">
        <v>0.119047619047619</v>
      </c>
      <c r="E67" s="79">
        <v>0.119047619047619</v>
      </c>
      <c r="F67" s="79">
        <v>14</v>
      </c>
      <c r="G67" s="80" t="s">
        <v>381</v>
      </c>
    </row>
    <row r="68" spans="1:7">
      <c r="A68" s="77" t="s">
        <v>213</v>
      </c>
      <c r="B68" s="78">
        <v>0</v>
      </c>
      <c r="C68" s="79">
        <v>0</v>
      </c>
      <c r="D68" s="79">
        <v>0</v>
      </c>
      <c r="E68" s="79">
        <v>0</v>
      </c>
      <c r="F68" s="79" t="s">
        <v>381</v>
      </c>
      <c r="G68" s="80" t="s">
        <v>381</v>
      </c>
    </row>
    <row r="69" spans="1:7">
      <c r="A69" s="77" t="s">
        <v>314</v>
      </c>
      <c r="B69" s="78">
        <v>0</v>
      </c>
      <c r="C69" s="79">
        <v>0</v>
      </c>
      <c r="D69" s="79">
        <v>0</v>
      </c>
      <c r="E69" s="79">
        <v>0</v>
      </c>
      <c r="F69" s="79" t="s">
        <v>381</v>
      </c>
      <c r="G69" s="80" t="s">
        <v>381</v>
      </c>
    </row>
    <row r="70" spans="1:7">
      <c r="A70" s="77" t="s">
        <v>57</v>
      </c>
      <c r="B70" s="78">
        <v>0</v>
      </c>
      <c r="C70" s="79">
        <v>0</v>
      </c>
      <c r="D70" s="79">
        <v>0</v>
      </c>
      <c r="E70" s="79">
        <v>0</v>
      </c>
      <c r="F70" s="79" t="s">
        <v>381</v>
      </c>
      <c r="G70" s="80" t="s">
        <v>381</v>
      </c>
    </row>
    <row r="71" spans="1:7">
      <c r="A71" s="77" t="s">
        <v>17</v>
      </c>
      <c r="B71" s="78">
        <v>131.45897225238099</v>
      </c>
      <c r="C71" s="79">
        <v>42.1331767541689</v>
      </c>
      <c r="D71" s="79">
        <v>1.6666666666666701</v>
      </c>
      <c r="E71" s="79">
        <v>0.51434449987363995</v>
      </c>
      <c r="F71" s="79">
        <v>16.327777777777801</v>
      </c>
      <c r="G71" s="80">
        <v>1.40091617792291</v>
      </c>
    </row>
    <row r="72" spans="1:7">
      <c r="A72" s="77" t="s">
        <v>14</v>
      </c>
      <c r="B72" s="78">
        <v>767.96482304166705</v>
      </c>
      <c r="C72" s="79">
        <v>82.606262399662</v>
      </c>
      <c r="D72" s="79">
        <v>7.9761904761904798</v>
      </c>
      <c r="E72" s="79">
        <v>1.5733513969523001</v>
      </c>
      <c r="F72" s="79">
        <v>14.8550442039164</v>
      </c>
      <c r="G72" s="80">
        <v>1.05945967377295</v>
      </c>
    </row>
    <row r="73" spans="1:7">
      <c r="A73" s="77" t="s">
        <v>7</v>
      </c>
      <c r="B73" s="78">
        <v>709.13124216119002</v>
      </c>
      <c r="C73" s="79">
        <v>120.947474786546</v>
      </c>
      <c r="D73" s="79">
        <v>2.0238095238095202</v>
      </c>
      <c r="E73" s="79">
        <v>0.24781738088882499</v>
      </c>
      <c r="F73" s="79">
        <v>24.952380952380999</v>
      </c>
      <c r="G73" s="80">
        <v>2.2589370673450002</v>
      </c>
    </row>
    <row r="74" spans="1:7">
      <c r="A74" s="77" t="s">
        <v>20</v>
      </c>
      <c r="B74" s="78">
        <v>208.931234634167</v>
      </c>
      <c r="C74" s="79">
        <v>55.126155607411803</v>
      </c>
      <c r="D74" s="79">
        <v>2.2619047619047601</v>
      </c>
      <c r="E74" s="79">
        <v>0.59523809523809501</v>
      </c>
      <c r="F74" s="79">
        <v>15.5</v>
      </c>
      <c r="G74" s="80">
        <v>0.96156288125279399</v>
      </c>
    </row>
    <row r="75" spans="1:7">
      <c r="A75" s="77" t="s">
        <v>38</v>
      </c>
      <c r="B75" s="78">
        <v>0</v>
      </c>
      <c r="C75" s="79">
        <v>0</v>
      </c>
      <c r="D75" s="79">
        <v>0</v>
      </c>
      <c r="E75" s="79">
        <v>0</v>
      </c>
      <c r="F75" s="79" t="s">
        <v>381</v>
      </c>
      <c r="G75" s="80" t="s">
        <v>381</v>
      </c>
    </row>
    <row r="76" spans="1:7">
      <c r="A76" s="77" t="s">
        <v>11</v>
      </c>
      <c r="B76" s="78">
        <v>869.56678918083298</v>
      </c>
      <c r="C76" s="79">
        <v>138.52824003632699</v>
      </c>
      <c r="D76" s="79">
        <v>2.8571428571428599</v>
      </c>
      <c r="E76" s="79">
        <v>0.65205066369662601</v>
      </c>
      <c r="F76" s="79">
        <v>23.733333333333299</v>
      </c>
      <c r="G76" s="80">
        <v>1.1334033591811801</v>
      </c>
    </row>
    <row r="77" spans="1:7">
      <c r="A77" s="77" t="s">
        <v>421</v>
      </c>
      <c r="B77" s="78">
        <v>59.896242999999998</v>
      </c>
      <c r="C77" s="79">
        <v>39.662038290204201</v>
      </c>
      <c r="D77" s="79">
        <v>0.238095238095238</v>
      </c>
      <c r="E77" s="79">
        <v>0.15368981532569101</v>
      </c>
      <c r="F77" s="79">
        <v>23.5</v>
      </c>
      <c r="G77" s="80">
        <v>0.80178372573727297</v>
      </c>
    </row>
    <row r="78" spans="1:7">
      <c r="A78" s="81" t="s">
        <v>391</v>
      </c>
      <c r="B78" s="74">
        <v>2116.0974352368999</v>
      </c>
      <c r="C78" s="75">
        <v>1753.8018338413899</v>
      </c>
      <c r="D78" s="75">
        <v>15</v>
      </c>
      <c r="E78" s="75">
        <v>11.8383065784555</v>
      </c>
      <c r="F78" s="75">
        <v>14.441054091539501</v>
      </c>
      <c r="G78" s="76">
        <v>0.48783898124972802</v>
      </c>
    </row>
    <row r="79" spans="1:7">
      <c r="A79" s="85" t="s">
        <v>392</v>
      </c>
      <c r="B79" s="78">
        <v>2746.9493042702402</v>
      </c>
      <c r="C79" s="79">
        <v>183.67689390381699</v>
      </c>
      <c r="D79" s="79">
        <v>17.023809523809501</v>
      </c>
      <c r="E79" s="79">
        <v>1.8621219375635001</v>
      </c>
      <c r="F79" s="79">
        <v>17.5351291191139</v>
      </c>
      <c r="G79" s="80">
        <v>1.1470457412056201</v>
      </c>
    </row>
    <row r="80" spans="1:7">
      <c r="A80" s="89" t="s">
        <v>393</v>
      </c>
      <c r="B80" s="90">
        <v>4872.7710850797603</v>
      </c>
      <c r="C80" s="91">
        <v>1770.5183732478899</v>
      </c>
      <c r="D80" s="91">
        <v>38.571428571428598</v>
      </c>
      <c r="E80" s="91">
        <v>13.6466586575985</v>
      </c>
      <c r="F80" s="91">
        <v>16.744983046982199</v>
      </c>
      <c r="G80" s="92">
        <v>0.90578871367320601</v>
      </c>
    </row>
    <row r="86" spans="1:7">
      <c r="A86" s="158" t="s">
        <v>418</v>
      </c>
      <c r="B86" s="159"/>
      <c r="C86" s="159"/>
      <c r="D86" s="159"/>
      <c r="E86" s="159"/>
      <c r="F86" s="159"/>
      <c r="G86" s="160"/>
    </row>
    <row r="87" spans="1:7">
      <c r="A87" s="77" t="s">
        <v>28</v>
      </c>
      <c r="B87" s="78">
        <v>0</v>
      </c>
      <c r="C87" s="79">
        <v>0</v>
      </c>
      <c r="D87" s="79">
        <v>0</v>
      </c>
      <c r="E87" s="79">
        <v>0</v>
      </c>
      <c r="F87" s="79" t="s">
        <v>381</v>
      </c>
      <c r="G87" s="80" t="s">
        <v>381</v>
      </c>
    </row>
    <row r="88" spans="1:7">
      <c r="A88" s="77" t="s">
        <v>24</v>
      </c>
      <c r="B88" s="78">
        <v>92.011650107142898</v>
      </c>
      <c r="C88" s="79">
        <v>76.202898939260706</v>
      </c>
      <c r="D88" s="79">
        <v>0.59523809523809501</v>
      </c>
      <c r="E88" s="79">
        <v>0.47120405107293301</v>
      </c>
      <c r="F88" s="79">
        <v>16</v>
      </c>
      <c r="G88" s="80">
        <v>0.53452248382484902</v>
      </c>
    </row>
    <row r="89" spans="1:7">
      <c r="A89" s="77" t="s">
        <v>31</v>
      </c>
      <c r="B89" s="78">
        <v>179.574892830952</v>
      </c>
      <c r="C89" s="79">
        <v>45.0454562675286</v>
      </c>
      <c r="D89" s="79">
        <v>1.30952380952381</v>
      </c>
      <c r="E89" s="79">
        <v>0.30737963065138202</v>
      </c>
      <c r="F89" s="79">
        <v>15.4166666666667</v>
      </c>
      <c r="G89" s="80">
        <v>0.34675365209049402</v>
      </c>
    </row>
    <row r="90" spans="1:7">
      <c r="A90" s="77" t="s">
        <v>51</v>
      </c>
      <c r="B90" s="78">
        <v>27.863546836904799</v>
      </c>
      <c r="C90" s="79">
        <v>10.4347269135238</v>
      </c>
      <c r="D90" s="79">
        <v>0.476190476190476</v>
      </c>
      <c r="E90" s="79">
        <v>0.16835875742536799</v>
      </c>
      <c r="F90" s="79">
        <v>12.5</v>
      </c>
      <c r="G90" s="80">
        <v>0.37796447300922698</v>
      </c>
    </row>
    <row r="91" spans="1:7">
      <c r="A91" s="77" t="s">
        <v>213</v>
      </c>
      <c r="B91" s="78">
        <v>0</v>
      </c>
      <c r="C91" s="79">
        <v>0</v>
      </c>
      <c r="D91" s="79">
        <v>0</v>
      </c>
      <c r="E91" s="79">
        <v>0</v>
      </c>
      <c r="F91" s="79" t="s">
        <v>381</v>
      </c>
      <c r="G91" s="80" t="s">
        <v>381</v>
      </c>
    </row>
    <row r="92" spans="1:7">
      <c r="A92" s="77" t="s">
        <v>314</v>
      </c>
      <c r="B92" s="78">
        <v>0</v>
      </c>
      <c r="C92" s="79">
        <v>0</v>
      </c>
      <c r="D92" s="79">
        <v>0</v>
      </c>
      <c r="E92" s="79">
        <v>0</v>
      </c>
      <c r="F92" s="79" t="s">
        <v>381</v>
      </c>
      <c r="G92" s="80" t="s">
        <v>381</v>
      </c>
    </row>
    <row r="93" spans="1:7">
      <c r="A93" s="77" t="s">
        <v>57</v>
      </c>
      <c r="B93" s="78">
        <v>0</v>
      </c>
      <c r="C93" s="79">
        <v>0</v>
      </c>
      <c r="D93" s="79">
        <v>0</v>
      </c>
      <c r="E93" s="79">
        <v>0</v>
      </c>
      <c r="F93" s="79" t="s">
        <v>381</v>
      </c>
      <c r="G93" s="80" t="s">
        <v>381</v>
      </c>
    </row>
    <row r="94" spans="1:7">
      <c r="A94" s="77" t="s">
        <v>17</v>
      </c>
      <c r="B94" s="78">
        <v>53.879574140476201</v>
      </c>
      <c r="C94" s="79">
        <v>26.448304811475101</v>
      </c>
      <c r="D94" s="79">
        <v>0.59523809523809501</v>
      </c>
      <c r="E94" s="79">
        <v>0.35046670104475602</v>
      </c>
      <c r="F94" s="79">
        <v>17.8888888888889</v>
      </c>
      <c r="G94" s="80">
        <v>1.0715167512214401</v>
      </c>
    </row>
    <row r="95" spans="1:7">
      <c r="A95" s="77" t="s">
        <v>14</v>
      </c>
      <c r="B95" s="78">
        <v>2206.1271407366698</v>
      </c>
      <c r="C95" s="79">
        <v>543.624489057338</v>
      </c>
      <c r="D95" s="79">
        <v>26.3095238095238</v>
      </c>
      <c r="E95" s="79">
        <v>5.9089686755615798</v>
      </c>
      <c r="F95" s="79">
        <v>13.475087521174499</v>
      </c>
      <c r="G95" s="80">
        <v>0.61172307454169295</v>
      </c>
    </row>
    <row r="96" spans="1:7">
      <c r="A96" s="77" t="s">
        <v>7</v>
      </c>
      <c r="B96" s="78">
        <v>537.80655177261895</v>
      </c>
      <c r="C96" s="79">
        <v>83.967884734177602</v>
      </c>
      <c r="D96" s="79">
        <v>1.78571428571429</v>
      </c>
      <c r="E96" s="79">
        <v>0.21735022123220901</v>
      </c>
      <c r="F96" s="79">
        <v>24.785714285714299</v>
      </c>
      <c r="G96" s="80">
        <v>1.74449788326081</v>
      </c>
    </row>
    <row r="97" spans="1:7">
      <c r="A97" s="77" t="s">
        <v>20</v>
      </c>
      <c r="B97" s="78">
        <v>187.39344320238101</v>
      </c>
      <c r="C97" s="79">
        <v>53.712406818915703</v>
      </c>
      <c r="D97" s="79">
        <v>2.38095238095238</v>
      </c>
      <c r="E97" s="79">
        <v>0.61475926130276404</v>
      </c>
      <c r="F97" s="79">
        <v>14.0952380952381</v>
      </c>
      <c r="G97" s="80">
        <v>1.28372862540082</v>
      </c>
    </row>
    <row r="98" spans="1:7">
      <c r="A98" s="77" t="s">
        <v>38</v>
      </c>
      <c r="B98" s="78">
        <v>0</v>
      </c>
      <c r="C98" s="79">
        <v>0</v>
      </c>
      <c r="D98" s="79">
        <v>0</v>
      </c>
      <c r="E98" s="79">
        <v>0</v>
      </c>
      <c r="F98" s="79" t="s">
        <v>381</v>
      </c>
      <c r="G98" s="80" t="s">
        <v>381</v>
      </c>
    </row>
    <row r="99" spans="1:7">
      <c r="A99" s="77" t="s">
        <v>11</v>
      </c>
      <c r="B99" s="78">
        <v>1555.3439157638099</v>
      </c>
      <c r="C99" s="79">
        <v>221.823893687717</v>
      </c>
      <c r="D99" s="79">
        <v>5.71428571428571</v>
      </c>
      <c r="E99" s="79">
        <v>0.80154801098111705</v>
      </c>
      <c r="F99" s="79">
        <v>20.881972789115601</v>
      </c>
      <c r="G99" s="80">
        <v>1.2647418004976501</v>
      </c>
    </row>
    <row r="100" spans="1:7">
      <c r="A100" s="77" t="s">
        <v>421</v>
      </c>
      <c r="B100" s="78">
        <v>0</v>
      </c>
      <c r="C100" s="79">
        <v>0</v>
      </c>
      <c r="D100" s="79">
        <v>0</v>
      </c>
      <c r="E100" s="79">
        <v>0</v>
      </c>
      <c r="F100" s="79" t="s">
        <v>381</v>
      </c>
      <c r="G100" s="80" t="s">
        <v>381</v>
      </c>
    </row>
    <row r="101" spans="1:7">
      <c r="A101" s="81" t="s">
        <v>391</v>
      </c>
      <c r="B101" s="74">
        <v>271.58654293809502</v>
      </c>
      <c r="C101" s="75">
        <v>81.830721315446198</v>
      </c>
      <c r="D101" s="75">
        <v>1.9047619047619</v>
      </c>
      <c r="E101" s="75">
        <v>0.50507627227610497</v>
      </c>
      <c r="F101" s="75">
        <v>15.494444444444399</v>
      </c>
      <c r="G101" s="76">
        <v>0.39524287623805598</v>
      </c>
    </row>
    <row r="102" spans="1:7">
      <c r="A102" s="85" t="s">
        <v>392</v>
      </c>
      <c r="B102" s="78">
        <v>4540.5506256159497</v>
      </c>
      <c r="C102" s="79">
        <v>512.68021623182995</v>
      </c>
      <c r="D102" s="79">
        <v>36.785714285714299</v>
      </c>
      <c r="E102" s="79">
        <v>5.7546523950150803</v>
      </c>
      <c r="F102" s="79">
        <v>15.4302395195337</v>
      </c>
      <c r="G102" s="80">
        <v>0.32649280559448102</v>
      </c>
    </row>
    <row r="103" spans="1:7">
      <c r="A103" s="89" t="s">
        <v>393</v>
      </c>
      <c r="B103" s="90">
        <v>4840.0007153909501</v>
      </c>
      <c r="C103" s="91">
        <v>568.591761761155</v>
      </c>
      <c r="D103" s="91">
        <v>47</v>
      </c>
      <c r="E103" s="91">
        <v>7.0777989583795096</v>
      </c>
      <c r="F103" s="91">
        <v>15.390332165254801</v>
      </c>
      <c r="G103" s="92">
        <v>0.32008372046629802</v>
      </c>
    </row>
    <row r="105" spans="1:7">
      <c r="A105" s="158" t="s">
        <v>397</v>
      </c>
      <c r="B105" s="159"/>
      <c r="C105" s="159"/>
      <c r="D105" s="159"/>
      <c r="E105" s="159"/>
      <c r="F105" s="159"/>
      <c r="G105" s="160"/>
    </row>
    <row r="106" spans="1:7">
      <c r="A106" s="77" t="s">
        <v>28</v>
      </c>
      <c r="B106" s="78">
        <v>0</v>
      </c>
      <c r="C106" s="79">
        <v>0</v>
      </c>
      <c r="D106" s="79">
        <v>0</v>
      </c>
      <c r="E106" s="79">
        <v>0</v>
      </c>
      <c r="F106" s="79" t="s">
        <v>381</v>
      </c>
      <c r="G106" s="80" t="s">
        <v>381</v>
      </c>
    </row>
    <row r="107" spans="1:7">
      <c r="A107" s="77" t="s">
        <v>24</v>
      </c>
      <c r="B107" s="78">
        <v>234.82453020833299</v>
      </c>
      <c r="C107" s="79">
        <v>97.0657359212682</v>
      </c>
      <c r="D107" s="79">
        <v>1.25</v>
      </c>
      <c r="E107" s="79">
        <v>0.53791435363991902</v>
      </c>
      <c r="F107" s="79">
        <v>18.3888888888889</v>
      </c>
      <c r="G107" s="80">
        <v>0.97301554934094403</v>
      </c>
    </row>
    <row r="108" spans="1:7">
      <c r="A108" s="77" t="s">
        <v>31</v>
      </c>
      <c r="B108" s="78">
        <v>44.998824041666701</v>
      </c>
      <c r="C108" s="79">
        <v>44.998824041666701</v>
      </c>
      <c r="D108" s="79">
        <v>0.20833333333333301</v>
      </c>
      <c r="E108" s="79">
        <v>0.20833333333333301</v>
      </c>
      <c r="F108" s="79">
        <v>19</v>
      </c>
      <c r="G108" s="80" t="s">
        <v>381</v>
      </c>
    </row>
    <row r="109" spans="1:7">
      <c r="A109" s="77" t="s">
        <v>51</v>
      </c>
      <c r="B109" s="78">
        <v>0</v>
      </c>
      <c r="C109" s="79">
        <v>0</v>
      </c>
      <c r="D109" s="79">
        <v>0</v>
      </c>
      <c r="E109" s="79">
        <v>0</v>
      </c>
      <c r="F109" s="79" t="s">
        <v>381</v>
      </c>
      <c r="G109" s="80" t="s">
        <v>381</v>
      </c>
    </row>
    <row r="110" spans="1:7">
      <c r="A110" s="77" t="s">
        <v>213</v>
      </c>
      <c r="B110" s="78">
        <v>0</v>
      </c>
      <c r="C110" s="79">
        <v>0</v>
      </c>
      <c r="D110" s="79">
        <v>0</v>
      </c>
      <c r="E110" s="79">
        <v>0</v>
      </c>
      <c r="F110" s="79" t="s">
        <v>381</v>
      </c>
      <c r="G110" s="80" t="s">
        <v>381</v>
      </c>
    </row>
    <row r="111" spans="1:7">
      <c r="A111" s="77" t="s">
        <v>314</v>
      </c>
      <c r="B111" s="78">
        <v>0</v>
      </c>
      <c r="C111" s="79">
        <v>0</v>
      </c>
      <c r="D111" s="79">
        <v>0</v>
      </c>
      <c r="E111" s="79">
        <v>0</v>
      </c>
      <c r="F111" s="79" t="s">
        <v>381</v>
      </c>
      <c r="G111" s="80" t="s">
        <v>381</v>
      </c>
    </row>
    <row r="112" spans="1:7">
      <c r="A112" s="77" t="s">
        <v>57</v>
      </c>
      <c r="B112" s="78">
        <v>0</v>
      </c>
      <c r="C112" s="79">
        <v>0</v>
      </c>
      <c r="D112" s="79">
        <v>0</v>
      </c>
      <c r="E112" s="79">
        <v>0</v>
      </c>
      <c r="F112" s="79" t="s">
        <v>381</v>
      </c>
      <c r="G112" s="80" t="s">
        <v>381</v>
      </c>
    </row>
    <row r="113" spans="1:7">
      <c r="A113" s="77" t="s">
        <v>17</v>
      </c>
      <c r="B113" s="78">
        <v>131.673376360417</v>
      </c>
      <c r="C113" s="79">
        <v>76.747620357347699</v>
      </c>
      <c r="D113" s="79">
        <v>1.25</v>
      </c>
      <c r="E113" s="79">
        <v>0.79785592313028197</v>
      </c>
      <c r="F113" s="79">
        <v>18.5</v>
      </c>
      <c r="G113" s="80">
        <v>1.0606601717798201</v>
      </c>
    </row>
    <row r="114" spans="1:7">
      <c r="A114" s="77" t="s">
        <v>14</v>
      </c>
      <c r="B114" s="78">
        <v>376.84588862708301</v>
      </c>
      <c r="C114" s="79">
        <v>117.532642589734</v>
      </c>
      <c r="D114" s="79">
        <v>1.25</v>
      </c>
      <c r="E114" s="79">
        <v>0.24056261216234401</v>
      </c>
      <c r="F114" s="79">
        <v>23.625</v>
      </c>
      <c r="G114" s="80">
        <v>3.1316595706855899</v>
      </c>
    </row>
    <row r="115" spans="1:7">
      <c r="A115" s="77" t="s">
        <v>7</v>
      </c>
      <c r="B115" s="78">
        <v>804.26508706250002</v>
      </c>
      <c r="C115" s="79">
        <v>303.95972491465398</v>
      </c>
      <c r="D115" s="79">
        <v>1.25</v>
      </c>
      <c r="E115" s="79">
        <v>0.41666666666666702</v>
      </c>
      <c r="F115" s="79">
        <v>31.1666666666667</v>
      </c>
      <c r="G115" s="80">
        <v>4.0926763859362296</v>
      </c>
    </row>
    <row r="116" spans="1:7">
      <c r="A116" s="77" t="s">
        <v>20</v>
      </c>
      <c r="B116" s="78">
        <v>252.51130454166699</v>
      </c>
      <c r="C116" s="79">
        <v>97.230228622493001</v>
      </c>
      <c r="D116" s="79">
        <v>1.4583333333333299</v>
      </c>
      <c r="E116" s="79">
        <v>0.52429405800491302</v>
      </c>
      <c r="F116" s="79">
        <v>19.8888888888889</v>
      </c>
      <c r="G116" s="80">
        <v>0.41943524640393098</v>
      </c>
    </row>
    <row r="117" spans="1:7">
      <c r="A117" s="77" t="s">
        <v>38</v>
      </c>
      <c r="B117" s="78">
        <v>0</v>
      </c>
      <c r="C117" s="79">
        <v>0</v>
      </c>
      <c r="D117" s="79">
        <v>0</v>
      </c>
      <c r="E117" s="79">
        <v>0</v>
      </c>
      <c r="F117" s="79" t="s">
        <v>381</v>
      </c>
      <c r="G117" s="80" t="s">
        <v>381</v>
      </c>
    </row>
    <row r="118" spans="1:7">
      <c r="A118" s="77" t="s">
        <v>11</v>
      </c>
      <c r="B118" s="78">
        <v>3685.4431123854201</v>
      </c>
      <c r="C118" s="79">
        <v>160.62580162882401</v>
      </c>
      <c r="D118" s="79">
        <v>13.125</v>
      </c>
      <c r="E118" s="79">
        <v>1.33398421613184</v>
      </c>
      <c r="F118" s="79">
        <v>22.988042186571601</v>
      </c>
      <c r="G118" s="80">
        <v>0.63593513138004498</v>
      </c>
    </row>
    <row r="119" spans="1:7">
      <c r="A119" s="77" t="s">
        <v>421</v>
      </c>
      <c r="B119" s="78">
        <v>0</v>
      </c>
      <c r="C119" s="79">
        <v>0</v>
      </c>
      <c r="D119" s="79">
        <v>0</v>
      </c>
      <c r="E119" s="79">
        <v>0</v>
      </c>
      <c r="F119" s="79" t="s">
        <v>381</v>
      </c>
      <c r="G119" s="80" t="s">
        <v>381</v>
      </c>
    </row>
    <row r="120" spans="1:7">
      <c r="A120" s="81" t="s">
        <v>391</v>
      </c>
      <c r="B120" s="74">
        <v>279.82335425000002</v>
      </c>
      <c r="C120" s="75">
        <v>127.77138958387199</v>
      </c>
      <c r="D120" s="75">
        <v>1.4583333333333299</v>
      </c>
      <c r="E120" s="75">
        <v>0.625</v>
      </c>
      <c r="F120" s="75">
        <v>18.2222222222222</v>
      </c>
      <c r="G120" s="76">
        <v>0.83887049280786097</v>
      </c>
    </row>
    <row r="121" spans="1:7">
      <c r="A121" s="85" t="s">
        <v>392</v>
      </c>
      <c r="B121" s="78">
        <v>5250.7387689770803</v>
      </c>
      <c r="C121" s="79">
        <v>442.396046286348</v>
      </c>
      <c r="D121" s="79">
        <v>18.3333333333333</v>
      </c>
      <c r="E121" s="79">
        <v>2.6571008985706901</v>
      </c>
      <c r="F121" s="79">
        <v>23.257996632996601</v>
      </c>
      <c r="G121" s="80">
        <v>1.12729937902766</v>
      </c>
    </row>
    <row r="122" spans="1:7">
      <c r="A122" s="89" t="s">
        <v>393</v>
      </c>
      <c r="B122" s="90">
        <v>5530.5621232270796</v>
      </c>
      <c r="C122" s="91">
        <v>480.50598671044702</v>
      </c>
      <c r="D122" s="91">
        <v>23.75</v>
      </c>
      <c r="E122" s="91">
        <v>3.68272996566406</v>
      </c>
      <c r="F122" s="91">
        <v>23.003204812429001</v>
      </c>
      <c r="G122" s="92">
        <v>1.22657725657159</v>
      </c>
    </row>
    <row r="128" spans="1:7">
      <c r="A128" s="158" t="s">
        <v>398</v>
      </c>
      <c r="B128" s="159"/>
      <c r="C128" s="159"/>
      <c r="D128" s="159"/>
      <c r="E128" s="159"/>
      <c r="F128" s="159"/>
      <c r="G128" s="160"/>
    </row>
    <row r="129" spans="1:7">
      <c r="A129" s="73" t="s">
        <v>28</v>
      </c>
      <c r="B129" s="74">
        <v>0</v>
      </c>
      <c r="C129" s="75">
        <v>0</v>
      </c>
      <c r="D129" s="75">
        <v>0</v>
      </c>
      <c r="E129" s="75">
        <v>0</v>
      </c>
      <c r="F129" s="75" t="s">
        <v>381</v>
      </c>
      <c r="G129" s="76" t="s">
        <v>381</v>
      </c>
    </row>
    <row r="130" spans="1:7">
      <c r="A130" s="77" t="s">
        <v>24</v>
      </c>
      <c r="B130" s="78">
        <v>12.782017809523801</v>
      </c>
      <c r="C130" s="79">
        <v>12.782017809523801</v>
      </c>
      <c r="D130" s="79">
        <v>0.119047619047619</v>
      </c>
      <c r="E130" s="79">
        <v>0.119047619047619</v>
      </c>
      <c r="F130" s="79">
        <v>14</v>
      </c>
      <c r="G130" s="80" t="s">
        <v>381</v>
      </c>
    </row>
    <row r="131" spans="1:7">
      <c r="A131" s="77" t="s">
        <v>31</v>
      </c>
      <c r="B131" s="78">
        <v>103.35213007618999</v>
      </c>
      <c r="C131" s="79">
        <v>31.102859177061699</v>
      </c>
      <c r="D131" s="79">
        <v>0.952380952380952</v>
      </c>
      <c r="E131" s="79">
        <v>0.28339001700566901</v>
      </c>
      <c r="F131" s="79">
        <v>13.8</v>
      </c>
      <c r="G131" s="80">
        <v>0.54445254286169997</v>
      </c>
    </row>
    <row r="132" spans="1:7">
      <c r="A132" s="77" t="s">
        <v>51</v>
      </c>
      <c r="B132" s="78">
        <v>43.888783726190503</v>
      </c>
      <c r="C132" s="79">
        <v>28.513393028575798</v>
      </c>
      <c r="D132" s="79">
        <v>0.59523809523809501</v>
      </c>
      <c r="E132" s="79">
        <v>0.39483628456611902</v>
      </c>
      <c r="F132" s="79">
        <v>13.6666666666667</v>
      </c>
      <c r="G132" s="80">
        <v>0.71269664509979802</v>
      </c>
    </row>
    <row r="133" spans="1:7">
      <c r="A133" s="77" t="s">
        <v>213</v>
      </c>
      <c r="B133" s="78">
        <v>0</v>
      </c>
      <c r="C133" s="79">
        <v>0</v>
      </c>
      <c r="D133" s="79">
        <v>0</v>
      </c>
      <c r="E133" s="79">
        <v>0</v>
      </c>
      <c r="F133" s="79" t="s">
        <v>381</v>
      </c>
      <c r="G133" s="80" t="s">
        <v>381</v>
      </c>
    </row>
    <row r="134" spans="1:7">
      <c r="A134" s="77" t="s">
        <v>314</v>
      </c>
      <c r="B134" s="78">
        <v>0</v>
      </c>
      <c r="C134" s="79">
        <v>0</v>
      </c>
      <c r="D134" s="79">
        <v>0</v>
      </c>
      <c r="E134" s="79">
        <v>0</v>
      </c>
      <c r="F134" s="79" t="s">
        <v>381</v>
      </c>
      <c r="G134" s="80" t="s">
        <v>381</v>
      </c>
    </row>
    <row r="135" spans="1:7">
      <c r="A135" s="77" t="s">
        <v>57</v>
      </c>
      <c r="B135" s="78">
        <v>0</v>
      </c>
      <c r="C135" s="79">
        <v>0</v>
      </c>
      <c r="D135" s="79">
        <v>0</v>
      </c>
      <c r="E135" s="79">
        <v>0</v>
      </c>
      <c r="F135" s="79" t="s">
        <v>381</v>
      </c>
      <c r="G135" s="80" t="s">
        <v>381</v>
      </c>
    </row>
    <row r="136" spans="1:7">
      <c r="A136" s="77" t="s">
        <v>17</v>
      </c>
      <c r="B136" s="78">
        <v>15.015691096904799</v>
      </c>
      <c r="C136" s="79">
        <v>11.6253847023972</v>
      </c>
      <c r="D136" s="79">
        <v>1.4285714285714299</v>
      </c>
      <c r="E136" s="79">
        <v>0.74345214266647597</v>
      </c>
      <c r="F136" s="79">
        <v>6.8333333333333304</v>
      </c>
      <c r="G136" s="80">
        <v>1.2025765988869399</v>
      </c>
    </row>
    <row r="137" spans="1:7">
      <c r="A137" s="77" t="s">
        <v>14</v>
      </c>
      <c r="B137" s="78">
        <v>794.79111545392902</v>
      </c>
      <c r="C137" s="79">
        <v>134.27153819365799</v>
      </c>
      <c r="D137" s="79">
        <v>14.523809523809501</v>
      </c>
      <c r="E137" s="79">
        <v>1.6148404721726799</v>
      </c>
      <c r="F137" s="79">
        <v>10.3191609977324</v>
      </c>
      <c r="G137" s="80">
        <v>1.0440034643281799</v>
      </c>
    </row>
    <row r="138" spans="1:7">
      <c r="A138" s="77" t="s">
        <v>7</v>
      </c>
      <c r="B138" s="78">
        <v>707.96964023214298</v>
      </c>
      <c r="C138" s="79">
        <v>115.26218368360701</v>
      </c>
      <c r="D138" s="79">
        <v>2.9761904761904798</v>
      </c>
      <c r="E138" s="79">
        <v>0.50973145153432997</v>
      </c>
      <c r="F138" s="79">
        <v>23.285714285714299</v>
      </c>
      <c r="G138" s="80">
        <v>0.96736721038491402</v>
      </c>
    </row>
    <row r="139" spans="1:7">
      <c r="A139" s="77" t="s">
        <v>20</v>
      </c>
      <c r="B139" s="78">
        <v>319.14124022107097</v>
      </c>
      <c r="C139" s="79">
        <v>47.730820059998301</v>
      </c>
      <c r="D139" s="79">
        <v>3.21428571428571</v>
      </c>
      <c r="E139" s="79">
        <v>0.61475926130276504</v>
      </c>
      <c r="F139" s="79">
        <v>16.047619047619001</v>
      </c>
      <c r="G139" s="80">
        <v>0.64827231290990905</v>
      </c>
    </row>
    <row r="140" spans="1:7">
      <c r="A140" s="77" t="s">
        <v>38</v>
      </c>
      <c r="B140" s="78">
        <v>38.558770916666703</v>
      </c>
      <c r="C140" s="79">
        <v>38.558770916666703</v>
      </c>
      <c r="D140" s="79">
        <v>0.119047619047619</v>
      </c>
      <c r="E140" s="79">
        <v>0.119047619047619</v>
      </c>
      <c r="F140" s="79">
        <v>25</v>
      </c>
      <c r="G140" s="80" t="s">
        <v>381</v>
      </c>
    </row>
    <row r="141" spans="1:7">
      <c r="A141" s="77" t="s">
        <v>11</v>
      </c>
      <c r="B141" s="78">
        <v>577.02699158678604</v>
      </c>
      <c r="C141" s="79">
        <v>153.34207206873899</v>
      </c>
      <c r="D141" s="79">
        <v>4.0476190476190501</v>
      </c>
      <c r="E141" s="79">
        <v>0.93485864995156698</v>
      </c>
      <c r="F141" s="79">
        <v>13.932653061224499</v>
      </c>
      <c r="G141" s="80">
        <v>1.3117126331369799</v>
      </c>
    </row>
    <row r="142" spans="1:7">
      <c r="A142" s="77" t="s">
        <v>421</v>
      </c>
      <c r="B142" s="78">
        <v>47.7743497547619</v>
      </c>
      <c r="C142" s="79">
        <v>39.746733754519902</v>
      </c>
      <c r="D142" s="79">
        <v>0.238095238095238</v>
      </c>
      <c r="E142" s="79">
        <v>0.15368981532569101</v>
      </c>
      <c r="F142" s="79">
        <v>20.5</v>
      </c>
      <c r="G142" s="80">
        <v>2.9398736610366698</v>
      </c>
    </row>
    <row r="143" spans="1:7">
      <c r="A143" s="81" t="s">
        <v>391</v>
      </c>
      <c r="B143" s="74">
        <v>116.134147885714</v>
      </c>
      <c r="C143" s="75">
        <v>38.266518878141</v>
      </c>
      <c r="D143" s="75">
        <v>1.0714285714285701</v>
      </c>
      <c r="E143" s="75">
        <v>0.35046670104475602</v>
      </c>
      <c r="F143" s="75">
        <v>13.8</v>
      </c>
      <c r="G143" s="76">
        <v>0.54445254286169997</v>
      </c>
    </row>
    <row r="144" spans="1:7">
      <c r="A144" s="85" t="s">
        <v>392</v>
      </c>
      <c r="B144" s="78">
        <v>2542.5083652979802</v>
      </c>
      <c r="C144" s="79">
        <v>217.10693037376899</v>
      </c>
      <c r="D144" s="79">
        <v>26.6666666666667</v>
      </c>
      <c r="E144" s="79">
        <v>2.5588315785957998</v>
      </c>
      <c r="F144" s="79">
        <v>13.063962638346901</v>
      </c>
      <c r="G144" s="80">
        <v>0.54321504342317894</v>
      </c>
    </row>
    <row r="145" spans="1:7">
      <c r="A145" s="89" t="s">
        <v>393</v>
      </c>
      <c r="B145" s="90">
        <v>2702.53129690988</v>
      </c>
      <c r="C145" s="91">
        <v>220.865317823276</v>
      </c>
      <c r="D145" s="91">
        <v>34</v>
      </c>
      <c r="E145" s="91">
        <v>2.88675134594813</v>
      </c>
      <c r="F145" s="91">
        <v>13.0384505035488</v>
      </c>
      <c r="G145" s="92">
        <v>0.51831297766744699</v>
      </c>
    </row>
    <row r="147" spans="1:7">
      <c r="A147" s="158" t="s">
        <v>399</v>
      </c>
      <c r="B147" s="159"/>
      <c r="C147" s="159"/>
      <c r="D147" s="159"/>
      <c r="E147" s="159"/>
      <c r="F147" s="159"/>
      <c r="G147" s="160"/>
    </row>
    <row r="148" spans="1:7">
      <c r="A148" s="77" t="s">
        <v>28</v>
      </c>
      <c r="B148" s="78">
        <v>0</v>
      </c>
      <c r="C148" s="79">
        <v>0</v>
      </c>
      <c r="D148" s="79">
        <v>0</v>
      </c>
      <c r="E148" s="79">
        <v>0</v>
      </c>
      <c r="F148" s="79" t="s">
        <v>381</v>
      </c>
      <c r="G148" s="80" t="s">
        <v>381</v>
      </c>
    </row>
    <row r="149" spans="1:7">
      <c r="A149" s="77" t="s">
        <v>24</v>
      </c>
      <c r="B149" s="78">
        <v>290.16600611111102</v>
      </c>
      <c r="C149" s="79">
        <v>290.16600611111102</v>
      </c>
      <c r="D149" s="79">
        <v>2.2222222222222201</v>
      </c>
      <c r="E149" s="79">
        <v>2.2222222222222201</v>
      </c>
      <c r="F149" s="79">
        <v>15.375</v>
      </c>
      <c r="G149" s="80" t="s">
        <v>381</v>
      </c>
    </row>
    <row r="150" spans="1:7">
      <c r="A150" s="77" t="s">
        <v>31</v>
      </c>
      <c r="B150" s="78">
        <v>1950.7112162972201</v>
      </c>
      <c r="C150" s="79">
        <v>1695.2651132873</v>
      </c>
      <c r="D150" s="79">
        <v>15.4166666666667</v>
      </c>
      <c r="E150" s="79">
        <v>13.5993429852192</v>
      </c>
      <c r="F150" s="79">
        <v>15.36</v>
      </c>
      <c r="G150" s="80">
        <v>1.0159560357941999</v>
      </c>
    </row>
    <row r="151" spans="1:7">
      <c r="A151" s="77" t="s">
        <v>51</v>
      </c>
      <c r="B151" s="78">
        <v>0</v>
      </c>
      <c r="C151" s="79">
        <v>0</v>
      </c>
      <c r="D151" s="79">
        <v>0</v>
      </c>
      <c r="E151" s="79">
        <v>0</v>
      </c>
      <c r="F151" s="79" t="s">
        <v>381</v>
      </c>
      <c r="G151" s="80" t="s">
        <v>381</v>
      </c>
    </row>
    <row r="152" spans="1:7">
      <c r="A152" s="77" t="s">
        <v>213</v>
      </c>
      <c r="B152" s="78">
        <v>0</v>
      </c>
      <c r="C152" s="79">
        <v>0</v>
      </c>
      <c r="D152" s="79">
        <v>0</v>
      </c>
      <c r="E152" s="79">
        <v>0</v>
      </c>
      <c r="F152" s="79" t="s">
        <v>381</v>
      </c>
      <c r="G152" s="80" t="s">
        <v>381</v>
      </c>
    </row>
    <row r="153" spans="1:7">
      <c r="A153" s="77" t="s">
        <v>314</v>
      </c>
      <c r="B153" s="78">
        <v>0</v>
      </c>
      <c r="C153" s="79">
        <v>0</v>
      </c>
      <c r="D153" s="79">
        <v>0</v>
      </c>
      <c r="E153" s="79">
        <v>0</v>
      </c>
      <c r="F153" s="79" t="s">
        <v>381</v>
      </c>
      <c r="G153" s="80" t="s">
        <v>381</v>
      </c>
    </row>
    <row r="154" spans="1:7">
      <c r="A154" s="77" t="s">
        <v>57</v>
      </c>
      <c r="B154" s="78">
        <v>0</v>
      </c>
      <c r="C154" s="79">
        <v>0</v>
      </c>
      <c r="D154" s="79">
        <v>0</v>
      </c>
      <c r="E154" s="79">
        <v>0</v>
      </c>
      <c r="F154" s="79" t="s">
        <v>381</v>
      </c>
      <c r="G154" s="80" t="s">
        <v>381</v>
      </c>
    </row>
    <row r="155" spans="1:7">
      <c r="A155" s="77" t="s">
        <v>17</v>
      </c>
      <c r="B155" s="78">
        <v>1.6755968906944401</v>
      </c>
      <c r="C155" s="79">
        <v>1.45000092545411</v>
      </c>
      <c r="D155" s="79">
        <v>0.97222222222222199</v>
      </c>
      <c r="E155" s="79">
        <v>0.69444444444444497</v>
      </c>
      <c r="F155" s="79">
        <v>4.1500000000000004</v>
      </c>
      <c r="G155" s="80">
        <v>0.37527767497325698</v>
      </c>
    </row>
    <row r="156" spans="1:7">
      <c r="A156" s="77" t="s">
        <v>14</v>
      </c>
      <c r="B156" s="78">
        <v>834.72728532208305</v>
      </c>
      <c r="C156" s="79">
        <v>138.43120814778001</v>
      </c>
      <c r="D156" s="79">
        <v>10.9722222222222</v>
      </c>
      <c r="E156" s="79">
        <v>1.2622853075002001</v>
      </c>
      <c r="F156" s="79">
        <v>12.010644257703101</v>
      </c>
      <c r="G156" s="80">
        <v>0.77018395739800605</v>
      </c>
    </row>
    <row r="157" spans="1:7">
      <c r="A157" s="77" t="s">
        <v>7</v>
      </c>
      <c r="B157" s="78">
        <v>1050.7506148750001</v>
      </c>
      <c r="C157" s="79">
        <v>199.42924326507199</v>
      </c>
      <c r="D157" s="79">
        <v>1.94444444444444</v>
      </c>
      <c r="E157" s="79">
        <v>0.35136418446315298</v>
      </c>
      <c r="F157" s="79">
        <v>29.4861111111111</v>
      </c>
      <c r="G157" s="80">
        <v>2.8635978944737599</v>
      </c>
    </row>
    <row r="158" spans="1:7">
      <c r="A158" s="77" t="s">
        <v>20</v>
      </c>
      <c r="B158" s="78">
        <v>120.29275277458299</v>
      </c>
      <c r="C158" s="79">
        <v>42.288618539776898</v>
      </c>
      <c r="D158" s="79">
        <v>1.25</v>
      </c>
      <c r="E158" s="79">
        <v>0.35681201607403101</v>
      </c>
      <c r="F158" s="79">
        <v>14</v>
      </c>
      <c r="G158" s="80">
        <v>2.4281337140555799</v>
      </c>
    </row>
    <row r="159" spans="1:7">
      <c r="A159" s="77" t="s">
        <v>38</v>
      </c>
      <c r="B159" s="78">
        <v>0</v>
      </c>
      <c r="C159" s="79">
        <v>0</v>
      </c>
      <c r="D159" s="79">
        <v>0</v>
      </c>
      <c r="E159" s="79">
        <v>0</v>
      </c>
      <c r="F159" s="79" t="s">
        <v>381</v>
      </c>
      <c r="G159" s="80" t="s">
        <v>381</v>
      </c>
    </row>
    <row r="160" spans="1:7">
      <c r="A160" s="77" t="s">
        <v>11</v>
      </c>
      <c r="B160" s="78">
        <v>1390.8833652579201</v>
      </c>
      <c r="C160" s="79">
        <v>153.96533769268601</v>
      </c>
      <c r="D160" s="79">
        <v>3.75</v>
      </c>
      <c r="E160" s="79">
        <v>0.468942861559281</v>
      </c>
      <c r="F160" s="79">
        <v>22.691666666666698</v>
      </c>
      <c r="G160" s="80">
        <v>2.40117158903732</v>
      </c>
    </row>
    <row r="161" spans="1:7">
      <c r="A161" s="77" t="s">
        <v>421</v>
      </c>
      <c r="B161" s="78">
        <v>0</v>
      </c>
      <c r="C161" s="79">
        <v>0</v>
      </c>
      <c r="D161" s="79">
        <v>0</v>
      </c>
      <c r="E161" s="79">
        <v>0</v>
      </c>
      <c r="F161" s="79" t="s">
        <v>381</v>
      </c>
      <c r="G161" s="80" t="s">
        <v>381</v>
      </c>
    </row>
    <row r="162" spans="1:7">
      <c r="A162" s="81" t="s">
        <v>391</v>
      </c>
      <c r="B162" s="74">
        <v>2240.87722240833</v>
      </c>
      <c r="C162" s="75">
        <v>1985.0639610671301</v>
      </c>
      <c r="D162" s="75">
        <v>17.6388888888889</v>
      </c>
      <c r="E162" s="75">
        <v>15.819316407637199</v>
      </c>
      <c r="F162" s="75">
        <v>15.3731034482759</v>
      </c>
      <c r="G162" s="76">
        <v>1.0147897595287401</v>
      </c>
    </row>
    <row r="163" spans="1:7">
      <c r="A163" s="85" t="s">
        <v>392</v>
      </c>
      <c r="B163" s="78">
        <v>3398.3296151202799</v>
      </c>
      <c r="C163" s="79">
        <v>266.391831754772</v>
      </c>
      <c r="D163" s="79">
        <v>18.8888888888889</v>
      </c>
      <c r="E163" s="79">
        <v>1.1719457283182799</v>
      </c>
      <c r="F163" s="79">
        <v>15.5570962663068</v>
      </c>
      <c r="G163" s="80">
        <v>0.94638465976946096</v>
      </c>
    </row>
    <row r="164" spans="1:7">
      <c r="A164" s="89" t="s">
        <v>393</v>
      </c>
      <c r="B164" s="90">
        <v>5639.2068375286099</v>
      </c>
      <c r="C164" s="91">
        <v>2165.3910832023498</v>
      </c>
      <c r="D164" s="91">
        <v>43.8333333333333</v>
      </c>
      <c r="E164" s="91">
        <v>19.882013088328002</v>
      </c>
      <c r="F164" s="91">
        <v>15.4437201070534</v>
      </c>
      <c r="G164" s="92">
        <v>0.84852358938428996</v>
      </c>
    </row>
    <row r="170" spans="1:7">
      <c r="A170" s="158" t="s">
        <v>400</v>
      </c>
      <c r="B170" s="159"/>
      <c r="C170" s="159"/>
      <c r="D170" s="159"/>
      <c r="E170" s="159"/>
      <c r="F170" s="159"/>
      <c r="G170" s="160"/>
    </row>
    <row r="171" spans="1:7">
      <c r="A171" s="77" t="s">
        <v>28</v>
      </c>
      <c r="B171" s="78">
        <v>0</v>
      </c>
      <c r="C171" s="79">
        <v>0</v>
      </c>
      <c r="D171" s="79">
        <v>0</v>
      </c>
      <c r="E171" s="79">
        <v>0</v>
      </c>
      <c r="F171" s="79" t="s">
        <v>381</v>
      </c>
      <c r="G171" s="80" t="s">
        <v>381</v>
      </c>
    </row>
    <row r="172" spans="1:7">
      <c r="A172" s="77" t="s">
        <v>24</v>
      </c>
      <c r="B172" s="78">
        <v>111.226195666667</v>
      </c>
      <c r="C172" s="79">
        <v>52.046335469109501</v>
      </c>
      <c r="D172" s="79">
        <v>0.83333333333333304</v>
      </c>
      <c r="E172" s="79">
        <v>0.36369648372665397</v>
      </c>
      <c r="F172" s="79">
        <v>15.0416666666667</v>
      </c>
      <c r="G172" s="80">
        <v>0.47245559126153402</v>
      </c>
    </row>
    <row r="173" spans="1:7">
      <c r="A173" s="77" t="s">
        <v>31</v>
      </c>
      <c r="B173" s="78">
        <v>100.939534728571</v>
      </c>
      <c r="C173" s="79">
        <v>25.194217905865699</v>
      </c>
      <c r="D173" s="79">
        <v>0.952380952380952</v>
      </c>
      <c r="E173" s="79">
        <v>0.21735022123220901</v>
      </c>
      <c r="F173" s="79">
        <v>13.6666666666667</v>
      </c>
      <c r="G173" s="80">
        <v>0.39036002917941298</v>
      </c>
    </row>
    <row r="174" spans="1:7">
      <c r="A174" s="77" t="s">
        <v>51</v>
      </c>
      <c r="B174" s="78">
        <v>52.264326897619</v>
      </c>
      <c r="C174" s="79">
        <v>22.110929911530299</v>
      </c>
      <c r="D174" s="79">
        <v>0.71428571428571397</v>
      </c>
      <c r="E174" s="79">
        <v>0.28339001700566901</v>
      </c>
      <c r="F174" s="79">
        <v>13.25</v>
      </c>
      <c r="G174" s="80">
        <v>0.36187343222787299</v>
      </c>
    </row>
    <row r="175" spans="1:7">
      <c r="A175" s="77" t="s">
        <v>213</v>
      </c>
      <c r="B175" s="78">
        <v>0</v>
      </c>
      <c r="C175" s="79">
        <v>0</v>
      </c>
      <c r="D175" s="79">
        <v>0</v>
      </c>
      <c r="E175" s="79">
        <v>0</v>
      </c>
      <c r="F175" s="79" t="s">
        <v>381</v>
      </c>
      <c r="G175" s="80" t="s">
        <v>381</v>
      </c>
    </row>
    <row r="176" spans="1:7">
      <c r="A176" s="77" t="s">
        <v>314</v>
      </c>
      <c r="B176" s="78">
        <v>0</v>
      </c>
      <c r="C176" s="79">
        <v>0</v>
      </c>
      <c r="D176" s="79">
        <v>0</v>
      </c>
      <c r="E176" s="79">
        <v>0</v>
      </c>
      <c r="F176" s="79" t="s">
        <v>381</v>
      </c>
      <c r="G176" s="80" t="s">
        <v>381</v>
      </c>
    </row>
    <row r="177" spans="1:7">
      <c r="A177" s="77" t="s">
        <v>57</v>
      </c>
      <c r="B177" s="78">
        <v>149.06979130952399</v>
      </c>
      <c r="C177" s="79">
        <v>149.06979130952399</v>
      </c>
      <c r="D177" s="79">
        <v>0.119047619047619</v>
      </c>
      <c r="E177" s="79">
        <v>0.119047619047619</v>
      </c>
      <c r="F177" s="79">
        <v>40</v>
      </c>
      <c r="G177" s="80" t="s">
        <v>381</v>
      </c>
    </row>
    <row r="178" spans="1:7">
      <c r="A178" s="77" t="s">
        <v>17</v>
      </c>
      <c r="B178" s="78">
        <v>280.30935245357102</v>
      </c>
      <c r="C178" s="79">
        <v>102.802530306596</v>
      </c>
      <c r="D178" s="79">
        <v>3.4523809523809499</v>
      </c>
      <c r="E178" s="79">
        <v>0.73707046115106001</v>
      </c>
      <c r="F178" s="79">
        <v>15.730612244897999</v>
      </c>
      <c r="G178" s="80">
        <v>1.59007926705686</v>
      </c>
    </row>
    <row r="179" spans="1:7">
      <c r="A179" s="77" t="s">
        <v>14</v>
      </c>
      <c r="B179" s="78">
        <v>380.25141380952402</v>
      </c>
      <c r="C179" s="79">
        <v>73.278707802548396</v>
      </c>
      <c r="D179" s="79">
        <v>3.0952380952380998</v>
      </c>
      <c r="E179" s="79">
        <v>0.67343502970147395</v>
      </c>
      <c r="F179" s="79">
        <v>16.765306122449001</v>
      </c>
      <c r="G179" s="80">
        <v>1.30174382981939</v>
      </c>
    </row>
    <row r="180" spans="1:7">
      <c r="A180" s="77" t="s">
        <v>7</v>
      </c>
      <c r="B180" s="78">
        <v>1329.60540112738</v>
      </c>
      <c r="C180" s="79">
        <v>176.09740322208401</v>
      </c>
      <c r="D180" s="79">
        <v>3.9285714285714302</v>
      </c>
      <c r="E180" s="79">
        <v>0.59523809523809501</v>
      </c>
      <c r="F180" s="79">
        <v>25.1690476190476</v>
      </c>
      <c r="G180" s="80">
        <v>1.60930013943189</v>
      </c>
    </row>
    <row r="181" spans="1:7">
      <c r="A181" s="77" t="s">
        <v>20</v>
      </c>
      <c r="B181" s="78">
        <v>408.06013152619101</v>
      </c>
      <c r="C181" s="79">
        <v>78.658923653221294</v>
      </c>
      <c r="D181" s="79">
        <v>3.0952380952380998</v>
      </c>
      <c r="E181" s="79">
        <v>0.67343502970147395</v>
      </c>
      <c r="F181" s="79">
        <v>17.571428571428601</v>
      </c>
      <c r="G181" s="80">
        <v>0.91799841417911698</v>
      </c>
    </row>
    <row r="182" spans="1:7">
      <c r="A182" s="77" t="s">
        <v>38</v>
      </c>
      <c r="B182" s="78">
        <v>0</v>
      </c>
      <c r="C182" s="79">
        <v>0</v>
      </c>
      <c r="D182" s="79">
        <v>0</v>
      </c>
      <c r="E182" s="79">
        <v>0</v>
      </c>
      <c r="F182" s="79" t="s">
        <v>381</v>
      </c>
      <c r="G182" s="80" t="s">
        <v>381</v>
      </c>
    </row>
    <row r="183" spans="1:7">
      <c r="A183" s="77" t="s">
        <v>11</v>
      </c>
      <c r="B183" s="78">
        <v>983.02249709404805</v>
      </c>
      <c r="C183" s="79">
        <v>308.60496975568702</v>
      </c>
      <c r="D183" s="79">
        <v>3.4523809523809499</v>
      </c>
      <c r="E183" s="79">
        <v>0.423693581429814</v>
      </c>
      <c r="F183" s="79">
        <v>20.871428571428599</v>
      </c>
      <c r="G183" s="80">
        <v>2.0542146450680598</v>
      </c>
    </row>
    <row r="184" spans="1:7">
      <c r="A184" s="77" t="s">
        <v>421</v>
      </c>
      <c r="B184" s="78">
        <v>0</v>
      </c>
      <c r="C184" s="79">
        <v>0</v>
      </c>
      <c r="D184" s="79">
        <v>0</v>
      </c>
      <c r="E184" s="79">
        <v>0</v>
      </c>
      <c r="F184" s="79" t="s">
        <v>381</v>
      </c>
      <c r="G184" s="80" t="s">
        <v>381</v>
      </c>
    </row>
    <row r="185" spans="1:7">
      <c r="A185" s="81" t="s">
        <v>391</v>
      </c>
      <c r="B185" s="74">
        <v>212.165730395238</v>
      </c>
      <c r="C185" s="75">
        <v>55.3883129162679</v>
      </c>
      <c r="D185" s="75">
        <v>1.78571428571429</v>
      </c>
      <c r="E185" s="75">
        <v>0.382684554007657</v>
      </c>
      <c r="F185" s="75">
        <v>14.0595238095238</v>
      </c>
      <c r="G185" s="76">
        <v>0.47723100601970098</v>
      </c>
    </row>
    <row r="186" spans="1:7">
      <c r="A186" s="85" t="s">
        <v>392</v>
      </c>
      <c r="B186" s="78">
        <v>3530.3185873202401</v>
      </c>
      <c r="C186" s="79">
        <v>363.95391832577201</v>
      </c>
      <c r="D186" s="79">
        <v>17.1428571428571</v>
      </c>
      <c r="E186" s="79">
        <v>1.8621219375635001</v>
      </c>
      <c r="F186" s="79">
        <v>19.435837484876501</v>
      </c>
      <c r="G186" s="80">
        <v>0.690833375229716</v>
      </c>
    </row>
    <row r="187" spans="1:7">
      <c r="A187" s="89" t="s">
        <v>393</v>
      </c>
      <c r="B187" s="90">
        <v>3794.7486446131002</v>
      </c>
      <c r="C187" s="91">
        <v>335.21347462901599</v>
      </c>
      <c r="D187" s="91">
        <v>23.571428571428601</v>
      </c>
      <c r="E187" s="91">
        <v>2.36901770739671</v>
      </c>
      <c r="F187" s="91">
        <v>18.766123099957699</v>
      </c>
      <c r="G187" s="92">
        <v>0.64061674916881695</v>
      </c>
    </row>
    <row r="189" spans="1:7">
      <c r="A189" s="158" t="s">
        <v>401</v>
      </c>
      <c r="B189" s="159"/>
      <c r="C189" s="159"/>
      <c r="D189" s="159"/>
      <c r="E189" s="159"/>
      <c r="F189" s="159"/>
      <c r="G189" s="160"/>
    </row>
    <row r="190" spans="1:7">
      <c r="A190" s="77" t="s">
        <v>28</v>
      </c>
      <c r="B190" s="78">
        <v>10.7874423142857</v>
      </c>
      <c r="C190" s="79">
        <v>10.7874423142857</v>
      </c>
      <c r="D190" s="79">
        <v>0.119047619047619</v>
      </c>
      <c r="E190" s="79">
        <v>0.119047619047619</v>
      </c>
      <c r="F190" s="79">
        <v>16</v>
      </c>
      <c r="G190" s="80" t="s">
        <v>381</v>
      </c>
    </row>
    <row r="191" spans="1:7">
      <c r="A191" s="77" t="s">
        <v>24</v>
      </c>
      <c r="B191" s="78">
        <v>106.48692990238099</v>
      </c>
      <c r="C191" s="79">
        <v>35.489725493815499</v>
      </c>
      <c r="D191" s="79">
        <v>0.952380952380952</v>
      </c>
      <c r="E191" s="79">
        <v>0.33671751485073698</v>
      </c>
      <c r="F191" s="79">
        <v>14.5</v>
      </c>
      <c r="G191" s="80">
        <v>0.37796447300922698</v>
      </c>
    </row>
    <row r="192" spans="1:7">
      <c r="A192" s="77" t="s">
        <v>31</v>
      </c>
      <c r="B192" s="78">
        <v>53.886453735714298</v>
      </c>
      <c r="C192" s="79">
        <v>30.100769749093601</v>
      </c>
      <c r="D192" s="79">
        <v>0.476190476190476</v>
      </c>
      <c r="E192" s="79">
        <v>0.24781738088882499</v>
      </c>
      <c r="F192" s="79">
        <v>14</v>
      </c>
      <c r="G192" s="80">
        <v>0.37796447300922698</v>
      </c>
    </row>
    <row r="193" spans="1:7">
      <c r="A193" s="77" t="s">
        <v>51</v>
      </c>
      <c r="B193" s="78">
        <v>6.0464004214285696</v>
      </c>
      <c r="C193" s="79">
        <v>6.0464004214285696</v>
      </c>
      <c r="D193" s="79">
        <v>0.119047619047619</v>
      </c>
      <c r="E193" s="79">
        <v>0.119047619047619</v>
      </c>
      <c r="F193" s="79">
        <v>12</v>
      </c>
      <c r="G193" s="80" t="s">
        <v>381</v>
      </c>
    </row>
    <row r="194" spans="1:7">
      <c r="A194" s="77" t="s">
        <v>213</v>
      </c>
      <c r="B194" s="78">
        <v>0</v>
      </c>
      <c r="C194" s="79">
        <v>0</v>
      </c>
      <c r="D194" s="79">
        <v>0</v>
      </c>
      <c r="E194" s="79">
        <v>0</v>
      </c>
      <c r="F194" s="79" t="s">
        <v>381</v>
      </c>
      <c r="G194" s="80" t="s">
        <v>381</v>
      </c>
    </row>
    <row r="195" spans="1:7">
      <c r="A195" s="77" t="s">
        <v>314</v>
      </c>
      <c r="B195" s="78">
        <v>0</v>
      </c>
      <c r="C195" s="79">
        <v>0</v>
      </c>
      <c r="D195" s="79">
        <v>0</v>
      </c>
      <c r="E195" s="79">
        <v>0</v>
      </c>
      <c r="F195" s="79" t="s">
        <v>381</v>
      </c>
      <c r="G195" s="80" t="s">
        <v>381</v>
      </c>
    </row>
    <row r="196" spans="1:7">
      <c r="A196" s="77" t="s">
        <v>57</v>
      </c>
      <c r="B196" s="78">
        <v>0</v>
      </c>
      <c r="C196" s="79">
        <v>0</v>
      </c>
      <c r="D196" s="79">
        <v>0</v>
      </c>
      <c r="E196" s="79">
        <v>0</v>
      </c>
      <c r="F196" s="79" t="s">
        <v>381</v>
      </c>
      <c r="G196" s="80" t="s">
        <v>381</v>
      </c>
    </row>
    <row r="197" spans="1:7">
      <c r="A197" s="77" t="s">
        <v>17</v>
      </c>
      <c r="B197" s="78">
        <v>12.444545739285701</v>
      </c>
      <c r="C197" s="79">
        <v>9.0769098439151108</v>
      </c>
      <c r="D197" s="79">
        <v>0.35714285714285698</v>
      </c>
      <c r="E197" s="79">
        <v>0.24781738088882499</v>
      </c>
      <c r="F197" s="79">
        <v>12.5</v>
      </c>
      <c r="G197" s="80">
        <v>0.26726124191242401</v>
      </c>
    </row>
    <row r="198" spans="1:7">
      <c r="A198" s="77" t="s">
        <v>14</v>
      </c>
      <c r="B198" s="78">
        <v>674.538185642857</v>
      </c>
      <c r="C198" s="79">
        <v>111.111535440393</v>
      </c>
      <c r="D198" s="79">
        <v>6.0714285714285703</v>
      </c>
      <c r="E198" s="79">
        <v>1.2561263326463801</v>
      </c>
      <c r="F198" s="79">
        <v>15.906746031746</v>
      </c>
      <c r="G198" s="80">
        <v>0.37954954172457001</v>
      </c>
    </row>
    <row r="199" spans="1:7">
      <c r="A199" s="77" t="s">
        <v>7</v>
      </c>
      <c r="B199" s="78">
        <v>648.67091109880903</v>
      </c>
      <c r="C199" s="79">
        <v>148.71284108854701</v>
      </c>
      <c r="D199" s="79">
        <v>2.1428571428571401</v>
      </c>
      <c r="E199" s="79">
        <v>0.44010065501624701</v>
      </c>
      <c r="F199" s="79">
        <v>24.9190476190476</v>
      </c>
      <c r="G199" s="80">
        <v>0.95822413850939403</v>
      </c>
    </row>
    <row r="200" spans="1:7">
      <c r="A200" s="77" t="s">
        <v>20</v>
      </c>
      <c r="B200" s="78">
        <v>117.69758516976199</v>
      </c>
      <c r="C200" s="79">
        <v>28.058656012859998</v>
      </c>
      <c r="D200" s="79">
        <v>1.5476190476190499</v>
      </c>
      <c r="E200" s="79">
        <v>0.382684554007657</v>
      </c>
      <c r="F200" s="79">
        <v>14.5416666666667</v>
      </c>
      <c r="G200" s="80">
        <v>0.96809213453698795</v>
      </c>
    </row>
    <row r="201" spans="1:7">
      <c r="A201" s="77" t="s">
        <v>38</v>
      </c>
      <c r="B201" s="78">
        <v>0</v>
      </c>
      <c r="C201" s="79">
        <v>0</v>
      </c>
      <c r="D201" s="79">
        <v>0</v>
      </c>
      <c r="E201" s="79">
        <v>0</v>
      </c>
      <c r="F201" s="79" t="s">
        <v>381</v>
      </c>
      <c r="G201" s="80" t="s">
        <v>381</v>
      </c>
    </row>
    <row r="202" spans="1:7">
      <c r="A202" s="77" t="s">
        <v>11</v>
      </c>
      <c r="B202" s="78">
        <v>1004.13941681667</v>
      </c>
      <c r="C202" s="79">
        <v>134.12839054578799</v>
      </c>
      <c r="D202" s="79">
        <v>4.28571428571429</v>
      </c>
      <c r="E202" s="79">
        <v>0.61475926130276504</v>
      </c>
      <c r="F202" s="79">
        <v>21.771428571428601</v>
      </c>
      <c r="G202" s="80">
        <v>0.38881345003870499</v>
      </c>
    </row>
    <row r="203" spans="1:7">
      <c r="A203" s="77" t="s">
        <v>421</v>
      </c>
      <c r="B203" s="78">
        <v>0</v>
      </c>
      <c r="C203" s="79">
        <v>0</v>
      </c>
      <c r="D203" s="79">
        <v>0</v>
      </c>
      <c r="E203" s="79">
        <v>0</v>
      </c>
      <c r="F203" s="79" t="s">
        <v>381</v>
      </c>
      <c r="G203" s="80" t="s">
        <v>381</v>
      </c>
    </row>
    <row r="204" spans="1:7">
      <c r="A204" s="81" t="s">
        <v>391</v>
      </c>
      <c r="B204" s="74">
        <v>171.160825952381</v>
      </c>
      <c r="C204" s="75">
        <v>44.332797096180201</v>
      </c>
      <c r="D204" s="75">
        <v>1.5476190476190499</v>
      </c>
      <c r="E204" s="75">
        <v>0.382684554007657</v>
      </c>
      <c r="F204" s="75">
        <v>14.4166666666667</v>
      </c>
      <c r="G204" s="76">
        <v>0.24478691738047401</v>
      </c>
    </row>
    <row r="205" spans="1:7">
      <c r="A205" s="85" t="s">
        <v>392</v>
      </c>
      <c r="B205" s="78">
        <v>2457.4906444673802</v>
      </c>
      <c r="C205" s="79">
        <v>312.205411759269</v>
      </c>
      <c r="D205" s="79">
        <v>14.4047619047619</v>
      </c>
      <c r="E205" s="79">
        <v>1.53996888189939</v>
      </c>
      <c r="F205" s="79">
        <v>18.409567099567099</v>
      </c>
      <c r="G205" s="80">
        <v>0.263752374146494</v>
      </c>
    </row>
    <row r="206" spans="1:7">
      <c r="A206" s="89" t="s">
        <v>393</v>
      </c>
      <c r="B206" s="90">
        <v>2634.6978708411898</v>
      </c>
      <c r="C206" s="91">
        <v>330.19071680048501</v>
      </c>
      <c r="D206" s="91">
        <v>19.285714285714299</v>
      </c>
      <c r="E206" s="91">
        <v>2.1570955529344999</v>
      </c>
      <c r="F206" s="91">
        <v>18.007134188007999</v>
      </c>
      <c r="G206" s="92">
        <v>0.29340060639716398</v>
      </c>
    </row>
    <row r="212" spans="1:7">
      <c r="A212" s="158" t="s">
        <v>402</v>
      </c>
      <c r="B212" s="159"/>
      <c r="C212" s="159"/>
      <c r="D212" s="159"/>
      <c r="E212" s="159"/>
      <c r="F212" s="159"/>
      <c r="G212" s="160"/>
    </row>
    <row r="213" spans="1:7">
      <c r="A213" s="73" t="s">
        <v>28</v>
      </c>
      <c r="B213" s="74">
        <v>26.940974115476202</v>
      </c>
      <c r="C213" s="75">
        <v>18.7377995901576</v>
      </c>
      <c r="D213" s="75">
        <v>0.35714285714285698</v>
      </c>
      <c r="E213" s="75">
        <v>0.24781738088882499</v>
      </c>
      <c r="F213" s="75">
        <v>15</v>
      </c>
      <c r="G213" s="76">
        <v>0</v>
      </c>
    </row>
    <row r="214" spans="1:7">
      <c r="A214" s="77" t="s">
        <v>24</v>
      </c>
      <c r="B214" s="78">
        <v>244.81463092738099</v>
      </c>
      <c r="C214" s="79">
        <v>80.900658108873699</v>
      </c>
      <c r="D214" s="79">
        <v>2.1428571428571401</v>
      </c>
      <c r="E214" s="79">
        <v>0.65205066369662601</v>
      </c>
      <c r="F214" s="79">
        <v>14.0416666666667</v>
      </c>
      <c r="G214" s="80">
        <v>0.50777682261728097</v>
      </c>
    </row>
    <row r="215" spans="1:7">
      <c r="A215" s="77" t="s">
        <v>31</v>
      </c>
      <c r="B215" s="78">
        <v>77.345710767857199</v>
      </c>
      <c r="C215" s="79">
        <v>30.467448073055099</v>
      </c>
      <c r="D215" s="79">
        <v>0.952380952380952</v>
      </c>
      <c r="E215" s="79">
        <v>0.382684554007657</v>
      </c>
      <c r="F215" s="79">
        <v>12.3333333333333</v>
      </c>
      <c r="G215" s="80">
        <v>0.59093684028527904</v>
      </c>
    </row>
    <row r="216" spans="1:7">
      <c r="A216" s="77" t="s">
        <v>51</v>
      </c>
      <c r="B216" s="78">
        <v>44.844427883333303</v>
      </c>
      <c r="C216" s="79">
        <v>14.5907641614418</v>
      </c>
      <c r="D216" s="79">
        <v>0.59523809523809501</v>
      </c>
      <c r="E216" s="79">
        <v>0.15368981532569101</v>
      </c>
      <c r="F216" s="79">
        <v>13.4</v>
      </c>
      <c r="G216" s="80">
        <v>0.73678839761300696</v>
      </c>
    </row>
    <row r="217" spans="1:7">
      <c r="A217" s="77" t="s">
        <v>213</v>
      </c>
      <c r="B217" s="78">
        <v>0</v>
      </c>
      <c r="C217" s="79">
        <v>0</v>
      </c>
      <c r="D217" s="79">
        <v>0</v>
      </c>
      <c r="E217" s="79">
        <v>0</v>
      </c>
      <c r="F217" s="79" t="s">
        <v>381</v>
      </c>
      <c r="G217" s="80" t="s">
        <v>381</v>
      </c>
    </row>
    <row r="218" spans="1:7">
      <c r="A218" s="77" t="s">
        <v>314</v>
      </c>
      <c r="B218" s="78">
        <v>0</v>
      </c>
      <c r="C218" s="79">
        <v>0</v>
      </c>
      <c r="D218" s="79">
        <v>0</v>
      </c>
      <c r="E218" s="79">
        <v>0</v>
      </c>
      <c r="F218" s="79" t="s">
        <v>381</v>
      </c>
      <c r="G218" s="80" t="s">
        <v>381</v>
      </c>
    </row>
    <row r="219" spans="1:7">
      <c r="A219" s="77" t="s">
        <v>57</v>
      </c>
      <c r="B219" s="78">
        <v>0</v>
      </c>
      <c r="C219" s="79">
        <v>0</v>
      </c>
      <c r="D219" s="79">
        <v>0</v>
      </c>
      <c r="E219" s="79">
        <v>0</v>
      </c>
      <c r="F219" s="79" t="s">
        <v>381</v>
      </c>
      <c r="G219" s="80" t="s">
        <v>381</v>
      </c>
    </row>
    <row r="220" spans="1:7">
      <c r="A220" s="77" t="s">
        <v>17</v>
      </c>
      <c r="B220" s="78">
        <v>120.63336674761899</v>
      </c>
      <c r="C220" s="79">
        <v>36.002125091939703</v>
      </c>
      <c r="D220" s="79">
        <v>0.952380952380952</v>
      </c>
      <c r="E220" s="79">
        <v>0.33671751485073698</v>
      </c>
      <c r="F220" s="79">
        <v>19.6666666666667</v>
      </c>
      <c r="G220" s="80">
        <v>0.82134230050763501</v>
      </c>
    </row>
    <row r="221" spans="1:7">
      <c r="A221" s="77" t="s">
        <v>14</v>
      </c>
      <c r="B221" s="78">
        <v>827.54630958214295</v>
      </c>
      <c r="C221" s="79">
        <v>131.44069046662599</v>
      </c>
      <c r="D221" s="79">
        <v>6.4285714285714297</v>
      </c>
      <c r="E221" s="79">
        <v>1.1459943712852101</v>
      </c>
      <c r="F221" s="79">
        <v>16.933821733821699</v>
      </c>
      <c r="G221" s="80">
        <v>0.53206494195843701</v>
      </c>
    </row>
    <row r="222" spans="1:7">
      <c r="A222" s="77" t="s">
        <v>7</v>
      </c>
      <c r="B222" s="78">
        <v>1045.7779921690501</v>
      </c>
      <c r="C222" s="79">
        <v>135.092227906159</v>
      </c>
      <c r="D222" s="79">
        <v>2.38095238095238</v>
      </c>
      <c r="E222" s="79">
        <v>0.382684554007657</v>
      </c>
      <c r="F222" s="79">
        <v>27.688095238095201</v>
      </c>
      <c r="G222" s="80">
        <v>1.0761035573833699</v>
      </c>
    </row>
    <row r="223" spans="1:7">
      <c r="A223" s="77" t="s">
        <v>20</v>
      </c>
      <c r="B223" s="78">
        <v>148.70505250714299</v>
      </c>
      <c r="C223" s="79">
        <v>41.046894963834902</v>
      </c>
      <c r="D223" s="79">
        <v>1.0714285714285701</v>
      </c>
      <c r="E223" s="79">
        <v>0.238095238095238</v>
      </c>
      <c r="F223" s="79">
        <v>17.9166666666667</v>
      </c>
      <c r="G223" s="80">
        <v>0.86533780907199698</v>
      </c>
    </row>
    <row r="224" spans="1:7">
      <c r="A224" s="77" t="s">
        <v>38</v>
      </c>
      <c r="B224" s="78">
        <v>0</v>
      </c>
      <c r="C224" s="79">
        <v>0</v>
      </c>
      <c r="D224" s="79">
        <v>0</v>
      </c>
      <c r="E224" s="79">
        <v>0</v>
      </c>
      <c r="F224" s="79" t="s">
        <v>381</v>
      </c>
      <c r="G224" s="80" t="s">
        <v>381</v>
      </c>
    </row>
    <row r="225" spans="1:7">
      <c r="A225" s="77" t="s">
        <v>11</v>
      </c>
      <c r="B225" s="78">
        <v>1542.45448970238</v>
      </c>
      <c r="C225" s="79">
        <v>185.639377091391</v>
      </c>
      <c r="D225" s="79">
        <v>3.9285714285714302</v>
      </c>
      <c r="E225" s="79">
        <v>0.43470044246441802</v>
      </c>
      <c r="F225" s="79">
        <v>25.603061224489799</v>
      </c>
      <c r="G225" s="80">
        <v>0.64074603270500097</v>
      </c>
    </row>
    <row r="226" spans="1:7">
      <c r="A226" s="77" t="s">
        <v>421</v>
      </c>
      <c r="B226" s="78">
        <v>0</v>
      </c>
      <c r="C226" s="79">
        <v>0</v>
      </c>
      <c r="D226" s="79">
        <v>0</v>
      </c>
      <c r="E226" s="79">
        <v>0</v>
      </c>
      <c r="F226" s="79" t="s">
        <v>381</v>
      </c>
      <c r="G226" s="80" t="s">
        <v>381</v>
      </c>
    </row>
    <row r="227" spans="1:7">
      <c r="A227" s="81" t="s">
        <v>391</v>
      </c>
      <c r="B227" s="74">
        <v>349.10131581071403</v>
      </c>
      <c r="C227" s="75">
        <v>87.467613026390694</v>
      </c>
      <c r="D227" s="75">
        <v>3.4523809523809499</v>
      </c>
      <c r="E227" s="75">
        <v>0.78064744336928604</v>
      </c>
      <c r="F227" s="75">
        <v>13.7753968253968</v>
      </c>
      <c r="G227" s="76">
        <v>0.304954056487867</v>
      </c>
    </row>
    <row r="228" spans="1:7">
      <c r="A228" s="85" t="s">
        <v>392</v>
      </c>
      <c r="B228" s="78">
        <v>3685.1172107083298</v>
      </c>
      <c r="C228" s="79">
        <v>242.08601918673199</v>
      </c>
      <c r="D228" s="79">
        <v>14.7619047619048</v>
      </c>
      <c r="E228" s="79">
        <v>1.2561263326463801</v>
      </c>
      <c r="F228" s="79">
        <v>21.155289739500301</v>
      </c>
      <c r="G228" s="80">
        <v>0.59017513994314097</v>
      </c>
    </row>
    <row r="229" spans="1:7">
      <c r="A229" s="89" t="s">
        <v>393</v>
      </c>
      <c r="B229" s="90">
        <v>4079.06295440238</v>
      </c>
      <c r="C229" s="91">
        <v>270.87886358435998</v>
      </c>
      <c r="D229" s="91">
        <v>22.571428571428601</v>
      </c>
      <c r="E229" s="91">
        <v>2.0914467862855002</v>
      </c>
      <c r="F229" s="91">
        <v>19.625342911057199</v>
      </c>
      <c r="G229" s="92">
        <v>0.52225148508302</v>
      </c>
    </row>
    <row r="231" spans="1:7">
      <c r="A231" s="158" t="s">
        <v>403</v>
      </c>
      <c r="B231" s="159"/>
      <c r="C231" s="159"/>
      <c r="D231" s="159"/>
      <c r="E231" s="159"/>
      <c r="F231" s="159"/>
      <c r="G231" s="160"/>
    </row>
    <row r="232" spans="1:7">
      <c r="A232" s="77" t="s">
        <v>28</v>
      </c>
      <c r="B232" s="78">
        <v>5.7750743617965403</v>
      </c>
      <c r="C232" s="79">
        <v>3.4005530831019199</v>
      </c>
      <c r="D232" s="79">
        <v>5.8441558441558399E-2</v>
      </c>
      <c r="E232" s="79">
        <v>3.4632034632034597E-2</v>
      </c>
      <c r="F232" s="79" t="s">
        <v>381</v>
      </c>
      <c r="G232" s="80" t="s">
        <v>381</v>
      </c>
    </row>
    <row r="233" spans="1:7">
      <c r="A233" s="77" t="s">
        <v>24</v>
      </c>
      <c r="B233" s="78">
        <v>67.780074372510796</v>
      </c>
      <c r="C233" s="79">
        <v>28.458723889503599</v>
      </c>
      <c r="D233" s="79">
        <v>0.506493506493507</v>
      </c>
      <c r="E233" s="79">
        <v>0.218903842073949</v>
      </c>
      <c r="F233" s="79">
        <v>15.454706152433401</v>
      </c>
      <c r="G233" s="80">
        <v>0.57297068930537898</v>
      </c>
    </row>
    <row r="234" spans="1:7">
      <c r="A234" s="77" t="s">
        <v>31</v>
      </c>
      <c r="B234" s="78">
        <v>53.022690491233803</v>
      </c>
      <c r="C234" s="79">
        <v>18.965254227250401</v>
      </c>
      <c r="D234" s="79">
        <v>0.46969696969697</v>
      </c>
      <c r="E234" s="79">
        <v>0.15757813613161301</v>
      </c>
      <c r="F234" s="79">
        <v>14.6793181818182</v>
      </c>
      <c r="G234" s="80">
        <v>0.53287985951245398</v>
      </c>
    </row>
    <row r="235" spans="1:7">
      <c r="A235" s="77" t="s">
        <v>51</v>
      </c>
      <c r="B235" s="78">
        <v>29.398853458766201</v>
      </c>
      <c r="C235" s="79">
        <v>12.676500163151299</v>
      </c>
      <c r="D235" s="79">
        <v>0.367965367965368</v>
      </c>
      <c r="E235" s="79">
        <v>0.14487619507083599</v>
      </c>
      <c r="F235" s="79" t="s">
        <v>381</v>
      </c>
      <c r="G235" s="80" t="s">
        <v>381</v>
      </c>
    </row>
    <row r="236" spans="1:7">
      <c r="A236" s="77" t="s">
        <v>213</v>
      </c>
      <c r="B236" s="78">
        <v>0</v>
      </c>
      <c r="C236" s="79">
        <v>0</v>
      </c>
      <c r="D236" s="79">
        <v>0</v>
      </c>
      <c r="E236" s="79">
        <v>0</v>
      </c>
      <c r="F236" s="79" t="s">
        <v>381</v>
      </c>
      <c r="G236" s="80" t="s">
        <v>381</v>
      </c>
    </row>
    <row r="237" spans="1:7">
      <c r="A237" s="77" t="s">
        <v>314</v>
      </c>
      <c r="B237" s="78">
        <v>0</v>
      </c>
      <c r="C237" s="79">
        <v>0</v>
      </c>
      <c r="D237" s="79">
        <v>0</v>
      </c>
      <c r="E237" s="79">
        <v>0</v>
      </c>
      <c r="F237" s="79" t="s">
        <v>381</v>
      </c>
      <c r="G237" s="80" t="s">
        <v>381</v>
      </c>
    </row>
    <row r="238" spans="1:7">
      <c r="A238" s="77" t="s">
        <v>57</v>
      </c>
      <c r="B238" s="78">
        <v>0</v>
      </c>
      <c r="C238" s="79">
        <v>0</v>
      </c>
      <c r="D238" s="79">
        <v>0</v>
      </c>
      <c r="E238" s="79">
        <v>0</v>
      </c>
      <c r="F238" s="79" t="s">
        <v>381</v>
      </c>
      <c r="G238" s="80" t="s">
        <v>381</v>
      </c>
    </row>
    <row r="239" spans="1:7">
      <c r="A239" s="77" t="s">
        <v>17</v>
      </c>
      <c r="B239" s="78">
        <v>59.293329205551899</v>
      </c>
      <c r="C239" s="79">
        <v>27.655602179835501</v>
      </c>
      <c r="D239" s="79">
        <v>0.57792207792207795</v>
      </c>
      <c r="E239" s="79">
        <v>0.203025226309303</v>
      </c>
      <c r="F239" s="79">
        <v>15.089146567718</v>
      </c>
      <c r="G239" s="80">
        <v>1.5934906857397899</v>
      </c>
    </row>
    <row r="240" spans="1:7">
      <c r="A240" s="77" t="s">
        <v>14</v>
      </c>
      <c r="B240" s="78">
        <v>572.68220800139602</v>
      </c>
      <c r="C240" s="79">
        <v>204.79272988568201</v>
      </c>
      <c r="D240" s="79">
        <v>5.8073593073593104</v>
      </c>
      <c r="E240" s="79">
        <v>2.47595206674769</v>
      </c>
      <c r="F240" s="79">
        <v>16.322710847309899</v>
      </c>
      <c r="G240" s="80">
        <v>1.23740885556144</v>
      </c>
    </row>
    <row r="241" spans="1:7">
      <c r="A241" s="77" t="s">
        <v>7</v>
      </c>
      <c r="B241" s="78">
        <v>583.32869953246802</v>
      </c>
      <c r="C241" s="79">
        <v>200.294144166585</v>
      </c>
      <c r="D241" s="79">
        <v>1.3852813852813901</v>
      </c>
      <c r="E241" s="79">
        <v>0.43438597922921002</v>
      </c>
      <c r="F241" s="79">
        <v>27.1734006734007</v>
      </c>
      <c r="G241" s="80">
        <v>1.2300198109862801</v>
      </c>
    </row>
    <row r="242" spans="1:7">
      <c r="A242" s="77" t="s">
        <v>20</v>
      </c>
      <c r="B242" s="78">
        <v>142.10670629544401</v>
      </c>
      <c r="C242" s="79">
        <v>50.7360915027282</v>
      </c>
      <c r="D242" s="79">
        <v>1.1796536796536801</v>
      </c>
      <c r="E242" s="79">
        <v>0.373525599240008</v>
      </c>
      <c r="F242" s="79">
        <v>16.543614718614698</v>
      </c>
      <c r="G242" s="80">
        <v>0.725855907550079</v>
      </c>
    </row>
    <row r="243" spans="1:7">
      <c r="A243" s="77" t="s">
        <v>38</v>
      </c>
      <c r="B243" s="78">
        <v>32.121242853463201</v>
      </c>
      <c r="C243" s="79">
        <v>14.049658404823001</v>
      </c>
      <c r="D243" s="79">
        <v>8.0086580086580095E-2</v>
      </c>
      <c r="E243" s="79">
        <v>3.7615037222906399E-2</v>
      </c>
      <c r="F243" s="79" t="s">
        <v>381</v>
      </c>
      <c r="G243" s="80" t="s">
        <v>381</v>
      </c>
    </row>
    <row r="244" spans="1:7">
      <c r="A244" s="77" t="s">
        <v>11</v>
      </c>
      <c r="B244" s="78">
        <v>718.75256475695903</v>
      </c>
      <c r="C244" s="79">
        <v>234.11832658228201</v>
      </c>
      <c r="D244" s="79">
        <v>2.2207792207792201</v>
      </c>
      <c r="E244" s="79">
        <v>0.67430756461994301</v>
      </c>
      <c r="F244" s="79">
        <v>22.557989686232599</v>
      </c>
      <c r="G244" s="80">
        <v>1.1251240205157</v>
      </c>
    </row>
    <row r="245" spans="1:7">
      <c r="A245" s="77" t="s">
        <v>421</v>
      </c>
      <c r="B245" s="78">
        <v>4.3431227049783496</v>
      </c>
      <c r="C245" s="79">
        <v>4.3431227049783603</v>
      </c>
      <c r="D245" s="79">
        <v>2.1645021645021599E-2</v>
      </c>
      <c r="E245" s="79">
        <v>2.1645021645021599E-2</v>
      </c>
      <c r="F245" s="79" t="s">
        <v>381</v>
      </c>
      <c r="G245" s="80" t="s">
        <v>381</v>
      </c>
    </row>
    <row r="246" spans="1:7">
      <c r="A246" s="81" t="s">
        <v>391</v>
      </c>
      <c r="B246" s="74">
        <v>582.95279997489092</v>
      </c>
      <c r="C246" s="75">
        <v>238.80286569641612</v>
      </c>
      <c r="D246" s="75">
        <v>4.437409812409812</v>
      </c>
      <c r="E246" s="75">
        <v>1.7901144553979809</v>
      </c>
      <c r="F246" s="75">
        <v>15.171633369420435</v>
      </c>
      <c r="G246" s="76">
        <v>0.52530395177845168</v>
      </c>
    </row>
    <row r="247" spans="1:7">
      <c r="A247" s="85" t="s">
        <v>392</v>
      </c>
      <c r="B247" s="78">
        <v>3692.9757751825528</v>
      </c>
      <c r="C247" s="79">
        <v>312.21746899902257</v>
      </c>
      <c r="D247" s="79">
        <v>19.072150072150063</v>
      </c>
      <c r="E247" s="79">
        <v>2.0821818310302662</v>
      </c>
      <c r="F247" s="79">
        <v>18.923361405384654</v>
      </c>
      <c r="G247" s="80">
        <v>1.0814442786034608</v>
      </c>
    </row>
    <row r="248" spans="1:7">
      <c r="A248" s="89" t="s">
        <v>393</v>
      </c>
      <c r="B248" s="90">
        <v>4311.5124352427247</v>
      </c>
      <c r="C248" s="91">
        <v>338.59551156914841</v>
      </c>
      <c r="D248" s="91">
        <v>28.756926406926421</v>
      </c>
      <c r="E248" s="91">
        <v>3.1121676617079994</v>
      </c>
      <c r="F248" s="91">
        <v>18.352074966565237</v>
      </c>
      <c r="G248" s="92">
        <v>1.0143045915599074</v>
      </c>
    </row>
    <row r="249" spans="1:7">
      <c r="A249" s="93"/>
    </row>
  </sheetData>
  <mergeCells count="18">
    <mergeCell ref="A212:G212"/>
    <mergeCell ref="A231:G231"/>
    <mergeCell ref="A105:G105"/>
    <mergeCell ref="A128:G128"/>
    <mergeCell ref="A147:G147"/>
    <mergeCell ref="A170:G170"/>
    <mergeCell ref="A189:G189"/>
    <mergeCell ref="A6:G6"/>
    <mergeCell ref="A25:G25"/>
    <mergeCell ref="A44:G44"/>
    <mergeCell ref="A63:G63"/>
    <mergeCell ref="A86:G86"/>
    <mergeCell ref="B3:C3"/>
    <mergeCell ref="D3:E3"/>
    <mergeCell ref="F3:G3"/>
    <mergeCell ref="B4:C4"/>
    <mergeCell ref="D4:E4"/>
    <mergeCell ref="F4:G4"/>
  </mergeCells>
  <phoneticPr fontId="5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8"/>
  <sheetViews>
    <sheetView topLeftCell="A51" workbookViewId="0">
      <selection activeCell="D68" sqref="A1:D68"/>
    </sheetView>
  </sheetViews>
  <sheetFormatPr baseColWidth="10" defaultRowHeight="16"/>
  <cols>
    <col min="2" max="2" width="10.83203125" style="65"/>
    <col min="3" max="3" width="16.6640625" style="69" customWidth="1"/>
    <col min="4" max="4" width="10.83203125" style="69"/>
  </cols>
  <sheetData>
    <row r="1" spans="1:4" s="63" customFormat="1">
      <c r="A1" s="63" t="s">
        <v>377</v>
      </c>
      <c r="B1" s="64" t="s">
        <v>375</v>
      </c>
      <c r="C1" s="71" t="s">
        <v>384</v>
      </c>
      <c r="D1" s="71" t="s">
        <v>376</v>
      </c>
    </row>
    <row r="2" spans="1:4">
      <c r="A2">
        <v>2003</v>
      </c>
      <c r="B2" s="65" t="s">
        <v>63</v>
      </c>
      <c r="C2" s="66">
        <v>5644.7</v>
      </c>
      <c r="D2" s="67"/>
    </row>
    <row r="3" spans="1:4">
      <c r="A3">
        <v>2003</v>
      </c>
      <c r="B3" s="65" t="s">
        <v>379</v>
      </c>
      <c r="C3" s="66">
        <v>7294.5</v>
      </c>
      <c r="D3" s="67"/>
    </row>
    <row r="4" spans="1:4">
      <c r="A4">
        <v>2003</v>
      </c>
      <c r="B4" s="65" t="s">
        <v>64</v>
      </c>
      <c r="C4" s="66">
        <v>5189.3</v>
      </c>
      <c r="D4" s="67"/>
    </row>
    <row r="5" spans="1:4">
      <c r="A5">
        <v>2003</v>
      </c>
      <c r="B5" s="65" t="s">
        <v>65</v>
      </c>
      <c r="C5" s="66">
        <v>5826.4</v>
      </c>
      <c r="D5" s="67"/>
    </row>
    <row r="6" spans="1:4">
      <c r="A6">
        <v>2003</v>
      </c>
      <c r="B6" s="65" t="s">
        <v>58</v>
      </c>
      <c r="C6" s="66">
        <v>6037</v>
      </c>
      <c r="D6" s="67"/>
    </row>
    <row r="7" spans="1:4">
      <c r="A7">
        <v>2003</v>
      </c>
      <c r="B7" s="65" t="s">
        <v>62</v>
      </c>
      <c r="C7" s="66">
        <v>6086</v>
      </c>
      <c r="D7" s="67"/>
    </row>
    <row r="8" spans="1:4">
      <c r="A8">
        <v>2005</v>
      </c>
      <c r="B8" s="65" t="s">
        <v>63</v>
      </c>
      <c r="C8" s="67">
        <v>5300</v>
      </c>
      <c r="D8" s="67"/>
    </row>
    <row r="9" spans="1:4">
      <c r="A9">
        <v>2005</v>
      </c>
      <c r="B9" s="65" t="s">
        <v>379</v>
      </c>
      <c r="C9" s="67">
        <v>6300</v>
      </c>
      <c r="D9" s="67"/>
    </row>
    <row r="10" spans="1:4">
      <c r="A10">
        <v>2005</v>
      </c>
      <c r="B10" s="65" t="s">
        <v>64</v>
      </c>
      <c r="C10" s="67">
        <v>6110</v>
      </c>
      <c r="D10" s="67"/>
    </row>
    <row r="11" spans="1:4">
      <c r="A11">
        <v>2005</v>
      </c>
      <c r="B11" s="65" t="s">
        <v>65</v>
      </c>
      <c r="C11" s="67">
        <v>4000</v>
      </c>
      <c r="D11" s="67"/>
    </row>
    <row r="12" spans="1:4">
      <c r="A12">
        <v>2005</v>
      </c>
      <c r="B12" s="65" t="s">
        <v>58</v>
      </c>
      <c r="C12" s="67">
        <v>4900</v>
      </c>
      <c r="D12" s="67"/>
    </row>
    <row r="13" spans="1:4">
      <c r="A13">
        <v>2005</v>
      </c>
      <c r="B13" s="65" t="s">
        <v>62</v>
      </c>
      <c r="C13" s="67">
        <v>2500</v>
      </c>
      <c r="D13" s="67"/>
    </row>
    <row r="14" spans="1:4">
      <c r="A14">
        <v>2007</v>
      </c>
      <c r="B14" s="68" t="s">
        <v>63</v>
      </c>
      <c r="C14" s="67">
        <v>5651.1704852851781</v>
      </c>
      <c r="D14" s="67">
        <v>2335.4435438648543</v>
      </c>
    </row>
    <row r="15" spans="1:4">
      <c r="A15">
        <v>2007</v>
      </c>
      <c r="B15" s="68" t="s">
        <v>379</v>
      </c>
      <c r="C15" s="67">
        <v>4054.8697788948871</v>
      </c>
      <c r="D15" s="67">
        <v>538.01210777715892</v>
      </c>
    </row>
    <row r="16" spans="1:4">
      <c r="A16">
        <v>2007</v>
      </c>
      <c r="B16" s="68" t="s">
        <v>64</v>
      </c>
      <c r="C16" s="67">
        <v>1855.3928114341875</v>
      </c>
      <c r="D16" s="67">
        <v>398.97922532556294</v>
      </c>
    </row>
    <row r="17" spans="1:4">
      <c r="A17">
        <v>2007</v>
      </c>
      <c r="B17" s="68" t="s">
        <v>65</v>
      </c>
      <c r="C17" s="67">
        <v>4853.1460876222545</v>
      </c>
      <c r="D17" s="67">
        <v>772.72562900485923</v>
      </c>
    </row>
    <row r="18" spans="1:4">
      <c r="A18">
        <v>2007</v>
      </c>
      <c r="B18" s="68" t="s">
        <v>58</v>
      </c>
      <c r="C18" s="67">
        <v>5892.8359499999997</v>
      </c>
      <c r="D18" s="67">
        <v>984.12884970000005</v>
      </c>
    </row>
    <row r="19" spans="1:4">
      <c r="A19">
        <v>2007</v>
      </c>
      <c r="B19" s="68" t="s">
        <v>62</v>
      </c>
      <c r="C19" s="67">
        <v>2893.9394471068636</v>
      </c>
      <c r="D19" s="67">
        <v>441.40806576435301</v>
      </c>
    </row>
    <row r="20" spans="1:4">
      <c r="A20">
        <v>2009</v>
      </c>
      <c r="B20" s="65" t="s">
        <v>63</v>
      </c>
      <c r="C20" s="69">
        <v>3184.85</v>
      </c>
      <c r="D20" s="67"/>
    </row>
    <row r="21" spans="1:4">
      <c r="A21">
        <v>2009</v>
      </c>
      <c r="B21" s="65" t="s">
        <v>4</v>
      </c>
      <c r="C21" s="69">
        <v>3717.57</v>
      </c>
      <c r="D21" s="67"/>
    </row>
    <row r="22" spans="1:4">
      <c r="A22">
        <v>2009</v>
      </c>
      <c r="B22" s="65" t="s">
        <v>379</v>
      </c>
      <c r="C22" s="69">
        <v>3567.06</v>
      </c>
      <c r="D22" s="67"/>
    </row>
    <row r="23" spans="1:4">
      <c r="A23">
        <v>2009</v>
      </c>
      <c r="B23" s="65" t="s">
        <v>39</v>
      </c>
      <c r="C23" s="69">
        <v>2605.85</v>
      </c>
      <c r="D23" s="67"/>
    </row>
    <row r="24" spans="1:4">
      <c r="A24">
        <v>2009</v>
      </c>
      <c r="B24" s="65" t="s">
        <v>58</v>
      </c>
      <c r="C24" s="69">
        <v>2841.41</v>
      </c>
      <c r="D24" s="67"/>
    </row>
    <row r="25" spans="1:4">
      <c r="A25">
        <v>2009</v>
      </c>
      <c r="B25" s="65" t="s">
        <v>62</v>
      </c>
      <c r="C25" s="69">
        <v>4795.78</v>
      </c>
      <c r="D25" s="67"/>
    </row>
    <row r="26" spans="1:4">
      <c r="A26">
        <v>2011</v>
      </c>
      <c r="B26" s="65" t="s">
        <v>382</v>
      </c>
      <c r="C26" s="67">
        <v>3195.181311106357</v>
      </c>
      <c r="D26" s="67">
        <v>583.27391883160203</v>
      </c>
    </row>
    <row r="27" spans="1:4">
      <c r="A27">
        <v>2011</v>
      </c>
      <c r="B27" s="65" t="s">
        <v>63</v>
      </c>
      <c r="C27" s="67">
        <v>3168.7393357167093</v>
      </c>
      <c r="D27" s="67">
        <v>218.58985591818458</v>
      </c>
    </row>
    <row r="28" spans="1:4">
      <c r="A28">
        <v>2011</v>
      </c>
      <c r="B28" s="65" t="s">
        <v>4</v>
      </c>
      <c r="C28" s="67">
        <v>3995.6171858490311</v>
      </c>
      <c r="D28" s="67">
        <v>892.50749446899465</v>
      </c>
    </row>
    <row r="29" spans="1:4">
      <c r="A29">
        <v>2011</v>
      </c>
      <c r="B29" s="65" t="s">
        <v>379</v>
      </c>
      <c r="C29" s="67">
        <v>3020.7891557095481</v>
      </c>
      <c r="D29" s="67">
        <v>288.75595190816136</v>
      </c>
    </row>
    <row r="30" spans="1:4">
      <c r="A30">
        <v>2011</v>
      </c>
      <c r="B30" s="65" t="s">
        <v>64</v>
      </c>
      <c r="C30" s="67">
        <v>3112.1092755991544</v>
      </c>
      <c r="D30" s="67">
        <v>507.51744282365365</v>
      </c>
    </row>
    <row r="31" spans="1:4">
      <c r="A31">
        <v>2011</v>
      </c>
      <c r="B31" s="65" t="s">
        <v>39</v>
      </c>
      <c r="C31" s="67">
        <v>10147.9282809255</v>
      </c>
      <c r="D31" s="67">
        <v>664.61752671455622</v>
      </c>
    </row>
    <row r="32" spans="1:4">
      <c r="A32">
        <v>2011</v>
      </c>
      <c r="B32" s="65" t="s">
        <v>65</v>
      </c>
      <c r="C32" s="67">
        <v>2538.4441637428754</v>
      </c>
      <c r="D32" s="67">
        <v>164.53700493805295</v>
      </c>
    </row>
    <row r="33" spans="1:4">
      <c r="A33">
        <v>2011</v>
      </c>
      <c r="B33" s="65" t="s">
        <v>380</v>
      </c>
      <c r="C33" s="67">
        <v>1753.2791919886563</v>
      </c>
      <c r="D33" s="67">
        <v>250.18813506796562</v>
      </c>
    </row>
    <row r="34" spans="1:4">
      <c r="A34">
        <v>2011</v>
      </c>
      <c r="B34" s="65" t="s">
        <v>41</v>
      </c>
      <c r="C34" s="67">
        <v>3618.9905840870142</v>
      </c>
      <c r="D34" s="67">
        <v>645.35231105336788</v>
      </c>
    </row>
    <row r="35" spans="1:4">
      <c r="A35">
        <v>2011</v>
      </c>
      <c r="B35" s="65" t="s">
        <v>58</v>
      </c>
      <c r="C35" s="67">
        <v>2246.2908814105276</v>
      </c>
      <c r="D35" s="67">
        <v>245.20523815552693</v>
      </c>
    </row>
    <row r="36" spans="1:4">
      <c r="A36">
        <v>2013</v>
      </c>
      <c r="B36" s="62" t="s">
        <v>382</v>
      </c>
      <c r="C36" s="67">
        <v>3062.2672240285342</v>
      </c>
      <c r="D36" s="67">
        <v>307.98805898288452</v>
      </c>
    </row>
    <row r="37" spans="1:4">
      <c r="A37">
        <v>2013</v>
      </c>
      <c r="B37" s="62" t="s">
        <v>63</v>
      </c>
      <c r="C37" s="67">
        <v>3503.4877215587494</v>
      </c>
      <c r="D37" s="67">
        <v>295.13874326287396</v>
      </c>
    </row>
    <row r="38" spans="1:4">
      <c r="A38">
        <v>2013</v>
      </c>
      <c r="B38" s="62" t="s">
        <v>4</v>
      </c>
      <c r="C38" s="67">
        <v>3757.4923343038404</v>
      </c>
      <c r="D38" s="67">
        <v>470.88732254723419</v>
      </c>
    </row>
    <row r="39" spans="1:4">
      <c r="A39">
        <v>2013</v>
      </c>
      <c r="B39" s="62" t="s">
        <v>379</v>
      </c>
      <c r="C39" s="67">
        <v>2707.6555283217331</v>
      </c>
      <c r="D39" s="67">
        <v>277.49541986283128</v>
      </c>
    </row>
    <row r="40" spans="1:4">
      <c r="A40">
        <v>2013</v>
      </c>
      <c r="B40" s="62" t="s">
        <v>64</v>
      </c>
      <c r="C40" s="67">
        <v>3157.3815829056416</v>
      </c>
      <c r="D40" s="67">
        <v>401.30685623057104</v>
      </c>
    </row>
    <row r="41" spans="1:4">
      <c r="A41">
        <v>2013</v>
      </c>
      <c r="B41" s="62" t="s">
        <v>39</v>
      </c>
      <c r="C41" s="67">
        <v>6606.255815890655</v>
      </c>
      <c r="D41" s="67">
        <v>336</v>
      </c>
    </row>
    <row r="42" spans="1:4">
      <c r="A42">
        <v>2013</v>
      </c>
      <c r="B42" s="62" t="s">
        <v>65</v>
      </c>
      <c r="C42" s="67">
        <v>3638.4166820219411</v>
      </c>
      <c r="D42" s="67">
        <v>401.10128272812932</v>
      </c>
    </row>
    <row r="43" spans="1:4">
      <c r="A43">
        <v>2013</v>
      </c>
      <c r="B43" s="62" t="s">
        <v>380</v>
      </c>
      <c r="C43" s="67">
        <v>1776.1311473545813</v>
      </c>
      <c r="D43" s="67">
        <v>197.18782470096087</v>
      </c>
    </row>
    <row r="44" spans="1:4">
      <c r="A44">
        <v>2013</v>
      </c>
      <c r="B44" s="62" t="s">
        <v>41</v>
      </c>
      <c r="C44" s="67">
        <v>3115.6663729092111</v>
      </c>
      <c r="D44" s="67">
        <v>241.99331715449154</v>
      </c>
    </row>
    <row r="45" spans="1:4">
      <c r="A45">
        <v>2013</v>
      </c>
      <c r="B45" s="62" t="s">
        <v>58</v>
      </c>
      <c r="C45" s="67">
        <v>3036.5167270575339</v>
      </c>
      <c r="D45" s="67">
        <v>252.34571712911139</v>
      </c>
    </row>
    <row r="46" spans="1:4">
      <c r="A46">
        <v>2013</v>
      </c>
      <c r="B46" s="62" t="s">
        <v>62</v>
      </c>
      <c r="C46" s="67">
        <v>3321.5058677638494</v>
      </c>
      <c r="D46" s="67">
        <v>268.25161903074758</v>
      </c>
    </row>
    <row r="47" spans="1:4">
      <c r="A47">
        <v>2015</v>
      </c>
      <c r="B47" s="62" t="s">
        <v>382</v>
      </c>
      <c r="C47" s="67">
        <v>3022.0604249979442</v>
      </c>
      <c r="D47" s="67">
        <v>333.27409784244867</v>
      </c>
    </row>
    <row r="48" spans="1:4">
      <c r="A48">
        <v>2015</v>
      </c>
      <c r="B48" s="62" t="s">
        <v>63</v>
      </c>
      <c r="C48" s="67">
        <v>3252.807144633628</v>
      </c>
      <c r="D48" s="67">
        <v>315.74748133420343</v>
      </c>
    </row>
    <row r="49" spans="1:4">
      <c r="A49">
        <v>2015</v>
      </c>
      <c r="B49" s="62" t="s">
        <v>4</v>
      </c>
      <c r="C49" s="67">
        <v>2335.0201345668852</v>
      </c>
      <c r="D49" s="67">
        <v>314.38397520245945</v>
      </c>
    </row>
    <row r="50" spans="1:4">
      <c r="A50">
        <v>2015</v>
      </c>
      <c r="B50" s="62" t="s">
        <v>379</v>
      </c>
      <c r="C50" s="67">
        <v>2680.5664776239414</v>
      </c>
      <c r="D50" s="67">
        <v>364.05104972910868</v>
      </c>
    </row>
    <row r="51" spans="1:4">
      <c r="A51">
        <v>2015</v>
      </c>
      <c r="B51" s="62" t="s">
        <v>64</v>
      </c>
      <c r="C51" s="67">
        <v>3447.444306403012</v>
      </c>
      <c r="D51" s="67">
        <v>349.78219383893361</v>
      </c>
    </row>
    <row r="52" spans="1:4">
      <c r="A52">
        <v>2015</v>
      </c>
      <c r="B52" s="62" t="s">
        <v>39</v>
      </c>
      <c r="C52" s="67">
        <v>1161.4144817376684</v>
      </c>
      <c r="D52" s="67">
        <v>151.88461628301337</v>
      </c>
    </row>
    <row r="53" spans="1:4">
      <c r="A53">
        <v>2015</v>
      </c>
      <c r="B53" s="62" t="s">
        <v>65</v>
      </c>
      <c r="C53" s="67">
        <v>3705.5978531267992</v>
      </c>
      <c r="D53" s="67">
        <v>394.04923873429823</v>
      </c>
    </row>
    <row r="54" spans="1:4">
      <c r="A54">
        <v>2015</v>
      </c>
      <c r="B54" s="62" t="s">
        <v>380</v>
      </c>
      <c r="C54" s="67">
        <v>2587.1703571218509</v>
      </c>
      <c r="D54" s="67">
        <v>201.43604893671184</v>
      </c>
    </row>
    <row r="55" spans="1:4">
      <c r="A55">
        <v>2015</v>
      </c>
      <c r="B55" s="62" t="s">
        <v>41</v>
      </c>
      <c r="C55" s="67">
        <v>2894.0662579600476</v>
      </c>
      <c r="D55" s="67">
        <v>364.57440820391042</v>
      </c>
    </row>
    <row r="56" spans="1:4">
      <c r="A56">
        <v>2015</v>
      </c>
      <c r="B56" s="62" t="s">
        <v>58</v>
      </c>
      <c r="C56" s="67">
        <v>2897.99133879498</v>
      </c>
      <c r="D56" s="67">
        <v>298.32229091434067</v>
      </c>
    </row>
    <row r="57" spans="1:4">
      <c r="A57">
        <v>2015</v>
      </c>
      <c r="B57" s="62" t="s">
        <v>62</v>
      </c>
      <c r="C57" s="67">
        <v>2368.7151115970451</v>
      </c>
      <c r="D57" s="67">
        <v>354.21993994355091</v>
      </c>
    </row>
    <row r="58" spans="1:4">
      <c r="A58">
        <v>2017</v>
      </c>
      <c r="B58" t="s">
        <v>382</v>
      </c>
      <c r="C58" s="67">
        <v>2919.7362026833298</v>
      </c>
      <c r="D58" s="67">
        <v>244.154624009645</v>
      </c>
    </row>
    <row r="59" spans="1:4">
      <c r="A59">
        <v>2017</v>
      </c>
      <c r="B59" t="s">
        <v>63</v>
      </c>
      <c r="C59" s="67">
        <v>4151.8549793472603</v>
      </c>
      <c r="D59" s="67">
        <v>399.82388138832499</v>
      </c>
    </row>
    <row r="60" spans="1:4">
      <c r="A60">
        <v>2017</v>
      </c>
      <c r="B60" t="s">
        <v>4</v>
      </c>
      <c r="C60" s="67">
        <v>5399.1392231999998</v>
      </c>
      <c r="D60" s="67">
        <v>930.41780998620095</v>
      </c>
    </row>
    <row r="61" spans="1:4">
      <c r="A61">
        <v>2017</v>
      </c>
      <c r="B61" t="s">
        <v>379</v>
      </c>
      <c r="C61" s="67">
        <v>2746.9493042702402</v>
      </c>
      <c r="D61" s="67">
        <v>183.67689390381699</v>
      </c>
    </row>
    <row r="62" spans="1:4">
      <c r="A62">
        <v>2017</v>
      </c>
      <c r="B62" t="s">
        <v>64</v>
      </c>
      <c r="C62" s="67">
        <v>4540.5506256159497</v>
      </c>
      <c r="D62" s="67">
        <v>512.68021623182995</v>
      </c>
    </row>
    <row r="63" spans="1:4">
      <c r="A63">
        <v>2017</v>
      </c>
      <c r="B63" t="s">
        <v>39</v>
      </c>
      <c r="C63" s="67">
        <v>5250.7387689770803</v>
      </c>
      <c r="D63" s="67">
        <v>442.396046286348</v>
      </c>
    </row>
    <row r="64" spans="1:4">
      <c r="A64">
        <v>2017</v>
      </c>
      <c r="B64" t="s">
        <v>65</v>
      </c>
      <c r="C64" s="67">
        <v>2542.5083652979802</v>
      </c>
      <c r="D64" s="67">
        <v>217.10693037376899</v>
      </c>
    </row>
    <row r="65" spans="1:4">
      <c r="A65">
        <v>2017</v>
      </c>
      <c r="B65" t="s">
        <v>380</v>
      </c>
      <c r="C65" s="67">
        <v>3398.3296151202799</v>
      </c>
      <c r="D65" s="67">
        <v>266.391831754772</v>
      </c>
    </row>
    <row r="66" spans="1:4">
      <c r="A66">
        <v>2017</v>
      </c>
      <c r="B66" t="s">
        <v>41</v>
      </c>
      <c r="C66" s="67">
        <v>3530.3185873202401</v>
      </c>
      <c r="D66" s="67">
        <v>363.95391832577201</v>
      </c>
    </row>
    <row r="67" spans="1:4">
      <c r="A67">
        <v>2017</v>
      </c>
      <c r="B67" t="s">
        <v>58</v>
      </c>
      <c r="C67" s="67">
        <v>2457.4906444673802</v>
      </c>
      <c r="D67" s="67">
        <v>312.205411759269</v>
      </c>
    </row>
    <row r="68" spans="1:4">
      <c r="A68">
        <v>2017</v>
      </c>
      <c r="B68" t="s">
        <v>62</v>
      </c>
      <c r="C68" s="67">
        <v>3685.1172107083298</v>
      </c>
      <c r="D68" s="67">
        <v>242.08601918673199</v>
      </c>
    </row>
  </sheetData>
  <phoneticPr fontId="5" type="noConversion"/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K18"/>
  <sheetViews>
    <sheetView workbookViewId="0">
      <selection activeCell="D18" sqref="D18:I18"/>
    </sheetView>
  </sheetViews>
  <sheetFormatPr baseColWidth="10" defaultRowHeight="16"/>
  <cols>
    <col min="1" max="1" width="25.5" bestFit="1" customWidth="1"/>
    <col min="2" max="2" width="8.33203125" bestFit="1" customWidth="1"/>
    <col min="3" max="9" width="7.6640625" bestFit="1" customWidth="1"/>
    <col min="10" max="10" width="5.1640625" customWidth="1"/>
    <col min="11" max="11" width="12.5" bestFit="1" customWidth="1"/>
  </cols>
  <sheetData>
    <row r="3" spans="1:11">
      <c r="A3" s="135" t="s">
        <v>423</v>
      </c>
      <c r="B3" s="135" t="s">
        <v>377</v>
      </c>
      <c r="C3" s="133"/>
      <c r="D3" s="133"/>
      <c r="E3" s="133"/>
      <c r="F3" s="133"/>
      <c r="G3" s="133"/>
      <c r="H3" s="133"/>
      <c r="I3" s="133"/>
      <c r="J3" s="133"/>
      <c r="K3" s="134"/>
    </row>
    <row r="4" spans="1:11" s="101" customFormat="1">
      <c r="A4" s="147" t="s">
        <v>375</v>
      </c>
      <c r="B4" s="148">
        <v>2003</v>
      </c>
      <c r="C4" s="149">
        <v>2005</v>
      </c>
      <c r="D4" s="149">
        <v>2007</v>
      </c>
      <c r="E4" s="149">
        <v>2009</v>
      </c>
      <c r="F4" s="149">
        <v>2011</v>
      </c>
      <c r="G4" s="149">
        <v>2013</v>
      </c>
      <c r="H4" s="149">
        <v>2015</v>
      </c>
      <c r="I4" s="149">
        <v>2017</v>
      </c>
      <c r="J4" s="149" t="s">
        <v>422</v>
      </c>
      <c r="K4" s="150" t="s">
        <v>424</v>
      </c>
    </row>
    <row r="5" spans="1:11">
      <c r="A5" s="132" t="s">
        <v>382</v>
      </c>
      <c r="B5" s="138"/>
      <c r="C5" s="139"/>
      <c r="D5" s="139"/>
      <c r="E5" s="139"/>
      <c r="F5" s="139">
        <v>3195.181311106357</v>
      </c>
      <c r="G5" s="139">
        <v>3062.2672240285342</v>
      </c>
      <c r="H5" s="139">
        <v>3022.0604249979442</v>
      </c>
      <c r="I5" s="139">
        <v>2919.7362026833298</v>
      </c>
      <c r="J5" s="139"/>
      <c r="K5" s="140">
        <v>3049.8112907040413</v>
      </c>
    </row>
    <row r="6" spans="1:11">
      <c r="A6" s="137" t="s">
        <v>63</v>
      </c>
      <c r="B6" s="141">
        <v>5644.7</v>
      </c>
      <c r="C6" s="142">
        <v>5300</v>
      </c>
      <c r="D6" s="142">
        <v>5651.1704852851781</v>
      </c>
      <c r="E6" s="142">
        <v>3184.85</v>
      </c>
      <c r="F6" s="142">
        <v>3168.7393357167093</v>
      </c>
      <c r="G6" s="142">
        <v>3503.4877215587494</v>
      </c>
      <c r="H6" s="142">
        <v>3252.807144633628</v>
      </c>
      <c r="I6" s="142">
        <v>4151.8549793472603</v>
      </c>
      <c r="J6" s="142"/>
      <c r="K6" s="143">
        <v>4232.2012083176905</v>
      </c>
    </row>
    <row r="7" spans="1:11">
      <c r="A7" s="137" t="s">
        <v>4</v>
      </c>
      <c r="B7" s="141"/>
      <c r="C7" s="142"/>
      <c r="D7" s="142"/>
      <c r="E7" s="142">
        <v>3717.57</v>
      </c>
      <c r="F7" s="142">
        <v>3995.6171858490311</v>
      </c>
      <c r="G7" s="142">
        <v>3757.4923343038404</v>
      </c>
      <c r="H7" s="142">
        <v>2335.0201345668852</v>
      </c>
      <c r="I7" s="142">
        <v>5399.1392231999998</v>
      </c>
      <c r="J7" s="142"/>
      <c r="K7" s="143">
        <v>3840.9677755839512</v>
      </c>
    </row>
    <row r="8" spans="1:11">
      <c r="A8" s="137" t="s">
        <v>379</v>
      </c>
      <c r="B8" s="141">
        <v>7294.5</v>
      </c>
      <c r="C8" s="142">
        <v>6300</v>
      </c>
      <c r="D8" s="142">
        <v>4054.8697788948871</v>
      </c>
      <c r="E8" s="142">
        <v>3567.06</v>
      </c>
      <c r="F8" s="142">
        <v>3020.7891557095481</v>
      </c>
      <c r="G8" s="142">
        <v>2707.6555283217331</v>
      </c>
      <c r="H8" s="142">
        <v>2680.5664776239414</v>
      </c>
      <c r="I8" s="142">
        <v>2746.9493042702402</v>
      </c>
      <c r="J8" s="142"/>
      <c r="K8" s="143">
        <v>4046.5487806025444</v>
      </c>
    </row>
    <row r="9" spans="1:11">
      <c r="A9" s="137" t="s">
        <v>64</v>
      </c>
      <c r="B9" s="141">
        <v>5189.3</v>
      </c>
      <c r="C9" s="142">
        <v>6110</v>
      </c>
      <c r="D9" s="142">
        <v>1855.3928114341875</v>
      </c>
      <c r="E9" s="142"/>
      <c r="F9" s="142">
        <v>3112.1092755991544</v>
      </c>
      <c r="G9" s="142">
        <v>3157.3815829056416</v>
      </c>
      <c r="H9" s="142">
        <v>3447.444306403012</v>
      </c>
      <c r="I9" s="142">
        <v>4540.5506256159497</v>
      </c>
      <c r="J9" s="142"/>
      <c r="K9" s="143">
        <v>3916.0255145654205</v>
      </c>
    </row>
    <row r="10" spans="1:11">
      <c r="A10" s="137" t="s">
        <v>39</v>
      </c>
      <c r="B10" s="141"/>
      <c r="C10" s="142"/>
      <c r="D10" s="142"/>
      <c r="E10" s="142">
        <v>2605.85</v>
      </c>
      <c r="F10" s="142">
        <v>10147.9282809255</v>
      </c>
      <c r="G10" s="142">
        <v>6606.255815890655</v>
      </c>
      <c r="H10" s="142">
        <v>1161.4144817376684</v>
      </c>
      <c r="I10" s="142">
        <v>5250.7387689770803</v>
      </c>
      <c r="J10" s="142"/>
      <c r="K10" s="143">
        <v>5154.4374695061806</v>
      </c>
    </row>
    <row r="11" spans="1:11">
      <c r="A11" s="137" t="s">
        <v>65</v>
      </c>
      <c r="B11" s="141">
        <v>5826.4</v>
      </c>
      <c r="C11" s="142">
        <v>4000</v>
      </c>
      <c r="D11" s="142">
        <v>4853.1460876222545</v>
      </c>
      <c r="E11" s="142"/>
      <c r="F11" s="142">
        <v>2538.4441637428754</v>
      </c>
      <c r="G11" s="142">
        <v>3638.4166820219411</v>
      </c>
      <c r="H11" s="142">
        <v>3705.5978531267992</v>
      </c>
      <c r="I11" s="142">
        <v>2542.5083652979802</v>
      </c>
      <c r="J11" s="142"/>
      <c r="K11" s="143">
        <v>3872.073307401693</v>
      </c>
    </row>
    <row r="12" spans="1:11">
      <c r="A12" s="137" t="s">
        <v>380</v>
      </c>
      <c r="B12" s="141"/>
      <c r="C12" s="142"/>
      <c r="D12" s="142"/>
      <c r="E12" s="142"/>
      <c r="F12" s="142">
        <v>1753.2791919886563</v>
      </c>
      <c r="G12" s="142">
        <v>1776.1311473545813</v>
      </c>
      <c r="H12" s="142">
        <v>2587.1703571218509</v>
      </c>
      <c r="I12" s="142">
        <v>3398.3296151202799</v>
      </c>
      <c r="J12" s="142"/>
      <c r="K12" s="143">
        <v>2378.7275778963422</v>
      </c>
    </row>
    <row r="13" spans="1:11">
      <c r="A13" s="137" t="s">
        <v>41</v>
      </c>
      <c r="B13" s="141"/>
      <c r="C13" s="142"/>
      <c r="D13" s="142"/>
      <c r="E13" s="142"/>
      <c r="F13" s="142">
        <v>3618.9905840870142</v>
      </c>
      <c r="G13" s="142">
        <v>3115.6663729092111</v>
      </c>
      <c r="H13" s="142">
        <v>2894.0662579600476</v>
      </c>
      <c r="I13" s="142">
        <v>3530.3185873202401</v>
      </c>
      <c r="J13" s="142"/>
      <c r="K13" s="143">
        <v>3289.7604505691284</v>
      </c>
    </row>
    <row r="14" spans="1:11">
      <c r="A14" s="137" t="s">
        <v>58</v>
      </c>
      <c r="B14" s="141">
        <v>6037</v>
      </c>
      <c r="C14" s="142">
        <v>4900</v>
      </c>
      <c r="D14" s="142">
        <v>5892.8359499999997</v>
      </c>
      <c r="E14" s="142">
        <v>2841.41</v>
      </c>
      <c r="F14" s="142">
        <v>2246.2908814105276</v>
      </c>
      <c r="G14" s="142">
        <v>3036.5167270575339</v>
      </c>
      <c r="H14" s="142">
        <v>2897.99133879498</v>
      </c>
      <c r="I14" s="142">
        <v>2457.4906444673802</v>
      </c>
      <c r="J14" s="142"/>
      <c r="K14" s="143">
        <v>3788.6919427163025</v>
      </c>
    </row>
    <row r="15" spans="1:11">
      <c r="A15" s="137" t="s">
        <v>62</v>
      </c>
      <c r="B15" s="141">
        <v>6086</v>
      </c>
      <c r="C15" s="142">
        <v>2500</v>
      </c>
      <c r="D15" s="142">
        <v>2893.9394471068636</v>
      </c>
      <c r="E15" s="142">
        <v>4795.78</v>
      </c>
      <c r="F15" s="142"/>
      <c r="G15" s="142">
        <v>3321.5058677638494</v>
      </c>
      <c r="H15" s="142">
        <v>2368.7151115970451</v>
      </c>
      <c r="I15" s="142">
        <v>3685.1172107083298</v>
      </c>
      <c r="J15" s="142"/>
      <c r="K15" s="143">
        <v>3664.4368053108692</v>
      </c>
    </row>
    <row r="16" spans="1:11">
      <c r="A16" s="137" t="s">
        <v>422</v>
      </c>
      <c r="B16" s="141"/>
      <c r="C16" s="142"/>
      <c r="D16" s="142"/>
      <c r="E16" s="142"/>
      <c r="F16" s="142"/>
      <c r="G16" s="142"/>
      <c r="H16" s="142"/>
      <c r="I16" s="142"/>
      <c r="J16" s="142"/>
      <c r="K16" s="143"/>
    </row>
    <row r="17" spans="1:11">
      <c r="A17" s="136" t="s">
        <v>424</v>
      </c>
      <c r="B17" s="144">
        <v>6012.9833333333336</v>
      </c>
      <c r="C17" s="145">
        <v>4851.666666666667</v>
      </c>
      <c r="D17" s="145">
        <v>4200.2257600572284</v>
      </c>
      <c r="E17" s="145">
        <v>3452.0866666666666</v>
      </c>
      <c r="F17" s="145">
        <v>3679.7369366135367</v>
      </c>
      <c r="G17" s="145">
        <v>3425.7070003742065</v>
      </c>
      <c r="H17" s="145">
        <v>2759.3503535058003</v>
      </c>
      <c r="I17" s="145">
        <v>3692.9757751825528</v>
      </c>
      <c r="J17" s="145"/>
      <c r="K17" s="146">
        <v>3829.2165424801024</v>
      </c>
    </row>
    <row r="18" spans="1:11">
      <c r="B18" s="151">
        <f>STDEV(B5:B15)/SQRT(COUNT(B5:B15))</f>
        <v>288.50727248680988</v>
      </c>
      <c r="C18" s="151">
        <f>STDEV(C5:C15)/SQRT(COUNT(C5:C15))</f>
        <v>581.3800631065518</v>
      </c>
      <c r="D18" s="151">
        <f>STDEV(D5:D15)/SQRT(COUNT(D5:D15))</f>
        <v>648.64547724525914</v>
      </c>
      <c r="E18" s="151">
        <f t="shared" ref="E18:I18" si="0">STDEV(E5:E15)/SQRT(COUNT(E5:E15))</f>
        <v>318.83485615248748</v>
      </c>
      <c r="F18" s="151">
        <f t="shared" si="0"/>
        <v>747.30517333270029</v>
      </c>
      <c r="G18" s="151">
        <f t="shared" si="0"/>
        <v>356.45355521226583</v>
      </c>
      <c r="H18" s="151">
        <f t="shared" si="0"/>
        <v>205.39645544662579</v>
      </c>
      <c r="I18" s="151">
        <f t="shared" si="0"/>
        <v>312.21746899902257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9"/>
  <sheetViews>
    <sheetView tabSelected="1" workbookViewId="0">
      <selection activeCell="D1" sqref="D1:D65536"/>
    </sheetView>
  </sheetViews>
  <sheetFormatPr baseColWidth="10" defaultRowHeight="16"/>
  <cols>
    <col min="3" max="3" width="22.33203125" customWidth="1"/>
  </cols>
  <sheetData>
    <row r="1" spans="1:4" s="63" customFormat="1">
      <c r="A1" s="63" t="s">
        <v>377</v>
      </c>
      <c r="B1" s="63" t="s">
        <v>375</v>
      </c>
      <c r="C1" s="63" t="s">
        <v>383</v>
      </c>
      <c r="D1" s="63" t="s">
        <v>376</v>
      </c>
    </row>
    <row r="2" spans="1:4">
      <c r="A2" s="50">
        <v>2003</v>
      </c>
      <c r="B2" s="50" t="s">
        <v>63</v>
      </c>
      <c r="C2" s="70">
        <v>24.333333333333332</v>
      </c>
      <c r="D2" s="63"/>
    </row>
    <row r="3" spans="1:4">
      <c r="A3" s="50">
        <v>2003</v>
      </c>
      <c r="B3" s="50" t="s">
        <v>58</v>
      </c>
      <c r="C3" s="70">
        <v>23</v>
      </c>
      <c r="D3" s="63"/>
    </row>
    <row r="4" spans="1:4">
      <c r="A4" s="50">
        <v>2003</v>
      </c>
      <c r="B4" s="50" t="s">
        <v>65</v>
      </c>
      <c r="C4" s="70">
        <v>21.428571428571427</v>
      </c>
      <c r="D4" s="63"/>
    </row>
    <row r="5" spans="1:4">
      <c r="A5" s="50">
        <v>2003</v>
      </c>
      <c r="B5" s="50" t="s">
        <v>64</v>
      </c>
      <c r="C5" s="70">
        <v>22.8</v>
      </c>
      <c r="D5" s="63"/>
    </row>
    <row r="6" spans="1:4">
      <c r="A6" s="50">
        <v>2003</v>
      </c>
      <c r="B6" s="50" t="s">
        <v>379</v>
      </c>
      <c r="C6" s="70">
        <v>25.333333333333332</v>
      </c>
      <c r="D6" s="63"/>
    </row>
    <row r="7" spans="1:4">
      <c r="A7" s="50">
        <v>2003</v>
      </c>
      <c r="B7" s="50" t="s">
        <v>62</v>
      </c>
      <c r="C7" s="70">
        <v>23.666666666666668</v>
      </c>
      <c r="D7" s="63"/>
    </row>
    <row r="8" spans="1:4">
      <c r="A8" s="50">
        <v>2003</v>
      </c>
      <c r="B8" s="50" t="s">
        <v>378</v>
      </c>
      <c r="C8" s="70">
        <v>23.426984126984124</v>
      </c>
      <c r="D8" s="50">
        <v>0.55021698003576502</v>
      </c>
    </row>
    <row r="9" spans="1:4">
      <c r="A9">
        <v>2005</v>
      </c>
      <c r="B9" t="s">
        <v>58</v>
      </c>
      <c r="C9">
        <v>25</v>
      </c>
    </row>
    <row r="10" spans="1:4">
      <c r="A10">
        <v>2005</v>
      </c>
      <c r="B10" t="s">
        <v>63</v>
      </c>
      <c r="C10">
        <v>13</v>
      </c>
    </row>
    <row r="11" spans="1:4">
      <c r="A11">
        <v>2005</v>
      </c>
      <c r="B11" t="s">
        <v>65</v>
      </c>
      <c r="C11">
        <v>17.5</v>
      </c>
    </row>
    <row r="12" spans="1:4">
      <c r="A12">
        <v>2005</v>
      </c>
      <c r="B12" t="s">
        <v>64</v>
      </c>
      <c r="C12">
        <v>24.25</v>
      </c>
    </row>
    <row r="13" spans="1:4">
      <c r="A13">
        <v>2005</v>
      </c>
      <c r="B13" t="s">
        <v>379</v>
      </c>
      <c r="C13">
        <v>23</v>
      </c>
    </row>
    <row r="14" spans="1:4">
      <c r="A14">
        <v>2005</v>
      </c>
      <c r="B14" t="s">
        <v>62</v>
      </c>
      <c r="C14">
        <v>13.67</v>
      </c>
    </row>
    <row r="15" spans="1:4">
      <c r="A15">
        <v>2005</v>
      </c>
      <c r="B15" t="s">
        <v>378</v>
      </c>
      <c r="C15">
        <f>AVERAGE(C9:C14)</f>
        <v>19.403333333333332</v>
      </c>
      <c r="D15">
        <f>STDEV(C9:C14)/SQRT(6)</f>
        <v>2.2003434075414479</v>
      </c>
    </row>
    <row r="16" spans="1:4">
      <c r="A16">
        <v>2009</v>
      </c>
      <c r="B16" t="s">
        <v>62</v>
      </c>
      <c r="C16">
        <f>3.74+4.17</f>
        <v>7.91</v>
      </c>
    </row>
    <row r="17" spans="1:4">
      <c r="A17">
        <v>2009</v>
      </c>
      <c r="B17" t="s">
        <v>379</v>
      </c>
      <c r="C17">
        <f>6.56+5.31</f>
        <v>11.87</v>
      </c>
    </row>
    <row r="18" spans="1:4">
      <c r="A18">
        <v>2009</v>
      </c>
      <c r="B18" t="s">
        <v>4</v>
      </c>
      <c r="C18">
        <f>5.94+4.17</f>
        <v>10.11</v>
      </c>
    </row>
    <row r="19" spans="1:4">
      <c r="A19">
        <v>2009</v>
      </c>
      <c r="B19" t="s">
        <v>39</v>
      </c>
      <c r="C19">
        <f>4.79+4.06</f>
        <v>8.85</v>
      </c>
    </row>
    <row r="20" spans="1:4">
      <c r="A20">
        <v>2009</v>
      </c>
      <c r="B20" t="s">
        <v>58</v>
      </c>
      <c r="C20">
        <f>6.77+2.92</f>
        <v>9.69</v>
      </c>
    </row>
    <row r="21" spans="1:4">
      <c r="A21">
        <v>2009</v>
      </c>
      <c r="B21" t="s">
        <v>63</v>
      </c>
      <c r="C21">
        <f>2.81+3.23</f>
        <v>6.04</v>
      </c>
    </row>
    <row r="22" spans="1:4">
      <c r="A22">
        <v>2009</v>
      </c>
      <c r="B22" t="s">
        <v>378</v>
      </c>
      <c r="C22">
        <f>AVERAGE(C16:C21)</f>
        <v>9.0783333333333331</v>
      </c>
      <c r="D22">
        <f>STDEV(C16:C21)/SQRT(6)</f>
        <v>0.81405330155818234</v>
      </c>
    </row>
    <row r="23" spans="1:4">
      <c r="A23">
        <v>2011</v>
      </c>
      <c r="B23" t="s">
        <v>378</v>
      </c>
      <c r="C23">
        <v>10.5798611111111</v>
      </c>
      <c r="D23">
        <v>1.32343906765373</v>
      </c>
    </row>
    <row r="24" spans="1:4">
      <c r="A24">
        <v>2011</v>
      </c>
      <c r="B24" t="s">
        <v>382</v>
      </c>
      <c r="C24">
        <v>10.8333333333333</v>
      </c>
      <c r="D24">
        <v>1.76776695296637</v>
      </c>
    </row>
    <row r="25" spans="1:4">
      <c r="A25">
        <v>2011</v>
      </c>
      <c r="B25" t="s">
        <v>63</v>
      </c>
      <c r="C25">
        <v>7.3958333333333304</v>
      </c>
      <c r="D25">
        <v>0.39957504708623698</v>
      </c>
    </row>
    <row r="26" spans="1:4">
      <c r="A26">
        <v>2011</v>
      </c>
      <c r="B26" t="s">
        <v>4</v>
      </c>
      <c r="C26">
        <v>11.7708333333333</v>
      </c>
      <c r="D26">
        <v>3.08782451221794</v>
      </c>
    </row>
    <row r="27" spans="1:4">
      <c r="A27">
        <v>2011</v>
      </c>
      <c r="B27" t="s">
        <v>379</v>
      </c>
      <c r="C27">
        <v>10</v>
      </c>
      <c r="D27">
        <v>1.8162078931419501</v>
      </c>
    </row>
    <row r="28" spans="1:4">
      <c r="A28">
        <v>2011</v>
      </c>
      <c r="B28" t="s">
        <v>64</v>
      </c>
      <c r="C28">
        <v>11.25</v>
      </c>
      <c r="D28">
        <v>1.2400396819047399</v>
      </c>
    </row>
    <row r="29" spans="1:4">
      <c r="A29">
        <v>2011</v>
      </c>
      <c r="B29" t="s">
        <v>39</v>
      </c>
      <c r="C29">
        <v>21.1458333333333</v>
      </c>
      <c r="D29">
        <v>0.81736941338449098</v>
      </c>
    </row>
    <row r="30" spans="1:4">
      <c r="A30">
        <v>2011</v>
      </c>
      <c r="B30" t="s">
        <v>65</v>
      </c>
      <c r="C30">
        <v>7.2916666666666696</v>
      </c>
      <c r="D30">
        <v>0.34323102960329799</v>
      </c>
    </row>
    <row r="31" spans="1:4">
      <c r="A31">
        <v>2011</v>
      </c>
      <c r="B31" t="s">
        <v>380</v>
      </c>
      <c r="C31">
        <v>10.6944444444444</v>
      </c>
      <c r="D31">
        <v>1.51255037667355</v>
      </c>
    </row>
    <row r="32" spans="1:4">
      <c r="A32">
        <v>2011</v>
      </c>
      <c r="B32" t="s">
        <v>41</v>
      </c>
      <c r="C32">
        <v>9.4791666666666696</v>
      </c>
      <c r="D32">
        <v>1.1239799167132001</v>
      </c>
    </row>
    <row r="33" spans="1:4">
      <c r="A33">
        <v>2011</v>
      </c>
      <c r="B33" t="s">
        <v>58</v>
      </c>
      <c r="C33">
        <v>5.9375</v>
      </c>
      <c r="D33">
        <v>0.61876853828249401</v>
      </c>
    </row>
    <row r="34" spans="1:4">
      <c r="A34">
        <v>2013</v>
      </c>
      <c r="B34" t="s">
        <v>378</v>
      </c>
      <c r="C34">
        <v>11.5225168350168</v>
      </c>
      <c r="D34">
        <v>0.92224510867189002</v>
      </c>
    </row>
    <row r="35" spans="1:4">
      <c r="A35">
        <v>2013</v>
      </c>
      <c r="B35" t="s">
        <v>382</v>
      </c>
      <c r="C35">
        <v>9.7222222222222197</v>
      </c>
      <c r="D35">
        <v>0.94199027543406499</v>
      </c>
    </row>
    <row r="36" spans="1:4">
      <c r="A36">
        <v>2013</v>
      </c>
      <c r="B36" t="s">
        <v>63</v>
      </c>
      <c r="C36">
        <v>8.2407407407407405</v>
      </c>
      <c r="D36">
        <v>0.42683076191170799</v>
      </c>
    </row>
    <row r="37" spans="1:4">
      <c r="A37">
        <v>2013</v>
      </c>
      <c r="B37" t="s">
        <v>4</v>
      </c>
      <c r="C37">
        <v>13.703703703703701</v>
      </c>
      <c r="D37">
        <v>1.53477633835655</v>
      </c>
    </row>
    <row r="38" spans="1:4">
      <c r="A38">
        <v>2013</v>
      </c>
      <c r="B38" t="s">
        <v>379</v>
      </c>
      <c r="C38">
        <v>11.5</v>
      </c>
      <c r="D38">
        <v>1.3822061449583001</v>
      </c>
    </row>
    <row r="39" spans="1:4">
      <c r="A39">
        <v>2013</v>
      </c>
      <c r="B39" t="s">
        <v>64</v>
      </c>
      <c r="C39">
        <v>12.1666666666667</v>
      </c>
      <c r="D39">
        <v>1.13311544746506</v>
      </c>
    </row>
    <row r="40" spans="1:4">
      <c r="A40">
        <v>2013</v>
      </c>
      <c r="B40" t="s">
        <v>39</v>
      </c>
      <c r="C40">
        <v>19.2708333333333</v>
      </c>
      <c r="D40">
        <v>2.15609543384361</v>
      </c>
    </row>
    <row r="41" spans="1:4">
      <c r="A41">
        <v>2013</v>
      </c>
      <c r="B41" t="s">
        <v>65</v>
      </c>
      <c r="C41">
        <v>11.0185185185185</v>
      </c>
      <c r="D41">
        <v>1.17669120621656</v>
      </c>
    </row>
    <row r="42" spans="1:4">
      <c r="A42">
        <v>2013</v>
      </c>
      <c r="B42" t="s">
        <v>380</v>
      </c>
      <c r="C42">
        <v>8.3333333333333304</v>
      </c>
      <c r="D42">
        <v>0.68041381743977203</v>
      </c>
    </row>
    <row r="43" spans="1:4">
      <c r="A43">
        <v>2013</v>
      </c>
      <c r="B43" t="s">
        <v>41</v>
      </c>
      <c r="C43">
        <v>10.625</v>
      </c>
      <c r="D43">
        <v>0.75115651572166398</v>
      </c>
    </row>
    <row r="44" spans="1:4">
      <c r="A44">
        <v>2013</v>
      </c>
      <c r="B44" t="s">
        <v>58</v>
      </c>
      <c r="C44">
        <v>9.9166666666666696</v>
      </c>
      <c r="D44">
        <v>0.77030136799233595</v>
      </c>
    </row>
    <row r="45" spans="1:4">
      <c r="A45">
        <v>2013</v>
      </c>
      <c r="B45" t="s">
        <v>62</v>
      </c>
      <c r="C45">
        <v>12.25</v>
      </c>
      <c r="D45">
        <v>1.1388888888888899</v>
      </c>
    </row>
    <row r="46" spans="1:4">
      <c r="A46">
        <v>2015</v>
      </c>
      <c r="B46" t="s">
        <v>378</v>
      </c>
      <c r="C46">
        <v>9.3133417508417509</v>
      </c>
      <c r="D46">
        <v>0.52932870216016303</v>
      </c>
    </row>
    <row r="47" spans="1:4">
      <c r="A47">
        <v>2015</v>
      </c>
      <c r="B47" t="s">
        <v>382</v>
      </c>
      <c r="C47">
        <v>10.6666666666667</v>
      </c>
      <c r="D47">
        <v>0.97657754618038595</v>
      </c>
    </row>
    <row r="48" spans="1:4">
      <c r="A48">
        <v>2015</v>
      </c>
      <c r="B48" t="s">
        <v>63</v>
      </c>
      <c r="C48">
        <v>8.8333333333333304</v>
      </c>
      <c r="D48">
        <v>0.853460638652068</v>
      </c>
    </row>
    <row r="49" spans="1:4">
      <c r="A49">
        <v>2015</v>
      </c>
      <c r="B49" t="s">
        <v>4</v>
      </c>
      <c r="C49">
        <v>9.25</v>
      </c>
      <c r="D49">
        <v>0.86468791201518802</v>
      </c>
    </row>
    <row r="50" spans="1:4">
      <c r="A50">
        <v>2015</v>
      </c>
      <c r="B50" t="s">
        <v>379</v>
      </c>
      <c r="C50">
        <v>8.9583333333333304</v>
      </c>
      <c r="D50">
        <v>1.0767888401860399</v>
      </c>
    </row>
    <row r="51" spans="1:4">
      <c r="A51">
        <v>2015</v>
      </c>
      <c r="B51" t="s">
        <v>64</v>
      </c>
      <c r="C51">
        <v>11.8333333333333</v>
      </c>
      <c r="D51">
        <v>1.5703660027891699</v>
      </c>
    </row>
    <row r="52" spans="1:4">
      <c r="A52">
        <v>2015</v>
      </c>
      <c r="B52" t="s">
        <v>39</v>
      </c>
      <c r="C52">
        <v>4.8958333333333304</v>
      </c>
      <c r="D52">
        <v>0.45745315919462498</v>
      </c>
    </row>
    <row r="53" spans="1:4">
      <c r="A53">
        <v>2015</v>
      </c>
      <c r="B53" t="s">
        <v>65</v>
      </c>
      <c r="C53">
        <v>9.9166666666666696</v>
      </c>
      <c r="D53">
        <v>0.91666666666666696</v>
      </c>
    </row>
    <row r="54" spans="1:4">
      <c r="A54">
        <v>2015</v>
      </c>
      <c r="B54" t="s">
        <v>380</v>
      </c>
      <c r="C54">
        <v>10.4166666666667</v>
      </c>
      <c r="D54">
        <v>1.0034662148993601</v>
      </c>
    </row>
    <row r="55" spans="1:4">
      <c r="A55">
        <v>2015</v>
      </c>
      <c r="B55" t="s">
        <v>41</v>
      </c>
      <c r="C55">
        <v>8.6666666666666696</v>
      </c>
      <c r="D55">
        <v>1.13990469603795</v>
      </c>
    </row>
    <row r="56" spans="1:4">
      <c r="A56">
        <v>2015</v>
      </c>
      <c r="B56" t="s">
        <v>58</v>
      </c>
      <c r="C56">
        <v>10.092592592592601</v>
      </c>
      <c r="D56">
        <v>0.52785899310145301</v>
      </c>
    </row>
    <row r="57" spans="1:4">
      <c r="A57">
        <v>2015</v>
      </c>
      <c r="B57" t="s">
        <v>62</v>
      </c>
      <c r="C57">
        <v>8.9166666666666696</v>
      </c>
      <c r="D57">
        <v>0.724888241705549</v>
      </c>
    </row>
    <row r="58" spans="1:4">
      <c r="A58">
        <v>2017</v>
      </c>
      <c r="B58" t="s">
        <v>378</v>
      </c>
      <c r="C58">
        <v>19.072150072150102</v>
      </c>
      <c r="D58">
        <v>2.08218183103026</v>
      </c>
    </row>
    <row r="59" spans="1:4">
      <c r="A59">
        <v>2017</v>
      </c>
      <c r="B59" t="s">
        <v>382</v>
      </c>
      <c r="C59">
        <v>16.428571428571399</v>
      </c>
      <c r="D59">
        <v>1.5612948867385701</v>
      </c>
    </row>
    <row r="60" spans="1:4">
      <c r="A60">
        <v>2017</v>
      </c>
      <c r="B60" t="s">
        <v>63</v>
      </c>
      <c r="C60">
        <v>17.023809523809501</v>
      </c>
      <c r="D60">
        <v>1.6552899694138301</v>
      </c>
    </row>
    <row r="61" spans="1:4">
      <c r="A61">
        <v>2017</v>
      </c>
      <c r="B61" t="s">
        <v>4</v>
      </c>
      <c r="C61">
        <v>12.3333333333333</v>
      </c>
      <c r="D61">
        <v>1.5679073101855601</v>
      </c>
    </row>
    <row r="62" spans="1:4">
      <c r="A62">
        <v>2017</v>
      </c>
      <c r="B62" t="s">
        <v>379</v>
      </c>
      <c r="C62">
        <v>17.023809523809501</v>
      </c>
      <c r="D62">
        <v>1.8621219375635001</v>
      </c>
    </row>
    <row r="63" spans="1:4">
      <c r="A63">
        <v>2017</v>
      </c>
      <c r="B63" t="s">
        <v>64</v>
      </c>
      <c r="C63">
        <v>36.785714285714299</v>
      </c>
      <c r="D63">
        <v>5.7546523950150803</v>
      </c>
    </row>
    <row r="64" spans="1:4">
      <c r="A64">
        <v>2017</v>
      </c>
      <c r="B64" t="s">
        <v>39</v>
      </c>
      <c r="C64">
        <v>18.3333333333333</v>
      </c>
      <c r="D64">
        <v>2.6571008985706901</v>
      </c>
    </row>
    <row r="65" spans="1:4">
      <c r="A65">
        <v>2017</v>
      </c>
      <c r="B65" t="s">
        <v>65</v>
      </c>
      <c r="C65">
        <v>26.6666666666667</v>
      </c>
      <c r="D65">
        <v>2.5588315785957998</v>
      </c>
    </row>
    <row r="66" spans="1:4">
      <c r="A66">
        <v>2017</v>
      </c>
      <c r="B66" t="s">
        <v>380</v>
      </c>
      <c r="C66">
        <v>18.8888888888889</v>
      </c>
      <c r="D66">
        <v>1.1719457283182799</v>
      </c>
    </row>
    <row r="67" spans="1:4">
      <c r="A67">
        <v>2017</v>
      </c>
      <c r="B67" t="s">
        <v>41</v>
      </c>
      <c r="C67">
        <v>17.1428571428571</v>
      </c>
      <c r="D67">
        <v>1.8621219375635001</v>
      </c>
    </row>
    <row r="68" spans="1:4">
      <c r="A68">
        <v>2017</v>
      </c>
      <c r="B68" t="s">
        <v>58</v>
      </c>
      <c r="C68">
        <v>14.4047619047619</v>
      </c>
      <c r="D68">
        <v>1.53996888189939</v>
      </c>
    </row>
    <row r="69" spans="1:4">
      <c r="A69">
        <v>2017</v>
      </c>
      <c r="B69" t="s">
        <v>62</v>
      </c>
      <c r="C69">
        <v>14.7619047619048</v>
      </c>
      <c r="D69">
        <v>1.2561263326463801</v>
      </c>
    </row>
  </sheetData>
  <phoneticPr fontId="5" type="noConversion"/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31"/>
  <sheetViews>
    <sheetView workbookViewId="0">
      <selection activeCell="C98" sqref="C98"/>
    </sheetView>
  </sheetViews>
  <sheetFormatPr baseColWidth="10" defaultColWidth="11.1640625" defaultRowHeight="15"/>
  <cols>
    <col min="1" max="1" width="15.33203125" style="8" customWidth="1"/>
    <col min="2" max="2" width="17.83203125" style="7" customWidth="1"/>
    <col min="3" max="3" width="24.6640625" style="7" customWidth="1"/>
    <col min="4" max="4" width="11.1640625" style="6" customWidth="1"/>
    <col min="5" max="5" width="24.33203125" style="6" customWidth="1"/>
    <col min="6" max="6" width="9.1640625" style="5" bestFit="1" customWidth="1"/>
    <col min="7" max="7" width="9" style="5" bestFit="1" customWidth="1"/>
    <col min="8" max="8" width="17.6640625" style="4" customWidth="1"/>
    <col min="9" max="9" width="14" style="4" customWidth="1"/>
    <col min="10" max="10" width="16.83203125" style="4" customWidth="1"/>
    <col min="11" max="16384" width="11.1640625" style="4"/>
  </cols>
  <sheetData>
    <row r="1" spans="1:13" ht="17" thickBot="1">
      <c r="A1" s="46" t="s">
        <v>361</v>
      </c>
      <c r="B1" s="45" t="s">
        <v>360</v>
      </c>
      <c r="C1" s="45" t="s">
        <v>359</v>
      </c>
      <c r="D1" s="44" t="s">
        <v>1</v>
      </c>
      <c r="E1" s="43" t="s">
        <v>358</v>
      </c>
      <c r="F1" s="42" t="s">
        <v>2</v>
      </c>
      <c r="G1" s="42" t="s">
        <v>3</v>
      </c>
      <c r="H1" s="41" t="s">
        <v>357</v>
      </c>
      <c r="I1" s="40" t="s">
        <v>356</v>
      </c>
      <c r="J1" s="39" t="s">
        <v>355</v>
      </c>
      <c r="K1" s="4" t="s">
        <v>364</v>
      </c>
      <c r="L1" s="4" t="s">
        <v>365</v>
      </c>
      <c r="M1" s="11"/>
    </row>
    <row r="2" spans="1:13">
      <c r="A2" s="38" t="s">
        <v>354</v>
      </c>
      <c r="B2" s="37" t="s">
        <v>353</v>
      </c>
      <c r="C2" s="37" t="s">
        <v>352</v>
      </c>
      <c r="D2" s="36" t="s">
        <v>52</v>
      </c>
      <c r="E2" s="36" t="s">
        <v>121</v>
      </c>
      <c r="F2" s="51">
        <v>2.188E-2</v>
      </c>
      <c r="G2" s="51">
        <v>2.96</v>
      </c>
      <c r="H2" s="35" t="s">
        <v>76</v>
      </c>
      <c r="I2" s="34">
        <v>3.3</v>
      </c>
      <c r="J2" s="33">
        <v>0.3</v>
      </c>
      <c r="M2" s="11"/>
    </row>
    <row r="3" spans="1:13" hidden="1">
      <c r="A3" s="19" t="s">
        <v>351</v>
      </c>
      <c r="B3" s="23" t="s">
        <v>350</v>
      </c>
      <c r="C3" s="23" t="s">
        <v>349</v>
      </c>
      <c r="D3" s="16" t="s">
        <v>198</v>
      </c>
      <c r="E3" s="16" t="s">
        <v>71</v>
      </c>
      <c r="F3" s="52">
        <v>4.3650000000000001E-2</v>
      </c>
      <c r="G3" s="53">
        <v>2.87</v>
      </c>
      <c r="H3" s="25" t="s">
        <v>76</v>
      </c>
      <c r="I3" s="29">
        <v>3.9</v>
      </c>
      <c r="J3" s="25">
        <v>0.2</v>
      </c>
      <c r="L3" s="54"/>
      <c r="M3" s="11" t="s">
        <v>366</v>
      </c>
    </row>
    <row r="4" spans="1:13" hidden="1">
      <c r="A4" s="19" t="s">
        <v>348</v>
      </c>
      <c r="B4" s="18" t="s">
        <v>347</v>
      </c>
      <c r="C4" s="18" t="s">
        <v>346</v>
      </c>
      <c r="D4" s="17" t="s">
        <v>138</v>
      </c>
      <c r="E4" s="16" t="s">
        <v>71</v>
      </c>
      <c r="F4" s="52">
        <v>2.239E-2</v>
      </c>
      <c r="G4" s="52">
        <v>3.03</v>
      </c>
      <c r="H4" s="14" t="s">
        <v>76</v>
      </c>
      <c r="I4" s="13">
        <v>3.2</v>
      </c>
      <c r="J4" s="12">
        <v>0.43</v>
      </c>
      <c r="L4" s="55"/>
      <c r="M4" s="11"/>
    </row>
    <row r="5" spans="1:13" s="6" customFormat="1" hidden="1">
      <c r="A5" s="28" t="s">
        <v>345</v>
      </c>
      <c r="B5" s="18" t="s">
        <v>344</v>
      </c>
      <c r="C5" s="18" t="s">
        <v>343</v>
      </c>
      <c r="D5" s="17" t="s">
        <v>87</v>
      </c>
      <c r="E5" s="16" t="s">
        <v>71</v>
      </c>
      <c r="F5" s="6">
        <v>1.6979999999999999E-2</v>
      </c>
      <c r="G5" s="56">
        <v>2.95</v>
      </c>
      <c r="H5" s="17" t="s">
        <v>70</v>
      </c>
      <c r="I5" s="27">
        <v>4.4000000000000004</v>
      </c>
      <c r="J5" s="26">
        <v>0.77</v>
      </c>
      <c r="L5" s="57"/>
      <c r="M5" s="21" t="s">
        <v>367</v>
      </c>
    </row>
    <row r="6" spans="1:13" hidden="1">
      <c r="A6" s="19" t="s">
        <v>342</v>
      </c>
      <c r="B6" s="23" t="s">
        <v>341</v>
      </c>
      <c r="C6" s="23" t="s">
        <v>340</v>
      </c>
      <c r="D6" s="16" t="s">
        <v>339</v>
      </c>
      <c r="E6" s="16" t="s">
        <v>71</v>
      </c>
      <c r="F6" s="52">
        <v>8.3199999999999993E-3</v>
      </c>
      <c r="G6" s="52" t="s">
        <v>368</v>
      </c>
      <c r="H6" s="25" t="s">
        <v>70</v>
      </c>
      <c r="I6" s="29">
        <v>4.5</v>
      </c>
      <c r="J6" s="25">
        <v>0.6</v>
      </c>
      <c r="M6" s="11"/>
    </row>
    <row r="7" spans="1:13" hidden="1">
      <c r="A7" s="22" t="s">
        <v>338</v>
      </c>
      <c r="B7" s="23" t="s">
        <v>337</v>
      </c>
      <c r="C7" s="23" t="s">
        <v>336</v>
      </c>
      <c r="D7" s="16" t="s">
        <v>109</v>
      </c>
      <c r="E7" s="16" t="s">
        <v>71</v>
      </c>
      <c r="F7" s="52">
        <v>1.7780000000000001E-2</v>
      </c>
      <c r="G7" s="52">
        <v>3.03</v>
      </c>
      <c r="H7" s="25" t="s">
        <v>76</v>
      </c>
      <c r="I7" s="24">
        <v>3.7</v>
      </c>
      <c r="J7" s="12">
        <v>0.4</v>
      </c>
      <c r="M7" s="11"/>
    </row>
    <row r="8" spans="1:13">
      <c r="A8" s="22" t="s">
        <v>335</v>
      </c>
      <c r="B8" s="23" t="s">
        <v>334</v>
      </c>
      <c r="C8" s="23" t="s">
        <v>333</v>
      </c>
      <c r="D8" s="16" t="s">
        <v>52</v>
      </c>
      <c r="E8" s="16" t="s">
        <v>121</v>
      </c>
      <c r="F8" s="58">
        <v>1.9949999999999999E-2</v>
      </c>
      <c r="G8" s="58">
        <v>2.95</v>
      </c>
      <c r="H8" s="25" t="s">
        <v>76</v>
      </c>
      <c r="I8" s="24">
        <v>3.1</v>
      </c>
      <c r="J8" s="12">
        <v>0.2</v>
      </c>
      <c r="M8" s="11"/>
    </row>
    <row r="9" spans="1:13" hidden="1">
      <c r="A9" s="19" t="s">
        <v>32</v>
      </c>
      <c r="B9" s="18" t="s">
        <v>33</v>
      </c>
      <c r="C9" s="18" t="s">
        <v>34</v>
      </c>
      <c r="D9" s="17" t="s">
        <v>35</v>
      </c>
      <c r="E9" s="16" t="s">
        <v>77</v>
      </c>
      <c r="F9" s="52">
        <v>1.2019999999999999E-2</v>
      </c>
      <c r="G9" s="52">
        <v>3.02</v>
      </c>
      <c r="H9" s="14" t="s">
        <v>76</v>
      </c>
      <c r="I9" s="13">
        <v>2</v>
      </c>
      <c r="J9" s="12">
        <v>0</v>
      </c>
      <c r="L9" s="4" t="s">
        <v>369</v>
      </c>
      <c r="M9" s="11"/>
    </row>
    <row r="10" spans="1:13">
      <c r="A10" s="22" t="s">
        <v>332</v>
      </c>
      <c r="B10" s="18" t="s">
        <v>331</v>
      </c>
      <c r="C10" s="18" t="s">
        <v>330</v>
      </c>
      <c r="D10" s="17" t="s">
        <v>52</v>
      </c>
      <c r="E10" s="16" t="s">
        <v>77</v>
      </c>
      <c r="F10" s="15">
        <v>1.4789999999999999E-2</v>
      </c>
      <c r="G10" s="15">
        <v>3.01</v>
      </c>
      <c r="H10" s="14" t="s">
        <v>76</v>
      </c>
      <c r="I10" s="13">
        <v>2</v>
      </c>
      <c r="J10" s="12">
        <v>0</v>
      </c>
      <c r="M10" s="11"/>
    </row>
    <row r="11" spans="1:13" hidden="1">
      <c r="A11" s="19" t="s">
        <v>329</v>
      </c>
      <c r="B11" s="18" t="s">
        <v>328</v>
      </c>
      <c r="C11" s="18" t="s">
        <v>327</v>
      </c>
      <c r="D11" s="17" t="s">
        <v>326</v>
      </c>
      <c r="E11" s="16" t="s">
        <v>121</v>
      </c>
      <c r="F11" s="52">
        <v>2.3439999999999999E-2</v>
      </c>
      <c r="G11" s="52">
        <v>2.95</v>
      </c>
      <c r="H11" s="14" t="s">
        <v>76</v>
      </c>
      <c r="I11" s="13">
        <v>2.4</v>
      </c>
      <c r="J11" s="12">
        <v>0.28000000000000003</v>
      </c>
      <c r="M11" s="11"/>
    </row>
    <row r="12" spans="1:13" hidden="1">
      <c r="A12" s="22" t="s">
        <v>325</v>
      </c>
      <c r="B12" s="23" t="s">
        <v>324</v>
      </c>
      <c r="C12" s="23" t="s">
        <v>323</v>
      </c>
      <c r="D12" s="16" t="s">
        <v>95</v>
      </c>
      <c r="E12" s="16" t="s">
        <v>71</v>
      </c>
      <c r="F12" s="9">
        <v>1.66E-2</v>
      </c>
      <c r="G12" s="15">
        <v>3.05</v>
      </c>
      <c r="H12" s="25" t="s">
        <v>76</v>
      </c>
      <c r="I12" s="24">
        <v>3.6</v>
      </c>
      <c r="J12" s="25">
        <v>0.2</v>
      </c>
      <c r="M12" s="11"/>
    </row>
    <row r="13" spans="1:13" hidden="1">
      <c r="A13" s="22" t="s">
        <v>322</v>
      </c>
      <c r="B13" s="18" t="s">
        <v>321</v>
      </c>
      <c r="C13" s="18" t="s">
        <v>320</v>
      </c>
      <c r="D13" s="17" t="s">
        <v>117</v>
      </c>
      <c r="E13" s="16" t="s">
        <v>71</v>
      </c>
      <c r="F13" s="9">
        <v>1.2019999999999999E-2</v>
      </c>
      <c r="G13" s="9">
        <v>3.06</v>
      </c>
      <c r="H13" s="14" t="s">
        <v>76</v>
      </c>
      <c r="I13" s="13">
        <v>3.6</v>
      </c>
      <c r="J13" s="12">
        <v>0.56000000000000005</v>
      </c>
      <c r="M13" s="11"/>
    </row>
    <row r="14" spans="1:13">
      <c r="A14" s="22" t="s">
        <v>319</v>
      </c>
      <c r="B14" s="23" t="s">
        <v>318</v>
      </c>
      <c r="C14" s="23" t="s">
        <v>317</v>
      </c>
      <c r="D14" s="16" t="s">
        <v>52</v>
      </c>
      <c r="E14" s="16" t="s">
        <v>282</v>
      </c>
      <c r="F14" s="15">
        <v>1.4789999999999999E-2</v>
      </c>
      <c r="G14" s="15">
        <v>2.98</v>
      </c>
      <c r="H14" s="25" t="s">
        <v>76</v>
      </c>
      <c r="I14" s="24">
        <v>3</v>
      </c>
      <c r="J14" s="12">
        <v>0</v>
      </c>
      <c r="M14" s="11"/>
    </row>
    <row r="15" spans="1:13">
      <c r="A15" s="22" t="s">
        <v>316</v>
      </c>
      <c r="B15" s="23" t="s">
        <v>315</v>
      </c>
      <c r="C15" s="23" t="s">
        <v>314</v>
      </c>
      <c r="D15" s="16" t="s">
        <v>8</v>
      </c>
      <c r="E15" s="16" t="s">
        <v>77</v>
      </c>
      <c r="F15" s="102">
        <v>-5.0162000000000004</v>
      </c>
      <c r="G15" s="102">
        <v>3.1109</v>
      </c>
      <c r="H15" s="25" t="s">
        <v>76</v>
      </c>
      <c r="I15" s="24">
        <v>2</v>
      </c>
      <c r="J15" s="12">
        <v>0</v>
      </c>
      <c r="M15" s="11"/>
    </row>
    <row r="16" spans="1:13" hidden="1">
      <c r="A16" s="22" t="s">
        <v>313</v>
      </c>
      <c r="B16" s="18" t="s">
        <v>312</v>
      </c>
      <c r="C16" s="18" t="s">
        <v>311</v>
      </c>
      <c r="D16" s="17" t="s">
        <v>95</v>
      </c>
      <c r="E16" s="16" t="s">
        <v>71</v>
      </c>
      <c r="F16" s="52">
        <v>1.549E-2</v>
      </c>
      <c r="G16" s="52">
        <v>2.98</v>
      </c>
      <c r="H16" s="14" t="s">
        <v>76</v>
      </c>
      <c r="I16" s="13">
        <v>3.4</v>
      </c>
      <c r="J16" s="12">
        <v>0.47</v>
      </c>
      <c r="M16" s="11"/>
    </row>
    <row r="17" spans="1:13">
      <c r="A17" s="22" t="s">
        <v>29</v>
      </c>
      <c r="B17" s="18" t="s">
        <v>30</v>
      </c>
      <c r="C17" s="18" t="s">
        <v>31</v>
      </c>
      <c r="D17" s="17" t="s">
        <v>25</v>
      </c>
      <c r="E17" s="16" t="s">
        <v>77</v>
      </c>
      <c r="F17" s="103">
        <v>-2.8241999999999998</v>
      </c>
      <c r="G17" s="103">
        <v>2.2637999999999998</v>
      </c>
      <c r="H17" s="14" t="s">
        <v>76</v>
      </c>
      <c r="I17" s="24">
        <v>2</v>
      </c>
      <c r="J17" s="12">
        <v>0.03</v>
      </c>
      <c r="M17" s="11"/>
    </row>
    <row r="18" spans="1:13" hidden="1">
      <c r="A18" s="22" t="s">
        <v>310</v>
      </c>
      <c r="B18" s="23" t="s">
        <v>309</v>
      </c>
      <c r="C18" s="23" t="s">
        <v>308</v>
      </c>
      <c r="D18" s="16" t="s">
        <v>79</v>
      </c>
      <c r="E18" s="16" t="s">
        <v>71</v>
      </c>
      <c r="F18" s="58">
        <v>8.9099999999999995E-3</v>
      </c>
      <c r="G18" s="58">
        <v>3.01</v>
      </c>
      <c r="H18" s="25" t="s">
        <v>76</v>
      </c>
      <c r="I18" s="24">
        <v>3.3</v>
      </c>
      <c r="J18" s="12">
        <v>0.1</v>
      </c>
      <c r="M18" s="11"/>
    </row>
    <row r="19" spans="1:13">
      <c r="A19" s="22" t="s">
        <v>307</v>
      </c>
      <c r="B19" s="23" t="s">
        <v>306</v>
      </c>
      <c r="C19" s="23" t="s">
        <v>305</v>
      </c>
      <c r="D19" s="16" t="s">
        <v>52</v>
      </c>
      <c r="E19" s="16" t="s">
        <v>282</v>
      </c>
      <c r="F19" s="15">
        <v>1.4789999999999999E-2</v>
      </c>
      <c r="G19" s="15">
        <v>2.98</v>
      </c>
      <c r="H19" s="25" t="s">
        <v>76</v>
      </c>
      <c r="I19" s="24">
        <v>3</v>
      </c>
      <c r="J19" s="12">
        <v>0</v>
      </c>
      <c r="M19" s="11"/>
    </row>
    <row r="20" spans="1:13">
      <c r="A20" s="22" t="s">
        <v>304</v>
      </c>
      <c r="B20" s="18" t="s">
        <v>303</v>
      </c>
      <c r="C20" s="18" t="s">
        <v>302</v>
      </c>
      <c r="D20" s="17" t="s">
        <v>8</v>
      </c>
      <c r="E20" s="16" t="s">
        <v>77</v>
      </c>
      <c r="F20" s="102">
        <v>9.5499999999999995E-3</v>
      </c>
      <c r="G20" s="102">
        <v>3.05</v>
      </c>
      <c r="H20" s="14" t="s">
        <v>76</v>
      </c>
      <c r="I20" s="13">
        <v>2</v>
      </c>
      <c r="J20" s="12">
        <v>0</v>
      </c>
      <c r="M20" s="11"/>
    </row>
    <row r="21" spans="1:13" hidden="1">
      <c r="A21" s="19" t="s">
        <v>301</v>
      </c>
      <c r="B21" s="18" t="s">
        <v>300</v>
      </c>
      <c r="C21" s="18" t="s">
        <v>299</v>
      </c>
      <c r="D21" s="17" t="s">
        <v>95</v>
      </c>
      <c r="E21" s="16" t="s">
        <v>71</v>
      </c>
      <c r="F21" s="15">
        <v>1.738E-2</v>
      </c>
      <c r="G21" s="15">
        <v>2.98</v>
      </c>
      <c r="H21" s="14" t="s">
        <v>76</v>
      </c>
      <c r="I21" s="13">
        <v>3.2</v>
      </c>
      <c r="J21" s="12">
        <v>0.49</v>
      </c>
      <c r="M21" s="11"/>
    </row>
    <row r="22" spans="1:13" hidden="1">
      <c r="A22" s="19" t="s">
        <v>298</v>
      </c>
      <c r="B22" s="18" t="s">
        <v>297</v>
      </c>
      <c r="C22" s="18" t="s">
        <v>296</v>
      </c>
      <c r="D22" s="17" t="s">
        <v>295</v>
      </c>
      <c r="E22" s="16" t="s">
        <v>121</v>
      </c>
      <c r="F22" s="15">
        <v>2.239E-2</v>
      </c>
      <c r="G22" s="15">
        <v>2.96</v>
      </c>
      <c r="H22" s="14" t="s">
        <v>76</v>
      </c>
      <c r="I22" s="13">
        <v>3</v>
      </c>
      <c r="J22" s="12">
        <v>0.38</v>
      </c>
      <c r="M22" s="11"/>
    </row>
    <row r="23" spans="1:13" hidden="1">
      <c r="A23" s="22" t="s">
        <v>294</v>
      </c>
      <c r="B23" s="18" t="s">
        <v>293</v>
      </c>
      <c r="C23" s="21" t="s">
        <v>292</v>
      </c>
      <c r="D23" s="17" t="s">
        <v>79</v>
      </c>
      <c r="E23" s="16" t="s">
        <v>71</v>
      </c>
      <c r="F23" s="9">
        <v>1.047E-2</v>
      </c>
      <c r="G23" s="15">
        <v>3.2</v>
      </c>
      <c r="H23" s="14" t="s">
        <v>76</v>
      </c>
      <c r="I23" s="13">
        <v>3.3</v>
      </c>
      <c r="J23" s="12">
        <v>0.2</v>
      </c>
      <c r="M23" s="11"/>
    </row>
    <row r="24" spans="1:13" hidden="1">
      <c r="A24" s="22" t="s">
        <v>291</v>
      </c>
      <c r="B24" s="18" t="s">
        <v>290</v>
      </c>
      <c r="C24" s="18" t="s">
        <v>289</v>
      </c>
      <c r="D24" s="17" t="s">
        <v>109</v>
      </c>
      <c r="E24" s="16" t="s">
        <v>71</v>
      </c>
      <c r="F24" s="52">
        <v>0.01</v>
      </c>
      <c r="G24" s="52">
        <v>3.02</v>
      </c>
      <c r="H24" s="14" t="s">
        <v>76</v>
      </c>
      <c r="I24" s="13">
        <v>4</v>
      </c>
      <c r="J24" s="12">
        <v>0.7</v>
      </c>
      <c r="M24" s="11"/>
    </row>
    <row r="25" spans="1:13" hidden="1">
      <c r="A25" s="22" t="s">
        <v>288</v>
      </c>
      <c r="B25" s="23" t="s">
        <v>287</v>
      </c>
      <c r="C25" s="23" t="s">
        <v>286</v>
      </c>
      <c r="D25" s="16" t="s">
        <v>109</v>
      </c>
      <c r="E25" s="16" t="s">
        <v>71</v>
      </c>
      <c r="F25" s="15">
        <v>1.35E-2</v>
      </c>
      <c r="G25" s="15">
        <v>3.0430000000000001</v>
      </c>
      <c r="H25" s="25" t="s">
        <v>76</v>
      </c>
      <c r="I25" s="24">
        <v>3.2</v>
      </c>
      <c r="J25" s="25">
        <v>0.1</v>
      </c>
      <c r="M25" s="11"/>
    </row>
    <row r="26" spans="1:13" hidden="1">
      <c r="A26" s="22" t="s">
        <v>285</v>
      </c>
      <c r="B26" s="23" t="s">
        <v>284</v>
      </c>
      <c r="C26" s="23" t="s">
        <v>283</v>
      </c>
      <c r="D26" s="16" t="s">
        <v>79</v>
      </c>
      <c r="E26" s="16" t="s">
        <v>282</v>
      </c>
      <c r="F26" s="52">
        <v>9.5499999999999995E-3</v>
      </c>
      <c r="G26" s="15">
        <v>3.05</v>
      </c>
      <c r="H26" s="25" t="s">
        <v>76</v>
      </c>
      <c r="I26" s="24">
        <v>3.4</v>
      </c>
      <c r="J26" s="25">
        <v>0.2</v>
      </c>
      <c r="M26" s="11"/>
    </row>
    <row r="27" spans="1:13" hidden="1">
      <c r="A27" s="19" t="s">
        <v>281</v>
      </c>
      <c r="B27" s="23" t="s">
        <v>280</v>
      </c>
      <c r="C27" s="23" t="s">
        <v>279</v>
      </c>
      <c r="D27" s="16" t="s">
        <v>72</v>
      </c>
      <c r="E27" s="16" t="s">
        <v>71</v>
      </c>
      <c r="F27" s="53">
        <v>1.5100000000000001E-2</v>
      </c>
      <c r="G27" s="53">
        <v>3.0600999999999998</v>
      </c>
      <c r="H27" s="14" t="s">
        <v>76</v>
      </c>
      <c r="I27" s="13">
        <v>4.4000000000000004</v>
      </c>
      <c r="J27" s="12">
        <v>0.5</v>
      </c>
      <c r="L27" s="4" t="s">
        <v>370</v>
      </c>
      <c r="M27" s="11"/>
    </row>
    <row r="28" spans="1:13">
      <c r="A28" s="19" t="s">
        <v>22</v>
      </c>
      <c r="B28" s="18" t="s">
        <v>23</v>
      </c>
      <c r="C28" s="18" t="s">
        <v>24</v>
      </c>
      <c r="D28" s="17" t="s">
        <v>25</v>
      </c>
      <c r="E28" s="16" t="s">
        <v>77</v>
      </c>
      <c r="F28" s="102">
        <v>-2.4262000000000001</v>
      </c>
      <c r="G28" s="104">
        <v>2.0768</v>
      </c>
      <c r="H28" s="14" t="s">
        <v>76</v>
      </c>
      <c r="I28" s="24">
        <v>2</v>
      </c>
      <c r="J28" s="12">
        <v>0.02</v>
      </c>
      <c r="M28" s="11"/>
    </row>
    <row r="29" spans="1:13" hidden="1">
      <c r="A29" s="22" t="s">
        <v>278</v>
      </c>
      <c r="B29" s="18" t="s">
        <v>277</v>
      </c>
      <c r="C29" s="18" t="s">
        <v>276</v>
      </c>
      <c r="D29" s="17" t="s">
        <v>72</v>
      </c>
      <c r="E29" s="16" t="s">
        <v>71</v>
      </c>
      <c r="F29" s="9">
        <v>1.5140000000000001E-2</v>
      </c>
      <c r="G29" s="9">
        <v>2.98</v>
      </c>
      <c r="H29" s="14" t="s">
        <v>76</v>
      </c>
      <c r="I29" s="24">
        <v>4.4000000000000004</v>
      </c>
      <c r="J29" s="12">
        <v>0.03</v>
      </c>
      <c r="M29" s="11"/>
    </row>
    <row r="30" spans="1:13" hidden="1">
      <c r="A30" s="19" t="s">
        <v>275</v>
      </c>
      <c r="B30" s="18" t="s">
        <v>274</v>
      </c>
      <c r="C30" s="18" t="s">
        <v>273</v>
      </c>
      <c r="D30" s="17" t="s">
        <v>138</v>
      </c>
      <c r="E30" s="16" t="s">
        <v>71</v>
      </c>
      <c r="F30" s="52">
        <v>2.512E-2</v>
      </c>
      <c r="G30" s="52">
        <v>3.1</v>
      </c>
      <c r="H30" s="14" t="s">
        <v>76</v>
      </c>
      <c r="I30" s="13">
        <v>3</v>
      </c>
      <c r="J30" s="12">
        <v>0.44</v>
      </c>
      <c r="M30" s="11"/>
    </row>
    <row r="31" spans="1:13" s="6" customFormat="1" hidden="1">
      <c r="A31" s="30" t="s">
        <v>272</v>
      </c>
      <c r="B31" s="23" t="s">
        <v>271</v>
      </c>
      <c r="C31" s="23" t="s">
        <v>270</v>
      </c>
      <c r="D31" s="16" t="s">
        <v>183</v>
      </c>
      <c r="E31" s="16" t="s">
        <v>71</v>
      </c>
      <c r="F31" s="6">
        <v>3.09E-2</v>
      </c>
      <c r="G31" s="6">
        <v>2.95</v>
      </c>
      <c r="H31" s="16" t="s">
        <v>76</v>
      </c>
      <c r="I31" s="32">
        <v>2.8</v>
      </c>
      <c r="J31" s="26">
        <v>0</v>
      </c>
      <c r="M31" s="21"/>
    </row>
    <row r="32" spans="1:13" hidden="1">
      <c r="A32" s="19" t="s">
        <v>269</v>
      </c>
      <c r="B32" s="18" t="s">
        <v>268</v>
      </c>
      <c r="C32" s="18" t="s">
        <v>267</v>
      </c>
      <c r="D32" s="17" t="s">
        <v>95</v>
      </c>
      <c r="E32" s="16" t="s">
        <v>71</v>
      </c>
      <c r="F32" s="52">
        <v>1.349E-2</v>
      </c>
      <c r="G32" s="52">
        <v>3</v>
      </c>
      <c r="H32" s="14" t="s">
        <v>76</v>
      </c>
      <c r="I32" s="13">
        <v>3.3</v>
      </c>
      <c r="J32" s="12">
        <v>0.41</v>
      </c>
      <c r="M32" s="11"/>
    </row>
    <row r="33" spans="1:13" hidden="1">
      <c r="A33" s="19" t="s">
        <v>266</v>
      </c>
      <c r="B33" s="18" t="s">
        <v>265</v>
      </c>
      <c r="C33" s="18" t="s">
        <v>264</v>
      </c>
      <c r="D33" s="17" t="s">
        <v>263</v>
      </c>
      <c r="E33" s="16" t="s">
        <v>71</v>
      </c>
      <c r="F33" s="52">
        <v>1.738E-2</v>
      </c>
      <c r="G33" s="52">
        <v>2.9</v>
      </c>
      <c r="H33" s="14" t="s">
        <v>76</v>
      </c>
      <c r="I33" s="13">
        <v>3.8</v>
      </c>
      <c r="J33" s="12">
        <v>0.47</v>
      </c>
      <c r="M33" s="11"/>
    </row>
    <row r="34" spans="1:13" hidden="1">
      <c r="A34" s="19" t="s">
        <v>262</v>
      </c>
      <c r="B34" s="18" t="s">
        <v>261</v>
      </c>
      <c r="C34" s="18" t="s">
        <v>260</v>
      </c>
      <c r="D34" s="17" t="s">
        <v>130</v>
      </c>
      <c r="E34" s="16" t="s">
        <v>71</v>
      </c>
      <c r="F34" s="15">
        <v>9.7699999999999992E-3</v>
      </c>
      <c r="G34" s="52">
        <v>3.12</v>
      </c>
      <c r="H34" s="14" t="s">
        <v>76</v>
      </c>
      <c r="I34" s="13">
        <v>3.5</v>
      </c>
      <c r="J34" s="12">
        <v>0.37</v>
      </c>
      <c r="M34" s="11"/>
    </row>
    <row r="35" spans="1:13" hidden="1">
      <c r="A35" s="19" t="s">
        <v>259</v>
      </c>
      <c r="B35" s="23" t="s">
        <v>258</v>
      </c>
      <c r="C35" s="23" t="s">
        <v>257</v>
      </c>
      <c r="D35" s="16" t="s">
        <v>126</v>
      </c>
      <c r="E35" s="16" t="s">
        <v>71</v>
      </c>
      <c r="F35" s="60">
        <v>1.8600000000000001E-3</v>
      </c>
      <c r="G35" s="60">
        <v>3.07</v>
      </c>
      <c r="H35" s="14" t="s">
        <v>76</v>
      </c>
      <c r="I35" s="29">
        <v>3.9</v>
      </c>
      <c r="J35" s="12">
        <v>0.63</v>
      </c>
      <c r="M35" s="11"/>
    </row>
    <row r="36" spans="1:13" hidden="1">
      <c r="A36" s="22" t="s">
        <v>256</v>
      </c>
      <c r="B36" s="18" t="s">
        <v>255</v>
      </c>
      <c r="C36" s="18" t="s">
        <v>254</v>
      </c>
      <c r="D36" s="17" t="s">
        <v>109</v>
      </c>
      <c r="E36" s="16" t="s">
        <v>71</v>
      </c>
      <c r="F36" s="52">
        <v>1.1220000000000001E-2</v>
      </c>
      <c r="G36" s="52">
        <v>3.07</v>
      </c>
      <c r="H36" s="14" t="s">
        <v>76</v>
      </c>
      <c r="I36" s="31">
        <v>4.2</v>
      </c>
      <c r="J36" s="12">
        <v>0.74</v>
      </c>
      <c r="M36" s="11"/>
    </row>
    <row r="37" spans="1:13" hidden="1">
      <c r="A37" s="22" t="s">
        <v>253</v>
      </c>
      <c r="B37" s="23" t="s">
        <v>252</v>
      </c>
      <c r="C37" s="23" t="s">
        <v>251</v>
      </c>
      <c r="D37" s="16" t="s">
        <v>79</v>
      </c>
      <c r="E37" s="16" t="s">
        <v>71</v>
      </c>
      <c r="F37" s="52">
        <v>2.188E-2</v>
      </c>
      <c r="G37" s="52">
        <v>2.98</v>
      </c>
      <c r="H37" s="25" t="s">
        <v>76</v>
      </c>
      <c r="I37" s="24">
        <v>4.2</v>
      </c>
      <c r="J37" s="12">
        <v>0</v>
      </c>
      <c r="M37" s="11"/>
    </row>
    <row r="38" spans="1:13" hidden="1">
      <c r="A38" s="22" t="s">
        <v>250</v>
      </c>
      <c r="B38" s="23" t="s">
        <v>249</v>
      </c>
      <c r="C38" s="23" t="s">
        <v>248</v>
      </c>
      <c r="D38" s="16" t="s">
        <v>122</v>
      </c>
      <c r="E38" s="16" t="s">
        <v>121</v>
      </c>
      <c r="F38" s="52">
        <v>2.818E-2</v>
      </c>
      <c r="G38" s="52">
        <v>2.83</v>
      </c>
      <c r="H38" s="25" t="s">
        <v>76</v>
      </c>
      <c r="I38" s="24">
        <v>2</v>
      </c>
      <c r="J38" s="12">
        <v>0</v>
      </c>
      <c r="M38" s="11"/>
    </row>
    <row r="39" spans="1:13" hidden="1">
      <c r="A39" s="22" t="s">
        <v>247</v>
      </c>
      <c r="B39" s="23" t="s">
        <v>246</v>
      </c>
      <c r="C39" s="23" t="s">
        <v>245</v>
      </c>
      <c r="D39" s="16" t="s">
        <v>87</v>
      </c>
      <c r="E39" s="16" t="s">
        <v>71</v>
      </c>
      <c r="F39" s="52">
        <v>2.188E-2</v>
      </c>
      <c r="G39" s="52">
        <v>2.95</v>
      </c>
      <c r="H39" s="25" t="s">
        <v>70</v>
      </c>
      <c r="I39" s="24">
        <v>4.2</v>
      </c>
      <c r="J39" s="12">
        <v>0.4</v>
      </c>
      <c r="M39" s="11"/>
    </row>
    <row r="40" spans="1:13" hidden="1">
      <c r="A40" s="20" t="s">
        <v>244</v>
      </c>
      <c r="B40" s="18" t="s">
        <v>243</v>
      </c>
      <c r="C40" s="18" t="s">
        <v>242</v>
      </c>
      <c r="D40" s="17" t="s">
        <v>228</v>
      </c>
      <c r="E40" s="16" t="s">
        <v>71</v>
      </c>
      <c r="F40" s="15">
        <v>3.8E-3</v>
      </c>
      <c r="G40" s="15">
        <v>3.21</v>
      </c>
      <c r="H40" s="14" t="s">
        <v>76</v>
      </c>
      <c r="I40" s="29">
        <v>4.5</v>
      </c>
      <c r="J40" s="12">
        <v>0</v>
      </c>
      <c r="M40" s="11"/>
    </row>
    <row r="41" spans="1:13" hidden="1">
      <c r="A41" s="22" t="s">
        <v>241</v>
      </c>
      <c r="B41" s="23" t="s">
        <v>240</v>
      </c>
      <c r="C41" s="23" t="s">
        <v>239</v>
      </c>
      <c r="D41" s="16" t="s">
        <v>238</v>
      </c>
      <c r="E41" s="16" t="s">
        <v>71</v>
      </c>
      <c r="F41" s="5">
        <v>2.818E-2</v>
      </c>
      <c r="G41" s="5">
        <v>2.9</v>
      </c>
      <c r="H41" s="16" t="s">
        <v>76</v>
      </c>
      <c r="I41" s="29">
        <v>3.5</v>
      </c>
      <c r="J41" s="26">
        <v>0.2</v>
      </c>
      <c r="M41" s="11"/>
    </row>
    <row r="42" spans="1:13" hidden="1">
      <c r="A42" s="19" t="s">
        <v>237</v>
      </c>
      <c r="B42" s="18" t="s">
        <v>236</v>
      </c>
      <c r="C42" s="18" t="s">
        <v>235</v>
      </c>
      <c r="D42" s="17" t="s">
        <v>72</v>
      </c>
      <c r="E42" s="16" t="s">
        <v>71</v>
      </c>
      <c r="F42" s="52">
        <v>1.4449999999999999E-2</v>
      </c>
      <c r="G42" s="52">
        <v>2.97</v>
      </c>
      <c r="H42" s="14" t="s">
        <v>76</v>
      </c>
      <c r="I42" s="31">
        <v>3.8</v>
      </c>
      <c r="J42" s="12">
        <v>0.62</v>
      </c>
      <c r="M42" s="11"/>
    </row>
    <row r="43" spans="1:13" hidden="1">
      <c r="A43" s="19" t="s">
        <v>234</v>
      </c>
      <c r="B43" s="18" t="s">
        <v>233</v>
      </c>
      <c r="C43" s="18" t="s">
        <v>232</v>
      </c>
      <c r="D43" s="17" t="s">
        <v>170</v>
      </c>
      <c r="E43" s="16" t="s">
        <v>71</v>
      </c>
      <c r="F43" s="15">
        <v>1.1480000000000001E-2</v>
      </c>
      <c r="G43" s="15">
        <v>3.09</v>
      </c>
      <c r="H43" s="14" t="s">
        <v>76</v>
      </c>
      <c r="I43" s="13">
        <v>4.4000000000000004</v>
      </c>
      <c r="J43" s="12">
        <v>0.79</v>
      </c>
      <c r="M43" s="11"/>
    </row>
    <row r="44" spans="1:13" hidden="1">
      <c r="A44" s="19" t="s">
        <v>231</v>
      </c>
      <c r="B44" s="18" t="s">
        <v>230</v>
      </c>
      <c r="C44" s="18" t="s">
        <v>229</v>
      </c>
      <c r="D44" s="17" t="s">
        <v>228</v>
      </c>
      <c r="E44" s="16" t="s">
        <v>71</v>
      </c>
      <c r="F44" s="52">
        <v>3.8E-3</v>
      </c>
      <c r="G44" s="52">
        <v>3.21</v>
      </c>
      <c r="H44" s="14" t="s">
        <v>76</v>
      </c>
      <c r="I44" s="13">
        <v>4.2</v>
      </c>
      <c r="J44" s="12">
        <v>0.72</v>
      </c>
      <c r="M44" s="11"/>
    </row>
    <row r="45" spans="1:13">
      <c r="A45" s="22" t="s">
        <v>227</v>
      </c>
      <c r="B45" s="23" t="s">
        <v>226</v>
      </c>
      <c r="C45" s="23" t="s">
        <v>225</v>
      </c>
      <c r="D45" s="16" t="s">
        <v>52</v>
      </c>
      <c r="E45" s="16" t="s">
        <v>77</v>
      </c>
      <c r="F45" s="15">
        <v>1.9949999999999999E-2</v>
      </c>
      <c r="G45" s="15">
        <v>2.99</v>
      </c>
      <c r="H45" s="25" t="s">
        <v>76</v>
      </c>
      <c r="I45" s="24">
        <v>2</v>
      </c>
      <c r="J45" s="12">
        <v>0</v>
      </c>
    </row>
    <row r="46" spans="1:13" hidden="1">
      <c r="A46" s="22" t="s">
        <v>224</v>
      </c>
      <c r="B46" s="23" t="s">
        <v>223</v>
      </c>
      <c r="C46" s="23" t="s">
        <v>222</v>
      </c>
      <c r="D46" s="16" t="s">
        <v>138</v>
      </c>
      <c r="E46" s="16" t="s">
        <v>71</v>
      </c>
      <c r="F46" s="52">
        <v>2.188E-2</v>
      </c>
      <c r="G46" s="15">
        <v>3.02</v>
      </c>
      <c r="H46" s="25" t="s">
        <v>76</v>
      </c>
      <c r="I46" s="24">
        <v>3.4</v>
      </c>
      <c r="J46" s="12">
        <v>0.2</v>
      </c>
      <c r="M46" s="11"/>
    </row>
    <row r="47" spans="1:13" hidden="1">
      <c r="A47" s="22" t="s">
        <v>221</v>
      </c>
      <c r="B47" s="18" t="s">
        <v>220</v>
      </c>
      <c r="C47" s="18" t="s">
        <v>219</v>
      </c>
      <c r="D47" s="17" t="s">
        <v>117</v>
      </c>
      <c r="E47" s="16" t="s">
        <v>71</v>
      </c>
      <c r="F47" s="15">
        <v>1.1480000000000001E-2</v>
      </c>
      <c r="G47" s="15">
        <v>2.89</v>
      </c>
      <c r="H47" s="14" t="s">
        <v>76</v>
      </c>
      <c r="I47" s="24">
        <v>3.5</v>
      </c>
      <c r="J47" s="12">
        <v>0.4</v>
      </c>
      <c r="M47" s="11"/>
    </row>
    <row r="48" spans="1:13" hidden="1">
      <c r="A48" s="19" t="s">
        <v>218</v>
      </c>
      <c r="B48" s="18" t="s">
        <v>217</v>
      </c>
      <c r="C48" s="18" t="s">
        <v>216</v>
      </c>
      <c r="D48" s="17" t="s">
        <v>72</v>
      </c>
      <c r="E48" s="16" t="s">
        <v>71</v>
      </c>
      <c r="F48" s="52">
        <v>1.6979999999999999E-2</v>
      </c>
      <c r="G48" s="52">
        <v>2.96</v>
      </c>
      <c r="H48" s="14" t="s">
        <v>76</v>
      </c>
      <c r="I48" s="13">
        <v>4.4000000000000004</v>
      </c>
      <c r="J48" s="12">
        <v>0.75</v>
      </c>
      <c r="M48" s="11"/>
    </row>
    <row r="49" spans="1:13">
      <c r="A49" s="22" t="s">
        <v>215</v>
      </c>
      <c r="B49" s="23" t="s">
        <v>214</v>
      </c>
      <c r="C49" s="23" t="s">
        <v>213</v>
      </c>
      <c r="D49" s="16" t="s">
        <v>8</v>
      </c>
      <c r="E49" s="16" t="s">
        <v>77</v>
      </c>
      <c r="F49" s="102">
        <v>-4.8764000000000003</v>
      </c>
      <c r="G49" s="102">
        <v>3.0617999999999999</v>
      </c>
      <c r="H49" s="25" t="s">
        <v>76</v>
      </c>
      <c r="I49" s="24">
        <v>2</v>
      </c>
      <c r="J49" s="12">
        <v>0</v>
      </c>
      <c r="M49" s="11"/>
    </row>
    <row r="50" spans="1:13" ht="16" hidden="1" thickBot="1">
      <c r="A50" s="22" t="s">
        <v>212</v>
      </c>
      <c r="B50" s="23" t="s">
        <v>211</v>
      </c>
      <c r="C50" s="23" t="s">
        <v>210</v>
      </c>
      <c r="D50" s="16" t="s">
        <v>72</v>
      </c>
      <c r="E50" s="16" t="s">
        <v>71</v>
      </c>
      <c r="F50" s="5">
        <v>1.3180000000000001E-2</v>
      </c>
      <c r="G50" s="5">
        <v>2.97</v>
      </c>
      <c r="H50" s="14" t="s">
        <v>76</v>
      </c>
      <c r="I50" s="29">
        <v>3.9</v>
      </c>
      <c r="J50" s="12">
        <v>0.2</v>
      </c>
      <c r="K50" s="61"/>
      <c r="M50" s="11"/>
    </row>
    <row r="51" spans="1:13">
      <c r="A51" s="19" t="s">
        <v>209</v>
      </c>
      <c r="B51" s="18" t="s">
        <v>27</v>
      </c>
      <c r="C51" s="18" t="s">
        <v>28</v>
      </c>
      <c r="D51" s="17" t="s">
        <v>25</v>
      </c>
      <c r="E51" s="16" t="s">
        <v>77</v>
      </c>
      <c r="F51" s="104">
        <v>-4.6005000000000003</v>
      </c>
      <c r="G51" s="104">
        <v>2.9752000000000001</v>
      </c>
      <c r="H51" s="14" t="s">
        <v>76</v>
      </c>
      <c r="I51" s="31">
        <v>2</v>
      </c>
      <c r="J51" s="12">
        <v>0</v>
      </c>
      <c r="M51" s="11"/>
    </row>
    <row r="52" spans="1:13" hidden="1">
      <c r="A52" s="19" t="s">
        <v>208</v>
      </c>
      <c r="B52" s="18" t="s">
        <v>207</v>
      </c>
      <c r="C52" s="18" t="s">
        <v>206</v>
      </c>
      <c r="D52" s="17" t="s">
        <v>91</v>
      </c>
      <c r="E52" s="16" t="s">
        <v>121</v>
      </c>
      <c r="F52" s="52">
        <v>2.291E-2</v>
      </c>
      <c r="G52" s="52">
        <v>2.87</v>
      </c>
      <c r="H52" s="14" t="s">
        <v>76</v>
      </c>
      <c r="I52" s="13">
        <v>2.6</v>
      </c>
      <c r="J52" s="12">
        <v>0.19</v>
      </c>
      <c r="M52" s="11"/>
    </row>
    <row r="53" spans="1:13" hidden="1">
      <c r="A53" s="22" t="s">
        <v>205</v>
      </c>
      <c r="B53" s="23" t="s">
        <v>204</v>
      </c>
      <c r="C53" s="18" t="s">
        <v>203</v>
      </c>
      <c r="D53" s="17" t="s">
        <v>202</v>
      </c>
      <c r="E53" s="16" t="s">
        <v>71</v>
      </c>
      <c r="F53" s="15">
        <v>1.047E-2</v>
      </c>
      <c r="G53" s="15">
        <v>3.05</v>
      </c>
      <c r="H53" s="14" t="s">
        <v>76</v>
      </c>
      <c r="I53" s="27">
        <v>4.4000000000000004</v>
      </c>
      <c r="J53" s="26">
        <v>0.78</v>
      </c>
      <c r="M53" s="11"/>
    </row>
    <row r="54" spans="1:13" hidden="1">
      <c r="A54" s="22" t="s">
        <v>201</v>
      </c>
      <c r="B54" s="23" t="s">
        <v>200</v>
      </c>
      <c r="C54" s="23" t="s">
        <v>199</v>
      </c>
      <c r="D54" s="16" t="s">
        <v>198</v>
      </c>
      <c r="E54" s="16" t="s">
        <v>71</v>
      </c>
      <c r="F54" s="15">
        <v>6.6070000000000004E-2</v>
      </c>
      <c r="G54" s="15">
        <v>2.84</v>
      </c>
      <c r="H54" s="25" t="s">
        <v>76</v>
      </c>
      <c r="I54" s="29">
        <v>3.7</v>
      </c>
      <c r="J54" s="12">
        <v>0</v>
      </c>
      <c r="M54" s="11"/>
    </row>
    <row r="55" spans="1:13">
      <c r="A55" s="19" t="s">
        <v>12</v>
      </c>
      <c r="B55" s="18" t="s">
        <v>13</v>
      </c>
      <c r="C55" s="18" t="s">
        <v>14</v>
      </c>
      <c r="D55" s="17" t="s">
        <v>8</v>
      </c>
      <c r="E55" s="16" t="s">
        <v>77</v>
      </c>
      <c r="F55" s="102">
        <v>-3.2256999999999998</v>
      </c>
      <c r="G55" s="102">
        <v>2.3852000000000002</v>
      </c>
      <c r="H55" s="14" t="s">
        <v>76</v>
      </c>
      <c r="I55" s="13">
        <v>2</v>
      </c>
      <c r="J55" s="12">
        <v>0</v>
      </c>
      <c r="M55" s="11"/>
    </row>
    <row r="56" spans="1:13" hidden="1">
      <c r="A56" s="19" t="s">
        <v>197</v>
      </c>
      <c r="B56" s="18" t="s">
        <v>196</v>
      </c>
      <c r="C56" s="18" t="s">
        <v>195</v>
      </c>
      <c r="D56" s="17" t="s">
        <v>79</v>
      </c>
      <c r="E56" s="16" t="s">
        <v>71</v>
      </c>
      <c r="F56" s="52">
        <v>1.3100000000000001E-2</v>
      </c>
      <c r="G56" s="52">
        <v>3.0379999999999998</v>
      </c>
      <c r="H56" s="14" t="s">
        <v>76</v>
      </c>
      <c r="I56" s="13">
        <v>3.3</v>
      </c>
      <c r="J56" s="12">
        <v>0.44</v>
      </c>
      <c r="L56" s="4" t="s">
        <v>371</v>
      </c>
      <c r="M56" s="11"/>
    </row>
    <row r="57" spans="1:13" hidden="1">
      <c r="A57" s="22" t="s">
        <v>194</v>
      </c>
      <c r="B57" s="23" t="s">
        <v>193</v>
      </c>
      <c r="C57" s="23" t="s">
        <v>192</v>
      </c>
      <c r="D57" s="16" t="s">
        <v>183</v>
      </c>
      <c r="E57" s="16" t="s">
        <v>121</v>
      </c>
      <c r="F57" s="52">
        <v>3.09E-2</v>
      </c>
      <c r="G57" s="52">
        <v>2.89</v>
      </c>
      <c r="H57" s="25" t="s">
        <v>76</v>
      </c>
      <c r="I57" s="24">
        <v>3</v>
      </c>
      <c r="J57" s="12">
        <v>0</v>
      </c>
      <c r="K57" s="14"/>
      <c r="M57" s="11"/>
    </row>
    <row r="58" spans="1:13">
      <c r="A58" s="19" t="s">
        <v>5</v>
      </c>
      <c r="B58" s="18" t="s">
        <v>6</v>
      </c>
      <c r="C58" s="18" t="s">
        <v>7</v>
      </c>
      <c r="D58" s="17" t="s">
        <v>8</v>
      </c>
      <c r="E58" s="16" t="s">
        <v>77</v>
      </c>
      <c r="F58" s="102">
        <v>-5.0162000000000004</v>
      </c>
      <c r="G58" s="102">
        <v>3.1109</v>
      </c>
      <c r="H58" s="14" t="s">
        <v>76</v>
      </c>
      <c r="I58" s="13">
        <v>2</v>
      </c>
      <c r="J58" s="12">
        <v>0.08</v>
      </c>
      <c r="M58" s="11"/>
    </row>
    <row r="59" spans="1:13">
      <c r="A59" s="22" t="s">
        <v>191</v>
      </c>
      <c r="B59" s="23" t="s">
        <v>56</v>
      </c>
      <c r="C59" s="23" t="s">
        <v>57</v>
      </c>
      <c r="D59" s="16" t="s">
        <v>8</v>
      </c>
      <c r="E59" s="16" t="s">
        <v>77</v>
      </c>
      <c r="F59" s="102">
        <v>-4.8714000000000004</v>
      </c>
      <c r="G59" s="102">
        <v>3.0626000000000002</v>
      </c>
      <c r="H59" s="25" t="s">
        <v>76</v>
      </c>
      <c r="I59" s="24">
        <v>2</v>
      </c>
      <c r="J59" s="12">
        <v>0</v>
      </c>
      <c r="M59" s="11"/>
    </row>
    <row r="60" spans="1:13" hidden="1">
      <c r="A60" s="19" t="s">
        <v>190</v>
      </c>
      <c r="B60" s="23" t="s">
        <v>189</v>
      </c>
      <c r="C60" s="23" t="s">
        <v>188</v>
      </c>
      <c r="D60" s="16" t="s">
        <v>109</v>
      </c>
      <c r="E60" s="16" t="s">
        <v>71</v>
      </c>
      <c r="F60" s="15">
        <v>1.1480000000000001E-2</v>
      </c>
      <c r="G60" s="15">
        <v>3.04</v>
      </c>
      <c r="H60" s="25" t="s">
        <v>76</v>
      </c>
      <c r="I60" s="29">
        <v>3.8</v>
      </c>
      <c r="J60" s="25">
        <v>0.3</v>
      </c>
      <c r="M60" s="11"/>
    </row>
    <row r="61" spans="1:13">
      <c r="A61" s="19" t="s">
        <v>18</v>
      </c>
      <c r="B61" s="18" t="s">
        <v>19</v>
      </c>
      <c r="C61" s="18" t="s">
        <v>20</v>
      </c>
      <c r="D61" s="17" t="s">
        <v>8</v>
      </c>
      <c r="E61" s="16" t="s">
        <v>77</v>
      </c>
      <c r="F61" s="102">
        <v>-4.0781000000000001</v>
      </c>
      <c r="G61" s="102">
        <v>2.7437999999999998</v>
      </c>
      <c r="H61" s="14" t="s">
        <v>76</v>
      </c>
      <c r="I61" s="13">
        <v>2</v>
      </c>
      <c r="J61" s="12">
        <v>0.06</v>
      </c>
      <c r="M61" s="11"/>
    </row>
    <row r="62" spans="1:13">
      <c r="A62" s="19" t="s">
        <v>187</v>
      </c>
      <c r="B62" s="18" t="s">
        <v>37</v>
      </c>
      <c r="C62" s="18" t="s">
        <v>38</v>
      </c>
      <c r="D62" s="17" t="s">
        <v>8</v>
      </c>
      <c r="E62" s="16" t="s">
        <v>77</v>
      </c>
      <c r="F62" s="102">
        <v>-3.0508999999999999</v>
      </c>
      <c r="G62" s="102">
        <v>2.3191999999999999</v>
      </c>
      <c r="H62" s="14" t="s">
        <v>76</v>
      </c>
      <c r="I62" s="13">
        <v>2</v>
      </c>
      <c r="J62" s="12">
        <v>0</v>
      </c>
      <c r="M62" s="11"/>
    </row>
    <row r="63" spans="1:13" hidden="1">
      <c r="A63" s="19" t="s">
        <v>186</v>
      </c>
      <c r="B63" s="18" t="s">
        <v>185</v>
      </c>
      <c r="C63" s="18" t="s">
        <v>184</v>
      </c>
      <c r="D63" s="17" t="s">
        <v>183</v>
      </c>
      <c r="E63" s="16" t="s">
        <v>121</v>
      </c>
      <c r="F63" s="52">
        <v>3.388E-2</v>
      </c>
      <c r="G63" s="52">
        <v>2.91</v>
      </c>
      <c r="H63" s="14" t="s">
        <v>76</v>
      </c>
      <c r="I63" s="24">
        <v>2.6</v>
      </c>
      <c r="J63" s="12">
        <v>0.33</v>
      </c>
      <c r="M63" s="11"/>
    </row>
    <row r="64" spans="1:13" hidden="1">
      <c r="A64" s="22" t="s">
        <v>182</v>
      </c>
      <c r="B64" s="23" t="s">
        <v>181</v>
      </c>
      <c r="C64" s="23" t="s">
        <v>180</v>
      </c>
      <c r="D64" s="16" t="s">
        <v>109</v>
      </c>
      <c r="E64" s="16" t="s">
        <v>71</v>
      </c>
      <c r="F64" s="15">
        <v>1.349E-2</v>
      </c>
      <c r="G64" s="15">
        <v>3.09</v>
      </c>
      <c r="H64" s="25" t="s">
        <v>76</v>
      </c>
      <c r="I64" s="29">
        <v>3.5</v>
      </c>
      <c r="J64" s="12">
        <v>0.4</v>
      </c>
      <c r="M64" s="11"/>
    </row>
    <row r="65" spans="1:13" hidden="1">
      <c r="A65" s="22" t="s">
        <v>179</v>
      </c>
      <c r="B65" s="23" t="s">
        <v>178</v>
      </c>
      <c r="C65" s="23" t="s">
        <v>177</v>
      </c>
      <c r="D65" s="16" t="s">
        <v>95</v>
      </c>
      <c r="E65" s="16" t="s">
        <v>71</v>
      </c>
      <c r="F65" s="52">
        <v>1.2880000000000001E-2</v>
      </c>
      <c r="G65" s="52">
        <v>3.02</v>
      </c>
      <c r="H65" s="25" t="s">
        <v>76</v>
      </c>
      <c r="I65" s="12">
        <v>3.5</v>
      </c>
      <c r="J65" s="12">
        <v>0.2</v>
      </c>
      <c r="M65" s="11"/>
    </row>
    <row r="66" spans="1:13" hidden="1">
      <c r="A66" s="19" t="s">
        <v>176</v>
      </c>
      <c r="B66" s="18" t="s">
        <v>175</v>
      </c>
      <c r="C66" s="18" t="s">
        <v>174</v>
      </c>
      <c r="D66" s="17" t="s">
        <v>72</v>
      </c>
      <c r="E66" s="16" t="s">
        <v>71</v>
      </c>
      <c r="F66" s="52">
        <v>1.413E-2</v>
      </c>
      <c r="G66" s="52">
        <v>2.98</v>
      </c>
      <c r="H66" s="14" t="s">
        <v>76</v>
      </c>
      <c r="I66" s="13">
        <v>4.2</v>
      </c>
      <c r="J66" s="12">
        <v>0.72</v>
      </c>
      <c r="M66" s="11"/>
    </row>
    <row r="67" spans="1:13" hidden="1">
      <c r="A67" s="30" t="s">
        <v>173</v>
      </c>
      <c r="B67" s="18" t="s">
        <v>172</v>
      </c>
      <c r="C67" s="23" t="s">
        <v>171</v>
      </c>
      <c r="D67" s="17" t="s">
        <v>170</v>
      </c>
      <c r="E67" s="16" t="s">
        <v>71</v>
      </c>
      <c r="F67" s="15">
        <v>1.5140000000000001E-2</v>
      </c>
      <c r="G67" s="15">
        <v>2.99</v>
      </c>
      <c r="H67" s="14" t="s">
        <v>76</v>
      </c>
      <c r="I67" s="27">
        <v>3.8</v>
      </c>
      <c r="J67" s="26">
        <v>0.55000000000000004</v>
      </c>
      <c r="M67" s="11"/>
    </row>
    <row r="68" spans="1:13" hidden="1">
      <c r="A68" s="22" t="s">
        <v>169</v>
      </c>
      <c r="B68" s="18" t="s">
        <v>168</v>
      </c>
      <c r="C68" s="18" t="s">
        <v>167</v>
      </c>
      <c r="D68" s="17" t="s">
        <v>91</v>
      </c>
      <c r="E68" s="16" t="s">
        <v>121</v>
      </c>
      <c r="F68" s="52">
        <v>0.82299999999999995</v>
      </c>
      <c r="G68" s="59">
        <v>1.8136000000000001</v>
      </c>
      <c r="H68" s="14" t="s">
        <v>76</v>
      </c>
      <c r="I68" s="13">
        <v>2.8</v>
      </c>
      <c r="J68" s="12">
        <v>0.45</v>
      </c>
      <c r="L68" s="4" t="s">
        <v>370</v>
      </c>
      <c r="M68" s="11"/>
    </row>
    <row r="69" spans="1:13">
      <c r="A69" s="22" t="s">
        <v>166</v>
      </c>
      <c r="B69" s="23" t="s">
        <v>165</v>
      </c>
      <c r="C69" s="23" t="s">
        <v>164</v>
      </c>
      <c r="D69" s="16" t="s">
        <v>52</v>
      </c>
      <c r="E69" s="16" t="s">
        <v>71</v>
      </c>
      <c r="F69" s="52">
        <v>1.8200000000000001E-2</v>
      </c>
      <c r="G69" s="52">
        <v>3.05</v>
      </c>
      <c r="H69" s="25" t="s">
        <v>76</v>
      </c>
      <c r="I69" s="24">
        <v>3.8</v>
      </c>
      <c r="J69" s="12">
        <v>0.2</v>
      </c>
      <c r="M69" s="11"/>
    </row>
    <row r="70" spans="1:13" hidden="1">
      <c r="A70" s="22" t="s">
        <v>163</v>
      </c>
      <c r="B70" s="23" t="s">
        <v>162</v>
      </c>
      <c r="C70" s="23" t="s">
        <v>161</v>
      </c>
      <c r="D70" s="16" t="s">
        <v>160</v>
      </c>
      <c r="E70" s="16" t="s">
        <v>71</v>
      </c>
      <c r="F70" s="15">
        <v>1.5100000000000001E-3</v>
      </c>
      <c r="G70" s="15">
        <v>2.91</v>
      </c>
      <c r="H70" s="25" t="s">
        <v>76</v>
      </c>
      <c r="I70" s="24">
        <v>3.5</v>
      </c>
      <c r="J70" s="12">
        <v>0.5</v>
      </c>
      <c r="M70" s="11"/>
    </row>
    <row r="71" spans="1:13" hidden="1">
      <c r="A71" s="19" t="s">
        <v>159</v>
      </c>
      <c r="B71" s="18" t="s">
        <v>158</v>
      </c>
      <c r="C71" s="18" t="s">
        <v>157</v>
      </c>
      <c r="D71" s="17" t="s">
        <v>83</v>
      </c>
      <c r="E71" s="16" t="s">
        <v>71</v>
      </c>
      <c r="F71" s="52">
        <v>1.2019999999999999E-2</v>
      </c>
      <c r="G71" s="52">
        <v>3.07</v>
      </c>
      <c r="H71" s="14" t="s">
        <v>76</v>
      </c>
      <c r="I71" s="13">
        <v>3.4</v>
      </c>
      <c r="J71" s="12">
        <v>0</v>
      </c>
      <c r="L71" s="4" t="s">
        <v>372</v>
      </c>
      <c r="M71" s="11"/>
    </row>
    <row r="72" spans="1:13" hidden="1">
      <c r="A72" s="19" t="s">
        <v>156</v>
      </c>
      <c r="B72" s="18" t="s">
        <v>155</v>
      </c>
      <c r="C72" s="18" t="s">
        <v>154</v>
      </c>
      <c r="D72" s="17" t="s">
        <v>79</v>
      </c>
      <c r="E72" s="16" t="s">
        <v>71</v>
      </c>
      <c r="F72" s="52">
        <v>9.3299999999999998E-3</v>
      </c>
      <c r="G72" s="52">
        <v>3.06</v>
      </c>
      <c r="H72" s="14" t="s">
        <v>76</v>
      </c>
      <c r="I72" s="13">
        <v>3.3</v>
      </c>
      <c r="J72" s="12">
        <v>0.46</v>
      </c>
      <c r="M72" s="11"/>
    </row>
    <row r="73" spans="1:13" s="6" customFormat="1" hidden="1">
      <c r="A73" s="28" t="s">
        <v>153</v>
      </c>
      <c r="B73" s="18" t="s">
        <v>152</v>
      </c>
      <c r="C73" s="18" t="s">
        <v>151</v>
      </c>
      <c r="D73" s="17" t="s">
        <v>95</v>
      </c>
      <c r="E73" s="16" t="s">
        <v>71</v>
      </c>
      <c r="F73" s="6">
        <v>1.259E-2</v>
      </c>
      <c r="G73" s="6">
        <v>2.99</v>
      </c>
      <c r="H73" s="17" t="s">
        <v>76</v>
      </c>
      <c r="I73" s="27">
        <v>3.2</v>
      </c>
      <c r="J73" s="26">
        <v>0.39</v>
      </c>
      <c r="M73" s="21"/>
    </row>
    <row r="74" spans="1:13" hidden="1">
      <c r="A74" s="22" t="s">
        <v>150</v>
      </c>
      <c r="B74" s="18" t="s">
        <v>149</v>
      </c>
      <c r="C74" s="18" t="s">
        <v>148</v>
      </c>
      <c r="D74" s="17" t="s">
        <v>122</v>
      </c>
      <c r="E74" s="16" t="s">
        <v>121</v>
      </c>
      <c r="F74" s="5">
        <v>4.8980000000000003E-2</v>
      </c>
      <c r="G74" s="5">
        <v>2.78</v>
      </c>
      <c r="H74" s="14" t="s">
        <v>76</v>
      </c>
      <c r="I74" s="29">
        <v>3.3</v>
      </c>
      <c r="J74" s="4">
        <v>0.2</v>
      </c>
      <c r="M74" s="11"/>
    </row>
    <row r="75" spans="1:13" hidden="1">
      <c r="A75" s="22" t="s">
        <v>147</v>
      </c>
      <c r="B75" s="23" t="s">
        <v>146</v>
      </c>
      <c r="C75" s="23" t="s">
        <v>145</v>
      </c>
      <c r="D75" s="16" t="s">
        <v>109</v>
      </c>
      <c r="E75" s="16" t="s">
        <v>71</v>
      </c>
      <c r="F75" s="15">
        <v>1.1480000000000001E-2</v>
      </c>
      <c r="G75" s="15">
        <v>3.06</v>
      </c>
      <c r="H75" s="25" t="s">
        <v>76</v>
      </c>
      <c r="I75" s="12">
        <v>4.0999999999999996</v>
      </c>
      <c r="J75" s="12">
        <v>0.5</v>
      </c>
      <c r="M75" s="11"/>
    </row>
    <row r="76" spans="1:13" hidden="1">
      <c r="A76" s="22" t="s">
        <v>144</v>
      </c>
      <c r="B76" s="18" t="s">
        <v>143</v>
      </c>
      <c r="C76" s="18" t="s">
        <v>142</v>
      </c>
      <c r="D76" s="17" t="s">
        <v>79</v>
      </c>
      <c r="E76" s="16" t="s">
        <v>71</v>
      </c>
      <c r="F76" s="52">
        <v>1.44E-2</v>
      </c>
      <c r="G76" s="52">
        <v>3.0531999999999999</v>
      </c>
      <c r="H76" s="14" t="s">
        <v>76</v>
      </c>
      <c r="I76" s="13">
        <v>3.4</v>
      </c>
      <c r="J76" s="12">
        <v>0.49</v>
      </c>
      <c r="L76" s="4" t="s">
        <v>370</v>
      </c>
      <c r="M76" s="11"/>
    </row>
    <row r="77" spans="1:13" hidden="1">
      <c r="A77" s="22" t="s">
        <v>141</v>
      </c>
      <c r="B77" s="23" t="s">
        <v>140</v>
      </c>
      <c r="C77" s="23" t="s">
        <v>139</v>
      </c>
      <c r="D77" s="16" t="s">
        <v>138</v>
      </c>
      <c r="E77" s="16" t="s">
        <v>71</v>
      </c>
      <c r="F77" s="9">
        <v>2.5700000000000001E-2</v>
      </c>
      <c r="G77" s="9">
        <v>3.02</v>
      </c>
      <c r="H77" s="25" t="s">
        <v>76</v>
      </c>
      <c r="I77" s="24">
        <v>3.7</v>
      </c>
      <c r="J77" s="12">
        <v>0.2</v>
      </c>
      <c r="M77" s="11"/>
    </row>
    <row r="78" spans="1:13" hidden="1">
      <c r="A78" s="22" t="s">
        <v>137</v>
      </c>
      <c r="B78" s="23" t="s">
        <v>136</v>
      </c>
      <c r="C78" s="23" t="s">
        <v>135</v>
      </c>
      <c r="D78" s="16" t="s">
        <v>134</v>
      </c>
      <c r="E78" s="16" t="s">
        <v>71</v>
      </c>
      <c r="F78" s="52">
        <v>8.3199999999999993E-3</v>
      </c>
      <c r="G78" s="52">
        <v>3.09</v>
      </c>
      <c r="H78" s="14" t="s">
        <v>76</v>
      </c>
      <c r="I78" s="24">
        <v>3.5</v>
      </c>
      <c r="J78" s="12">
        <v>0.3</v>
      </c>
      <c r="M78" s="11"/>
    </row>
    <row r="79" spans="1:13" hidden="1">
      <c r="A79" s="28" t="s">
        <v>133</v>
      </c>
      <c r="B79" s="18" t="s">
        <v>132</v>
      </c>
      <c r="C79" s="18" t="s">
        <v>131</v>
      </c>
      <c r="D79" s="17" t="s">
        <v>130</v>
      </c>
      <c r="E79" s="16" t="s">
        <v>71</v>
      </c>
      <c r="F79" s="15">
        <v>0.01</v>
      </c>
      <c r="G79" s="15">
        <v>3.12</v>
      </c>
      <c r="H79" s="14" t="s">
        <v>76</v>
      </c>
      <c r="I79" s="27">
        <v>3.5</v>
      </c>
      <c r="J79" s="26">
        <v>0.53</v>
      </c>
      <c r="M79" s="11"/>
    </row>
    <row r="80" spans="1:13" hidden="1">
      <c r="A80" s="22" t="s">
        <v>129</v>
      </c>
      <c r="B80" s="23" t="s">
        <v>128</v>
      </c>
      <c r="C80" s="23" t="s">
        <v>127</v>
      </c>
      <c r="D80" s="17" t="s">
        <v>126</v>
      </c>
      <c r="E80" s="16" t="s">
        <v>71</v>
      </c>
      <c r="F80" s="52">
        <v>9.1E-4</v>
      </c>
      <c r="G80" s="52">
        <v>3.12</v>
      </c>
      <c r="H80" s="14" t="s">
        <v>76</v>
      </c>
      <c r="I80" s="13">
        <v>4.5</v>
      </c>
      <c r="J80" s="12">
        <v>0.8</v>
      </c>
      <c r="M80" s="11"/>
    </row>
    <row r="81" spans="1:13" hidden="1">
      <c r="A81" s="22" t="s">
        <v>125</v>
      </c>
      <c r="B81" s="18" t="s">
        <v>124</v>
      </c>
      <c r="C81" s="18" t="s">
        <v>123</v>
      </c>
      <c r="D81" s="17" t="s">
        <v>122</v>
      </c>
      <c r="E81" s="16" t="s">
        <v>121</v>
      </c>
      <c r="F81" s="52">
        <v>4.9000000000000002E-2</v>
      </c>
      <c r="G81" s="52">
        <v>2.78</v>
      </c>
      <c r="H81" s="14" t="s">
        <v>76</v>
      </c>
      <c r="I81" s="13">
        <v>3</v>
      </c>
      <c r="J81" s="12">
        <v>0.25</v>
      </c>
      <c r="L81" s="4" t="s">
        <v>373</v>
      </c>
      <c r="M81" s="11"/>
    </row>
    <row r="82" spans="1:13" hidden="1">
      <c r="A82" s="22" t="s">
        <v>120</v>
      </c>
      <c r="B82" s="18" t="s">
        <v>119</v>
      </c>
      <c r="C82" s="18" t="s">
        <v>118</v>
      </c>
      <c r="D82" s="17" t="s">
        <v>117</v>
      </c>
      <c r="E82" s="16" t="s">
        <v>71</v>
      </c>
      <c r="F82" s="52">
        <v>1.585E-2</v>
      </c>
      <c r="G82" s="52">
        <v>2.97</v>
      </c>
      <c r="H82" s="14" t="s">
        <v>76</v>
      </c>
      <c r="I82" s="13">
        <v>3.5</v>
      </c>
      <c r="J82" s="12">
        <v>0.56999999999999995</v>
      </c>
      <c r="M82" s="11"/>
    </row>
    <row r="83" spans="1:13">
      <c r="A83" s="22" t="s">
        <v>9</v>
      </c>
      <c r="B83" s="18" t="s">
        <v>10</v>
      </c>
      <c r="C83" s="18" t="s">
        <v>11</v>
      </c>
      <c r="D83" s="17" t="s">
        <v>8</v>
      </c>
      <c r="E83" s="16" t="s">
        <v>77</v>
      </c>
      <c r="F83" s="102">
        <v>-4.4317000000000002</v>
      </c>
      <c r="G83" s="102">
        <v>2.9051</v>
      </c>
      <c r="H83" s="14" t="s">
        <v>76</v>
      </c>
      <c r="I83" s="13">
        <v>2</v>
      </c>
      <c r="J83" s="12">
        <v>0.02</v>
      </c>
      <c r="M83" s="11"/>
    </row>
    <row r="84" spans="1:13">
      <c r="A84" s="22" t="s">
        <v>15</v>
      </c>
      <c r="B84" s="18" t="s">
        <v>16</v>
      </c>
      <c r="C84" s="18" t="s">
        <v>17</v>
      </c>
      <c r="D84" s="17" t="s">
        <v>8</v>
      </c>
      <c r="E84" s="16" t="s">
        <v>77</v>
      </c>
      <c r="F84" s="102">
        <v>-4.8887</v>
      </c>
      <c r="G84" s="102">
        <v>3.0548000000000002</v>
      </c>
      <c r="H84" s="14" t="s">
        <v>76</v>
      </c>
      <c r="I84" s="13">
        <v>2</v>
      </c>
      <c r="J84" s="12">
        <v>0</v>
      </c>
      <c r="M84" s="11"/>
    </row>
    <row r="85" spans="1:13" hidden="1">
      <c r="A85" s="22" t="s">
        <v>116</v>
      </c>
      <c r="B85" s="18" t="s">
        <v>115</v>
      </c>
      <c r="C85" s="18" t="s">
        <v>114</v>
      </c>
      <c r="D85" s="17" t="s">
        <v>113</v>
      </c>
      <c r="E85" s="16" t="s">
        <v>71</v>
      </c>
      <c r="F85" s="5">
        <v>7.9399999999999991E-3</v>
      </c>
      <c r="G85" s="5">
        <v>2.98</v>
      </c>
      <c r="H85" s="14" t="s">
        <v>70</v>
      </c>
      <c r="I85" s="14">
        <v>4.5</v>
      </c>
      <c r="J85" s="12">
        <v>0</v>
      </c>
      <c r="M85" s="11"/>
    </row>
    <row r="86" spans="1:13" hidden="1">
      <c r="A86" s="22" t="s">
        <v>112</v>
      </c>
      <c r="B86" s="23" t="s">
        <v>111</v>
      </c>
      <c r="C86" s="23" t="s">
        <v>110</v>
      </c>
      <c r="D86" s="16" t="s">
        <v>109</v>
      </c>
      <c r="E86" s="16" t="s">
        <v>71</v>
      </c>
      <c r="F86" s="52">
        <v>1.1220000000000001E-2</v>
      </c>
      <c r="G86" s="52">
        <v>3.06</v>
      </c>
      <c r="H86" s="25" t="s">
        <v>76</v>
      </c>
      <c r="I86" s="24">
        <v>4.5</v>
      </c>
      <c r="J86" s="12">
        <v>0.8</v>
      </c>
      <c r="M86" s="11"/>
    </row>
    <row r="87" spans="1:13" hidden="1">
      <c r="A87" s="22" t="s">
        <v>108</v>
      </c>
      <c r="B87" s="23" t="s">
        <v>107</v>
      </c>
      <c r="C87" s="23" t="s">
        <v>106</v>
      </c>
      <c r="D87" s="16" t="s">
        <v>95</v>
      </c>
      <c r="E87" s="16" t="s">
        <v>71</v>
      </c>
      <c r="F87" s="52">
        <v>1.5140000000000001E-2</v>
      </c>
      <c r="G87" s="15">
        <v>2.99</v>
      </c>
      <c r="H87" s="14" t="s">
        <v>76</v>
      </c>
      <c r="I87" s="13">
        <v>4.4000000000000004</v>
      </c>
      <c r="J87" s="12">
        <v>0</v>
      </c>
      <c r="M87" s="11"/>
    </row>
    <row r="88" spans="1:13" hidden="1">
      <c r="A88" s="19" t="s">
        <v>105</v>
      </c>
      <c r="B88" s="18" t="s">
        <v>104</v>
      </c>
      <c r="C88" s="18" t="s">
        <v>103</v>
      </c>
      <c r="D88" s="17" t="s">
        <v>102</v>
      </c>
      <c r="E88" s="16" t="s">
        <v>71</v>
      </c>
      <c r="F88" s="52">
        <v>1E-4</v>
      </c>
      <c r="G88" s="52">
        <v>3.5539999999999998</v>
      </c>
      <c r="H88" s="14" t="s">
        <v>76</v>
      </c>
      <c r="I88" s="13">
        <v>4.3</v>
      </c>
      <c r="J88" s="12">
        <v>0.73</v>
      </c>
      <c r="L88" s="4" t="s">
        <v>374</v>
      </c>
      <c r="M88" s="11"/>
    </row>
    <row r="89" spans="1:13" hidden="1">
      <c r="A89" s="19" t="s">
        <v>101</v>
      </c>
      <c r="B89" s="18" t="s">
        <v>100</v>
      </c>
      <c r="C89" s="18" t="s">
        <v>99</v>
      </c>
      <c r="D89" s="17" t="s">
        <v>95</v>
      </c>
      <c r="E89" s="16" t="s">
        <v>71</v>
      </c>
      <c r="F89" s="15">
        <v>1.4789999999999999E-2</v>
      </c>
      <c r="G89" s="15">
        <v>2.98</v>
      </c>
      <c r="H89" s="14" t="s">
        <v>76</v>
      </c>
      <c r="I89" s="13">
        <v>3.6</v>
      </c>
      <c r="J89" s="12">
        <v>0.48</v>
      </c>
      <c r="M89" s="11"/>
    </row>
    <row r="90" spans="1:13" hidden="1">
      <c r="A90" s="22" t="s">
        <v>98</v>
      </c>
      <c r="B90" s="23" t="s">
        <v>97</v>
      </c>
      <c r="C90" s="23" t="s">
        <v>96</v>
      </c>
      <c r="D90" s="16" t="s">
        <v>95</v>
      </c>
      <c r="E90" s="16" t="s">
        <v>71</v>
      </c>
      <c r="F90" s="9">
        <v>1.259E-2</v>
      </c>
      <c r="G90" s="9">
        <v>2.99</v>
      </c>
      <c r="H90" s="14" t="s">
        <v>76</v>
      </c>
      <c r="I90" s="13">
        <v>3.3</v>
      </c>
      <c r="J90" s="12">
        <v>0.1</v>
      </c>
      <c r="M90" s="11"/>
    </row>
    <row r="91" spans="1:13" hidden="1">
      <c r="A91" s="19" t="s">
        <v>94</v>
      </c>
      <c r="B91" s="18" t="s">
        <v>93</v>
      </c>
      <c r="C91" s="18" t="s">
        <v>92</v>
      </c>
      <c r="D91" s="17" t="s">
        <v>91</v>
      </c>
      <c r="E91" s="16" t="s">
        <v>71</v>
      </c>
      <c r="F91" s="52">
        <v>2.291E-2</v>
      </c>
      <c r="G91" s="52">
        <v>2.89</v>
      </c>
      <c r="H91" s="14" t="s">
        <v>76</v>
      </c>
      <c r="I91" s="13">
        <v>3</v>
      </c>
      <c r="J91" s="12">
        <v>0.16</v>
      </c>
      <c r="M91" s="11"/>
    </row>
    <row r="92" spans="1:13" hidden="1">
      <c r="A92" s="22" t="s">
        <v>90</v>
      </c>
      <c r="B92" s="18" t="s">
        <v>89</v>
      </c>
      <c r="C92" s="21" t="s">
        <v>88</v>
      </c>
      <c r="D92" s="17" t="s">
        <v>87</v>
      </c>
      <c r="E92" s="16" t="s">
        <v>71</v>
      </c>
      <c r="F92" s="9">
        <v>2.188E-2</v>
      </c>
      <c r="G92" s="5">
        <v>2.93</v>
      </c>
      <c r="H92" s="14" t="s">
        <v>70</v>
      </c>
      <c r="I92" s="14">
        <v>4.5</v>
      </c>
      <c r="J92" s="12">
        <v>0.2</v>
      </c>
      <c r="M92" s="11"/>
    </row>
    <row r="93" spans="1:13" hidden="1">
      <c r="A93" s="22" t="s">
        <v>86</v>
      </c>
      <c r="B93" s="18" t="s">
        <v>85</v>
      </c>
      <c r="C93" s="21" t="s">
        <v>84</v>
      </c>
      <c r="D93" s="6" t="s">
        <v>83</v>
      </c>
      <c r="E93" s="16" t="s">
        <v>71</v>
      </c>
      <c r="F93" s="9">
        <v>1.1480000000000001E-2</v>
      </c>
      <c r="G93" s="9">
        <v>3.07</v>
      </c>
      <c r="H93" s="14" t="s">
        <v>76</v>
      </c>
      <c r="I93" s="14">
        <v>3.2</v>
      </c>
      <c r="J93" s="12">
        <v>0.2</v>
      </c>
      <c r="M93" s="11"/>
    </row>
    <row r="94" spans="1:13" hidden="1">
      <c r="A94" s="19" t="s">
        <v>82</v>
      </c>
      <c r="B94" s="18" t="s">
        <v>81</v>
      </c>
      <c r="C94" s="18" t="s">
        <v>80</v>
      </c>
      <c r="D94" s="17" t="s">
        <v>79</v>
      </c>
      <c r="E94" s="16" t="s">
        <v>71</v>
      </c>
      <c r="F94" s="15">
        <v>0.01</v>
      </c>
      <c r="G94" s="15">
        <v>3.13</v>
      </c>
      <c r="H94" s="14" t="s">
        <v>76</v>
      </c>
      <c r="I94" s="13">
        <v>3.5</v>
      </c>
      <c r="J94" s="12">
        <v>0.54</v>
      </c>
      <c r="M94" s="11"/>
    </row>
    <row r="95" spans="1:13">
      <c r="A95" s="19" t="s">
        <v>59</v>
      </c>
      <c r="B95" s="18" t="s">
        <v>50</v>
      </c>
      <c r="C95" s="18" t="s">
        <v>51</v>
      </c>
      <c r="D95" s="17" t="s">
        <v>52</v>
      </c>
      <c r="E95" s="16" t="s">
        <v>77</v>
      </c>
      <c r="F95" s="15">
        <v>-4.7032999999999996</v>
      </c>
      <c r="G95" s="15">
        <v>3.0825</v>
      </c>
      <c r="H95" s="14" t="s">
        <v>76</v>
      </c>
      <c r="I95" s="13">
        <v>2.1</v>
      </c>
      <c r="J95" s="12">
        <v>0.15</v>
      </c>
      <c r="M95" s="11"/>
    </row>
    <row r="96" spans="1:13">
      <c r="A96" s="20" t="s">
        <v>78</v>
      </c>
      <c r="B96" s="18" t="s">
        <v>61</v>
      </c>
      <c r="C96" s="18" t="s">
        <v>421</v>
      </c>
      <c r="D96" s="17" t="s">
        <v>8</v>
      </c>
      <c r="E96" s="16" t="s">
        <v>77</v>
      </c>
      <c r="F96" s="102">
        <v>-4.8700999999999999</v>
      </c>
      <c r="G96" s="102">
        <v>3.0640999999999998</v>
      </c>
      <c r="H96" s="14" t="s">
        <v>76</v>
      </c>
      <c r="I96" s="13">
        <v>2</v>
      </c>
      <c r="J96" s="12">
        <v>0</v>
      </c>
      <c r="M96" s="11"/>
    </row>
    <row r="97" spans="1:13" hidden="1">
      <c r="A97" s="19" t="s">
        <v>75</v>
      </c>
      <c r="B97" s="18" t="s">
        <v>74</v>
      </c>
      <c r="C97" s="18" t="s">
        <v>73</v>
      </c>
      <c r="D97" s="17" t="s">
        <v>72</v>
      </c>
      <c r="E97" s="16" t="s">
        <v>71</v>
      </c>
      <c r="F97" s="52">
        <v>1.4789999999999999E-2</v>
      </c>
      <c r="G97" s="52">
        <v>2.95</v>
      </c>
      <c r="H97" s="14" t="s">
        <v>70</v>
      </c>
      <c r="I97" s="13">
        <v>4</v>
      </c>
      <c r="J97" s="12">
        <v>0.67</v>
      </c>
      <c r="M97" s="11"/>
    </row>
    <row r="98" spans="1:13">
      <c r="M98" s="11"/>
    </row>
    <row r="99" spans="1:13">
      <c r="M99" s="11"/>
    </row>
    <row r="100" spans="1:13">
      <c r="M100" s="11"/>
    </row>
    <row r="101" spans="1:13">
      <c r="M101" s="11"/>
    </row>
    <row r="102" spans="1:13">
      <c r="M102" s="11"/>
    </row>
    <row r="103" spans="1:13">
      <c r="M103" s="11"/>
    </row>
    <row r="104" spans="1:13">
      <c r="M104" s="11"/>
    </row>
    <row r="105" spans="1:13">
      <c r="M105" s="11"/>
    </row>
    <row r="106" spans="1:13">
      <c r="M106" s="11"/>
    </row>
    <row r="107" spans="1:13">
      <c r="M107" s="11"/>
    </row>
    <row r="108" spans="1:13">
      <c r="M108" s="11"/>
    </row>
    <row r="109" spans="1:13">
      <c r="M109" s="11"/>
    </row>
    <row r="110" spans="1:13">
      <c r="M110" s="11"/>
    </row>
    <row r="111" spans="1:13">
      <c r="M111" s="11"/>
    </row>
    <row r="112" spans="1:13">
      <c r="M112" s="11"/>
    </row>
    <row r="113" spans="13:13">
      <c r="M113" s="11"/>
    </row>
    <row r="114" spans="13:13">
      <c r="M114" s="11"/>
    </row>
    <row r="115" spans="13:13">
      <c r="M115" s="11"/>
    </row>
    <row r="117" spans="13:13">
      <c r="M117" s="9"/>
    </row>
    <row r="118" spans="13:13">
      <c r="M118" s="9"/>
    </row>
    <row r="119" spans="13:13">
      <c r="M119" s="9"/>
    </row>
    <row r="120" spans="13:13">
      <c r="M120" s="9"/>
    </row>
    <row r="121" spans="13:13">
      <c r="M121" s="9"/>
    </row>
    <row r="122" spans="13:13">
      <c r="M122" s="9"/>
    </row>
    <row r="123" spans="13:13">
      <c r="M123" s="9"/>
    </row>
    <row r="124" spans="13:13">
      <c r="M124" s="9"/>
    </row>
    <row r="125" spans="13:13">
      <c r="M125" s="9"/>
    </row>
    <row r="126" spans="13:13">
      <c r="M126" s="9"/>
    </row>
    <row r="127" spans="13:13">
      <c r="M127" s="11"/>
    </row>
    <row r="128" spans="13:13">
      <c r="M128" s="11"/>
    </row>
    <row r="129" spans="13:13">
      <c r="M129" s="11"/>
    </row>
    <row r="130" spans="13:13">
      <c r="M130" s="10"/>
    </row>
    <row r="131" spans="13:13">
      <c r="M131" s="9"/>
    </row>
  </sheetData>
  <phoneticPr fontId="5" type="noConversion"/>
  <pageMargins left="0.75" right="0.75" top="1" bottom="1" header="0.3" footer="0.3"/>
  <pageSetup orientation="portrait" verticalDpi="0"/>
  <headerFooter alignWithMargins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workbookViewId="0">
      <selection activeCell="J25" sqref="J25"/>
    </sheetView>
  </sheetViews>
  <sheetFormatPr baseColWidth="10" defaultRowHeight="16"/>
  <cols>
    <col min="1" max="1" width="21.33203125" style="105" customWidth="1"/>
    <col min="2" max="2" width="18.33203125" style="105" customWidth="1"/>
    <col min="3" max="3" width="13.6640625" style="105" customWidth="1"/>
    <col min="4" max="5" width="10.83203125" style="105"/>
  </cols>
  <sheetData>
    <row r="1" spans="1:5">
      <c r="A1" s="131" t="s">
        <v>419</v>
      </c>
      <c r="B1" s="131"/>
      <c r="C1" s="131"/>
      <c r="D1" s="131"/>
      <c r="E1" s="131"/>
    </row>
    <row r="2" spans="1:5" ht="17" thickBot="1"/>
    <row r="3" spans="1:5" ht="17" thickBot="1">
      <c r="A3" s="128" t="s">
        <v>359</v>
      </c>
      <c r="B3" s="129" t="s">
        <v>360</v>
      </c>
      <c r="C3" s="130" t="s">
        <v>1</v>
      </c>
      <c r="D3" s="123" t="s">
        <v>2</v>
      </c>
      <c r="E3" s="124" t="s">
        <v>3</v>
      </c>
    </row>
    <row r="4" spans="1:5">
      <c r="A4" s="28" t="s">
        <v>31</v>
      </c>
      <c r="B4" s="18" t="s">
        <v>30</v>
      </c>
      <c r="C4" s="17" t="s">
        <v>25</v>
      </c>
      <c r="D4" s="109">
        <v>-2.8241999999999998</v>
      </c>
      <c r="E4" s="111">
        <v>2.2637999999999998</v>
      </c>
    </row>
    <row r="5" spans="1:5">
      <c r="A5" s="28" t="s">
        <v>24</v>
      </c>
      <c r="B5" s="18" t="s">
        <v>23</v>
      </c>
      <c r="C5" s="17" t="s">
        <v>25</v>
      </c>
      <c r="D5" s="106">
        <v>-2.4262000000000001</v>
      </c>
      <c r="E5" s="112">
        <v>2.0768</v>
      </c>
    </row>
    <row r="6" spans="1:5">
      <c r="A6" s="120" t="s">
        <v>28</v>
      </c>
      <c r="B6" s="107" t="s">
        <v>27</v>
      </c>
      <c r="C6" s="108" t="s">
        <v>25</v>
      </c>
      <c r="D6" s="119">
        <v>-4.6005000000000003</v>
      </c>
      <c r="E6" s="121">
        <v>2.9752000000000001</v>
      </c>
    </row>
    <row r="7" spans="1:5">
      <c r="A7" s="120" t="s">
        <v>51</v>
      </c>
      <c r="B7" s="107" t="s">
        <v>50</v>
      </c>
      <c r="C7" s="108" t="s">
        <v>52</v>
      </c>
      <c r="D7" s="118">
        <v>-4.7032999999999996</v>
      </c>
      <c r="E7" s="122">
        <v>3.0825</v>
      </c>
    </row>
    <row r="8" spans="1:5">
      <c r="A8" s="30" t="s">
        <v>314</v>
      </c>
      <c r="B8" s="23" t="s">
        <v>315</v>
      </c>
      <c r="C8" s="16" t="s">
        <v>8</v>
      </c>
      <c r="D8" s="106">
        <v>-5.0162000000000004</v>
      </c>
      <c r="E8" s="110">
        <v>3.1109</v>
      </c>
    </row>
    <row r="9" spans="1:5">
      <c r="A9" s="28" t="s">
        <v>302</v>
      </c>
      <c r="B9" s="18" t="s">
        <v>303</v>
      </c>
      <c r="C9" s="17" t="s">
        <v>8</v>
      </c>
      <c r="D9" s="106">
        <v>9.5499999999999995E-3</v>
      </c>
      <c r="E9" s="110">
        <v>3.05</v>
      </c>
    </row>
    <row r="10" spans="1:5">
      <c r="A10" s="30" t="s">
        <v>213</v>
      </c>
      <c r="B10" s="23" t="s">
        <v>214</v>
      </c>
      <c r="C10" s="16" t="s">
        <v>8</v>
      </c>
      <c r="D10" s="106">
        <v>-4.8764000000000003</v>
      </c>
      <c r="E10" s="110">
        <v>3.0617999999999999</v>
      </c>
    </row>
    <row r="11" spans="1:5">
      <c r="A11" s="28" t="s">
        <v>14</v>
      </c>
      <c r="B11" s="18" t="s">
        <v>13</v>
      </c>
      <c r="C11" s="17" t="s">
        <v>8</v>
      </c>
      <c r="D11" s="106">
        <v>-3.2256999999999998</v>
      </c>
      <c r="E11" s="110">
        <v>2.3852000000000002</v>
      </c>
    </row>
    <row r="12" spans="1:5">
      <c r="A12" s="28" t="s">
        <v>7</v>
      </c>
      <c r="B12" s="18" t="s">
        <v>6</v>
      </c>
      <c r="C12" s="17" t="s">
        <v>8</v>
      </c>
      <c r="D12" s="106">
        <v>-5.0162000000000004</v>
      </c>
      <c r="E12" s="110">
        <v>3.1109</v>
      </c>
    </row>
    <row r="13" spans="1:5">
      <c r="A13" s="30" t="s">
        <v>57</v>
      </c>
      <c r="B13" s="23" t="s">
        <v>56</v>
      </c>
      <c r="C13" s="16" t="s">
        <v>8</v>
      </c>
      <c r="D13" s="106">
        <v>-4.8714000000000004</v>
      </c>
      <c r="E13" s="110">
        <v>3.0626000000000002</v>
      </c>
    </row>
    <row r="14" spans="1:5">
      <c r="A14" s="28" t="s">
        <v>20</v>
      </c>
      <c r="B14" s="18" t="s">
        <v>19</v>
      </c>
      <c r="C14" s="17" t="s">
        <v>8</v>
      </c>
      <c r="D14" s="106">
        <v>-4.0781000000000001</v>
      </c>
      <c r="E14" s="110">
        <v>2.7437999999999998</v>
      </c>
    </row>
    <row r="15" spans="1:5">
      <c r="A15" s="28" t="s">
        <v>38</v>
      </c>
      <c r="B15" s="18" t="s">
        <v>37</v>
      </c>
      <c r="C15" s="17" t="s">
        <v>8</v>
      </c>
      <c r="D15" s="106">
        <v>-3.0508999999999999</v>
      </c>
      <c r="E15" s="110">
        <v>2.3191999999999999</v>
      </c>
    </row>
    <row r="16" spans="1:5">
      <c r="A16" s="28" t="s">
        <v>11</v>
      </c>
      <c r="B16" s="18" t="s">
        <v>10</v>
      </c>
      <c r="C16" s="17" t="s">
        <v>8</v>
      </c>
      <c r="D16" s="106">
        <v>-4.4317000000000002</v>
      </c>
      <c r="E16" s="110">
        <v>2.9051</v>
      </c>
    </row>
    <row r="17" spans="1:5">
      <c r="A17" s="28" t="s">
        <v>17</v>
      </c>
      <c r="B17" s="18" t="s">
        <v>16</v>
      </c>
      <c r="C17" s="17" t="s">
        <v>8</v>
      </c>
      <c r="D17" s="106">
        <v>-4.8887</v>
      </c>
      <c r="E17" s="110">
        <v>3.0548000000000002</v>
      </c>
    </row>
    <row r="18" spans="1:5" ht="17" thickBot="1">
      <c r="A18" s="113" t="s">
        <v>421</v>
      </c>
      <c r="B18" s="114" t="s">
        <v>61</v>
      </c>
      <c r="C18" s="115" t="s">
        <v>8</v>
      </c>
      <c r="D18" s="116">
        <v>-4.8700999999999999</v>
      </c>
      <c r="E18" s="117">
        <v>3.0640999999999998</v>
      </c>
    </row>
  </sheetData>
  <phoneticPr fontId="5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Metadata</vt:lpstr>
      <vt:lpstr>Raw_Data_2011-2017</vt:lpstr>
      <vt:lpstr>Summary_2017</vt:lpstr>
      <vt:lpstr>Scarid_Biomass_Trends</vt:lpstr>
      <vt:lpstr>Biomass trend 03-17pivot</vt:lpstr>
      <vt:lpstr>Scarid_Density_Trends</vt:lpstr>
      <vt:lpstr>Species List</vt:lpstr>
      <vt:lpstr>Species equation Table</vt:lpstr>
      <vt:lpstr>'Species List'!fish.list</vt:lpstr>
    </vt:vector>
  </TitlesOfParts>
  <Company>Dartmouth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Wilson</dc:creator>
  <cp:lastModifiedBy>Robert Steneck</cp:lastModifiedBy>
  <cp:lastPrinted>2017-04-27T01:12:06Z</cp:lastPrinted>
  <dcterms:created xsi:type="dcterms:W3CDTF">2017-03-21T02:51:12Z</dcterms:created>
  <dcterms:modified xsi:type="dcterms:W3CDTF">2019-01-29T14:25:37Z</dcterms:modified>
</cp:coreProperties>
</file>