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Volumes/GoogleDrive/My Drive/Google Drive PATLAB-C.X/2019 Frontier_tick/0415 Frontier submission/"/>
    </mc:Choice>
  </mc:AlternateContent>
  <xr:revisionPtr revIDLastSave="0" documentId="13_ncr:1_{AF4DB501-1FF6-2149-968F-701C886478FF}" xr6:coauthVersionLast="43" xr6:coauthVersionMax="43" xr10:uidLastSave="{00000000-0000-0000-0000-000000000000}"/>
  <bookViews>
    <workbookView xWindow="0" yWindow="460" windowWidth="25600" windowHeight="15540" activeTab="3" xr2:uid="{00000000-000D-0000-FFFF-FFFF00000000}"/>
  </bookViews>
  <sheets>
    <sheet name="Suppl. Table1. primers" sheetId="5" r:id="rId1"/>
    <sheet name="Suppl. Table2. Tested compounds" sheetId="1" r:id="rId2"/>
    <sheet name="Suppl. Table3. screening-1" sheetId="3" r:id="rId3"/>
    <sheet name="Suppl. Table4. screening-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9" i="4" l="1"/>
  <c r="C64" i="4"/>
  <c r="D69" i="4" l="1"/>
  <c r="E69" i="4"/>
  <c r="F69" i="4"/>
  <c r="G69" i="4"/>
  <c r="H69" i="4"/>
  <c r="I69" i="4"/>
  <c r="J69" i="4"/>
  <c r="K69" i="4"/>
  <c r="L69" i="4"/>
  <c r="M69" i="4"/>
  <c r="N69" i="4"/>
  <c r="O69" i="4"/>
  <c r="P69" i="4"/>
  <c r="Q69" i="4"/>
  <c r="R69" i="4"/>
  <c r="S69" i="4"/>
  <c r="T69" i="4"/>
  <c r="U69" i="4"/>
  <c r="V69" i="4"/>
  <c r="W69" i="4"/>
  <c r="X69" i="4"/>
  <c r="Y69" i="4"/>
  <c r="Z69" i="4"/>
  <c r="D70" i="4"/>
  <c r="E70" i="4"/>
  <c r="F70" i="4"/>
  <c r="G70" i="4"/>
  <c r="H70" i="4"/>
  <c r="I70" i="4"/>
  <c r="J70" i="4"/>
  <c r="K70" i="4"/>
  <c r="L70" i="4"/>
  <c r="M70" i="4"/>
  <c r="N70" i="4"/>
  <c r="O70" i="4"/>
  <c r="P70" i="4"/>
  <c r="Q70" i="4"/>
  <c r="R70" i="4"/>
  <c r="S70" i="4"/>
  <c r="T70" i="4"/>
  <c r="U70" i="4"/>
  <c r="V70" i="4"/>
  <c r="W70" i="4"/>
  <c r="X70" i="4"/>
  <c r="Y70" i="4"/>
  <c r="Z70" i="4"/>
  <c r="D71" i="4"/>
  <c r="E71" i="4"/>
  <c r="F71" i="4"/>
  <c r="G71" i="4"/>
  <c r="H71" i="4"/>
  <c r="I71" i="4"/>
  <c r="J71" i="4"/>
  <c r="K71" i="4"/>
  <c r="L71" i="4"/>
  <c r="M71" i="4"/>
  <c r="N71" i="4"/>
  <c r="O71" i="4"/>
  <c r="P71" i="4"/>
  <c r="Q71" i="4"/>
  <c r="R71" i="4"/>
  <c r="S71" i="4"/>
  <c r="T71" i="4"/>
  <c r="U71" i="4"/>
  <c r="V71" i="4"/>
  <c r="W71" i="4"/>
  <c r="X71" i="4"/>
  <c r="Y71" i="4"/>
  <c r="Z71" i="4"/>
  <c r="D72" i="4"/>
  <c r="E72" i="4"/>
  <c r="F72" i="4"/>
  <c r="G72" i="4"/>
  <c r="H72" i="4"/>
  <c r="I72" i="4"/>
  <c r="J72" i="4"/>
  <c r="K72" i="4"/>
  <c r="L72" i="4"/>
  <c r="M72" i="4"/>
  <c r="N72" i="4"/>
  <c r="O72" i="4"/>
  <c r="P72" i="4"/>
  <c r="Q72" i="4"/>
  <c r="R72" i="4"/>
  <c r="S72" i="4"/>
  <c r="T72" i="4"/>
  <c r="U72" i="4"/>
  <c r="V72" i="4"/>
  <c r="W72" i="4"/>
  <c r="X72" i="4"/>
  <c r="Y72" i="4"/>
  <c r="Z72" i="4"/>
  <c r="D73" i="4"/>
  <c r="E73" i="4"/>
  <c r="F73" i="4"/>
  <c r="G73" i="4"/>
  <c r="H73" i="4"/>
  <c r="I73" i="4"/>
  <c r="J73" i="4"/>
  <c r="K73" i="4"/>
  <c r="L73" i="4"/>
  <c r="M73" i="4"/>
  <c r="N73" i="4"/>
  <c r="O73" i="4"/>
  <c r="P73" i="4"/>
  <c r="Q73" i="4"/>
  <c r="R73" i="4"/>
  <c r="S73" i="4"/>
  <c r="T73" i="4"/>
  <c r="U73" i="4"/>
  <c r="V73" i="4"/>
  <c r="W73" i="4"/>
  <c r="X73" i="4"/>
  <c r="Y73" i="4"/>
  <c r="Z73" i="4"/>
  <c r="D74" i="4"/>
  <c r="E74" i="4"/>
  <c r="F74" i="4"/>
  <c r="G74" i="4"/>
  <c r="H74" i="4"/>
  <c r="I74" i="4"/>
  <c r="J74" i="4"/>
  <c r="K74" i="4"/>
  <c r="L74" i="4"/>
  <c r="M74" i="4"/>
  <c r="N74" i="4"/>
  <c r="O74" i="4"/>
  <c r="P74" i="4"/>
  <c r="Q74" i="4"/>
  <c r="R74" i="4"/>
  <c r="S74" i="4"/>
  <c r="T74" i="4"/>
  <c r="U74" i="4"/>
  <c r="V74" i="4"/>
  <c r="W74" i="4"/>
  <c r="X74" i="4"/>
  <c r="Y74" i="4"/>
  <c r="Z74" i="4"/>
  <c r="D75" i="4"/>
  <c r="E75" i="4"/>
  <c r="F75" i="4"/>
  <c r="G75" i="4"/>
  <c r="H75" i="4"/>
  <c r="I75" i="4"/>
  <c r="J75" i="4"/>
  <c r="K75" i="4"/>
  <c r="L75" i="4"/>
  <c r="M75" i="4"/>
  <c r="N75" i="4"/>
  <c r="O75" i="4"/>
  <c r="P75" i="4"/>
  <c r="Q75" i="4"/>
  <c r="R75" i="4"/>
  <c r="S75" i="4"/>
  <c r="T75" i="4"/>
  <c r="U75" i="4"/>
  <c r="V75" i="4"/>
  <c r="W75" i="4"/>
  <c r="X75" i="4"/>
  <c r="Y75" i="4"/>
  <c r="Z75" i="4"/>
  <c r="D76" i="4"/>
  <c r="E76" i="4"/>
  <c r="F76" i="4"/>
  <c r="G76" i="4"/>
  <c r="H76" i="4"/>
  <c r="I76" i="4"/>
  <c r="J76" i="4"/>
  <c r="K76" i="4"/>
  <c r="L76" i="4"/>
  <c r="M76" i="4"/>
  <c r="N76" i="4"/>
  <c r="O76" i="4"/>
  <c r="P76" i="4"/>
  <c r="Q76" i="4"/>
  <c r="R76" i="4"/>
  <c r="S76" i="4"/>
  <c r="T76" i="4"/>
  <c r="U76" i="4"/>
  <c r="V76" i="4"/>
  <c r="W76" i="4"/>
  <c r="X76" i="4"/>
  <c r="Y76" i="4"/>
  <c r="Z76" i="4"/>
  <c r="D77" i="4"/>
  <c r="E77" i="4"/>
  <c r="F77" i="4"/>
  <c r="G77" i="4"/>
  <c r="H77" i="4"/>
  <c r="I77" i="4"/>
  <c r="J77" i="4"/>
  <c r="K77" i="4"/>
  <c r="L77" i="4"/>
  <c r="M77" i="4"/>
  <c r="N77" i="4"/>
  <c r="O77" i="4"/>
  <c r="P77" i="4"/>
  <c r="Q77" i="4"/>
  <c r="R77" i="4"/>
  <c r="S77" i="4"/>
  <c r="T77" i="4"/>
  <c r="U77" i="4"/>
  <c r="V77" i="4"/>
  <c r="W77" i="4"/>
  <c r="X77" i="4"/>
  <c r="Y77" i="4"/>
  <c r="Z77" i="4"/>
  <c r="D78" i="4"/>
  <c r="E78" i="4"/>
  <c r="F78" i="4"/>
  <c r="G78" i="4"/>
  <c r="H78" i="4"/>
  <c r="I78" i="4"/>
  <c r="J78" i="4"/>
  <c r="K78" i="4"/>
  <c r="L78" i="4"/>
  <c r="M78" i="4"/>
  <c r="N78" i="4"/>
  <c r="O78" i="4"/>
  <c r="P78" i="4"/>
  <c r="Q78" i="4"/>
  <c r="R78" i="4"/>
  <c r="S78" i="4"/>
  <c r="T78" i="4"/>
  <c r="U78" i="4"/>
  <c r="V78" i="4"/>
  <c r="W78" i="4"/>
  <c r="X78" i="4"/>
  <c r="Y78" i="4"/>
  <c r="Z78" i="4"/>
  <c r="D79" i="4"/>
  <c r="E79" i="4"/>
  <c r="F79" i="4"/>
  <c r="G79" i="4"/>
  <c r="H79" i="4"/>
  <c r="I79" i="4"/>
  <c r="J79" i="4"/>
  <c r="K79" i="4"/>
  <c r="L79" i="4"/>
  <c r="M79" i="4"/>
  <c r="N79" i="4"/>
  <c r="O79" i="4"/>
  <c r="P79" i="4"/>
  <c r="Q79" i="4"/>
  <c r="R79" i="4"/>
  <c r="S79" i="4"/>
  <c r="T79" i="4"/>
  <c r="U79" i="4"/>
  <c r="V79" i="4"/>
  <c r="W79" i="4"/>
  <c r="X79" i="4"/>
  <c r="Y79" i="4"/>
  <c r="Z79" i="4"/>
  <c r="D80" i="4"/>
  <c r="E80" i="4"/>
  <c r="F80" i="4"/>
  <c r="G80" i="4"/>
  <c r="H80" i="4"/>
  <c r="I80" i="4"/>
  <c r="J80" i="4"/>
  <c r="K80" i="4"/>
  <c r="L80" i="4"/>
  <c r="M80" i="4"/>
  <c r="N80" i="4"/>
  <c r="O80" i="4"/>
  <c r="P80" i="4"/>
  <c r="Q80" i="4"/>
  <c r="R80" i="4"/>
  <c r="S80" i="4"/>
  <c r="T80" i="4"/>
  <c r="U80" i="4"/>
  <c r="V80" i="4"/>
  <c r="W80" i="4"/>
  <c r="X80" i="4"/>
  <c r="Y80" i="4"/>
  <c r="Z80" i="4"/>
  <c r="D81" i="4"/>
  <c r="E81" i="4"/>
  <c r="F81" i="4"/>
  <c r="G81" i="4"/>
  <c r="H81" i="4"/>
  <c r="I81" i="4"/>
  <c r="J81" i="4"/>
  <c r="K81" i="4"/>
  <c r="L81" i="4"/>
  <c r="M81" i="4"/>
  <c r="N81" i="4"/>
  <c r="O81" i="4"/>
  <c r="P81" i="4"/>
  <c r="Q81" i="4"/>
  <c r="R81" i="4"/>
  <c r="S81" i="4"/>
  <c r="T81" i="4"/>
  <c r="U81" i="4"/>
  <c r="V81" i="4"/>
  <c r="W81" i="4"/>
  <c r="X81" i="4"/>
  <c r="Y81" i="4"/>
  <c r="Z81" i="4"/>
  <c r="D82" i="4"/>
  <c r="E82" i="4"/>
  <c r="F82" i="4"/>
  <c r="G82" i="4"/>
  <c r="H82" i="4"/>
  <c r="I82" i="4"/>
  <c r="J82" i="4"/>
  <c r="K82" i="4"/>
  <c r="L82" i="4"/>
  <c r="M82" i="4"/>
  <c r="N82" i="4"/>
  <c r="O82" i="4"/>
  <c r="P82" i="4"/>
  <c r="Q82" i="4"/>
  <c r="R82" i="4"/>
  <c r="S82" i="4"/>
  <c r="T82" i="4"/>
  <c r="U82" i="4"/>
  <c r="V82" i="4"/>
  <c r="W82" i="4"/>
  <c r="X82" i="4"/>
  <c r="Y82" i="4"/>
  <c r="Z82" i="4"/>
  <c r="D83" i="4"/>
  <c r="E83" i="4"/>
  <c r="F83" i="4"/>
  <c r="G83" i="4"/>
  <c r="H83" i="4"/>
  <c r="I83" i="4"/>
  <c r="J83" i="4"/>
  <c r="K83" i="4"/>
  <c r="L83" i="4"/>
  <c r="M83" i="4"/>
  <c r="N83" i="4"/>
  <c r="O83" i="4"/>
  <c r="P83" i="4"/>
  <c r="Q83" i="4"/>
  <c r="R83" i="4"/>
  <c r="S83" i="4"/>
  <c r="T83" i="4"/>
  <c r="U83" i="4"/>
  <c r="V83" i="4"/>
  <c r="W83" i="4"/>
  <c r="X83" i="4"/>
  <c r="Y83" i="4"/>
  <c r="Z83" i="4"/>
  <c r="D84" i="4"/>
  <c r="E84" i="4"/>
  <c r="F84" i="4"/>
  <c r="G84" i="4"/>
  <c r="H84" i="4"/>
  <c r="I84" i="4"/>
  <c r="J84" i="4"/>
  <c r="K84" i="4"/>
  <c r="L84" i="4"/>
  <c r="M84" i="4"/>
  <c r="N84" i="4"/>
  <c r="O84" i="4"/>
  <c r="P84" i="4"/>
  <c r="Q84" i="4"/>
  <c r="R84" i="4"/>
  <c r="S84" i="4"/>
  <c r="T84" i="4"/>
  <c r="U84" i="4"/>
  <c r="V84" i="4"/>
  <c r="W84" i="4"/>
  <c r="X84" i="4"/>
  <c r="Y84" i="4"/>
  <c r="Z84" i="4"/>
  <c r="C70" i="4"/>
  <c r="C71" i="4"/>
  <c r="C72" i="4"/>
  <c r="C73" i="4"/>
  <c r="C74" i="4"/>
  <c r="C75" i="4"/>
  <c r="C76" i="4"/>
  <c r="C77" i="4"/>
  <c r="C78" i="4"/>
  <c r="C79" i="4"/>
  <c r="C80" i="4"/>
  <c r="C81" i="4"/>
  <c r="C82" i="4"/>
  <c r="C83" i="4"/>
  <c r="C84" i="4"/>
  <c r="C66" i="3"/>
  <c r="D66" i="3"/>
  <c r="E66" i="3"/>
  <c r="F66" i="3"/>
  <c r="G66" i="3"/>
  <c r="H66" i="3"/>
  <c r="I66" i="3"/>
  <c r="J66" i="3"/>
  <c r="K66" i="3"/>
  <c r="L66" i="3"/>
  <c r="M66" i="3"/>
  <c r="N66" i="3"/>
  <c r="O66" i="3"/>
  <c r="P66" i="3"/>
  <c r="Q66" i="3"/>
  <c r="R66" i="3"/>
  <c r="S66" i="3"/>
  <c r="T66" i="3"/>
  <c r="U66" i="3"/>
  <c r="V66" i="3"/>
  <c r="W66" i="3"/>
  <c r="X66" i="3"/>
  <c r="Y66" i="3"/>
  <c r="Z66" i="3"/>
  <c r="C67" i="3"/>
  <c r="D67" i="3"/>
  <c r="E67" i="3"/>
  <c r="F67" i="3"/>
  <c r="G67" i="3"/>
  <c r="H67" i="3"/>
  <c r="I67" i="3"/>
  <c r="J67" i="3"/>
  <c r="K67" i="3"/>
  <c r="L67" i="3"/>
  <c r="M67" i="3"/>
  <c r="N67" i="3"/>
  <c r="O67" i="3"/>
  <c r="P67" i="3"/>
  <c r="Q67" i="3"/>
  <c r="R67" i="3"/>
  <c r="S67" i="3"/>
  <c r="T67" i="3"/>
  <c r="U67" i="3"/>
  <c r="V67" i="3"/>
  <c r="W67" i="3"/>
  <c r="X67" i="3"/>
  <c r="Y67" i="3"/>
  <c r="Z67" i="3"/>
  <c r="C68" i="3"/>
  <c r="D68" i="3"/>
  <c r="E68" i="3"/>
  <c r="F68" i="3"/>
  <c r="G68" i="3"/>
  <c r="H68" i="3"/>
  <c r="I68" i="3"/>
  <c r="J68" i="3"/>
  <c r="K68" i="3"/>
  <c r="L68" i="3"/>
  <c r="M68" i="3"/>
  <c r="N68" i="3"/>
  <c r="O68" i="3"/>
  <c r="P68" i="3"/>
  <c r="Q68" i="3"/>
  <c r="R68" i="3"/>
  <c r="S68" i="3"/>
  <c r="T68" i="3"/>
  <c r="U68" i="3"/>
  <c r="V68" i="3"/>
  <c r="W68" i="3"/>
  <c r="X68" i="3"/>
  <c r="Y68" i="3"/>
  <c r="Z68" i="3"/>
  <c r="C69" i="3"/>
  <c r="D69" i="3"/>
  <c r="E69" i="3"/>
  <c r="F69" i="3"/>
  <c r="G69" i="3"/>
  <c r="H69" i="3"/>
  <c r="I69" i="3"/>
  <c r="J69" i="3"/>
  <c r="K69" i="3"/>
  <c r="L69" i="3"/>
  <c r="M69" i="3"/>
  <c r="N69" i="3"/>
  <c r="O69" i="3"/>
  <c r="P69" i="3"/>
  <c r="Q69" i="3"/>
  <c r="R69" i="3"/>
  <c r="S69" i="3"/>
  <c r="T69" i="3"/>
  <c r="U69" i="3"/>
  <c r="V69" i="3"/>
  <c r="W69" i="3"/>
  <c r="X69" i="3"/>
  <c r="Y69" i="3"/>
  <c r="Z69" i="3"/>
  <c r="C70" i="3"/>
  <c r="D70" i="3"/>
  <c r="E70" i="3"/>
  <c r="F70" i="3"/>
  <c r="G70" i="3"/>
  <c r="H70" i="3"/>
  <c r="I70" i="3"/>
  <c r="J70" i="3"/>
  <c r="K70" i="3"/>
  <c r="L70" i="3"/>
  <c r="M70" i="3"/>
  <c r="N70" i="3"/>
  <c r="O70" i="3"/>
  <c r="P70" i="3"/>
  <c r="Q70" i="3"/>
  <c r="R70" i="3"/>
  <c r="S70" i="3"/>
  <c r="T70" i="3"/>
  <c r="U70" i="3"/>
  <c r="V70" i="3"/>
  <c r="W70" i="3"/>
  <c r="X70" i="3"/>
  <c r="Y70" i="3"/>
  <c r="Z70" i="3"/>
  <c r="C71" i="3"/>
  <c r="D71" i="3"/>
  <c r="E71" i="3"/>
  <c r="F71" i="3"/>
  <c r="G71" i="3"/>
  <c r="H71" i="3"/>
  <c r="I71" i="3"/>
  <c r="J71" i="3"/>
  <c r="K71" i="3"/>
  <c r="L71" i="3"/>
  <c r="M71" i="3"/>
  <c r="N71" i="3"/>
  <c r="O71" i="3"/>
  <c r="P71" i="3"/>
  <c r="Q71" i="3"/>
  <c r="R71" i="3"/>
  <c r="S71" i="3"/>
  <c r="T71" i="3"/>
  <c r="U71" i="3"/>
  <c r="V71" i="3"/>
  <c r="W71" i="3"/>
  <c r="X71" i="3"/>
  <c r="Y71" i="3"/>
  <c r="Z71" i="3"/>
  <c r="C72" i="3"/>
  <c r="D72" i="3"/>
  <c r="E72" i="3"/>
  <c r="F72" i="3"/>
  <c r="G72" i="3"/>
  <c r="H72" i="3"/>
  <c r="I72" i="3"/>
  <c r="J72" i="3"/>
  <c r="K72" i="3"/>
  <c r="L72" i="3"/>
  <c r="M72" i="3"/>
  <c r="N72" i="3"/>
  <c r="O72" i="3"/>
  <c r="P72" i="3"/>
  <c r="Q72" i="3"/>
  <c r="R72" i="3"/>
  <c r="S72" i="3"/>
  <c r="T72" i="3"/>
  <c r="U72" i="3"/>
  <c r="V72" i="3"/>
  <c r="W72" i="3"/>
  <c r="X72" i="3"/>
  <c r="Y72" i="3"/>
  <c r="Z72" i="3"/>
  <c r="C73" i="3"/>
  <c r="D73" i="3"/>
  <c r="E73" i="3"/>
  <c r="F73" i="3"/>
  <c r="G73" i="3"/>
  <c r="H73" i="3"/>
  <c r="I73" i="3"/>
  <c r="J73" i="3"/>
  <c r="K73" i="3"/>
  <c r="L73" i="3"/>
  <c r="M73" i="3"/>
  <c r="N73" i="3"/>
  <c r="O73" i="3"/>
  <c r="P73" i="3"/>
  <c r="Q73" i="3"/>
  <c r="R73" i="3"/>
  <c r="S73" i="3"/>
  <c r="T73" i="3"/>
  <c r="U73" i="3"/>
  <c r="V73" i="3"/>
  <c r="W73" i="3"/>
  <c r="X73" i="3"/>
  <c r="Y73" i="3"/>
  <c r="Z73" i="3"/>
  <c r="C74" i="3"/>
  <c r="D74" i="3"/>
  <c r="E74" i="3"/>
  <c r="F74" i="3"/>
  <c r="G74" i="3"/>
  <c r="H74" i="3"/>
  <c r="I74" i="3"/>
  <c r="J74" i="3"/>
  <c r="K74" i="3"/>
  <c r="L74" i="3"/>
  <c r="M74" i="3"/>
  <c r="N74" i="3"/>
  <c r="O74" i="3"/>
  <c r="P74" i="3"/>
  <c r="Q74" i="3"/>
  <c r="R74" i="3"/>
  <c r="S74" i="3"/>
  <c r="T74" i="3"/>
  <c r="U74" i="3"/>
  <c r="V74" i="3"/>
  <c r="W74" i="3"/>
  <c r="X74" i="3"/>
  <c r="Y74" i="3"/>
  <c r="Z74" i="3"/>
  <c r="C75" i="3"/>
  <c r="D75" i="3"/>
  <c r="E75" i="3"/>
  <c r="F75" i="3"/>
  <c r="G75" i="3"/>
  <c r="H75" i="3"/>
  <c r="I75" i="3"/>
  <c r="J75" i="3"/>
  <c r="K75" i="3"/>
  <c r="L75" i="3"/>
  <c r="M75" i="3"/>
  <c r="N75" i="3"/>
  <c r="O75" i="3"/>
  <c r="P75" i="3"/>
  <c r="Q75" i="3"/>
  <c r="R75" i="3"/>
  <c r="S75" i="3"/>
  <c r="T75" i="3"/>
  <c r="U75" i="3"/>
  <c r="V75" i="3"/>
  <c r="W75" i="3"/>
  <c r="X75" i="3"/>
  <c r="Y75" i="3"/>
  <c r="Z75" i="3"/>
  <c r="C76" i="3"/>
  <c r="D76" i="3"/>
  <c r="E76" i="3"/>
  <c r="F76" i="3"/>
  <c r="G76" i="3"/>
  <c r="H76" i="3"/>
  <c r="I76" i="3"/>
  <c r="J76" i="3"/>
  <c r="K76" i="3"/>
  <c r="L76" i="3"/>
  <c r="M76" i="3"/>
  <c r="N76" i="3"/>
  <c r="O76" i="3"/>
  <c r="P76" i="3"/>
  <c r="Q76" i="3"/>
  <c r="R76" i="3"/>
  <c r="S76" i="3"/>
  <c r="T76" i="3"/>
  <c r="U76" i="3"/>
  <c r="V76" i="3"/>
  <c r="W76" i="3"/>
  <c r="X76" i="3"/>
  <c r="Y76" i="3"/>
  <c r="Z76" i="3"/>
  <c r="C77" i="3"/>
  <c r="D77" i="3"/>
  <c r="E77" i="3"/>
  <c r="F77" i="3"/>
  <c r="G77" i="3"/>
  <c r="H77" i="3"/>
  <c r="I77" i="3"/>
  <c r="J77" i="3"/>
  <c r="K77" i="3"/>
  <c r="L77" i="3"/>
  <c r="M77" i="3"/>
  <c r="N77" i="3"/>
  <c r="O77" i="3"/>
  <c r="P77" i="3"/>
  <c r="Q77" i="3"/>
  <c r="R77" i="3"/>
  <c r="S77" i="3"/>
  <c r="T77" i="3"/>
  <c r="U77" i="3"/>
  <c r="V77" i="3"/>
  <c r="W77" i="3"/>
  <c r="X77" i="3"/>
  <c r="Y77" i="3"/>
  <c r="Z77" i="3"/>
  <c r="C78" i="3"/>
  <c r="D78" i="3"/>
  <c r="E78" i="3"/>
  <c r="F78" i="3"/>
  <c r="G78" i="3"/>
  <c r="H78" i="3"/>
  <c r="I78" i="3"/>
  <c r="J78" i="3"/>
  <c r="K78" i="3"/>
  <c r="L78" i="3"/>
  <c r="M78" i="3"/>
  <c r="N78" i="3"/>
  <c r="O78" i="3"/>
  <c r="P78" i="3"/>
  <c r="Q78" i="3"/>
  <c r="R78" i="3"/>
  <c r="S78" i="3"/>
  <c r="T78" i="3"/>
  <c r="U78" i="3"/>
  <c r="V78" i="3"/>
  <c r="W78" i="3"/>
  <c r="X78" i="3"/>
  <c r="Y78" i="3"/>
  <c r="Z78" i="3"/>
  <c r="C79" i="3"/>
  <c r="D79" i="3"/>
  <c r="E79" i="3"/>
  <c r="F79" i="3"/>
  <c r="G79" i="3"/>
  <c r="H79" i="3"/>
  <c r="I79" i="3"/>
  <c r="J79" i="3"/>
  <c r="K79" i="3"/>
  <c r="L79" i="3"/>
  <c r="M79" i="3"/>
  <c r="N79" i="3"/>
  <c r="O79" i="3"/>
  <c r="P79" i="3"/>
  <c r="Q79" i="3"/>
  <c r="R79" i="3"/>
  <c r="S79" i="3"/>
  <c r="T79" i="3"/>
  <c r="U79" i="3"/>
  <c r="V79" i="3"/>
  <c r="W79" i="3"/>
  <c r="X79" i="3"/>
  <c r="Y79" i="3"/>
  <c r="Z79" i="3"/>
  <c r="C80" i="3"/>
  <c r="D80" i="3"/>
  <c r="E80" i="3"/>
  <c r="F80" i="3"/>
  <c r="G80" i="3"/>
  <c r="H80" i="3"/>
  <c r="I80" i="3"/>
  <c r="J80" i="3"/>
  <c r="K80" i="3"/>
  <c r="L80" i="3"/>
  <c r="M80" i="3"/>
  <c r="N80" i="3"/>
  <c r="O80" i="3"/>
  <c r="P80" i="3"/>
  <c r="Q80" i="3"/>
  <c r="R80" i="3"/>
  <c r="S80" i="3"/>
  <c r="T80" i="3"/>
  <c r="U80" i="3"/>
  <c r="V80" i="3"/>
  <c r="W80" i="3"/>
  <c r="X80" i="3"/>
  <c r="Y80" i="3"/>
  <c r="Z80" i="3"/>
  <c r="D65" i="3"/>
  <c r="E65" i="3"/>
  <c r="F65" i="3"/>
  <c r="G65" i="3"/>
  <c r="H65" i="3"/>
  <c r="I65" i="3"/>
  <c r="J65" i="3"/>
  <c r="K65" i="3"/>
  <c r="L65" i="3"/>
  <c r="M65" i="3"/>
  <c r="N65" i="3"/>
  <c r="O65" i="3"/>
  <c r="P65" i="3"/>
  <c r="Q65" i="3"/>
  <c r="R65" i="3"/>
  <c r="S65" i="3"/>
  <c r="T65" i="3"/>
  <c r="U65" i="3"/>
  <c r="V65" i="3"/>
  <c r="W65" i="3"/>
  <c r="X65" i="3"/>
  <c r="Y65" i="3"/>
  <c r="Z65" i="3"/>
  <c r="C65" i="3"/>
  <c r="C61" i="3" l="1"/>
  <c r="W23" i="4" l="1"/>
  <c r="V23" i="4" s="1"/>
  <c r="U23" i="4" s="1"/>
  <c r="T23" i="4" s="1"/>
  <c r="S23" i="4" s="1"/>
  <c r="R23" i="4" s="1"/>
  <c r="Q23" i="4" s="1"/>
  <c r="P23" i="4" s="1"/>
  <c r="O23" i="4" s="1"/>
  <c r="F23" i="4"/>
  <c r="G23" i="4" s="1"/>
  <c r="H23" i="4" s="1"/>
  <c r="I23" i="4" s="1"/>
  <c r="J23" i="4" s="1"/>
  <c r="K23" i="4" s="1"/>
  <c r="L23" i="4" s="1"/>
  <c r="M23" i="4" s="1"/>
  <c r="N23" i="4" s="1"/>
  <c r="W22" i="4"/>
  <c r="V22" i="4" s="1"/>
  <c r="U22" i="4" s="1"/>
  <c r="T22" i="4" s="1"/>
  <c r="S22" i="4" s="1"/>
  <c r="R22" i="4" s="1"/>
  <c r="Q22" i="4" s="1"/>
  <c r="P22" i="4" s="1"/>
  <c r="O22" i="4" s="1"/>
  <c r="F22" i="4"/>
  <c r="G22" i="4" s="1"/>
  <c r="H22" i="4" s="1"/>
  <c r="I22" i="4" s="1"/>
  <c r="J22" i="4" s="1"/>
  <c r="K22" i="4" s="1"/>
  <c r="L22" i="4" s="1"/>
  <c r="M22" i="4" s="1"/>
  <c r="N22" i="4" s="1"/>
  <c r="W21" i="4"/>
  <c r="V21" i="4" s="1"/>
  <c r="U21" i="4" s="1"/>
  <c r="T21" i="4" s="1"/>
  <c r="S21" i="4" s="1"/>
  <c r="R21" i="4" s="1"/>
  <c r="Q21" i="4" s="1"/>
  <c r="P21" i="4" s="1"/>
  <c r="O21" i="4" s="1"/>
  <c r="F21" i="4"/>
  <c r="G21" i="4" s="1"/>
  <c r="H21" i="4" s="1"/>
  <c r="I21" i="4" s="1"/>
  <c r="J21" i="4" s="1"/>
  <c r="K21" i="4" s="1"/>
  <c r="L21" i="4" s="1"/>
  <c r="M21" i="4" s="1"/>
  <c r="N21" i="4" s="1"/>
  <c r="W20" i="4"/>
  <c r="V20" i="4" s="1"/>
  <c r="U20" i="4" s="1"/>
  <c r="T20" i="4" s="1"/>
  <c r="S20" i="4" s="1"/>
  <c r="R20" i="4" s="1"/>
  <c r="Q20" i="4" s="1"/>
  <c r="P20" i="4" s="1"/>
  <c r="O20" i="4" s="1"/>
  <c r="F20" i="4"/>
  <c r="G20" i="4" s="1"/>
  <c r="H20" i="4" s="1"/>
  <c r="I20" i="4" s="1"/>
  <c r="J20" i="4" s="1"/>
  <c r="K20" i="4" s="1"/>
  <c r="L20" i="4" s="1"/>
  <c r="M20" i="4" s="1"/>
  <c r="N20" i="4" s="1"/>
  <c r="W19" i="4"/>
  <c r="V19" i="4" s="1"/>
  <c r="U19" i="4" s="1"/>
  <c r="T19" i="4" s="1"/>
  <c r="S19" i="4" s="1"/>
  <c r="R19" i="4" s="1"/>
  <c r="Q19" i="4" s="1"/>
  <c r="P19" i="4" s="1"/>
  <c r="O19" i="4" s="1"/>
  <c r="F19" i="4"/>
  <c r="G19" i="4" s="1"/>
  <c r="H19" i="4" s="1"/>
  <c r="I19" i="4" s="1"/>
  <c r="J19" i="4" s="1"/>
  <c r="K19" i="4" s="1"/>
  <c r="L19" i="4" s="1"/>
  <c r="M19" i="4" s="1"/>
  <c r="N19" i="4" s="1"/>
  <c r="W18" i="4"/>
  <c r="V18" i="4" s="1"/>
  <c r="U18" i="4" s="1"/>
  <c r="T18" i="4" s="1"/>
  <c r="S18" i="4" s="1"/>
  <c r="R18" i="4" s="1"/>
  <c r="Q18" i="4" s="1"/>
  <c r="P18" i="4" s="1"/>
  <c r="O18" i="4" s="1"/>
  <c r="F18" i="4"/>
  <c r="G18" i="4" s="1"/>
  <c r="H18" i="4" s="1"/>
  <c r="I18" i="4" s="1"/>
  <c r="J18" i="4" s="1"/>
  <c r="K18" i="4" s="1"/>
  <c r="L18" i="4" s="1"/>
  <c r="M18" i="4" s="1"/>
  <c r="N18" i="4" s="1"/>
  <c r="W17" i="4"/>
  <c r="V17" i="4" s="1"/>
  <c r="U17" i="4" s="1"/>
  <c r="T17" i="4" s="1"/>
  <c r="S17" i="4" s="1"/>
  <c r="R17" i="4" s="1"/>
  <c r="Q17" i="4" s="1"/>
  <c r="P17" i="4" s="1"/>
  <c r="O17" i="4" s="1"/>
  <c r="F17" i="4"/>
  <c r="G17" i="4" s="1"/>
  <c r="H17" i="4" s="1"/>
  <c r="I17" i="4" s="1"/>
  <c r="J17" i="4" s="1"/>
  <c r="K17" i="4" s="1"/>
  <c r="L17" i="4" s="1"/>
  <c r="M17" i="4" s="1"/>
  <c r="N17" i="4" s="1"/>
  <c r="W16" i="4"/>
  <c r="V16" i="4" s="1"/>
  <c r="U16" i="4" s="1"/>
  <c r="T16" i="4" s="1"/>
  <c r="S16" i="4" s="1"/>
  <c r="R16" i="4" s="1"/>
  <c r="Q16" i="4" s="1"/>
  <c r="P16" i="4" s="1"/>
  <c r="O16" i="4" s="1"/>
  <c r="F16" i="4"/>
  <c r="G16" i="4" s="1"/>
  <c r="H16" i="4" s="1"/>
  <c r="I16" i="4" s="1"/>
  <c r="J16" i="4" s="1"/>
  <c r="K16" i="4" s="1"/>
  <c r="L16" i="4" s="1"/>
  <c r="M16" i="4" s="1"/>
  <c r="N16" i="4" s="1"/>
  <c r="W15" i="4"/>
  <c r="V15" i="4" s="1"/>
  <c r="U15" i="4" s="1"/>
  <c r="T15" i="4" s="1"/>
  <c r="S15" i="4" s="1"/>
  <c r="R15" i="4" s="1"/>
  <c r="Q15" i="4" s="1"/>
  <c r="P15" i="4" s="1"/>
  <c r="O15" i="4" s="1"/>
  <c r="F15" i="4"/>
  <c r="G15" i="4" s="1"/>
  <c r="H15" i="4" s="1"/>
  <c r="I15" i="4" s="1"/>
  <c r="J15" i="4" s="1"/>
  <c r="K15" i="4" s="1"/>
  <c r="L15" i="4" s="1"/>
  <c r="M15" i="4" s="1"/>
  <c r="N15" i="4" s="1"/>
  <c r="W14" i="4"/>
  <c r="V14" i="4" s="1"/>
  <c r="U14" i="4" s="1"/>
  <c r="T14" i="4" s="1"/>
  <c r="S14" i="4" s="1"/>
  <c r="R14" i="4" s="1"/>
  <c r="Q14" i="4" s="1"/>
  <c r="P14" i="4" s="1"/>
  <c r="O14" i="4" s="1"/>
  <c r="F14" i="4"/>
  <c r="G14" i="4" s="1"/>
  <c r="H14" i="4" s="1"/>
  <c r="I14" i="4" s="1"/>
  <c r="J14" i="4" s="1"/>
  <c r="K14" i="4" s="1"/>
  <c r="L14" i="4" s="1"/>
  <c r="M14" i="4" s="1"/>
  <c r="N14" i="4" s="1"/>
  <c r="W13" i="4"/>
  <c r="V13" i="4" s="1"/>
  <c r="U13" i="4" s="1"/>
  <c r="T13" i="4" s="1"/>
  <c r="S13" i="4" s="1"/>
  <c r="R13" i="4" s="1"/>
  <c r="Q13" i="4" s="1"/>
  <c r="P13" i="4" s="1"/>
  <c r="O13" i="4" s="1"/>
  <c r="F13" i="4"/>
  <c r="G13" i="4" s="1"/>
  <c r="H13" i="4" s="1"/>
  <c r="I13" i="4" s="1"/>
  <c r="J13" i="4" s="1"/>
  <c r="K13" i="4" s="1"/>
  <c r="L13" i="4" s="1"/>
  <c r="M13" i="4" s="1"/>
  <c r="N13" i="4" s="1"/>
  <c r="W12" i="4"/>
  <c r="V12" i="4" s="1"/>
  <c r="U12" i="4" s="1"/>
  <c r="T12" i="4" s="1"/>
  <c r="S12" i="4" s="1"/>
  <c r="R12" i="4" s="1"/>
  <c r="Q12" i="4" s="1"/>
  <c r="P12" i="4" s="1"/>
  <c r="O12" i="4" s="1"/>
  <c r="F12" i="4"/>
  <c r="G12" i="4" s="1"/>
  <c r="H12" i="4" s="1"/>
  <c r="I12" i="4" s="1"/>
  <c r="J12" i="4" s="1"/>
  <c r="K12" i="4" s="1"/>
  <c r="L12" i="4" s="1"/>
  <c r="M12" i="4" s="1"/>
  <c r="N12" i="4" s="1"/>
  <c r="W11" i="4"/>
  <c r="V11" i="4" s="1"/>
  <c r="U11" i="4" s="1"/>
  <c r="T11" i="4" s="1"/>
  <c r="S11" i="4" s="1"/>
  <c r="R11" i="4" s="1"/>
  <c r="Q11" i="4" s="1"/>
  <c r="P11" i="4" s="1"/>
  <c r="O11" i="4" s="1"/>
  <c r="F11" i="4"/>
  <c r="G11" i="4" s="1"/>
  <c r="H11" i="4" s="1"/>
  <c r="I11" i="4" s="1"/>
  <c r="J11" i="4" s="1"/>
  <c r="K11" i="4" s="1"/>
  <c r="L11" i="4" s="1"/>
  <c r="M11" i="4" s="1"/>
  <c r="N11" i="4" s="1"/>
  <c r="W10" i="4"/>
  <c r="V10" i="4" s="1"/>
  <c r="U10" i="4" s="1"/>
  <c r="T10" i="4" s="1"/>
  <c r="S10" i="4" s="1"/>
  <c r="R10" i="4" s="1"/>
  <c r="Q10" i="4" s="1"/>
  <c r="P10" i="4" s="1"/>
  <c r="O10" i="4" s="1"/>
  <c r="F10" i="4"/>
  <c r="G10" i="4" s="1"/>
  <c r="H10" i="4" s="1"/>
  <c r="I10" i="4" s="1"/>
  <c r="J10" i="4" s="1"/>
  <c r="K10" i="4" s="1"/>
  <c r="L10" i="4" s="1"/>
  <c r="M10" i="4" s="1"/>
  <c r="N10" i="4" s="1"/>
  <c r="W9" i="4"/>
  <c r="V9" i="4" s="1"/>
  <c r="U9" i="4" s="1"/>
  <c r="T9" i="4" s="1"/>
  <c r="S9" i="4" s="1"/>
  <c r="R9" i="4" s="1"/>
  <c r="Q9" i="4" s="1"/>
  <c r="P9" i="4" s="1"/>
  <c r="O9" i="4" s="1"/>
  <c r="F9" i="4"/>
  <c r="G9" i="4" s="1"/>
  <c r="H9" i="4" s="1"/>
  <c r="I9" i="4" s="1"/>
  <c r="J9" i="4" s="1"/>
  <c r="K9" i="4" s="1"/>
  <c r="L9" i="4" s="1"/>
  <c r="M9" i="4" s="1"/>
  <c r="N9" i="4" s="1"/>
  <c r="W8" i="4"/>
  <c r="V8" i="4" s="1"/>
  <c r="U8" i="4" s="1"/>
  <c r="T8" i="4" s="1"/>
  <c r="S8" i="4" s="1"/>
  <c r="R8" i="4" s="1"/>
  <c r="Q8" i="4" s="1"/>
  <c r="P8" i="4" s="1"/>
  <c r="O8" i="4" s="1"/>
  <c r="F8" i="4"/>
  <c r="G8" i="4" s="1"/>
  <c r="H8" i="4" s="1"/>
  <c r="I8" i="4" s="1"/>
  <c r="J8" i="4" s="1"/>
  <c r="K8" i="4" s="1"/>
  <c r="L8" i="4" s="1"/>
  <c r="M8" i="4" s="1"/>
  <c r="N8" i="4" s="1"/>
  <c r="F22" i="3"/>
  <c r="G22" i="3" s="1"/>
  <c r="H22" i="3" s="1"/>
  <c r="I22" i="3" s="1"/>
  <c r="J22" i="3" s="1"/>
  <c r="K22" i="3" s="1"/>
  <c r="L22" i="3" s="1"/>
  <c r="M22" i="3" s="1"/>
  <c r="N22" i="3" s="1"/>
  <c r="O22" i="3" s="1"/>
  <c r="P22" i="3" s="1"/>
  <c r="Q22" i="3" s="1"/>
  <c r="R22" i="3" s="1"/>
  <c r="S22" i="3" s="1"/>
  <c r="T22" i="3" s="1"/>
  <c r="U22" i="3" s="1"/>
  <c r="V22" i="3" s="1"/>
  <c r="W22" i="3" s="1"/>
  <c r="X22" i="3" s="1"/>
  <c r="F21" i="3"/>
  <c r="G21" i="3" s="1"/>
  <c r="H21" i="3" s="1"/>
  <c r="I21" i="3" s="1"/>
  <c r="J21" i="3" s="1"/>
  <c r="K21" i="3" s="1"/>
  <c r="L21" i="3" s="1"/>
  <c r="M21" i="3" s="1"/>
  <c r="N21" i="3" s="1"/>
  <c r="O21" i="3" s="1"/>
  <c r="P21" i="3" s="1"/>
  <c r="Q21" i="3" s="1"/>
  <c r="R21" i="3" s="1"/>
  <c r="S21" i="3" s="1"/>
  <c r="T21" i="3" s="1"/>
  <c r="U21" i="3" s="1"/>
  <c r="V21" i="3" s="1"/>
  <c r="W21" i="3" s="1"/>
  <c r="X21" i="3" s="1"/>
  <c r="F20" i="3"/>
  <c r="G20" i="3" s="1"/>
  <c r="H20" i="3" s="1"/>
  <c r="I20" i="3" s="1"/>
  <c r="J20" i="3" s="1"/>
  <c r="K20" i="3" s="1"/>
  <c r="L20" i="3" s="1"/>
  <c r="M20" i="3" s="1"/>
  <c r="N20" i="3" s="1"/>
  <c r="O20" i="3" s="1"/>
  <c r="P20" i="3" s="1"/>
  <c r="Q20" i="3" s="1"/>
  <c r="R20" i="3" s="1"/>
  <c r="S20" i="3" s="1"/>
  <c r="T20" i="3" s="1"/>
  <c r="U20" i="3" s="1"/>
  <c r="V20" i="3" s="1"/>
  <c r="W20" i="3" s="1"/>
  <c r="X20" i="3" s="1"/>
  <c r="F19" i="3"/>
  <c r="G19" i="3" s="1"/>
  <c r="H19" i="3" s="1"/>
  <c r="I19" i="3" s="1"/>
  <c r="J19" i="3" s="1"/>
  <c r="K19" i="3" s="1"/>
  <c r="L19" i="3" s="1"/>
  <c r="M19" i="3" s="1"/>
  <c r="N19" i="3" s="1"/>
  <c r="O19" i="3" s="1"/>
  <c r="P19" i="3" s="1"/>
  <c r="Q19" i="3" s="1"/>
  <c r="R19" i="3" s="1"/>
  <c r="S19" i="3" s="1"/>
  <c r="T19" i="3" s="1"/>
  <c r="U19" i="3" s="1"/>
  <c r="V19" i="3" s="1"/>
  <c r="W19" i="3" s="1"/>
  <c r="X19" i="3" s="1"/>
  <c r="F18" i="3"/>
  <c r="G18" i="3" s="1"/>
  <c r="H18" i="3" s="1"/>
  <c r="I18" i="3" s="1"/>
  <c r="J18" i="3" s="1"/>
  <c r="K18" i="3" s="1"/>
  <c r="L18" i="3" s="1"/>
  <c r="M18" i="3" s="1"/>
  <c r="N18" i="3" s="1"/>
  <c r="O18" i="3" s="1"/>
  <c r="P18" i="3" s="1"/>
  <c r="Q18" i="3" s="1"/>
  <c r="R18" i="3" s="1"/>
  <c r="S18" i="3" s="1"/>
  <c r="T18" i="3" s="1"/>
  <c r="U18" i="3" s="1"/>
  <c r="V18" i="3" s="1"/>
  <c r="W18" i="3" s="1"/>
  <c r="X18" i="3" s="1"/>
  <c r="F17" i="3"/>
  <c r="G17" i="3" s="1"/>
  <c r="H17" i="3" s="1"/>
  <c r="I17" i="3" s="1"/>
  <c r="J17" i="3" s="1"/>
  <c r="K17" i="3" s="1"/>
  <c r="L17" i="3" s="1"/>
  <c r="M17" i="3" s="1"/>
  <c r="N17" i="3" s="1"/>
  <c r="O17" i="3" s="1"/>
  <c r="P17" i="3" s="1"/>
  <c r="Q17" i="3" s="1"/>
  <c r="R17" i="3" s="1"/>
  <c r="S17" i="3" s="1"/>
  <c r="T17" i="3" s="1"/>
  <c r="U17" i="3" s="1"/>
  <c r="V17" i="3" s="1"/>
  <c r="W17" i="3" s="1"/>
  <c r="X17" i="3" s="1"/>
  <c r="F16" i="3"/>
  <c r="G16" i="3" s="1"/>
  <c r="H16" i="3" s="1"/>
  <c r="I16" i="3" s="1"/>
  <c r="J16" i="3" s="1"/>
  <c r="K16" i="3" s="1"/>
  <c r="L16" i="3" s="1"/>
  <c r="M16" i="3" s="1"/>
  <c r="N16" i="3" s="1"/>
  <c r="O16" i="3" s="1"/>
  <c r="P16" i="3" s="1"/>
  <c r="Q16" i="3" s="1"/>
  <c r="R16" i="3" s="1"/>
  <c r="S16" i="3" s="1"/>
  <c r="T16" i="3" s="1"/>
  <c r="U16" i="3" s="1"/>
  <c r="V16" i="3" s="1"/>
  <c r="W16" i="3" s="1"/>
  <c r="X16" i="3" s="1"/>
  <c r="F15" i="3"/>
  <c r="G15" i="3" s="1"/>
  <c r="H15" i="3" s="1"/>
  <c r="I15" i="3" s="1"/>
  <c r="J15" i="3" s="1"/>
  <c r="K15" i="3" s="1"/>
  <c r="L15" i="3" s="1"/>
  <c r="M15" i="3" s="1"/>
  <c r="N15" i="3" s="1"/>
  <c r="O15" i="3" s="1"/>
  <c r="P15" i="3" s="1"/>
  <c r="Q15" i="3" s="1"/>
  <c r="R15" i="3" s="1"/>
  <c r="S15" i="3" s="1"/>
  <c r="T15" i="3" s="1"/>
  <c r="U15" i="3" s="1"/>
  <c r="V15" i="3" s="1"/>
  <c r="W15" i="3" s="1"/>
  <c r="X15" i="3" s="1"/>
  <c r="F14" i="3"/>
  <c r="G14" i="3" s="1"/>
  <c r="H14" i="3" s="1"/>
  <c r="I14" i="3" s="1"/>
  <c r="J14" i="3" s="1"/>
  <c r="K14" i="3" s="1"/>
  <c r="L14" i="3" s="1"/>
  <c r="M14" i="3" s="1"/>
  <c r="N14" i="3" s="1"/>
  <c r="O14" i="3" s="1"/>
  <c r="P14" i="3" s="1"/>
  <c r="Q14" i="3" s="1"/>
  <c r="R14" i="3" s="1"/>
  <c r="S14" i="3" s="1"/>
  <c r="T14" i="3" s="1"/>
  <c r="U14" i="3" s="1"/>
  <c r="V14" i="3" s="1"/>
  <c r="W14" i="3" s="1"/>
  <c r="X14" i="3" s="1"/>
  <c r="F13" i="3"/>
  <c r="G13" i="3" s="1"/>
  <c r="H13" i="3" s="1"/>
  <c r="I13" i="3" s="1"/>
  <c r="J13" i="3" s="1"/>
  <c r="K13" i="3" s="1"/>
  <c r="L13" i="3" s="1"/>
  <c r="M13" i="3" s="1"/>
  <c r="N13" i="3" s="1"/>
  <c r="O13" i="3" s="1"/>
  <c r="P13" i="3" s="1"/>
  <c r="Q13" i="3" s="1"/>
  <c r="R13" i="3" s="1"/>
  <c r="S13" i="3" s="1"/>
  <c r="T13" i="3" s="1"/>
  <c r="U13" i="3" s="1"/>
  <c r="V13" i="3" s="1"/>
  <c r="W13" i="3" s="1"/>
  <c r="X13" i="3" s="1"/>
  <c r="F12" i="3"/>
  <c r="G12" i="3" s="1"/>
  <c r="H12" i="3" s="1"/>
  <c r="I12" i="3" s="1"/>
  <c r="J12" i="3" s="1"/>
  <c r="K12" i="3" s="1"/>
  <c r="L12" i="3" s="1"/>
  <c r="M12" i="3" s="1"/>
  <c r="N12" i="3" s="1"/>
  <c r="O12" i="3" s="1"/>
  <c r="P12" i="3" s="1"/>
  <c r="Q12" i="3" s="1"/>
  <c r="R12" i="3" s="1"/>
  <c r="S12" i="3" s="1"/>
  <c r="T12" i="3" s="1"/>
  <c r="U12" i="3" s="1"/>
  <c r="V12" i="3" s="1"/>
  <c r="W12" i="3" s="1"/>
  <c r="X12" i="3" s="1"/>
  <c r="F11" i="3"/>
  <c r="G11" i="3" s="1"/>
  <c r="H11" i="3" s="1"/>
  <c r="I11" i="3" s="1"/>
  <c r="J11" i="3" s="1"/>
  <c r="K11" i="3" s="1"/>
  <c r="L11" i="3" s="1"/>
  <c r="M11" i="3" s="1"/>
  <c r="N11" i="3" s="1"/>
  <c r="O11" i="3" s="1"/>
  <c r="P11" i="3" s="1"/>
  <c r="Q11" i="3" s="1"/>
  <c r="R11" i="3" s="1"/>
  <c r="S11" i="3" s="1"/>
  <c r="T11" i="3" s="1"/>
  <c r="U11" i="3" s="1"/>
  <c r="V11" i="3" s="1"/>
  <c r="W11" i="3" s="1"/>
  <c r="X11" i="3" s="1"/>
  <c r="F10" i="3"/>
  <c r="G10" i="3" s="1"/>
  <c r="H10" i="3" s="1"/>
  <c r="I10" i="3" s="1"/>
  <c r="J10" i="3" s="1"/>
  <c r="K10" i="3" s="1"/>
  <c r="L10" i="3" s="1"/>
  <c r="M10" i="3" s="1"/>
  <c r="N10" i="3" s="1"/>
  <c r="O10" i="3" s="1"/>
  <c r="P10" i="3" s="1"/>
  <c r="Q10" i="3" s="1"/>
  <c r="R10" i="3" s="1"/>
  <c r="S10" i="3" s="1"/>
  <c r="T10" i="3" s="1"/>
  <c r="U10" i="3" s="1"/>
  <c r="V10" i="3" s="1"/>
  <c r="W10" i="3" s="1"/>
  <c r="X10" i="3" s="1"/>
  <c r="F9" i="3"/>
  <c r="G9" i="3" s="1"/>
  <c r="H9" i="3" s="1"/>
  <c r="I9" i="3" s="1"/>
  <c r="J9" i="3" s="1"/>
  <c r="K9" i="3" s="1"/>
  <c r="L9" i="3" s="1"/>
  <c r="M9" i="3" s="1"/>
  <c r="N9" i="3" s="1"/>
  <c r="O9" i="3" s="1"/>
  <c r="P9" i="3" s="1"/>
  <c r="Q9" i="3" s="1"/>
  <c r="R9" i="3" s="1"/>
  <c r="S9" i="3" s="1"/>
  <c r="T9" i="3" s="1"/>
  <c r="U9" i="3" s="1"/>
  <c r="V9" i="3" s="1"/>
  <c r="W9" i="3" s="1"/>
  <c r="X9" i="3" s="1"/>
  <c r="F8" i="3"/>
  <c r="G8" i="3" s="1"/>
  <c r="H8" i="3" s="1"/>
  <c r="I8" i="3" s="1"/>
  <c r="J8" i="3" s="1"/>
  <c r="K8" i="3" s="1"/>
  <c r="L8" i="3" s="1"/>
  <c r="M8" i="3" s="1"/>
  <c r="N8" i="3" s="1"/>
  <c r="O8" i="3" s="1"/>
  <c r="P8" i="3" s="1"/>
  <c r="Q8" i="3" s="1"/>
  <c r="R8" i="3" s="1"/>
  <c r="S8" i="3" s="1"/>
  <c r="T8" i="3" s="1"/>
  <c r="U8" i="3" s="1"/>
  <c r="V8" i="3" s="1"/>
  <c r="W8" i="3" s="1"/>
  <c r="X8" i="3" s="1"/>
  <c r="F7" i="3"/>
  <c r="G7" i="3" s="1"/>
  <c r="H7" i="3" s="1"/>
  <c r="I7" i="3" s="1"/>
  <c r="J7" i="3" s="1"/>
  <c r="K7" i="3" s="1"/>
  <c r="L7" i="3" s="1"/>
  <c r="M7" i="3" s="1"/>
  <c r="N7" i="3" s="1"/>
  <c r="O7" i="3" s="1"/>
  <c r="P7" i="3" s="1"/>
  <c r="Q7" i="3" s="1"/>
  <c r="R7" i="3" s="1"/>
  <c r="S7" i="3" s="1"/>
  <c r="T7" i="3" s="1"/>
  <c r="U7" i="3" s="1"/>
  <c r="V7" i="3" s="1"/>
  <c r="W7" i="3" s="1"/>
  <c r="X7" i="3" s="1"/>
</calcChain>
</file>

<file path=xl/sharedStrings.xml><?xml version="1.0" encoding="utf-8"?>
<sst xmlns="http://schemas.openxmlformats.org/spreadsheetml/2006/main" count="534" uniqueCount="205">
  <si>
    <t>3-Hydroxy-2-phenyl-N-[(1S)-1-phenylpropyl]-4-quinolinecarboxamide</t>
  </si>
  <si>
    <t>Potent, selective non-peptide NK3 antagonist. Brain penetrant</t>
  </si>
  <si>
    <t>SB 223412</t>
  </si>
  <si>
    <t>TKSM14</t>
  </si>
  <si>
    <t>5-[[(2R,3S)-2-[(1R)-1-[3,5-Bis(trifluoromethyl)phenyl]ethoxy]-3-(4-fluorophenyl)-4-morpholinyl]methyl-N,N-dimethyl-1H-1,2,3-triazole-4-methanamine hydrochloride</t>
  </si>
  <si>
    <t>High affinity NK1 receptor antagonist</t>
  </si>
  <si>
    <t>L 760735</t>
  </si>
  <si>
    <t>TKSM13</t>
  </si>
  <si>
    <t>1-[2-[(3S)-3-(3,4-Dichlorophenyl)-1-[2-[3-(1-methylethoxy)phenyl]acetyl]-3-piperidinyl]ethyl]-4-phenyl-1-azoniabicyclo[2.2.2]octane chloride</t>
  </si>
  <si>
    <t>Potent NK1 receptor antagonist</t>
  </si>
  <si>
    <t>SR 140333</t>
  </si>
  <si>
    <t>TKSM12</t>
  </si>
  <si>
    <t>(2S,3S)-N-[(2-Methoxyphenyl)methyl]-2-phenyl-3-piperidinamine dihydrochloride</t>
  </si>
  <si>
    <t>High affinity NK1 antagonist</t>
  </si>
  <si>
    <t>CP 99994 dihydrochloride</t>
  </si>
  <si>
    <t>TKSM11</t>
  </si>
  <si>
    <t>N1-[1-3-[(3R)-1-Benzoyl-3-(3-(3,4-dichlorophenyl)-3-piperidinyl]propyl]-4-phenyl-piperidinyl]-N,N-dimethylurea hydrochloride</t>
  </si>
  <si>
    <t>Potent and selective NK3 antagonist</t>
  </si>
  <si>
    <t>SSR 146977 hydrochloride</t>
  </si>
  <si>
    <t>TKSM10</t>
  </si>
  <si>
    <t>(2S,3S)-N-(2-Methoxyphenyl)methyl-2-diphenylmethyl-1-azabicyclo[2.2.2]octan-3-amine</t>
  </si>
  <si>
    <t>Potent and selective NK1 antagonist</t>
  </si>
  <si>
    <t>CP 96345</t>
  </si>
  <si>
    <t>TKSM9</t>
  </si>
  <si>
    <t>(4R)-4-Hydroxy-1-[(1-methyl-1H-indol-3-yl)carbonyl]-L-prolyl-N-methyl-3-(2-naphthalenyl)-N-(phenylmethyl)-L-alaninamide</t>
  </si>
  <si>
    <t>FK 888</t>
  </si>
  <si>
    <t>TKSM8</t>
  </si>
  <si>
    <t>1-[[(2-Nitrophenyl)amino]carbonyl]-L-prolyl-N-methyl-3-(2-naphthalenyl)-N-(phenylmethyl)-L-alaninamide</t>
  </si>
  <si>
    <t>Highly selective, human NK1 antagonist</t>
  </si>
  <si>
    <t>SDZ NKT 343</t>
  </si>
  <si>
    <t>TKSM7</t>
  </si>
  <si>
    <t>(3aR,7aR)-Octahydro-2-[1-imino-2-(2-methoxyphenyl)ethyl]-7,7-diphenyl-4H-isoindol</t>
  </si>
  <si>
    <t>RP 67580</t>
  </si>
  <si>
    <t>TKSM6</t>
  </si>
  <si>
    <t>3-Methyl-2-phenyl-N-[(1S)-1-phenylpropyl]-4-quinolinecarboxamide</t>
  </si>
  <si>
    <t>SB 222200</t>
  </si>
  <si>
    <t>TKSM5</t>
  </si>
  <si>
    <t>(R)-[[2-Phenyl-4-quinolinyl)carbonyl]amino]-methyl ester benzeneacetic acid</t>
  </si>
  <si>
    <t>Potent, selective non-peptide NK3 antagonist</t>
  </si>
  <si>
    <t>SB 218795</t>
  </si>
  <si>
    <t>TKSM4</t>
  </si>
  <si>
    <t>5-Fluoro-3-[2-[4-methoxy-4-[[(R)-phenylsulphinyl]methyl]-1-piperidinyl]ethyl]-1H-indole</t>
  </si>
  <si>
    <t>Non-peptide, potent NK2 antagonist</t>
  </si>
  <si>
    <t>GR 159897</t>
  </si>
  <si>
    <t>TKSM3</t>
  </si>
  <si>
    <t>(2S,3S)-3-[[3,5-bis(Trifluoromethyl)phenyl]methoxy]-2-phenylpiperidine hydrochloride</t>
  </si>
  <si>
    <t>Potent NK1 antagonist</t>
  </si>
  <si>
    <t>L-733,060 hydrochloride</t>
  </si>
  <si>
    <t>TKSM2</t>
  </si>
  <si>
    <t>N-Acetyl-L-tryptophan 3,5-bis(trifluoromethyl)benzyl ester</t>
  </si>
  <si>
    <t>Potent, selective NK1 antagonist</t>
  </si>
  <si>
    <t>L-732,138</t>
  </si>
  <si>
    <t>TKSM1</t>
  </si>
  <si>
    <t>Mol Wt</t>
  </si>
  <si>
    <t>Chemical Name</t>
  </si>
  <si>
    <t>Primary Action</t>
  </si>
  <si>
    <t>Product Name (Tocris™)</t>
  </si>
  <si>
    <t>A</t>
  </si>
  <si>
    <t>2-APB</t>
  </si>
  <si>
    <t>B</t>
  </si>
  <si>
    <t>C</t>
  </si>
  <si>
    <t>D</t>
  </si>
  <si>
    <t>E</t>
  </si>
  <si>
    <t>F</t>
  </si>
  <si>
    <t>G</t>
  </si>
  <si>
    <t>H</t>
  </si>
  <si>
    <t>I</t>
  </si>
  <si>
    <t>J</t>
  </si>
  <si>
    <t>K</t>
  </si>
  <si>
    <t>L</t>
  </si>
  <si>
    <t>M</t>
  </si>
  <si>
    <t>N</t>
  </si>
  <si>
    <t>O</t>
  </si>
  <si>
    <t>P</t>
  </si>
  <si>
    <t>Thapsigargin</t>
  </si>
  <si>
    <t>Thap</t>
  </si>
  <si>
    <t>BMLK3 cells</t>
  </si>
  <si>
    <t>Vector Only cells</t>
  </si>
  <si>
    <t>1*</t>
  </si>
  <si>
    <t>Hemokinin 1 (Human)</t>
  </si>
  <si>
    <t>491851-53-7</t>
  </si>
  <si>
    <t>Spantide I</t>
  </si>
  <si>
    <t>91224-37-2</t>
  </si>
  <si>
    <t>CAS number</t>
  </si>
  <si>
    <t>Antagonist G</t>
  </si>
  <si>
    <t>Primary action</t>
  </si>
  <si>
    <t>115150-59-9</t>
  </si>
  <si>
    <t>Substance P analog that is a broad spectrum neuropeptide antagonist and antiproliferative agent.</t>
  </si>
  <si>
    <t>Arg-D-Trp-N(Me)Phe-D-Trp-Leu-Met-NH2 (RWFWLMa)</t>
  </si>
  <si>
    <t>D-Arg-Pro-Lys-Pro-Gln-Gln-D-Trp-Phe-D-Trp-Leu-Leu-MH2 (RPKPQQWFWLLa)</t>
  </si>
  <si>
    <t>Thr-Gly-Lys-Ala-Ser-Gln-Phe-Phe-Gly-Leu-Met-NH2 (TGKASQFFGLMa)</t>
  </si>
  <si>
    <t>Primer name</t>
  </si>
  <si>
    <t>Purpose</t>
  </si>
  <si>
    <t>CTTCCCCGGTTCCCCTCTTTCCTCC</t>
  </si>
  <si>
    <t>ACCTCAGTCCCTCTGCTGGTTCAGG</t>
  </si>
  <si>
    <t>CCAACAGGCAGTGCGTTACCTCAGC</t>
  </si>
  <si>
    <t>Forward</t>
  </si>
  <si>
    <t>Reverse</t>
  </si>
  <si>
    <t>Bmkinin-g-long-F</t>
  </si>
  <si>
    <t>Bmkinin-g-long-R</t>
  </si>
  <si>
    <t>Rmk-ORF-F</t>
  </si>
  <si>
    <t>Rmk-ORF-R</t>
  </si>
  <si>
    <t>Bmk-g-thirdF</t>
  </si>
  <si>
    <t>Bmk-g-thirdR</t>
  </si>
  <si>
    <t>LYUQ01126194.1</t>
  </si>
  <si>
    <t>CGCTGCTAGAGGCCCCATCGACG</t>
  </si>
  <si>
    <t>GTTTTTCGAACGGGCGCTTCGCTAC</t>
  </si>
  <si>
    <t>CTGAGACACTGCGCAAGCAC</t>
  </si>
  <si>
    <t>GACTTCCGTTTGGTAATCAAC</t>
  </si>
  <si>
    <t>GCAGAAGCGAGTACATGATG</t>
  </si>
  <si>
    <t>Bmk-g-2ndF</t>
  </si>
  <si>
    <t>GEEZ01003316.1</t>
  </si>
  <si>
    <t>Primers used in 5'/3'-RACE PCR</t>
  </si>
  <si>
    <t>Orientation</t>
  </si>
  <si>
    <t>Sequence (5'-3')</t>
  </si>
  <si>
    <t>ACATGGGGAGCAACAGGCGCTGC</t>
  </si>
  <si>
    <t>Bmk-ORF-5'end-F</t>
  </si>
  <si>
    <t>Product sequenced</t>
  </si>
  <si>
    <t>3'RACE PCR</t>
  </si>
  <si>
    <t>5'RACE PCR</t>
  </si>
  <si>
    <t>Rmkinin-5'end-R</t>
  </si>
  <si>
    <t>CGTCTACGCTTCATCGAAACG</t>
  </si>
  <si>
    <t>T7 Promoter Primer</t>
  </si>
  <si>
    <t>TAATACGACTCACTATAGGG</t>
  </si>
  <si>
    <t>CAGGAAACAGCTATGACC</t>
  </si>
  <si>
    <t>M13 reverse primer</t>
  </si>
  <si>
    <t>vector pCR2.1®</t>
  </si>
  <si>
    <t>sequencing cloned cDNA sequences</t>
  </si>
  <si>
    <t>Universal primer short</t>
  </si>
  <si>
    <t>Universal primer long</t>
  </si>
  <si>
    <t>CTAATACGACTCACTATAGGGC</t>
  </si>
  <si>
    <t>Clontech® Universal primer mix</t>
  </si>
  <si>
    <t>3'/5' RACE PCR</t>
  </si>
  <si>
    <t>CTAATACGACTCACTATAGGGCAAGCAGTGGTATCAACGCAGAGT</t>
  </si>
  <si>
    <t>Product sequenced or not</t>
  </si>
  <si>
    <t>average of reads from 64 positive control wells (column 1, 2, 23, and 24)</t>
  </si>
  <si>
    <t>* the reads from column1  were not used for calculating response of BMLK3 to PC</t>
  </si>
  <si>
    <t>Blank solvent (2 % DMSO in HHBS)</t>
  </si>
  <si>
    <t>Blank solvent (10 % DMSO in HHBS)</t>
  </si>
  <si>
    <t>Unit: µM</t>
  </si>
  <si>
    <r>
      <t>Note</t>
    </r>
    <r>
      <rPr>
        <vertAlign val="superscript"/>
        <sz val="12"/>
        <color theme="1"/>
        <rFont val="Calibri (Body)"/>
      </rPr>
      <t xml:space="preserve"> 1 </t>
    </r>
  </si>
  <si>
    <t>row M-P was prepared in 2 % DMSO as controls for DMSO concetration, it was not discussed in the context of this manuscript as there is no obvious effect of DMSO concentration was bserved.</t>
  </si>
  <si>
    <t>Library plate: 10x of the final concentration solution, prepared in 2 % DMSO in Hanks’ Saline Buffer containing 20 mM Hepes (HHBS)</t>
  </si>
  <si>
    <t>Library plate: 10x of the final concentration solution, prepared in 10 % DMSO in Hanks’ Saline Buffer containing 20 mM Hepes (HHBS)</t>
  </si>
  <si>
    <t>Compound</t>
  </si>
  <si>
    <t>Peptidomimetics</t>
  </si>
  <si>
    <t>Small molecule name in this paper</t>
  </si>
  <si>
    <t>Amino acid sequence</t>
  </si>
  <si>
    <t>highest value in the 384 wells</t>
  </si>
  <si>
    <t>lowest value in the 384 wells</t>
  </si>
  <si>
    <t>lowest value  in the 384 wells</t>
  </si>
  <si>
    <t>RmkininP1-R</t>
  </si>
  <si>
    <t>GGGAGGCAAGAGGGACACGTTCAGC</t>
  </si>
  <si>
    <t>RmkininP1-F</t>
  </si>
  <si>
    <t>yes, 813 bp towards 3'end</t>
  </si>
  <si>
    <t>yes, 780 bp towards 5'end</t>
  </si>
  <si>
    <t>% of the RFU of PC</t>
  </si>
  <si>
    <t>Activitiy on vertebrate endogenous receptors</t>
  </si>
  <si>
    <t>Activtiy on vertebrate endogenous receptors</t>
  </si>
  <si>
    <t>Positive Control</t>
  </si>
  <si>
    <r>
      <t xml:space="preserve">2% DMSO in HHBS </t>
    </r>
    <r>
      <rPr>
        <vertAlign val="superscript"/>
        <sz val="12"/>
        <color theme="1"/>
        <rFont val="Calibri (Body)"/>
      </rPr>
      <t>1</t>
    </r>
    <r>
      <rPr>
        <sz val="12"/>
        <color theme="1"/>
        <rFont val="Calibri"/>
        <family val="2"/>
        <scheme val="minor"/>
      </rPr>
      <t xml:space="preserve"> (see note at the bottom)</t>
    </r>
  </si>
  <si>
    <t>Positive control</t>
  </si>
  <si>
    <t>cloned cDNA of the putative kinin precursor</t>
  </si>
  <si>
    <t>regular PCR to amplify the ORF from cDNA and  gDNA</t>
  </si>
  <si>
    <t>partial kinin gene</t>
  </si>
  <si>
    <t>regular PCR to amplify the 3'end of kinin gene</t>
  </si>
  <si>
    <t>regular PCR to amplify the 5'end of kinin gene</t>
  </si>
  <si>
    <t xml:space="preserve">sequencing the 5'-end of kinin gene </t>
  </si>
  <si>
    <t>yes, 220bp towards the 5'-end of kinin gene was sequenced from the ~3.5 kb PCR product</t>
  </si>
  <si>
    <t>yes, 1339bp fragment in cDNA; 3990bp in gDNA</t>
  </si>
  <si>
    <t>yes 1378 bp PCR product containing the 3'-end of kinin gene was sequenced</t>
  </si>
  <si>
    <r>
      <t xml:space="preserve">Title: The cattle fever tick, </t>
    </r>
    <r>
      <rPr>
        <b/>
        <i/>
        <sz val="16"/>
        <color theme="1"/>
        <rFont val="Times New Roman"/>
        <family val="1"/>
      </rPr>
      <t>Rhipicephalus microplus</t>
    </r>
    <r>
      <rPr>
        <b/>
        <sz val="16"/>
        <color theme="1"/>
        <rFont val="Times New Roman"/>
        <family val="1"/>
      </rPr>
      <t>, as a model for forward pharmacology to elucidate kinin GPCR function in the Acari</t>
    </r>
  </si>
  <si>
    <t>Small molecules were serially diluted 1: 1.4, 9 times, from the various initial concentrations (in column 3, 80 µl ) into the most diluted column 12, by transferring 56 µl solution of previous higher concentration into the next well and mixing with 24 µl of blank solvent (10% DMSO). A duplicate dilution was made from column 22 (initial highest concentration) to column 13 (most diluted). The magenta gradient in the arrows below represents the dilution direction from high concentration (dark), to low concentration (light color).</t>
  </si>
  <si>
    <t>Cell response in RFU (relative fluorescence units) to the first injection of 10x library compound (panel A): average of  two reads (0-4 min) after the injection of 5 µL 10x compound or blank solvent from compound plate  (top panel) into the assay plate. Two reads are obtained by performing a first reading and then inverting the orientation of the plate in the plate reader for the second read.</t>
  </si>
  <si>
    <t xml:space="preserve">Cell response in RFU (relative fluorescence units) to the 2nd injection of 1µM FFFSWGa: average of two reads (5-9 min) obtained  5 min after the 2nd injection of 5.6µL 10x FFFSWGa (10µM). Two reads are obtained by performing a first reading and then inverting the orientation of the plate in the plate reader for the second read.  </t>
  </si>
  <si>
    <r>
      <t xml:space="preserve">Supplementaty Table 3. First screening of the whole library in 384-well plate format. </t>
    </r>
    <r>
      <rPr>
        <sz val="12"/>
        <color theme="1"/>
        <rFont val="Times New Roman"/>
        <family val="1"/>
      </rPr>
      <t>Panel A shows in each well the 10x concentration of each compound; final concentration in the assay is 1x; Panel B is the response (1- 4min after the 1st injection) of BMLK3 cells (tick kinin rceptor recombinant cell line), to the compound; Panel C is the response of BMLK3 cells (5-9 min after the 2nd injection) to the agonist, 1 µM FFFSWGa. Panel D is the normalized response of panel C represented as the percentage of the response of positive control (blank solvent + agonist). In each panel of readout (B-D), the wells were coded by color gradient from red (highest RFU) to blue (lowest RFU).</t>
    </r>
  </si>
  <si>
    <t>Small molecules were serially diluted 1: 1.4, 19 times,  from the initial concentration (1mM for 15 small molecules or 100 µM for thapsigargin, in column 3, 80 µl) into the most diluted column 22, by transferring 56  µl solution of previous higher concentration into the next well and mixing with 24 µl of blank solvent (2 % DMSO). The magenta gradient in the arrow below represents the dilution direction from high concentration (dark), to low concentration (light color).</t>
  </si>
  <si>
    <t>Supplementary Table 1. List of primers used in this study.</t>
  </si>
  <si>
    <t>sequencing 4kb ORF region of kinin gene</t>
  </si>
  <si>
    <t>sequencing the 3'-end of kinin gene</t>
  </si>
  <si>
    <t>Template for primer design</t>
  </si>
  <si>
    <t>Primers used for cloning cDNA ORF in one product and gene amplification</t>
  </si>
  <si>
    <t>Primers used for sequencing</t>
  </si>
  <si>
    <r>
      <t>IC</t>
    </r>
    <r>
      <rPr>
        <sz val="12"/>
        <color rgb="FF333333"/>
        <rFont val="Times New Roman"/>
        <family val="1"/>
      </rPr>
      <t>50 = 2.3 nM</t>
    </r>
  </si>
  <si>
    <r>
      <t>K</t>
    </r>
    <r>
      <rPr>
        <sz val="12"/>
        <color rgb="FF333333"/>
        <rFont val="Times New Roman"/>
        <family val="1"/>
      </rPr>
      <t>i values are 0.08, 0.2 and 93.13 nM for gerbil, human and rat receptors, respectively)</t>
    </r>
  </si>
  <si>
    <r>
      <t>Competes for binding of [</t>
    </r>
    <r>
      <rPr>
        <sz val="12"/>
        <color rgb="FF333333"/>
        <rFont val="Times New Roman"/>
        <family val="1"/>
      </rPr>
      <t>3H]GR100679 to hNK2-transfected CHO cells with a pKi of 9.5</t>
    </r>
  </si>
  <si>
    <r>
      <t> (K</t>
    </r>
    <r>
      <rPr>
        <sz val="12"/>
        <color rgb="FF333333"/>
        <rFont val="Times New Roman"/>
        <family val="1"/>
      </rPr>
      <t>i = 13 nM at hNK3). Displays 90-fold and 7000-fold selectivity over hNK2 and hNK1 receptors respectively.</t>
    </r>
  </si>
  <si>
    <r>
      <t>K</t>
    </r>
    <r>
      <rPr>
        <sz val="12"/>
        <color rgb="FF333333"/>
        <rFont val="Times New Roman"/>
        <family val="1"/>
      </rPr>
      <t>i values are 4.4, &gt; 100,000 and 250 nM for human NK3, NK1 and NK2receptors respectively</t>
    </r>
  </si>
  <si>
    <r>
      <t>K</t>
    </r>
    <r>
      <rPr>
        <sz val="12"/>
        <color rgb="FF333333"/>
        <rFont val="Times New Roman"/>
        <family val="1"/>
      </rPr>
      <t>i values are 2.9 nM and &gt; 10 μM for rat NK1, and rat NK2 and NK3 receptors respectively</t>
    </r>
  </si>
  <si>
    <r>
      <t>IC</t>
    </r>
    <r>
      <rPr>
        <sz val="12"/>
        <color rgb="FF333333"/>
        <rFont val="Times New Roman"/>
        <family val="1"/>
      </rPr>
      <t>50 values are 0.62 and 451 nM for human and rat receptors respectively</t>
    </r>
  </si>
  <si>
    <r>
      <t>(K</t>
    </r>
    <r>
      <rPr>
        <sz val="12"/>
        <color rgb="FF333333"/>
        <rFont val="Times New Roman"/>
        <family val="1"/>
      </rPr>
      <t>i = 0.69 nM) that displays 320-fold selectivity for human over rat NK1receptors.</t>
    </r>
  </si>
  <si>
    <r>
      <t> Attenuates substance P-induced salivary response and inhibits neurogenic inflammation </t>
    </r>
    <r>
      <rPr>
        <i/>
        <sz val="12"/>
        <color rgb="FF333333"/>
        <rFont val="Times New Roman"/>
        <family val="1"/>
      </rPr>
      <t>in vivo</t>
    </r>
    <r>
      <rPr>
        <sz val="12"/>
        <color rgb="FF333333"/>
        <rFont val="Times New Roman"/>
        <family val="1"/>
      </rPr>
      <t>.</t>
    </r>
  </si>
  <si>
    <r>
      <t>K</t>
    </r>
    <r>
      <rPr>
        <sz val="12"/>
        <color rgb="FF333333"/>
        <rFont val="Times New Roman"/>
        <family val="1"/>
      </rPr>
      <t>i values are 0.26 and 19.3 nM in CHO cells expressing the human NK3 and NK2 receptor respectively</t>
    </r>
  </si>
  <si>
    <r>
      <t>K</t>
    </r>
    <r>
      <rPr>
        <sz val="12"/>
        <color rgb="FF333333"/>
        <rFont val="Times New Roman"/>
        <family val="1"/>
      </rPr>
      <t>i = 0.145 nM </t>
    </r>
    <r>
      <rPr>
        <i/>
        <sz val="12"/>
        <color rgb="FF333333"/>
        <rFont val="Times New Roman"/>
        <family val="1"/>
      </rPr>
      <t>in vitro</t>
    </r>
  </si>
  <si>
    <r>
      <t>K</t>
    </r>
    <r>
      <rPr>
        <sz val="12"/>
        <color rgb="FF333333"/>
        <rFont val="Times New Roman"/>
        <family val="1"/>
      </rPr>
      <t>i = 0.74 nM. IC50 = 1.6 nM</t>
    </r>
  </si>
  <si>
    <r>
      <t>IC</t>
    </r>
    <r>
      <rPr>
        <sz val="12"/>
        <color rgb="FF333333"/>
        <rFont val="Times New Roman"/>
        <family val="1"/>
      </rPr>
      <t>50 = 0.19 nM at human NK1 receptors). Selective (&gt;300-fold) over h-NK2 and h-NK3 receptors. </t>
    </r>
  </si>
  <si>
    <r>
      <t>K</t>
    </r>
    <r>
      <rPr>
        <sz val="12"/>
        <color rgb="FF333333"/>
        <rFont val="Times New Roman"/>
        <family val="1"/>
      </rPr>
      <t>i values are 1, 144 and &gt;100000 nM for human NK3, NK2 and NK1 receptors respectively</t>
    </r>
  </si>
  <si>
    <r>
      <t>IC</t>
    </r>
    <r>
      <rPr>
        <sz val="12"/>
        <color rgb="FF333333"/>
        <rFont val="Times New Roman"/>
        <family val="1"/>
      </rPr>
      <t>50 values are 1.8, 370 and 480 nM for NK1, NK3 and NK2 receptors respectively</t>
    </r>
  </si>
  <si>
    <r>
      <t>K</t>
    </r>
    <r>
      <rPr>
        <sz val="12"/>
        <color rgb="FF333333"/>
        <rFont val="Times New Roman"/>
        <family val="1"/>
      </rPr>
      <t>i values are 230, 8150 and &gt; 10000 nM for rat NK1, NK2 and NK3 receptors respectively</t>
    </r>
  </si>
  <si>
    <r>
      <t>Endogenous substance P homolog that is a selective agonist at the tachykinin NK</t>
    </r>
    <r>
      <rPr>
        <sz val="12"/>
        <color rgb="FF333333"/>
        <rFont val="Times New Roman"/>
        <family val="1"/>
      </rPr>
      <t>1 receptor </t>
    </r>
  </si>
  <si>
    <r>
      <t>Selective NK</t>
    </r>
    <r>
      <rPr>
        <sz val="12"/>
        <color rgb="FF333333"/>
        <rFont val="Times New Roman"/>
        <family val="1"/>
      </rPr>
      <t>1 receptor antagonist</t>
    </r>
  </si>
  <si>
    <t>Supplementary Table 2. List of chemicals tested.</t>
  </si>
  <si>
    <t>The information below was obtained from Tocris® Bioscience (R&amp;D Ssystem, Bristol, UK) (https://www.tocris.com/)</t>
  </si>
  <si>
    <t>average of reads from 12 positive control wells (column 2 well A-L)</t>
  </si>
  <si>
    <r>
      <t>Supplementary Table 4. Second screening of "library subset " in 384-well plate format.</t>
    </r>
    <r>
      <rPr>
        <sz val="12"/>
        <color theme="1"/>
        <rFont val="Times New Roman"/>
        <family val="1"/>
      </rPr>
      <t xml:space="preserve"> Panel A shows in each well the 10x concentration of each compound; final concentration in the assay is 1x; Panel B is the response (1-4 min after the 1st injection) of BMLK3 (tick kinin rceptor recombinant cell line, left half of the assay plate) and vector only cells (empty vector  transfected cell line, right half of the assay plate) to the compound; Panel C is the response of BMLK3 and vector only cells (5-9 min after the 2nd injection) to the agonist, 1 µM FFFSWGa. Panel D is the normalized response of panel C, represented as the percentage of the response of the positive control (blank solvent + agonist). In each panel of readout (B-D), the wells were coded by color gradient from red (highest RFU) to blue (lowest RFU).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</si>
</sst>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7">
    <font>
      <sz val="12"/>
      <color theme="1"/>
      <name val="Calibri"/>
      <family val="2"/>
      <scheme val="minor"/>
    </font>
    <font>
      <b/>
      <sz val="12"/>
      <color theme="1"/>
      <name val="Calibri"/>
      <family val="2"/>
      <scheme val="minor"/>
    </font>
    <font>
      <sz val="10"/>
      <name val="Arial"/>
      <family val="2"/>
    </font>
    <font>
      <sz val="12"/>
      <color rgb="FFFF0000"/>
      <name val="Calibri"/>
      <family val="2"/>
      <scheme val="minor"/>
    </font>
    <font>
      <sz val="11"/>
      <color theme="1"/>
      <name val="Calibri"/>
      <family val="2"/>
      <scheme val="minor"/>
    </font>
    <font>
      <sz val="12"/>
      <color theme="1"/>
      <name val="Calibri"/>
      <family val="2"/>
    </font>
    <font>
      <b/>
      <sz val="12"/>
      <color theme="1"/>
      <name val="Arial"/>
      <family val="2"/>
    </font>
    <font>
      <b/>
      <sz val="16"/>
      <color theme="1"/>
      <name val="Times New Roman"/>
      <family val="1"/>
    </font>
    <font>
      <b/>
      <sz val="12"/>
      <color theme="1"/>
      <name val="Times New Roman"/>
      <family val="1"/>
    </font>
    <font>
      <vertAlign val="superscript"/>
      <sz val="12"/>
      <color theme="1"/>
      <name val="Calibri (Body)"/>
    </font>
    <font>
      <b/>
      <sz val="12"/>
      <color theme="1"/>
      <name val="Calibri"/>
      <family val="2"/>
    </font>
    <font>
      <sz val="12"/>
      <color theme="1"/>
      <name val="Times New Roman"/>
      <family val="1"/>
    </font>
    <font>
      <sz val="12"/>
      <color rgb="FF000000"/>
      <name val="Times New Roman"/>
      <family val="1"/>
    </font>
    <font>
      <b/>
      <i/>
      <sz val="16"/>
      <color theme="1"/>
      <name val="Times New Roman"/>
      <family val="1"/>
    </font>
    <font>
      <sz val="11"/>
      <color theme="1"/>
      <name val="Times New Roman"/>
      <family val="1"/>
    </font>
    <font>
      <sz val="12"/>
      <color rgb="FF333333"/>
      <name val="Times New Roman"/>
      <family val="1"/>
    </font>
    <font>
      <i/>
      <sz val="12"/>
      <color rgb="FF333333"/>
      <name val="Times New Roman"/>
      <family val="1"/>
    </font>
  </fonts>
  <fills count="2">
    <fill>
      <patternFill patternType="none"/>
    </fill>
    <fill>
      <patternFill patternType="gray125"/>
    </fill>
  </fills>
  <borders count="12">
    <border>
      <left/>
      <right/>
      <top/>
      <bottom/>
      <diagonal/>
    </border>
    <border>
      <left style="medium">
        <color auto="1"/>
      </left>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81">
    <xf numFmtId="0" fontId="0" fillId="0" borderId="0" xfId="0"/>
    <xf numFmtId="0" fontId="0" fillId="0" borderId="0" xfId="0" applyFont="1" applyFill="1" applyBorder="1" applyAlignment="1">
      <alignment horizontal="right"/>
    </xf>
    <xf numFmtId="9" fontId="0" fillId="0" borderId="0" xfId="0" applyNumberFormat="1"/>
    <xf numFmtId="14" fontId="0" fillId="0" borderId="0" xfId="0" applyNumberFormat="1"/>
    <xf numFmtId="0" fontId="0" fillId="0" borderId="0" xfId="0" applyFill="1"/>
    <xf numFmtId="165" fontId="0" fillId="0" borderId="0" xfId="0" applyNumberFormat="1" applyFill="1" applyBorder="1" applyAlignment="1">
      <alignment horizontal="right"/>
    </xf>
    <xf numFmtId="0" fontId="0" fillId="0" borderId="0" xfId="0" applyFont="1" applyFill="1" applyBorder="1"/>
    <xf numFmtId="9" fontId="3" fillId="0" borderId="0" xfId="0" applyNumberFormat="1" applyFont="1"/>
    <xf numFmtId="165" fontId="1" fillId="0" borderId="0" xfId="0" applyNumberFormat="1" applyFont="1" applyFill="1" applyBorder="1" applyAlignment="1">
      <alignment horizontal="right"/>
    </xf>
    <xf numFmtId="166" fontId="0" fillId="0" borderId="0" xfId="0" applyNumberFormat="1" applyFont="1"/>
    <xf numFmtId="2" fontId="0" fillId="0" borderId="0" xfId="0" applyNumberFormat="1" applyFont="1" applyFill="1" applyBorder="1" applyAlignment="1">
      <alignment horizontal="right"/>
    </xf>
    <xf numFmtId="2" fontId="0" fillId="0" borderId="0" xfId="0" applyNumberFormat="1"/>
    <xf numFmtId="10" fontId="0" fillId="0" borderId="0" xfId="0" applyNumberFormat="1"/>
    <xf numFmtId="0" fontId="4" fillId="0" borderId="0" xfId="0" applyFont="1" applyFill="1" applyAlignment="1">
      <alignment horizontal="left"/>
    </xf>
    <xf numFmtId="0" fontId="4" fillId="0" borderId="0" xfId="0" applyFont="1" applyAlignment="1">
      <alignment horizontal="left"/>
    </xf>
    <xf numFmtId="0" fontId="4" fillId="0" borderId="0" xfId="0" applyFont="1" applyFill="1" applyBorder="1" applyAlignment="1">
      <alignment horizontal="left"/>
    </xf>
    <xf numFmtId="164" fontId="4" fillId="0" borderId="0" xfId="0" applyNumberFormat="1" applyFont="1" applyFill="1" applyBorder="1" applyAlignment="1">
      <alignment horizontal="left"/>
    </xf>
    <xf numFmtId="2" fontId="4" fillId="0" borderId="0" xfId="0" applyNumberFormat="1" applyFont="1" applyFill="1" applyBorder="1" applyAlignment="1">
      <alignment horizontal="left"/>
    </xf>
    <xf numFmtId="0" fontId="5" fillId="0" borderId="0" xfId="0" applyFont="1" applyAlignment="1">
      <alignment horizontal="left"/>
    </xf>
    <xf numFmtId="0" fontId="5" fillId="0" borderId="0" xfId="0" applyFont="1" applyBorder="1" applyAlignment="1">
      <alignment horizontal="left" vertical="center"/>
    </xf>
    <xf numFmtId="0" fontId="6" fillId="0" borderId="0" xfId="0" applyFont="1" applyAlignment="1">
      <alignment horizontal="left"/>
    </xf>
    <xf numFmtId="0" fontId="0" fillId="0" borderId="0" xfId="0" applyFont="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horizontal="left"/>
    </xf>
    <xf numFmtId="0" fontId="8" fillId="0" borderId="0" xfId="0" applyFont="1"/>
    <xf numFmtId="0" fontId="10" fillId="0" borderId="0" xfId="0" applyFont="1" applyAlignment="1">
      <alignment horizontal="left"/>
    </xf>
    <xf numFmtId="0" fontId="1" fillId="0" borderId="0" xfId="0" applyFont="1" applyAlignment="1">
      <alignment horizontal="left"/>
    </xf>
    <xf numFmtId="14" fontId="8" fillId="0" borderId="0" xfId="0" applyNumberFormat="1" applyFont="1" applyFill="1"/>
    <xf numFmtId="0" fontId="5" fillId="0" borderId="0" xfId="0" applyFont="1" applyAlignment="1">
      <alignment horizontal="left"/>
    </xf>
    <xf numFmtId="0" fontId="11" fillId="0" borderId="0" xfId="0" applyFont="1"/>
    <xf numFmtId="0" fontId="11" fillId="0" borderId="0" xfId="0" applyFont="1" applyFill="1" applyAlignment="1">
      <alignment horizontal="left"/>
    </xf>
    <xf numFmtId="0" fontId="8" fillId="0" borderId="0" xfId="0" applyFont="1" applyFill="1" applyAlignment="1">
      <alignment horizontal="left"/>
    </xf>
    <xf numFmtId="14" fontId="11" fillId="0" borderId="0" xfId="0" applyNumberFormat="1" applyFont="1" applyFill="1"/>
    <xf numFmtId="9" fontId="11" fillId="0" borderId="0" xfId="0" applyNumberFormat="1" applyFont="1"/>
    <xf numFmtId="164" fontId="11" fillId="0" borderId="0" xfId="0" applyNumberFormat="1" applyFont="1"/>
    <xf numFmtId="14" fontId="0" fillId="0" borderId="0" xfId="0" applyNumberFormat="1" applyFont="1"/>
    <xf numFmtId="0" fontId="0" fillId="0" borderId="0" xfId="0" applyFont="1"/>
    <xf numFmtId="14" fontId="0" fillId="0" borderId="0" xfId="0" applyNumberFormat="1" applyFont="1" applyFill="1" applyBorder="1"/>
    <xf numFmtId="0" fontId="11" fillId="0" borderId="0" xfId="0" applyFont="1" applyFill="1" applyBorder="1"/>
    <xf numFmtId="0" fontId="8" fillId="0" borderId="0" xfId="0" applyFont="1" applyFill="1" applyBorder="1"/>
    <xf numFmtId="0" fontId="11" fillId="0" borderId="6" xfId="0" applyFont="1" applyFill="1" applyBorder="1"/>
    <xf numFmtId="0" fontId="11" fillId="0" borderId="7" xfId="0" applyFont="1" applyFill="1" applyBorder="1"/>
    <xf numFmtId="0" fontId="11" fillId="0" borderId="8" xfId="0" applyFont="1" applyFill="1" applyBorder="1"/>
    <xf numFmtId="0" fontId="11" fillId="0" borderId="1" xfId="0" applyFont="1" applyFill="1" applyBorder="1"/>
    <xf numFmtId="0" fontId="11" fillId="0" borderId="2" xfId="0" applyFont="1" applyFill="1" applyBorder="1"/>
    <xf numFmtId="0" fontId="11" fillId="0" borderId="9" xfId="0" applyFont="1" applyFill="1" applyBorder="1"/>
    <xf numFmtId="0" fontId="11" fillId="0" borderId="10" xfId="0" applyFont="1" applyFill="1" applyBorder="1"/>
    <xf numFmtId="0" fontId="11" fillId="0" borderId="11" xfId="0" applyFont="1" applyFill="1" applyBorder="1"/>
    <xf numFmtId="9" fontId="11" fillId="0" borderId="6" xfId="0" applyNumberFormat="1" applyFont="1" applyFill="1" applyBorder="1"/>
    <xf numFmtId="9" fontId="11" fillId="0" borderId="7" xfId="0" applyNumberFormat="1" applyFont="1" applyFill="1" applyBorder="1"/>
    <xf numFmtId="9" fontId="11" fillId="0" borderId="8" xfId="0" applyNumberFormat="1" applyFont="1" applyFill="1" applyBorder="1"/>
    <xf numFmtId="9" fontId="11" fillId="0" borderId="1" xfId="0" applyNumberFormat="1" applyFont="1" applyFill="1" applyBorder="1"/>
    <xf numFmtId="9" fontId="11" fillId="0" borderId="0" xfId="0" applyNumberFormat="1" applyFont="1" applyFill="1" applyBorder="1"/>
    <xf numFmtId="9" fontId="11" fillId="0" borderId="2" xfId="0" applyNumberFormat="1" applyFont="1" applyFill="1" applyBorder="1"/>
    <xf numFmtId="9" fontId="11" fillId="0" borderId="9" xfId="0" applyNumberFormat="1" applyFont="1" applyFill="1" applyBorder="1"/>
    <xf numFmtId="9" fontId="11" fillId="0" borderId="10" xfId="0" applyNumberFormat="1" applyFont="1" applyFill="1" applyBorder="1"/>
    <xf numFmtId="9" fontId="11" fillId="0" borderId="11" xfId="0" applyNumberFormat="1" applyFont="1" applyFill="1" applyBorder="1"/>
    <xf numFmtId="10" fontId="0" fillId="0" borderId="0" xfId="0" applyNumberFormat="1" applyFont="1"/>
    <xf numFmtId="0" fontId="11" fillId="0" borderId="0" xfId="0" applyFont="1" applyFill="1" applyBorder="1" applyAlignment="1">
      <alignment horizontal="center"/>
    </xf>
    <xf numFmtId="0" fontId="8" fillId="0" borderId="0" xfId="0" applyFont="1" applyFill="1" applyBorder="1" applyAlignment="1">
      <alignment wrapText="1"/>
    </xf>
    <xf numFmtId="0" fontId="8" fillId="0" borderId="0" xfId="0" applyFont="1" applyAlignment="1">
      <alignment wrapText="1"/>
    </xf>
    <xf numFmtId="0" fontId="12" fillId="0" borderId="0" xfId="0" applyFont="1"/>
    <xf numFmtId="2" fontId="11" fillId="0" borderId="0" xfId="0" applyNumberFormat="1" applyFont="1" applyFill="1" applyBorder="1"/>
    <xf numFmtId="0" fontId="14" fillId="0" borderId="0" xfId="0" applyFont="1" applyFill="1" applyAlignment="1">
      <alignment horizontal="left"/>
    </xf>
    <xf numFmtId="0" fontId="14" fillId="0" borderId="0" xfId="0" applyFont="1" applyAlignment="1">
      <alignment horizontal="left"/>
    </xf>
    <xf numFmtId="164" fontId="14" fillId="0" borderId="0" xfId="0" applyNumberFormat="1" applyFont="1" applyFill="1" applyBorder="1" applyAlignment="1">
      <alignment horizontal="left"/>
    </xf>
    <xf numFmtId="0" fontId="14" fillId="0" borderId="0" xfId="0" applyFont="1" applyFill="1" applyBorder="1" applyAlignment="1">
      <alignment horizontal="left"/>
    </xf>
    <xf numFmtId="0" fontId="0" fillId="0" borderId="0" xfId="0" applyFont="1" applyFill="1" applyAlignment="1">
      <alignment horizontal="left"/>
    </xf>
    <xf numFmtId="0" fontId="11" fillId="0" borderId="0" xfId="0" applyFont="1" applyAlignment="1">
      <alignment horizontal="left"/>
    </xf>
    <xf numFmtId="164" fontId="11" fillId="0" borderId="0" xfId="0" applyNumberFormat="1" applyFont="1" applyFill="1" applyBorder="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wrapText="1"/>
    </xf>
    <xf numFmtId="0" fontId="11" fillId="0" borderId="3" xfId="0" applyFont="1" applyFill="1" applyBorder="1" applyAlignment="1">
      <alignment horizontal="center"/>
    </xf>
    <xf numFmtId="0" fontId="11" fillId="0" borderId="4" xfId="0" applyFont="1" applyFill="1" applyBorder="1" applyAlignment="1">
      <alignment horizontal="center"/>
    </xf>
    <xf numFmtId="0" fontId="11" fillId="0" borderId="5" xfId="0" applyFont="1" applyFill="1" applyBorder="1" applyAlignment="1">
      <alignment horizontal="center"/>
    </xf>
    <xf numFmtId="0" fontId="11" fillId="0" borderId="0"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514451</xdr:colOff>
      <xdr:row>24</xdr:row>
      <xdr:rowOff>56030</xdr:rowOff>
    </xdr:from>
    <xdr:to>
      <xdr:col>27</xdr:col>
      <xdr:colOff>793851</xdr:colOff>
      <xdr:row>32</xdr:row>
      <xdr:rowOff>158784</xdr:rowOff>
    </xdr:to>
    <xdr:pic>
      <xdr:nvPicPr>
        <xdr:cNvPr id="2" name="Picture 1">
          <a:extLst>
            <a:ext uri="{FF2B5EF4-FFF2-40B4-BE49-F238E27FC236}">
              <a16:creationId xmlns:a16="http://schemas.microsoft.com/office/drawing/2014/main" id="{576A6213-A4FE-6A47-8920-D4A1BF9B2D85}"/>
            </a:ext>
          </a:extLst>
        </xdr:cNvPr>
        <xdr:cNvPicPr>
          <a:picLocks noChangeAspect="1"/>
        </xdr:cNvPicPr>
      </xdr:nvPicPr>
      <xdr:blipFill>
        <a:blip xmlns:r="http://schemas.openxmlformats.org/officeDocument/2006/relationships" r:embed="rId1"/>
        <a:stretch>
          <a:fillRect/>
        </a:stretch>
      </xdr:blipFill>
      <xdr:spPr>
        <a:xfrm>
          <a:off x="21977451" y="4526430"/>
          <a:ext cx="279400" cy="1728354"/>
        </a:xfrm>
        <a:prstGeom prst="rect">
          <a:avLst/>
        </a:prstGeom>
      </xdr:spPr>
    </xdr:pic>
    <xdr:clientData/>
  </xdr:twoCellAnchor>
  <xdr:twoCellAnchor>
    <xdr:from>
      <xdr:col>4</xdr:col>
      <xdr:colOff>38100</xdr:colOff>
      <xdr:row>3</xdr:row>
      <xdr:rowOff>127000</xdr:rowOff>
    </xdr:from>
    <xdr:to>
      <xdr:col>23</xdr:col>
      <xdr:colOff>812800</xdr:colOff>
      <xdr:row>5</xdr:row>
      <xdr:rowOff>63500</xdr:rowOff>
    </xdr:to>
    <xdr:sp macro="" textlink="">
      <xdr:nvSpPr>
        <xdr:cNvPr id="3" name="Right Arrow 2">
          <a:extLst>
            <a:ext uri="{FF2B5EF4-FFF2-40B4-BE49-F238E27FC236}">
              <a16:creationId xmlns:a16="http://schemas.microsoft.com/office/drawing/2014/main" id="{3C33D6B4-D08E-8C46-8681-047E048633CD}"/>
            </a:ext>
          </a:extLst>
        </xdr:cNvPr>
        <xdr:cNvSpPr/>
      </xdr:nvSpPr>
      <xdr:spPr>
        <a:xfrm>
          <a:off x="2514600" y="2374900"/>
          <a:ext cx="16459200" cy="342900"/>
        </a:xfrm>
        <a:prstGeom prst="rightArrow">
          <a:avLst>
            <a:gd name="adj1" fmla="val 50000"/>
            <a:gd name="adj2" fmla="val 364815"/>
          </a:avLst>
        </a:prstGeom>
        <a:gradFill flip="none" rotWithShape="1">
          <a:gsLst>
            <a:gs pos="0">
              <a:schemeClr val="accent1">
                <a:lumMod val="5000"/>
                <a:lumOff val="95000"/>
              </a:schemeClr>
            </a:gs>
            <a:gs pos="98000">
              <a:srgbClr val="7030A0"/>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524127</xdr:colOff>
      <xdr:row>29</xdr:row>
      <xdr:rowOff>20159</xdr:rowOff>
    </xdr:from>
    <xdr:to>
      <xdr:col>27</xdr:col>
      <xdr:colOff>803527</xdr:colOff>
      <xdr:row>37</xdr:row>
      <xdr:rowOff>118487</xdr:rowOff>
    </xdr:to>
    <xdr:pic>
      <xdr:nvPicPr>
        <xdr:cNvPr id="2" name="Picture 1">
          <a:extLst>
            <a:ext uri="{FF2B5EF4-FFF2-40B4-BE49-F238E27FC236}">
              <a16:creationId xmlns:a16="http://schemas.microsoft.com/office/drawing/2014/main" id="{4405E866-361D-5A46-927A-641C511DAF1F}"/>
            </a:ext>
          </a:extLst>
        </xdr:cNvPr>
        <xdr:cNvPicPr>
          <a:picLocks noChangeAspect="1"/>
        </xdr:cNvPicPr>
      </xdr:nvPicPr>
      <xdr:blipFill>
        <a:blip xmlns:r="http://schemas.openxmlformats.org/officeDocument/2006/relationships" r:embed="rId1"/>
        <a:stretch>
          <a:fillRect/>
        </a:stretch>
      </xdr:blipFill>
      <xdr:spPr>
        <a:xfrm>
          <a:off x="21987127" y="5862159"/>
          <a:ext cx="279400" cy="1788817"/>
        </a:xfrm>
        <a:prstGeom prst="rect">
          <a:avLst/>
        </a:prstGeom>
      </xdr:spPr>
    </xdr:pic>
    <xdr:clientData/>
  </xdr:twoCellAnchor>
  <xdr:twoCellAnchor>
    <xdr:from>
      <xdr:col>4</xdr:col>
      <xdr:colOff>12700</xdr:colOff>
      <xdr:row>3</xdr:row>
      <xdr:rowOff>152400</xdr:rowOff>
    </xdr:from>
    <xdr:to>
      <xdr:col>13</xdr:col>
      <xdr:colOff>762000</xdr:colOff>
      <xdr:row>5</xdr:row>
      <xdr:rowOff>88900</xdr:rowOff>
    </xdr:to>
    <xdr:sp macro="" textlink="">
      <xdr:nvSpPr>
        <xdr:cNvPr id="3" name="Right Arrow 2">
          <a:extLst>
            <a:ext uri="{FF2B5EF4-FFF2-40B4-BE49-F238E27FC236}">
              <a16:creationId xmlns:a16="http://schemas.microsoft.com/office/drawing/2014/main" id="{0B10ED1D-A5F3-8241-B253-42C4FFBDB4E8}"/>
            </a:ext>
          </a:extLst>
        </xdr:cNvPr>
        <xdr:cNvSpPr/>
      </xdr:nvSpPr>
      <xdr:spPr>
        <a:xfrm>
          <a:off x="2489200" y="2717800"/>
          <a:ext cx="8178800" cy="342900"/>
        </a:xfrm>
        <a:prstGeom prst="rightArrow">
          <a:avLst>
            <a:gd name="adj1" fmla="val 50000"/>
            <a:gd name="adj2" fmla="val 364815"/>
          </a:avLst>
        </a:prstGeom>
        <a:gradFill flip="none" rotWithShape="1">
          <a:gsLst>
            <a:gs pos="0">
              <a:schemeClr val="accent1">
                <a:lumMod val="5000"/>
                <a:lumOff val="95000"/>
              </a:schemeClr>
            </a:gs>
            <a:gs pos="98000">
              <a:srgbClr val="7030A0"/>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50800</xdr:colOff>
      <xdr:row>3</xdr:row>
      <xdr:rowOff>152400</xdr:rowOff>
    </xdr:from>
    <xdr:to>
      <xdr:col>23</xdr:col>
      <xdr:colOff>812800</xdr:colOff>
      <xdr:row>5</xdr:row>
      <xdr:rowOff>88900</xdr:rowOff>
    </xdr:to>
    <xdr:sp macro="" textlink="">
      <xdr:nvSpPr>
        <xdr:cNvPr id="4" name="Right Arrow 3">
          <a:extLst>
            <a:ext uri="{FF2B5EF4-FFF2-40B4-BE49-F238E27FC236}">
              <a16:creationId xmlns:a16="http://schemas.microsoft.com/office/drawing/2014/main" id="{D7FC6C19-A454-3C43-84F2-C3117CFA9ED8}"/>
            </a:ext>
          </a:extLst>
        </xdr:cNvPr>
        <xdr:cNvSpPr/>
      </xdr:nvSpPr>
      <xdr:spPr>
        <a:xfrm rot="10800000">
          <a:off x="10782300" y="2717800"/>
          <a:ext cx="8191500" cy="342900"/>
        </a:xfrm>
        <a:prstGeom prst="rightArrow">
          <a:avLst>
            <a:gd name="adj1" fmla="val 50000"/>
            <a:gd name="adj2" fmla="val 364815"/>
          </a:avLst>
        </a:prstGeom>
        <a:gradFill flip="none" rotWithShape="1">
          <a:gsLst>
            <a:gs pos="0">
              <a:schemeClr val="accent1">
                <a:lumMod val="5000"/>
                <a:lumOff val="95000"/>
              </a:schemeClr>
            </a:gs>
            <a:gs pos="98000">
              <a:srgbClr val="7030A0"/>
            </a:gs>
          </a:gsLst>
          <a:lin ang="10800000" scaled="0"/>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workbookViewId="0">
      <selection activeCell="C32" sqref="C32"/>
    </sheetView>
  </sheetViews>
  <sheetFormatPr baseColWidth="10" defaultColWidth="9" defaultRowHeight="16"/>
  <cols>
    <col min="1" max="1" width="24.5" style="18" customWidth="1"/>
    <col min="2" max="2" width="13.83203125" style="18" customWidth="1"/>
    <col min="3" max="3" width="38.83203125" style="18" customWidth="1"/>
    <col min="4" max="4" width="53.5" style="18" customWidth="1"/>
    <col min="5" max="5" width="60.5" style="18" customWidth="1"/>
    <col min="6" max="6" width="37" style="18" customWidth="1"/>
    <col min="7" max="16384" width="9" style="18"/>
  </cols>
  <sheetData>
    <row r="1" spans="1:11" ht="84" customHeight="1">
      <c r="A1" s="71" t="s">
        <v>171</v>
      </c>
      <c r="B1" s="71"/>
      <c r="C1" s="71"/>
      <c r="D1" s="71"/>
      <c r="E1" s="71"/>
      <c r="F1" s="71"/>
      <c r="G1" s="71"/>
      <c r="H1" s="71"/>
      <c r="I1" s="71"/>
    </row>
    <row r="2" spans="1:11" ht="77" customHeight="1">
      <c r="A2" s="72" t="s">
        <v>177</v>
      </c>
      <c r="B2" s="72"/>
      <c r="C2" s="72"/>
      <c r="D2" s="72"/>
      <c r="E2" s="72"/>
      <c r="F2" s="72"/>
    </row>
    <row r="3" spans="1:11">
      <c r="A3" s="25" t="s">
        <v>112</v>
      </c>
    </row>
    <row r="4" spans="1:11" s="26" customFormat="1">
      <c r="A4" s="25" t="s">
        <v>91</v>
      </c>
      <c r="B4" s="25" t="s">
        <v>113</v>
      </c>
      <c r="C4" s="25" t="s">
        <v>180</v>
      </c>
      <c r="D4" s="25" t="s">
        <v>114</v>
      </c>
      <c r="E4" s="25" t="s">
        <v>92</v>
      </c>
      <c r="F4" s="25" t="s">
        <v>117</v>
      </c>
      <c r="G4" s="20"/>
      <c r="H4" s="20"/>
      <c r="I4" s="20"/>
      <c r="J4" s="27"/>
      <c r="K4" s="27"/>
    </row>
    <row r="5" spans="1:11" s="29" customFormat="1">
      <c r="A5" s="30" t="s">
        <v>153</v>
      </c>
      <c r="B5" s="30" t="s">
        <v>96</v>
      </c>
      <c r="C5" s="30" t="s">
        <v>111</v>
      </c>
      <c r="D5" s="30" t="s">
        <v>152</v>
      </c>
      <c r="E5" s="30" t="s">
        <v>118</v>
      </c>
      <c r="F5" s="30" t="s">
        <v>154</v>
      </c>
    </row>
    <row r="6" spans="1:11" s="29" customFormat="1">
      <c r="A6" s="30" t="s">
        <v>151</v>
      </c>
      <c r="B6" s="30" t="s">
        <v>97</v>
      </c>
      <c r="C6" s="30" t="s">
        <v>111</v>
      </c>
      <c r="D6" s="30" t="s">
        <v>93</v>
      </c>
      <c r="E6" s="30" t="s">
        <v>119</v>
      </c>
      <c r="F6" s="30" t="s">
        <v>155</v>
      </c>
    </row>
    <row r="7" spans="1:11" s="29" customFormat="1" ht="17" customHeight="1">
      <c r="A7" s="30" t="s">
        <v>128</v>
      </c>
      <c r="B7" s="30"/>
      <c r="C7" s="30" t="s">
        <v>131</v>
      </c>
      <c r="D7" s="30" t="s">
        <v>133</v>
      </c>
      <c r="E7" s="30" t="s">
        <v>132</v>
      </c>
      <c r="F7" s="30"/>
    </row>
    <row r="8" spans="1:11" s="29" customFormat="1">
      <c r="A8" s="30" t="s">
        <v>129</v>
      </c>
      <c r="B8" s="30"/>
      <c r="C8" s="30"/>
      <c r="D8" s="30" t="s">
        <v>130</v>
      </c>
      <c r="E8" s="30"/>
      <c r="F8" s="30"/>
    </row>
    <row r="9" spans="1:11" s="22" customFormat="1">
      <c r="A9" s="25"/>
      <c r="B9" s="25"/>
      <c r="C9" s="25"/>
      <c r="D9" s="25"/>
      <c r="E9" s="25"/>
      <c r="F9" s="25"/>
    </row>
    <row r="10" spans="1:11">
      <c r="A10" s="25" t="s">
        <v>181</v>
      </c>
      <c r="B10" s="25"/>
      <c r="C10" s="25"/>
      <c r="D10" s="25"/>
      <c r="E10" s="25"/>
      <c r="F10" s="25"/>
    </row>
    <row r="11" spans="1:11" s="26" customFormat="1">
      <c r="A11" s="25" t="s">
        <v>91</v>
      </c>
      <c r="B11" s="25" t="s">
        <v>113</v>
      </c>
      <c r="C11" s="25" t="s">
        <v>180</v>
      </c>
      <c r="D11" s="25" t="s">
        <v>114</v>
      </c>
      <c r="E11" s="25" t="s">
        <v>92</v>
      </c>
      <c r="F11" s="25" t="s">
        <v>134</v>
      </c>
      <c r="G11" s="20"/>
      <c r="H11" s="20"/>
      <c r="I11" s="20"/>
      <c r="J11" s="27"/>
      <c r="K11" s="27"/>
    </row>
    <row r="12" spans="1:11" s="29" customFormat="1" ht="16" customHeight="1">
      <c r="A12" s="30" t="s">
        <v>100</v>
      </c>
      <c r="B12" s="30" t="s">
        <v>96</v>
      </c>
      <c r="C12" s="30" t="s">
        <v>162</v>
      </c>
      <c r="D12" s="30" t="s">
        <v>105</v>
      </c>
      <c r="E12" s="30" t="s">
        <v>163</v>
      </c>
      <c r="F12" s="30" t="s">
        <v>169</v>
      </c>
    </row>
    <row r="13" spans="1:11" s="29" customFormat="1">
      <c r="A13" s="30" t="s">
        <v>101</v>
      </c>
      <c r="B13" s="30" t="s">
        <v>97</v>
      </c>
      <c r="C13" s="30" t="s">
        <v>162</v>
      </c>
      <c r="D13" s="30" t="s">
        <v>106</v>
      </c>
      <c r="E13" s="30" t="s">
        <v>163</v>
      </c>
      <c r="F13" s="30"/>
    </row>
    <row r="14" spans="1:11" s="29" customFormat="1" ht="16" customHeight="1">
      <c r="A14" s="30" t="s">
        <v>98</v>
      </c>
      <c r="B14" s="30" t="s">
        <v>96</v>
      </c>
      <c r="C14" s="30" t="s">
        <v>104</v>
      </c>
      <c r="D14" s="30" t="s">
        <v>94</v>
      </c>
      <c r="E14" s="30" t="s">
        <v>165</v>
      </c>
      <c r="F14" s="30" t="s">
        <v>170</v>
      </c>
    </row>
    <row r="15" spans="1:11" s="29" customFormat="1">
      <c r="A15" s="30" t="s">
        <v>99</v>
      </c>
      <c r="B15" s="30" t="s">
        <v>97</v>
      </c>
      <c r="C15" s="30" t="s">
        <v>104</v>
      </c>
      <c r="D15" s="30" t="s">
        <v>95</v>
      </c>
      <c r="E15" s="30" t="s">
        <v>165</v>
      </c>
      <c r="F15" s="30"/>
    </row>
    <row r="16" spans="1:11" s="29" customFormat="1" ht="16" customHeight="1">
      <c r="A16" s="30" t="s">
        <v>116</v>
      </c>
      <c r="B16" s="30" t="s">
        <v>96</v>
      </c>
      <c r="C16" s="30" t="s">
        <v>162</v>
      </c>
      <c r="D16" s="30" t="s">
        <v>115</v>
      </c>
      <c r="E16" s="30" t="s">
        <v>166</v>
      </c>
      <c r="F16" s="30" t="s">
        <v>168</v>
      </c>
    </row>
    <row r="17" spans="1:11" s="29" customFormat="1">
      <c r="A17" s="30" t="s">
        <v>151</v>
      </c>
      <c r="B17" s="30" t="s">
        <v>97</v>
      </c>
      <c r="C17" s="30" t="s">
        <v>162</v>
      </c>
      <c r="D17" s="30" t="s">
        <v>93</v>
      </c>
      <c r="E17" s="30" t="s">
        <v>166</v>
      </c>
      <c r="F17" s="30"/>
    </row>
    <row r="18" spans="1:11">
      <c r="A18" s="25"/>
      <c r="B18" s="25"/>
      <c r="C18" s="25"/>
      <c r="D18" s="25"/>
      <c r="E18" s="25"/>
      <c r="F18" s="25"/>
    </row>
    <row r="19" spans="1:11">
      <c r="A19" s="25" t="s">
        <v>182</v>
      </c>
      <c r="B19" s="25"/>
      <c r="C19" s="25"/>
      <c r="D19" s="25"/>
      <c r="E19" s="25"/>
      <c r="F19" s="25"/>
    </row>
    <row r="20" spans="1:11" s="26" customFormat="1">
      <c r="A20" s="25" t="s">
        <v>91</v>
      </c>
      <c r="B20" s="25" t="s">
        <v>113</v>
      </c>
      <c r="C20" s="25" t="s">
        <v>180</v>
      </c>
      <c r="D20" s="25" t="s">
        <v>114</v>
      </c>
      <c r="E20" s="25" t="s">
        <v>92</v>
      </c>
      <c r="F20" s="25"/>
      <c r="G20" s="20"/>
      <c r="H20" s="20"/>
      <c r="I20" s="20"/>
      <c r="J20" s="27"/>
      <c r="K20" s="27"/>
    </row>
    <row r="21" spans="1:11" s="29" customFormat="1">
      <c r="A21" s="30" t="s">
        <v>110</v>
      </c>
      <c r="B21" s="30" t="s">
        <v>96</v>
      </c>
      <c r="C21" s="62" t="s">
        <v>164</v>
      </c>
      <c r="D21" s="30" t="s">
        <v>107</v>
      </c>
      <c r="E21" s="30" t="s">
        <v>178</v>
      </c>
      <c r="F21" s="30"/>
    </row>
    <row r="22" spans="1:11" s="29" customFormat="1">
      <c r="A22" s="30" t="s">
        <v>102</v>
      </c>
      <c r="B22" s="30" t="s">
        <v>96</v>
      </c>
      <c r="C22" s="62" t="s">
        <v>164</v>
      </c>
      <c r="D22" s="30" t="s">
        <v>108</v>
      </c>
      <c r="E22" s="30" t="s">
        <v>178</v>
      </c>
      <c r="F22" s="30"/>
    </row>
    <row r="23" spans="1:11" s="29" customFormat="1">
      <c r="A23" s="30" t="s">
        <v>103</v>
      </c>
      <c r="B23" s="30" t="s">
        <v>97</v>
      </c>
      <c r="C23" s="62" t="s">
        <v>164</v>
      </c>
      <c r="D23" s="30" t="s">
        <v>109</v>
      </c>
      <c r="E23" s="30" t="s">
        <v>178</v>
      </c>
      <c r="F23" s="30"/>
    </row>
    <row r="24" spans="1:11" s="29" customFormat="1">
      <c r="A24" s="30" t="s">
        <v>100</v>
      </c>
      <c r="B24" s="30" t="s">
        <v>96</v>
      </c>
      <c r="C24" s="30" t="s">
        <v>162</v>
      </c>
      <c r="D24" s="30" t="s">
        <v>105</v>
      </c>
      <c r="E24" s="30" t="s">
        <v>178</v>
      </c>
      <c r="F24" s="30"/>
    </row>
    <row r="25" spans="1:11" s="29" customFormat="1">
      <c r="A25" s="30" t="s">
        <v>101</v>
      </c>
      <c r="B25" s="30" t="s">
        <v>97</v>
      </c>
      <c r="C25" s="30" t="s">
        <v>162</v>
      </c>
      <c r="D25" s="30" t="s">
        <v>106</v>
      </c>
      <c r="E25" s="30" t="s">
        <v>178</v>
      </c>
      <c r="F25" s="30"/>
    </row>
    <row r="26" spans="1:11" s="29" customFormat="1">
      <c r="A26" s="30" t="s">
        <v>120</v>
      </c>
      <c r="B26" s="30" t="s">
        <v>97</v>
      </c>
      <c r="C26" s="62" t="s">
        <v>164</v>
      </c>
      <c r="D26" s="30" t="s">
        <v>121</v>
      </c>
      <c r="E26" s="30" t="s">
        <v>167</v>
      </c>
      <c r="F26" s="30"/>
    </row>
    <row r="27" spans="1:11" s="29" customFormat="1">
      <c r="A27" s="30" t="s">
        <v>98</v>
      </c>
      <c r="B27" s="30" t="s">
        <v>96</v>
      </c>
      <c r="C27" s="30" t="s">
        <v>104</v>
      </c>
      <c r="D27" s="30" t="s">
        <v>94</v>
      </c>
      <c r="E27" s="30" t="s">
        <v>179</v>
      </c>
      <c r="F27" s="30"/>
    </row>
    <row r="28" spans="1:11" s="29" customFormat="1">
      <c r="A28" s="30" t="s">
        <v>99</v>
      </c>
      <c r="B28" s="30" t="s">
        <v>97</v>
      </c>
      <c r="C28" s="30" t="s">
        <v>104</v>
      </c>
      <c r="D28" s="30" t="s">
        <v>95</v>
      </c>
      <c r="E28" s="30" t="s">
        <v>179</v>
      </c>
      <c r="F28" s="30"/>
    </row>
    <row r="29" spans="1:11" s="29" customFormat="1">
      <c r="A29" s="30" t="s">
        <v>122</v>
      </c>
      <c r="B29" s="30" t="s">
        <v>96</v>
      </c>
      <c r="C29" s="30" t="s">
        <v>126</v>
      </c>
      <c r="D29" s="30" t="s">
        <v>123</v>
      </c>
      <c r="E29" s="30" t="s">
        <v>127</v>
      </c>
      <c r="F29" s="30"/>
    </row>
    <row r="30" spans="1:11" s="29" customFormat="1">
      <c r="A30" s="30" t="s">
        <v>125</v>
      </c>
      <c r="B30" s="30" t="s">
        <v>97</v>
      </c>
      <c r="C30" s="30" t="s">
        <v>126</v>
      </c>
      <c r="D30" s="30" t="s">
        <v>124</v>
      </c>
      <c r="E30" s="30" t="s">
        <v>127</v>
      </c>
      <c r="F30" s="30"/>
    </row>
    <row r="31" spans="1:11" s="22" customFormat="1">
      <c r="A31" s="25"/>
      <c r="B31" s="25"/>
      <c r="C31" s="25"/>
      <c r="D31" s="25"/>
      <c r="E31" s="25"/>
      <c r="F31" s="25"/>
      <c r="G31" s="20"/>
      <c r="H31" s="20"/>
      <c r="I31" s="20"/>
      <c r="J31" s="21"/>
      <c r="K31" s="21"/>
    </row>
    <row r="36" spans="1:4">
      <c r="A36" s="19"/>
      <c r="B36" s="19"/>
      <c r="C36" s="19"/>
      <c r="D36" s="19"/>
    </row>
    <row r="37" spans="1:4">
      <c r="A37" s="19"/>
      <c r="B37" s="19"/>
      <c r="C37" s="19"/>
      <c r="D37" s="19"/>
    </row>
    <row r="38" spans="1:4">
      <c r="A38" s="19"/>
      <c r="B38" s="19"/>
      <c r="C38" s="19"/>
      <c r="D38" s="19"/>
    </row>
    <row r="39" spans="1:4">
      <c r="A39" s="19"/>
      <c r="B39" s="19"/>
      <c r="C39" s="19"/>
      <c r="D39" s="19"/>
    </row>
    <row r="40" spans="1:4">
      <c r="A40" s="19"/>
      <c r="B40" s="19"/>
      <c r="C40" s="19"/>
      <c r="D40" s="19"/>
    </row>
  </sheetData>
  <mergeCells count="2">
    <mergeCell ref="A1:I1"/>
    <mergeCell ref="A2:F2"/>
  </mergeCells>
  <pageMargins left="0.7" right="0.7" top="0.75" bottom="0.75" header="0.3" footer="0.3"/>
  <pageSetup scale="81" fitToWidth="2"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2"/>
  <sheetViews>
    <sheetView topLeftCell="A10" zoomScale="125" workbookViewId="0">
      <selection activeCell="A3" sqref="A3"/>
    </sheetView>
  </sheetViews>
  <sheetFormatPr baseColWidth="10" defaultColWidth="10.83203125" defaultRowHeight="15"/>
  <cols>
    <col min="1" max="1" width="17.6640625" style="13" customWidth="1"/>
    <col min="2" max="2" width="24" style="13" customWidth="1"/>
    <col min="3" max="3" width="55.83203125" style="13" customWidth="1"/>
    <col min="4" max="4" width="10.1640625" style="13" customWidth="1"/>
    <col min="5" max="5" width="31.5" style="13" customWidth="1"/>
    <col min="6" max="6" width="35.1640625" style="13" customWidth="1"/>
    <col min="7" max="16384" width="10.83203125" style="14"/>
  </cols>
  <sheetData>
    <row r="1" spans="1:12" s="23" customFormat="1" ht="84" customHeight="1">
      <c r="A1" s="71" t="s">
        <v>171</v>
      </c>
      <c r="B1" s="71"/>
      <c r="C1" s="71"/>
      <c r="D1" s="71"/>
      <c r="E1" s="71"/>
      <c r="F1" s="71"/>
      <c r="G1" s="71"/>
      <c r="H1" s="71"/>
      <c r="I1" s="71"/>
    </row>
    <row r="2" spans="1:12" s="23" customFormat="1" ht="77" customHeight="1">
      <c r="A2" s="72" t="s">
        <v>201</v>
      </c>
      <c r="B2" s="72"/>
      <c r="C2" s="72"/>
      <c r="D2" s="72"/>
      <c r="E2" s="72"/>
      <c r="F2" s="72"/>
      <c r="G2" s="29"/>
      <c r="H2" s="29"/>
      <c r="I2" s="29"/>
      <c r="J2" s="29"/>
      <c r="K2" s="29"/>
    </row>
    <row r="3" spans="1:12" ht="16">
      <c r="A3" s="31" t="s">
        <v>202</v>
      </c>
      <c r="B3" s="68"/>
      <c r="C3" s="68"/>
      <c r="D3" s="68"/>
      <c r="E3" s="68"/>
      <c r="F3" s="31"/>
      <c r="G3" s="69"/>
      <c r="H3" s="69"/>
      <c r="I3" s="69"/>
      <c r="J3" s="69"/>
      <c r="K3" s="69"/>
      <c r="L3" s="65"/>
    </row>
    <row r="4" spans="1:12" s="32" customFormat="1" ht="16">
      <c r="A4" s="32" t="s">
        <v>146</v>
      </c>
      <c r="B4" s="32" t="s">
        <v>56</v>
      </c>
      <c r="C4" s="32" t="s">
        <v>54</v>
      </c>
      <c r="D4" s="32" t="s">
        <v>53</v>
      </c>
      <c r="E4" s="32" t="s">
        <v>55</v>
      </c>
      <c r="F4" s="32" t="s">
        <v>157</v>
      </c>
    </row>
    <row r="5" spans="1:12" s="31" customFormat="1" ht="16">
      <c r="A5" s="31" t="s">
        <v>52</v>
      </c>
      <c r="B5" s="31" t="s">
        <v>51</v>
      </c>
      <c r="C5" s="31" t="s">
        <v>49</v>
      </c>
      <c r="D5" s="31">
        <v>472.39</v>
      </c>
      <c r="E5" s="31" t="s">
        <v>50</v>
      </c>
      <c r="F5" s="31" t="s">
        <v>183</v>
      </c>
    </row>
    <row r="6" spans="1:12" s="31" customFormat="1" ht="16">
      <c r="A6" s="31" t="s">
        <v>48</v>
      </c>
      <c r="B6" s="31" t="s">
        <v>47</v>
      </c>
      <c r="C6" s="31" t="s">
        <v>45</v>
      </c>
      <c r="D6" s="31">
        <v>439.83</v>
      </c>
      <c r="E6" s="31" t="s">
        <v>46</v>
      </c>
      <c r="F6" s="31" t="s">
        <v>184</v>
      </c>
    </row>
    <row r="7" spans="1:12" s="31" customFormat="1" ht="16">
      <c r="A7" s="31" t="s">
        <v>44</v>
      </c>
      <c r="B7" s="31" t="s">
        <v>43</v>
      </c>
      <c r="C7" s="31" t="s">
        <v>41</v>
      </c>
      <c r="D7" s="31">
        <v>423.55</v>
      </c>
      <c r="E7" s="31" t="s">
        <v>42</v>
      </c>
      <c r="F7" s="31" t="s">
        <v>185</v>
      </c>
    </row>
    <row r="8" spans="1:12" s="31" customFormat="1" ht="16">
      <c r="A8" s="31" t="s">
        <v>40</v>
      </c>
      <c r="B8" s="31" t="s">
        <v>39</v>
      </c>
      <c r="C8" s="31" t="s">
        <v>37</v>
      </c>
      <c r="D8" s="31">
        <v>396.44</v>
      </c>
      <c r="E8" s="31" t="s">
        <v>38</v>
      </c>
      <c r="F8" s="31" t="s">
        <v>186</v>
      </c>
    </row>
    <row r="9" spans="1:12" s="31" customFormat="1" ht="16">
      <c r="A9" s="31" t="s">
        <v>36</v>
      </c>
      <c r="B9" s="31" t="s">
        <v>35</v>
      </c>
      <c r="C9" s="31" t="s">
        <v>34</v>
      </c>
      <c r="D9" s="31">
        <v>380.48</v>
      </c>
      <c r="E9" s="31" t="s">
        <v>1</v>
      </c>
      <c r="F9" s="31" t="s">
        <v>187</v>
      </c>
    </row>
    <row r="10" spans="1:12" s="31" customFormat="1" ht="16">
      <c r="A10" s="31" t="s">
        <v>33</v>
      </c>
      <c r="B10" s="31" t="s">
        <v>32</v>
      </c>
      <c r="C10" s="31" t="s">
        <v>31</v>
      </c>
      <c r="D10" s="31">
        <v>443.07</v>
      </c>
      <c r="E10" s="31" t="s">
        <v>21</v>
      </c>
      <c r="F10" s="31" t="s">
        <v>188</v>
      </c>
    </row>
    <row r="11" spans="1:12" s="31" customFormat="1" ht="16">
      <c r="A11" s="31" t="s">
        <v>30</v>
      </c>
      <c r="B11" s="31" t="s">
        <v>29</v>
      </c>
      <c r="C11" s="31" t="s">
        <v>27</v>
      </c>
      <c r="D11" s="31">
        <v>584.15</v>
      </c>
      <c r="E11" s="31" t="s">
        <v>28</v>
      </c>
      <c r="F11" s="31" t="s">
        <v>189</v>
      </c>
    </row>
    <row r="12" spans="1:12" s="31" customFormat="1" ht="16">
      <c r="A12" s="31" t="s">
        <v>26</v>
      </c>
      <c r="B12" s="31" t="s">
        <v>25</v>
      </c>
      <c r="C12" s="31" t="s">
        <v>24</v>
      </c>
      <c r="D12" s="31">
        <v>597.70000000000005</v>
      </c>
      <c r="E12" s="31" t="s">
        <v>5</v>
      </c>
      <c r="F12" s="31" t="s">
        <v>190</v>
      </c>
    </row>
    <row r="13" spans="1:12" s="31" customFormat="1" ht="16">
      <c r="A13" s="31" t="s">
        <v>23</v>
      </c>
      <c r="B13" s="31" t="s">
        <v>22</v>
      </c>
      <c r="C13" s="31" t="s">
        <v>20</v>
      </c>
      <c r="D13" s="31">
        <v>412.57</v>
      </c>
      <c r="E13" s="31" t="s">
        <v>21</v>
      </c>
      <c r="F13" s="31" t="s">
        <v>191</v>
      </c>
    </row>
    <row r="14" spans="1:12" s="31" customFormat="1" ht="16">
      <c r="A14" s="31" t="s">
        <v>19</v>
      </c>
      <c r="B14" s="31" t="s">
        <v>18</v>
      </c>
      <c r="C14" s="31" t="s">
        <v>16</v>
      </c>
      <c r="D14" s="31">
        <v>694.14</v>
      </c>
      <c r="E14" s="31" t="s">
        <v>17</v>
      </c>
      <c r="F14" s="31" t="s">
        <v>192</v>
      </c>
    </row>
    <row r="15" spans="1:12" s="31" customFormat="1" ht="16">
      <c r="A15" s="31" t="s">
        <v>15</v>
      </c>
      <c r="B15" s="31" t="s">
        <v>14</v>
      </c>
      <c r="C15" s="31" t="s">
        <v>12</v>
      </c>
      <c r="D15" s="31">
        <v>373.83</v>
      </c>
      <c r="E15" s="31" t="s">
        <v>13</v>
      </c>
      <c r="F15" s="31" t="s">
        <v>193</v>
      </c>
    </row>
    <row r="16" spans="1:12" s="31" customFormat="1" ht="16">
      <c r="A16" s="31" t="s">
        <v>11</v>
      </c>
      <c r="B16" s="31" t="s">
        <v>10</v>
      </c>
      <c r="C16" s="31" t="s">
        <v>8</v>
      </c>
      <c r="D16" s="31">
        <v>674.14</v>
      </c>
      <c r="E16" s="31" t="s">
        <v>9</v>
      </c>
      <c r="F16" s="31" t="s">
        <v>194</v>
      </c>
    </row>
    <row r="17" spans="1:24" s="31" customFormat="1" ht="16">
      <c r="A17" s="31" t="s">
        <v>7</v>
      </c>
      <c r="B17" s="31" t="s">
        <v>6</v>
      </c>
      <c r="C17" s="31" t="s">
        <v>4</v>
      </c>
      <c r="D17" s="31">
        <v>620.99</v>
      </c>
      <c r="E17" s="31" t="s">
        <v>5</v>
      </c>
      <c r="F17" s="31" t="s">
        <v>195</v>
      </c>
    </row>
    <row r="18" spans="1:24" s="31" customFormat="1" ht="16">
      <c r="A18" s="31" t="s">
        <v>3</v>
      </c>
      <c r="B18" s="31" t="s">
        <v>2</v>
      </c>
      <c r="C18" s="31" t="s">
        <v>0</v>
      </c>
      <c r="D18" s="31">
        <v>386.95</v>
      </c>
      <c r="E18" s="31" t="s">
        <v>1</v>
      </c>
      <c r="F18" s="31" t="s">
        <v>196</v>
      </c>
    </row>
    <row r="19" spans="1:24" s="31" customFormat="1" ht="16"/>
    <row r="20" spans="1:24" s="32" customFormat="1" ht="16">
      <c r="A20" s="32" t="s">
        <v>145</v>
      </c>
      <c r="B20" s="32" t="s">
        <v>83</v>
      </c>
      <c r="C20" s="32" t="s">
        <v>147</v>
      </c>
      <c r="D20" s="32" t="s">
        <v>53</v>
      </c>
      <c r="E20" s="32" t="s">
        <v>85</v>
      </c>
      <c r="F20" s="32" t="s">
        <v>158</v>
      </c>
    </row>
    <row r="21" spans="1:24" s="31" customFormat="1" ht="16">
      <c r="A21" s="31" t="s">
        <v>79</v>
      </c>
      <c r="B21" s="31" t="s">
        <v>80</v>
      </c>
      <c r="C21" s="31" t="s">
        <v>90</v>
      </c>
      <c r="D21" s="31">
        <v>1185.4000000000001</v>
      </c>
      <c r="E21" s="31" t="s">
        <v>199</v>
      </c>
      <c r="F21" s="31" t="s">
        <v>197</v>
      </c>
    </row>
    <row r="22" spans="1:24" s="31" customFormat="1" ht="16">
      <c r="A22" s="31" t="s">
        <v>84</v>
      </c>
      <c r="B22" s="31" t="s">
        <v>86</v>
      </c>
      <c r="C22" s="31" t="s">
        <v>88</v>
      </c>
      <c r="D22" s="31">
        <v>951.2</v>
      </c>
      <c r="E22" s="31" t="s">
        <v>87</v>
      </c>
    </row>
    <row r="23" spans="1:24" s="31" customFormat="1" ht="16">
      <c r="A23" s="31" t="s">
        <v>81</v>
      </c>
      <c r="B23" s="31" t="s">
        <v>82</v>
      </c>
      <c r="C23" s="31" t="s">
        <v>89</v>
      </c>
      <c r="D23" s="31">
        <v>1497.8</v>
      </c>
      <c r="E23" s="31" t="s">
        <v>200</v>
      </c>
      <c r="F23" s="31" t="s">
        <v>198</v>
      </c>
    </row>
    <row r="24" spans="1:24" s="31" customFormat="1" ht="16"/>
    <row r="25" spans="1:24" ht="16">
      <c r="A25" s="68"/>
      <c r="B25" s="68"/>
      <c r="C25" s="21"/>
      <c r="D25" s="68"/>
      <c r="E25" s="31"/>
      <c r="F25" s="31"/>
      <c r="G25" s="31"/>
      <c r="H25" s="31"/>
      <c r="I25" s="31"/>
      <c r="J25" s="70"/>
      <c r="K25" s="70"/>
      <c r="L25" s="66"/>
      <c r="M25" s="16"/>
      <c r="N25" s="16"/>
      <c r="O25" s="16"/>
      <c r="P25" s="16"/>
      <c r="Q25" s="16"/>
      <c r="R25" s="16"/>
      <c r="S25" s="16"/>
      <c r="T25" s="16"/>
      <c r="U25" s="16"/>
      <c r="V25" s="16"/>
      <c r="W25" s="17"/>
      <c r="X25" s="17"/>
    </row>
    <row r="26" spans="1:24" ht="16">
      <c r="A26" s="68"/>
      <c r="B26" s="68"/>
      <c r="C26" s="68"/>
      <c r="D26" s="68"/>
      <c r="E26" s="31"/>
      <c r="F26" s="31"/>
      <c r="G26" s="31"/>
      <c r="H26" s="31"/>
      <c r="I26" s="31"/>
      <c r="J26" s="70"/>
      <c r="K26" s="70"/>
      <c r="L26" s="66"/>
      <c r="M26" s="16"/>
      <c r="N26" s="16"/>
      <c r="O26" s="16"/>
      <c r="P26" s="16"/>
      <c r="Q26" s="16"/>
      <c r="R26" s="16"/>
      <c r="S26" s="16"/>
      <c r="T26" s="16"/>
      <c r="U26" s="16"/>
      <c r="V26" s="16"/>
      <c r="W26" s="17"/>
      <c r="X26" s="17"/>
    </row>
    <row r="27" spans="1:24" ht="16">
      <c r="A27" s="68"/>
      <c r="B27" s="68"/>
      <c r="C27" s="68"/>
      <c r="D27" s="68"/>
      <c r="E27" s="31"/>
      <c r="F27" s="31"/>
      <c r="G27" s="31"/>
      <c r="H27" s="31"/>
      <c r="I27" s="31"/>
      <c r="J27" s="70"/>
      <c r="K27" s="70"/>
      <c r="L27" s="66"/>
      <c r="M27" s="16"/>
      <c r="N27" s="16"/>
      <c r="O27" s="16"/>
      <c r="P27" s="16"/>
      <c r="Q27" s="16"/>
      <c r="R27" s="16"/>
      <c r="S27" s="16"/>
      <c r="T27" s="16"/>
      <c r="U27" s="16"/>
      <c r="V27" s="16"/>
      <c r="W27" s="17"/>
      <c r="X27" s="17"/>
    </row>
    <row r="28" spans="1:24">
      <c r="A28" s="15"/>
      <c r="B28" s="15"/>
      <c r="C28" s="16"/>
      <c r="D28" s="16"/>
      <c r="E28" s="66"/>
      <c r="F28" s="67"/>
      <c r="G28" s="66"/>
      <c r="H28" s="66"/>
      <c r="I28" s="66"/>
      <c r="J28" s="66"/>
      <c r="K28" s="66"/>
      <c r="L28" s="66"/>
      <c r="M28" s="16"/>
      <c r="N28" s="16"/>
      <c r="O28" s="16"/>
      <c r="P28" s="16"/>
      <c r="Q28" s="16"/>
      <c r="R28" s="16"/>
      <c r="S28" s="16"/>
      <c r="T28" s="16"/>
      <c r="U28" s="16"/>
      <c r="V28" s="16"/>
      <c r="W28" s="17"/>
      <c r="X28" s="17"/>
    </row>
    <row r="29" spans="1:24">
      <c r="A29" s="15"/>
      <c r="B29" s="15"/>
      <c r="C29" s="16"/>
      <c r="D29" s="16"/>
      <c r="E29" s="65"/>
      <c r="F29" s="67"/>
      <c r="G29" s="66"/>
      <c r="H29" s="66"/>
      <c r="I29" s="66"/>
      <c r="J29" s="66"/>
      <c r="K29" s="66"/>
      <c r="L29" s="66"/>
      <c r="M29" s="16"/>
      <c r="N29" s="16"/>
      <c r="O29" s="16"/>
      <c r="P29" s="16"/>
      <c r="Q29" s="16"/>
      <c r="R29" s="16"/>
      <c r="S29" s="16"/>
      <c r="T29" s="16"/>
      <c r="U29" s="16"/>
      <c r="V29" s="16"/>
      <c r="W29" s="17"/>
      <c r="X29" s="17"/>
    </row>
    <row r="30" spans="1:24">
      <c r="A30" s="15"/>
      <c r="B30" s="15"/>
      <c r="C30" s="16"/>
      <c r="D30" s="16"/>
      <c r="E30" s="16"/>
      <c r="F30" s="67"/>
      <c r="G30" s="66"/>
      <c r="H30" s="66"/>
      <c r="I30" s="66"/>
      <c r="J30" s="66"/>
      <c r="K30" s="66"/>
      <c r="L30" s="66"/>
      <c r="M30" s="16"/>
      <c r="N30" s="16"/>
      <c r="O30" s="16"/>
      <c r="P30" s="16"/>
      <c r="Q30" s="16"/>
      <c r="R30" s="16"/>
      <c r="S30" s="16"/>
      <c r="T30" s="16"/>
      <c r="U30" s="16"/>
      <c r="V30" s="16"/>
      <c r="W30" s="17"/>
      <c r="X30" s="17"/>
    </row>
    <row r="31" spans="1:24">
      <c r="A31" s="15"/>
      <c r="B31" s="15"/>
      <c r="C31" s="16"/>
      <c r="D31" s="16"/>
      <c r="E31" s="16"/>
      <c r="F31" s="67"/>
      <c r="G31" s="66"/>
      <c r="H31" s="66"/>
      <c r="I31" s="66"/>
      <c r="J31" s="66"/>
      <c r="K31" s="66"/>
      <c r="L31" s="66"/>
      <c r="M31" s="16"/>
      <c r="N31" s="16"/>
      <c r="O31" s="16"/>
      <c r="P31" s="16"/>
      <c r="Q31" s="16"/>
      <c r="R31" s="16"/>
      <c r="S31" s="16"/>
      <c r="T31" s="16"/>
      <c r="U31" s="16"/>
      <c r="V31" s="16"/>
      <c r="W31" s="17"/>
      <c r="X31" s="17"/>
    </row>
    <row r="32" spans="1:24">
      <c r="A32" s="15"/>
      <c r="B32" s="15"/>
      <c r="C32" s="14"/>
      <c r="D32" s="16"/>
      <c r="E32" s="16"/>
      <c r="F32" s="67"/>
      <c r="G32" s="66"/>
      <c r="H32" s="65"/>
      <c r="I32" s="66"/>
      <c r="J32" s="66"/>
      <c r="K32" s="66"/>
      <c r="L32" s="66"/>
      <c r="M32" s="16"/>
      <c r="N32" s="16"/>
      <c r="O32" s="16"/>
      <c r="P32" s="16"/>
      <c r="Q32" s="16"/>
      <c r="R32" s="16"/>
      <c r="S32" s="16"/>
      <c r="T32" s="16"/>
      <c r="U32" s="16"/>
      <c r="V32" s="16"/>
      <c r="W32" s="17"/>
      <c r="X32" s="17"/>
    </row>
    <row r="33" spans="1:24">
      <c r="A33" s="15"/>
      <c r="B33" s="15"/>
      <c r="C33" s="16"/>
      <c r="D33" s="16"/>
      <c r="E33" s="16"/>
      <c r="F33" s="67"/>
      <c r="G33" s="66"/>
      <c r="H33" s="66"/>
      <c r="I33" s="66"/>
      <c r="J33" s="66"/>
      <c r="K33" s="66"/>
      <c r="L33" s="66"/>
      <c r="M33" s="16"/>
      <c r="N33" s="16"/>
      <c r="O33" s="16"/>
      <c r="P33" s="16"/>
      <c r="Q33" s="16"/>
      <c r="R33" s="16"/>
      <c r="S33" s="16"/>
      <c r="T33" s="16"/>
      <c r="U33" s="16"/>
      <c r="V33" s="16"/>
      <c r="W33" s="17"/>
      <c r="X33" s="17"/>
    </row>
    <row r="34" spans="1:24">
      <c r="A34" s="15"/>
      <c r="B34" s="15"/>
      <c r="C34" s="16"/>
      <c r="D34" s="16"/>
      <c r="E34" s="16"/>
      <c r="F34" s="67"/>
      <c r="G34" s="66"/>
      <c r="H34" s="66"/>
      <c r="I34" s="66"/>
      <c r="J34" s="66"/>
      <c r="K34" s="66"/>
      <c r="L34" s="66"/>
      <c r="M34" s="16"/>
      <c r="N34" s="16"/>
      <c r="O34" s="16"/>
      <c r="P34" s="16"/>
      <c r="Q34" s="16"/>
      <c r="R34" s="16"/>
      <c r="S34" s="16"/>
      <c r="T34" s="16"/>
      <c r="U34" s="16"/>
      <c r="V34" s="16"/>
      <c r="W34" s="17"/>
      <c r="X34" s="17"/>
    </row>
    <row r="35" spans="1:24">
      <c r="A35" s="15"/>
      <c r="B35" s="15"/>
      <c r="C35" s="16"/>
      <c r="D35" s="16"/>
      <c r="E35" s="16"/>
      <c r="F35" s="67"/>
      <c r="G35" s="66"/>
      <c r="H35" s="66"/>
      <c r="I35" s="66"/>
      <c r="J35" s="66"/>
      <c r="K35" s="66"/>
      <c r="L35" s="66"/>
      <c r="M35" s="16"/>
      <c r="N35" s="16"/>
      <c r="O35" s="16"/>
      <c r="P35" s="16"/>
      <c r="Q35" s="16"/>
      <c r="R35" s="16"/>
      <c r="S35" s="16"/>
      <c r="T35" s="16"/>
      <c r="U35" s="16"/>
      <c r="V35" s="16"/>
      <c r="W35" s="17"/>
      <c r="X35" s="17"/>
    </row>
    <row r="36" spans="1:24">
      <c r="A36" s="15"/>
      <c r="B36" s="15"/>
      <c r="C36" s="16"/>
      <c r="D36" s="16"/>
      <c r="E36" s="16"/>
      <c r="F36" s="67"/>
      <c r="G36" s="66"/>
      <c r="H36" s="66"/>
      <c r="I36" s="66"/>
      <c r="J36" s="66"/>
      <c r="K36" s="66"/>
      <c r="L36" s="66"/>
      <c r="M36" s="16"/>
      <c r="N36" s="16"/>
      <c r="O36" s="16"/>
      <c r="P36" s="16"/>
      <c r="Q36" s="16"/>
      <c r="R36" s="16"/>
      <c r="S36" s="16"/>
      <c r="T36" s="16"/>
      <c r="U36" s="16"/>
      <c r="V36" s="16"/>
      <c r="W36" s="17"/>
      <c r="X36" s="17"/>
    </row>
    <row r="37" spans="1:24">
      <c r="A37" s="15"/>
      <c r="B37" s="15"/>
      <c r="C37" s="16"/>
      <c r="D37" s="16"/>
      <c r="E37" s="14"/>
      <c r="F37" s="65"/>
      <c r="G37" s="66"/>
      <c r="H37" s="66"/>
      <c r="I37" s="66"/>
      <c r="J37" s="66"/>
      <c r="K37" s="66"/>
      <c r="L37" s="66"/>
      <c r="M37" s="16"/>
      <c r="N37" s="16"/>
      <c r="O37" s="16"/>
      <c r="P37" s="16"/>
      <c r="Q37" s="16"/>
      <c r="R37" s="16"/>
      <c r="S37" s="16"/>
      <c r="T37" s="16"/>
      <c r="U37" s="16"/>
      <c r="V37" s="16"/>
      <c r="W37" s="17"/>
      <c r="X37" s="17"/>
    </row>
    <row r="38" spans="1:24">
      <c r="A38" s="15"/>
      <c r="B38" s="15"/>
      <c r="C38" s="16"/>
      <c r="D38" s="16"/>
      <c r="E38" s="16"/>
      <c r="F38" s="65"/>
      <c r="G38" s="66"/>
      <c r="H38" s="66"/>
      <c r="I38" s="66"/>
      <c r="J38" s="66"/>
      <c r="K38" s="66"/>
      <c r="L38" s="66"/>
      <c r="M38" s="16"/>
      <c r="N38" s="16"/>
      <c r="O38" s="16"/>
      <c r="P38" s="16"/>
      <c r="Q38" s="16"/>
      <c r="R38" s="16"/>
      <c r="S38" s="16"/>
      <c r="T38" s="16"/>
      <c r="U38" s="16"/>
      <c r="V38" s="16"/>
      <c r="W38" s="17"/>
      <c r="X38" s="17"/>
    </row>
    <row r="39" spans="1:24">
      <c r="A39" s="15"/>
      <c r="B39" s="15"/>
      <c r="C39" s="16"/>
      <c r="D39" s="16"/>
      <c r="E39" s="16"/>
      <c r="F39" s="67"/>
      <c r="G39" s="66"/>
      <c r="H39" s="66"/>
      <c r="I39" s="66"/>
      <c r="J39" s="66"/>
      <c r="K39" s="66"/>
      <c r="L39" s="66"/>
      <c r="M39" s="16"/>
      <c r="N39" s="16"/>
      <c r="O39" s="16"/>
      <c r="P39" s="16"/>
      <c r="Q39" s="16"/>
      <c r="R39" s="16"/>
      <c r="S39" s="16"/>
      <c r="T39" s="16"/>
      <c r="U39" s="16"/>
      <c r="V39" s="16"/>
      <c r="W39" s="15"/>
      <c r="X39" s="15"/>
    </row>
    <row r="40" spans="1:24">
      <c r="F40" s="64"/>
      <c r="G40" s="65"/>
      <c r="H40" s="65"/>
      <c r="I40" s="65"/>
      <c r="J40" s="65"/>
      <c r="K40" s="65"/>
      <c r="L40" s="65"/>
    </row>
    <row r="41" spans="1:24">
      <c r="B41" s="14"/>
      <c r="F41" s="64"/>
      <c r="G41" s="65"/>
      <c r="H41" s="65"/>
      <c r="I41" s="65"/>
      <c r="J41" s="65"/>
      <c r="K41" s="65"/>
      <c r="L41" s="65"/>
    </row>
    <row r="42" spans="1:24">
      <c r="F42" s="64"/>
      <c r="G42" s="65"/>
      <c r="H42" s="65"/>
      <c r="I42" s="65"/>
      <c r="J42" s="65"/>
      <c r="K42" s="65"/>
      <c r="L42" s="65"/>
    </row>
    <row r="43" spans="1:24">
      <c r="F43" s="64"/>
      <c r="G43" s="65"/>
      <c r="H43" s="65"/>
      <c r="I43" s="65"/>
      <c r="J43" s="65"/>
      <c r="K43" s="65"/>
      <c r="L43" s="65"/>
    </row>
    <row r="44" spans="1:24">
      <c r="F44" s="64"/>
      <c r="G44" s="65"/>
      <c r="H44" s="65"/>
      <c r="I44" s="65"/>
      <c r="J44" s="65"/>
      <c r="K44" s="65"/>
      <c r="L44" s="65"/>
    </row>
    <row r="45" spans="1:24">
      <c r="F45" s="64"/>
      <c r="G45" s="65"/>
      <c r="H45" s="65"/>
      <c r="I45" s="65"/>
      <c r="J45" s="65"/>
      <c r="K45" s="65"/>
      <c r="L45" s="65"/>
    </row>
    <row r="46" spans="1:24">
      <c r="F46" s="64"/>
      <c r="G46" s="65"/>
      <c r="H46" s="65"/>
      <c r="I46" s="65"/>
      <c r="J46" s="65"/>
      <c r="K46" s="65"/>
      <c r="L46" s="65"/>
    </row>
    <row r="47" spans="1:24">
      <c r="E47" s="14"/>
    </row>
    <row r="49" spans="1:3">
      <c r="C49" s="14"/>
    </row>
    <row r="52" spans="1:3">
      <c r="A52" s="14"/>
    </row>
  </sheetData>
  <mergeCells count="2">
    <mergeCell ref="A1:I1"/>
    <mergeCell ref="A2:F2"/>
  </mergeCells>
  <pageMargins left="0.7" right="0.7" top="0.75" bottom="0.75" header="0.3" footer="0.3"/>
  <pageSetup scale="5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8"/>
  <sheetViews>
    <sheetView topLeftCell="A2" zoomScale="75" zoomScaleNormal="75" workbookViewId="0">
      <selection activeCell="E3" sqref="E3:X3"/>
    </sheetView>
  </sheetViews>
  <sheetFormatPr baseColWidth="10" defaultColWidth="11" defaultRowHeight="16"/>
  <sheetData>
    <row r="1" spans="1:27" s="23" customFormat="1" ht="84" customHeight="1">
      <c r="A1" s="24"/>
      <c r="B1" s="71" t="s">
        <v>171</v>
      </c>
      <c r="C1" s="71"/>
      <c r="D1" s="71"/>
      <c r="E1" s="71"/>
      <c r="F1" s="71"/>
      <c r="G1" s="71"/>
      <c r="H1" s="71"/>
      <c r="I1" s="71"/>
      <c r="J1" s="71"/>
      <c r="K1" s="71"/>
      <c r="L1" s="71"/>
      <c r="M1" s="71"/>
      <c r="N1" s="71"/>
      <c r="O1" s="71"/>
      <c r="P1" s="71"/>
      <c r="Q1" s="71"/>
      <c r="R1" s="71"/>
      <c r="S1" s="71"/>
      <c r="T1" s="71"/>
      <c r="U1" s="71"/>
      <c r="V1" s="71"/>
      <c r="W1" s="71"/>
      <c r="X1" s="71"/>
      <c r="Y1" s="71"/>
      <c r="Z1" s="71"/>
      <c r="AA1" s="71"/>
    </row>
    <row r="2" spans="1:27" s="23" customFormat="1" ht="77" customHeight="1">
      <c r="A2" s="24"/>
      <c r="B2" s="74" t="s">
        <v>175</v>
      </c>
      <c r="C2" s="75"/>
      <c r="D2" s="75"/>
      <c r="E2" s="75"/>
      <c r="F2" s="75"/>
      <c r="G2" s="75"/>
      <c r="H2" s="75"/>
      <c r="I2" s="75"/>
      <c r="J2" s="75"/>
      <c r="K2" s="75"/>
      <c r="L2" s="75"/>
      <c r="M2" s="75"/>
      <c r="N2" s="75"/>
      <c r="O2" s="75"/>
      <c r="P2" s="75"/>
      <c r="Q2" s="75"/>
      <c r="R2" s="75"/>
      <c r="S2" s="75"/>
      <c r="T2" s="75"/>
      <c r="U2" s="75"/>
      <c r="V2" s="75"/>
      <c r="W2" s="75"/>
      <c r="X2" s="75"/>
      <c r="Y2" s="75"/>
      <c r="Z2" s="75"/>
      <c r="AA2" s="75"/>
    </row>
    <row r="3" spans="1:27" ht="41" customHeight="1">
      <c r="C3" s="3"/>
      <c r="E3" s="76" t="s">
        <v>176</v>
      </c>
      <c r="F3" s="76"/>
      <c r="G3" s="76"/>
      <c r="H3" s="76"/>
      <c r="I3" s="76"/>
      <c r="J3" s="76"/>
      <c r="K3" s="76"/>
      <c r="L3" s="76"/>
      <c r="M3" s="76"/>
      <c r="N3" s="76"/>
      <c r="O3" s="76"/>
      <c r="P3" s="76"/>
      <c r="Q3" s="76"/>
      <c r="R3" s="76"/>
      <c r="S3" s="76"/>
      <c r="T3" s="76"/>
      <c r="U3" s="76"/>
      <c r="V3" s="76"/>
      <c r="W3" s="76"/>
      <c r="X3" s="76"/>
    </row>
    <row r="4" spans="1:27">
      <c r="A4" s="28" t="s">
        <v>57</v>
      </c>
      <c r="B4" s="33" t="s">
        <v>142</v>
      </c>
    </row>
    <row r="5" spans="1:27">
      <c r="C5" s="4"/>
      <c r="E5" s="4"/>
      <c r="F5" s="4"/>
      <c r="G5" s="4"/>
      <c r="H5" s="4"/>
      <c r="I5" s="4"/>
      <c r="J5" s="4"/>
      <c r="K5" s="4"/>
      <c r="L5" s="4"/>
      <c r="M5" s="4"/>
      <c r="N5" s="4"/>
      <c r="O5" s="4"/>
      <c r="P5" s="4"/>
      <c r="Q5" s="4"/>
      <c r="R5" s="4"/>
      <c r="S5" s="4"/>
      <c r="T5" s="4"/>
      <c r="U5" s="4"/>
      <c r="V5" s="4"/>
      <c r="W5" s="4"/>
      <c r="X5" s="4"/>
      <c r="Y5" s="4"/>
      <c r="Z5" s="4"/>
    </row>
    <row r="6" spans="1:27" s="30" customFormat="1">
      <c r="A6" s="30" t="s">
        <v>144</v>
      </c>
      <c r="B6" s="33" t="s">
        <v>139</v>
      </c>
      <c r="C6" s="30">
        <v>1</v>
      </c>
      <c r="D6" s="30">
        <v>2</v>
      </c>
      <c r="E6" s="30">
        <v>3</v>
      </c>
      <c r="F6" s="30">
        <v>4</v>
      </c>
      <c r="G6" s="30">
        <v>5</v>
      </c>
      <c r="H6" s="30">
        <v>6</v>
      </c>
      <c r="I6" s="30">
        <v>7</v>
      </c>
      <c r="J6" s="30">
        <v>8</v>
      </c>
      <c r="K6" s="30">
        <v>9</v>
      </c>
      <c r="L6" s="30">
        <v>10</v>
      </c>
      <c r="M6" s="30">
        <v>11</v>
      </c>
      <c r="N6" s="30">
        <v>12</v>
      </c>
      <c r="O6" s="30">
        <v>13</v>
      </c>
      <c r="P6" s="30">
        <v>14</v>
      </c>
      <c r="Q6" s="30">
        <v>15</v>
      </c>
      <c r="R6" s="30">
        <v>16</v>
      </c>
      <c r="S6" s="30">
        <v>17</v>
      </c>
      <c r="T6" s="30">
        <v>18</v>
      </c>
      <c r="U6" s="30">
        <v>19</v>
      </c>
      <c r="V6" s="30">
        <v>20</v>
      </c>
      <c r="W6" s="30">
        <v>21</v>
      </c>
      <c r="X6" s="30">
        <v>22</v>
      </c>
      <c r="Y6" s="30">
        <v>23</v>
      </c>
      <c r="Z6" s="30">
        <v>24</v>
      </c>
    </row>
    <row r="7" spans="1:27" s="30" customFormat="1" ht="16" customHeight="1">
      <c r="A7" s="30" t="s">
        <v>58</v>
      </c>
      <c r="B7" s="30" t="s">
        <v>57</v>
      </c>
      <c r="C7" s="73" t="s">
        <v>137</v>
      </c>
      <c r="D7" s="73"/>
      <c r="E7" s="35">
        <v>1000</v>
      </c>
      <c r="F7" s="35">
        <f>E7*0.7</f>
        <v>700</v>
      </c>
      <c r="G7" s="35">
        <f t="shared" ref="G7:X7" si="0">F7*0.7</f>
        <v>489.99999999999994</v>
      </c>
      <c r="H7" s="35">
        <f t="shared" si="0"/>
        <v>342.99999999999994</v>
      </c>
      <c r="I7" s="35">
        <f t="shared" si="0"/>
        <v>240.09999999999994</v>
      </c>
      <c r="J7" s="35">
        <f t="shared" si="0"/>
        <v>168.06999999999994</v>
      </c>
      <c r="K7" s="35">
        <f t="shared" si="0"/>
        <v>117.64899999999994</v>
      </c>
      <c r="L7" s="35">
        <f t="shared" si="0"/>
        <v>82.354299999999952</v>
      </c>
      <c r="M7" s="35">
        <f t="shared" si="0"/>
        <v>57.648009999999964</v>
      </c>
      <c r="N7" s="35">
        <f t="shared" si="0"/>
        <v>40.353606999999975</v>
      </c>
      <c r="O7" s="35">
        <f t="shared" si="0"/>
        <v>28.247524899999981</v>
      </c>
      <c r="P7" s="35">
        <f t="shared" si="0"/>
        <v>19.773267429999986</v>
      </c>
      <c r="Q7" s="35">
        <f t="shared" si="0"/>
        <v>13.841287200999989</v>
      </c>
      <c r="R7" s="35">
        <f t="shared" si="0"/>
        <v>9.6889010406999923</v>
      </c>
      <c r="S7" s="35">
        <f t="shared" si="0"/>
        <v>6.7822307284899939</v>
      </c>
      <c r="T7" s="35">
        <f t="shared" si="0"/>
        <v>4.7475615099429955</v>
      </c>
      <c r="U7" s="35">
        <f t="shared" si="0"/>
        <v>3.3232930569600967</v>
      </c>
      <c r="V7" s="35">
        <f t="shared" si="0"/>
        <v>2.3263051398720673</v>
      </c>
      <c r="W7" s="35">
        <f t="shared" si="0"/>
        <v>1.628413597910447</v>
      </c>
      <c r="X7" s="35">
        <f t="shared" si="0"/>
        <v>1.1398895185373128</v>
      </c>
      <c r="Y7" s="73" t="s">
        <v>137</v>
      </c>
      <c r="Z7" s="73"/>
    </row>
    <row r="8" spans="1:27" s="30" customFormat="1" ht="16" customHeight="1">
      <c r="A8" s="30" t="s">
        <v>52</v>
      </c>
      <c r="B8" s="30" t="s">
        <v>59</v>
      </c>
      <c r="C8" s="73"/>
      <c r="D8" s="73"/>
      <c r="E8" s="35">
        <v>1000</v>
      </c>
      <c r="F8" s="35">
        <f t="shared" ref="F8:X21" si="1">E8*0.7</f>
        <v>700</v>
      </c>
      <c r="G8" s="35">
        <f t="shared" si="1"/>
        <v>489.99999999999994</v>
      </c>
      <c r="H8" s="35">
        <f t="shared" si="1"/>
        <v>342.99999999999994</v>
      </c>
      <c r="I8" s="35">
        <f t="shared" si="1"/>
        <v>240.09999999999994</v>
      </c>
      <c r="J8" s="35">
        <f t="shared" si="1"/>
        <v>168.06999999999994</v>
      </c>
      <c r="K8" s="35">
        <f t="shared" si="1"/>
        <v>117.64899999999994</v>
      </c>
      <c r="L8" s="35">
        <f t="shared" si="1"/>
        <v>82.354299999999952</v>
      </c>
      <c r="M8" s="35">
        <f t="shared" si="1"/>
        <v>57.648009999999964</v>
      </c>
      <c r="N8" s="35">
        <f t="shared" si="1"/>
        <v>40.353606999999975</v>
      </c>
      <c r="O8" s="35">
        <f t="shared" si="1"/>
        <v>28.247524899999981</v>
      </c>
      <c r="P8" s="35">
        <f t="shared" si="1"/>
        <v>19.773267429999986</v>
      </c>
      <c r="Q8" s="35">
        <f t="shared" si="1"/>
        <v>13.841287200999989</v>
      </c>
      <c r="R8" s="35">
        <f t="shared" si="1"/>
        <v>9.6889010406999923</v>
      </c>
      <c r="S8" s="35">
        <f t="shared" si="1"/>
        <v>6.7822307284899939</v>
      </c>
      <c r="T8" s="35">
        <f t="shared" si="1"/>
        <v>4.7475615099429955</v>
      </c>
      <c r="U8" s="35">
        <f t="shared" si="1"/>
        <v>3.3232930569600967</v>
      </c>
      <c r="V8" s="35">
        <f t="shared" si="1"/>
        <v>2.3263051398720673</v>
      </c>
      <c r="W8" s="35">
        <f t="shared" si="1"/>
        <v>1.628413597910447</v>
      </c>
      <c r="X8" s="35">
        <f t="shared" si="1"/>
        <v>1.1398895185373128</v>
      </c>
      <c r="Y8" s="73"/>
      <c r="Z8" s="73"/>
    </row>
    <row r="9" spans="1:27" s="30" customFormat="1" ht="16" customHeight="1">
      <c r="A9" s="30" t="s">
        <v>48</v>
      </c>
      <c r="B9" s="30" t="s">
        <v>60</v>
      </c>
      <c r="C9" s="73"/>
      <c r="D9" s="73"/>
      <c r="E9" s="35">
        <v>1000</v>
      </c>
      <c r="F9" s="35">
        <f t="shared" si="1"/>
        <v>700</v>
      </c>
      <c r="G9" s="35">
        <f t="shared" si="1"/>
        <v>489.99999999999994</v>
      </c>
      <c r="H9" s="35">
        <f t="shared" si="1"/>
        <v>342.99999999999994</v>
      </c>
      <c r="I9" s="35">
        <f t="shared" si="1"/>
        <v>240.09999999999994</v>
      </c>
      <c r="J9" s="35">
        <f t="shared" si="1"/>
        <v>168.06999999999994</v>
      </c>
      <c r="K9" s="35">
        <f t="shared" si="1"/>
        <v>117.64899999999994</v>
      </c>
      <c r="L9" s="35">
        <f t="shared" si="1"/>
        <v>82.354299999999952</v>
      </c>
      <c r="M9" s="35">
        <f t="shared" si="1"/>
        <v>57.648009999999964</v>
      </c>
      <c r="N9" s="35">
        <f t="shared" si="1"/>
        <v>40.353606999999975</v>
      </c>
      <c r="O9" s="35">
        <f t="shared" si="1"/>
        <v>28.247524899999981</v>
      </c>
      <c r="P9" s="35">
        <f t="shared" si="1"/>
        <v>19.773267429999986</v>
      </c>
      <c r="Q9" s="35">
        <f t="shared" si="1"/>
        <v>13.841287200999989</v>
      </c>
      <c r="R9" s="35">
        <f t="shared" si="1"/>
        <v>9.6889010406999923</v>
      </c>
      <c r="S9" s="35">
        <f t="shared" si="1"/>
        <v>6.7822307284899939</v>
      </c>
      <c r="T9" s="35">
        <f t="shared" si="1"/>
        <v>4.7475615099429955</v>
      </c>
      <c r="U9" s="35">
        <f t="shared" si="1"/>
        <v>3.3232930569600967</v>
      </c>
      <c r="V9" s="35">
        <f t="shared" si="1"/>
        <v>2.3263051398720673</v>
      </c>
      <c r="W9" s="35">
        <f t="shared" si="1"/>
        <v>1.628413597910447</v>
      </c>
      <c r="X9" s="35">
        <f t="shared" si="1"/>
        <v>1.1398895185373128</v>
      </c>
      <c r="Y9" s="73"/>
      <c r="Z9" s="73"/>
    </row>
    <row r="10" spans="1:27" s="30" customFormat="1" ht="16" customHeight="1">
      <c r="A10" s="30" t="s">
        <v>44</v>
      </c>
      <c r="B10" s="30" t="s">
        <v>61</v>
      </c>
      <c r="C10" s="73"/>
      <c r="D10" s="73"/>
      <c r="E10" s="35">
        <v>1000</v>
      </c>
      <c r="F10" s="35">
        <f t="shared" si="1"/>
        <v>700</v>
      </c>
      <c r="G10" s="35">
        <f t="shared" si="1"/>
        <v>489.99999999999994</v>
      </c>
      <c r="H10" s="35">
        <f t="shared" si="1"/>
        <v>342.99999999999994</v>
      </c>
      <c r="I10" s="35">
        <f t="shared" si="1"/>
        <v>240.09999999999994</v>
      </c>
      <c r="J10" s="35">
        <f t="shared" si="1"/>
        <v>168.06999999999994</v>
      </c>
      <c r="K10" s="35">
        <f t="shared" si="1"/>
        <v>117.64899999999994</v>
      </c>
      <c r="L10" s="35">
        <f t="shared" si="1"/>
        <v>82.354299999999952</v>
      </c>
      <c r="M10" s="35">
        <f t="shared" si="1"/>
        <v>57.648009999999964</v>
      </c>
      <c r="N10" s="35">
        <f t="shared" si="1"/>
        <v>40.353606999999975</v>
      </c>
      <c r="O10" s="35">
        <f t="shared" si="1"/>
        <v>28.247524899999981</v>
      </c>
      <c r="P10" s="35">
        <f t="shared" si="1"/>
        <v>19.773267429999986</v>
      </c>
      <c r="Q10" s="35">
        <f t="shared" si="1"/>
        <v>13.841287200999989</v>
      </c>
      <c r="R10" s="35">
        <f t="shared" si="1"/>
        <v>9.6889010406999923</v>
      </c>
      <c r="S10" s="35">
        <f t="shared" si="1"/>
        <v>6.7822307284899939</v>
      </c>
      <c r="T10" s="35">
        <f t="shared" si="1"/>
        <v>4.7475615099429955</v>
      </c>
      <c r="U10" s="35">
        <f t="shared" si="1"/>
        <v>3.3232930569600967</v>
      </c>
      <c r="V10" s="35">
        <f t="shared" si="1"/>
        <v>2.3263051398720673</v>
      </c>
      <c r="W10" s="35">
        <f t="shared" si="1"/>
        <v>1.628413597910447</v>
      </c>
      <c r="X10" s="35">
        <f t="shared" si="1"/>
        <v>1.1398895185373128</v>
      </c>
      <c r="Y10" s="73"/>
      <c r="Z10" s="73"/>
    </row>
    <row r="11" spans="1:27" s="30" customFormat="1" ht="16" customHeight="1">
      <c r="A11" s="30" t="s">
        <v>40</v>
      </c>
      <c r="B11" s="30" t="s">
        <v>62</v>
      </c>
      <c r="C11" s="73"/>
      <c r="D11" s="73"/>
      <c r="E11" s="35">
        <v>1000</v>
      </c>
      <c r="F11" s="35">
        <f t="shared" si="1"/>
        <v>700</v>
      </c>
      <c r="G11" s="35">
        <f t="shared" si="1"/>
        <v>489.99999999999994</v>
      </c>
      <c r="H11" s="35">
        <f t="shared" si="1"/>
        <v>342.99999999999994</v>
      </c>
      <c r="I11" s="35">
        <f t="shared" si="1"/>
        <v>240.09999999999994</v>
      </c>
      <c r="J11" s="35">
        <f t="shared" si="1"/>
        <v>168.06999999999994</v>
      </c>
      <c r="K11" s="35">
        <f t="shared" si="1"/>
        <v>117.64899999999994</v>
      </c>
      <c r="L11" s="35">
        <f t="shared" si="1"/>
        <v>82.354299999999952</v>
      </c>
      <c r="M11" s="35">
        <f t="shared" si="1"/>
        <v>57.648009999999964</v>
      </c>
      <c r="N11" s="35">
        <f t="shared" si="1"/>
        <v>40.353606999999975</v>
      </c>
      <c r="O11" s="35">
        <f t="shared" si="1"/>
        <v>28.247524899999981</v>
      </c>
      <c r="P11" s="35">
        <f t="shared" si="1"/>
        <v>19.773267429999986</v>
      </c>
      <c r="Q11" s="35">
        <f t="shared" si="1"/>
        <v>13.841287200999989</v>
      </c>
      <c r="R11" s="35">
        <f t="shared" si="1"/>
        <v>9.6889010406999923</v>
      </c>
      <c r="S11" s="35">
        <f t="shared" si="1"/>
        <v>6.7822307284899939</v>
      </c>
      <c r="T11" s="35">
        <f t="shared" si="1"/>
        <v>4.7475615099429955</v>
      </c>
      <c r="U11" s="35">
        <f t="shared" si="1"/>
        <v>3.3232930569600967</v>
      </c>
      <c r="V11" s="35">
        <f t="shared" si="1"/>
        <v>2.3263051398720673</v>
      </c>
      <c r="W11" s="35">
        <f t="shared" si="1"/>
        <v>1.628413597910447</v>
      </c>
      <c r="X11" s="35">
        <f t="shared" si="1"/>
        <v>1.1398895185373128</v>
      </c>
      <c r="Y11" s="73"/>
      <c r="Z11" s="73"/>
    </row>
    <row r="12" spans="1:27" s="30" customFormat="1" ht="16" customHeight="1">
      <c r="A12" s="30" t="s">
        <v>36</v>
      </c>
      <c r="B12" s="30" t="s">
        <v>63</v>
      </c>
      <c r="C12" s="73"/>
      <c r="D12" s="73"/>
      <c r="E12" s="35">
        <v>1000</v>
      </c>
      <c r="F12" s="35">
        <f t="shared" si="1"/>
        <v>700</v>
      </c>
      <c r="G12" s="35">
        <f t="shared" si="1"/>
        <v>489.99999999999994</v>
      </c>
      <c r="H12" s="35">
        <f t="shared" si="1"/>
        <v>342.99999999999994</v>
      </c>
      <c r="I12" s="35">
        <f t="shared" si="1"/>
        <v>240.09999999999994</v>
      </c>
      <c r="J12" s="35">
        <f t="shared" si="1"/>
        <v>168.06999999999994</v>
      </c>
      <c r="K12" s="35">
        <f t="shared" si="1"/>
        <v>117.64899999999994</v>
      </c>
      <c r="L12" s="35">
        <f t="shared" si="1"/>
        <v>82.354299999999952</v>
      </c>
      <c r="M12" s="35">
        <f t="shared" si="1"/>
        <v>57.648009999999964</v>
      </c>
      <c r="N12" s="35">
        <f t="shared" si="1"/>
        <v>40.353606999999975</v>
      </c>
      <c r="O12" s="35">
        <f t="shared" si="1"/>
        <v>28.247524899999981</v>
      </c>
      <c r="P12" s="35">
        <f t="shared" si="1"/>
        <v>19.773267429999986</v>
      </c>
      <c r="Q12" s="35">
        <f t="shared" si="1"/>
        <v>13.841287200999989</v>
      </c>
      <c r="R12" s="35">
        <f t="shared" si="1"/>
        <v>9.6889010406999923</v>
      </c>
      <c r="S12" s="35">
        <f t="shared" si="1"/>
        <v>6.7822307284899939</v>
      </c>
      <c r="T12" s="35">
        <f t="shared" si="1"/>
        <v>4.7475615099429955</v>
      </c>
      <c r="U12" s="35">
        <f t="shared" si="1"/>
        <v>3.3232930569600967</v>
      </c>
      <c r="V12" s="35">
        <f t="shared" si="1"/>
        <v>2.3263051398720673</v>
      </c>
      <c r="W12" s="35">
        <f t="shared" si="1"/>
        <v>1.628413597910447</v>
      </c>
      <c r="X12" s="35">
        <f t="shared" si="1"/>
        <v>1.1398895185373128</v>
      </c>
      <c r="Y12" s="73"/>
      <c r="Z12" s="73"/>
    </row>
    <row r="13" spans="1:27" s="30" customFormat="1" ht="16" customHeight="1">
      <c r="A13" s="30" t="s">
        <v>33</v>
      </c>
      <c r="B13" s="30" t="s">
        <v>64</v>
      </c>
      <c r="C13" s="73"/>
      <c r="D13" s="73"/>
      <c r="E13" s="35">
        <v>1000</v>
      </c>
      <c r="F13" s="35">
        <f t="shared" si="1"/>
        <v>700</v>
      </c>
      <c r="G13" s="35">
        <f t="shared" si="1"/>
        <v>489.99999999999994</v>
      </c>
      <c r="H13" s="35">
        <f t="shared" si="1"/>
        <v>342.99999999999994</v>
      </c>
      <c r="I13" s="35">
        <f t="shared" si="1"/>
        <v>240.09999999999994</v>
      </c>
      <c r="J13" s="35">
        <f t="shared" si="1"/>
        <v>168.06999999999994</v>
      </c>
      <c r="K13" s="35">
        <f t="shared" si="1"/>
        <v>117.64899999999994</v>
      </c>
      <c r="L13" s="35">
        <f t="shared" si="1"/>
        <v>82.354299999999952</v>
      </c>
      <c r="M13" s="35">
        <f t="shared" si="1"/>
        <v>57.648009999999964</v>
      </c>
      <c r="N13" s="35">
        <f t="shared" si="1"/>
        <v>40.353606999999975</v>
      </c>
      <c r="O13" s="35">
        <f t="shared" si="1"/>
        <v>28.247524899999981</v>
      </c>
      <c r="P13" s="35">
        <f t="shared" si="1"/>
        <v>19.773267429999986</v>
      </c>
      <c r="Q13" s="35">
        <f t="shared" si="1"/>
        <v>13.841287200999989</v>
      </c>
      <c r="R13" s="35">
        <f t="shared" si="1"/>
        <v>9.6889010406999923</v>
      </c>
      <c r="S13" s="35">
        <f t="shared" si="1"/>
        <v>6.7822307284899939</v>
      </c>
      <c r="T13" s="35">
        <f t="shared" si="1"/>
        <v>4.7475615099429955</v>
      </c>
      <c r="U13" s="35">
        <f t="shared" si="1"/>
        <v>3.3232930569600967</v>
      </c>
      <c r="V13" s="35">
        <f t="shared" si="1"/>
        <v>2.3263051398720673</v>
      </c>
      <c r="W13" s="35">
        <f t="shared" si="1"/>
        <v>1.628413597910447</v>
      </c>
      <c r="X13" s="35">
        <f t="shared" si="1"/>
        <v>1.1398895185373128</v>
      </c>
      <c r="Y13" s="73"/>
      <c r="Z13" s="73"/>
    </row>
    <row r="14" spans="1:27" s="30" customFormat="1" ht="16" customHeight="1">
      <c r="A14" s="30" t="s">
        <v>30</v>
      </c>
      <c r="B14" s="30" t="s">
        <v>65</v>
      </c>
      <c r="C14" s="73"/>
      <c r="D14" s="73"/>
      <c r="E14" s="35">
        <v>1000</v>
      </c>
      <c r="F14" s="35">
        <f t="shared" si="1"/>
        <v>700</v>
      </c>
      <c r="G14" s="35">
        <f t="shared" si="1"/>
        <v>489.99999999999994</v>
      </c>
      <c r="H14" s="35">
        <f t="shared" si="1"/>
        <v>342.99999999999994</v>
      </c>
      <c r="I14" s="35">
        <f t="shared" si="1"/>
        <v>240.09999999999994</v>
      </c>
      <c r="J14" s="35">
        <f t="shared" si="1"/>
        <v>168.06999999999994</v>
      </c>
      <c r="K14" s="35">
        <f t="shared" si="1"/>
        <v>117.64899999999994</v>
      </c>
      <c r="L14" s="35">
        <f t="shared" si="1"/>
        <v>82.354299999999952</v>
      </c>
      <c r="M14" s="35">
        <f t="shared" si="1"/>
        <v>57.648009999999964</v>
      </c>
      <c r="N14" s="35">
        <f t="shared" si="1"/>
        <v>40.353606999999975</v>
      </c>
      <c r="O14" s="35">
        <f t="shared" si="1"/>
        <v>28.247524899999981</v>
      </c>
      <c r="P14" s="35">
        <f t="shared" si="1"/>
        <v>19.773267429999986</v>
      </c>
      <c r="Q14" s="35">
        <f t="shared" si="1"/>
        <v>13.841287200999989</v>
      </c>
      <c r="R14" s="35">
        <f t="shared" si="1"/>
        <v>9.6889010406999923</v>
      </c>
      <c r="S14" s="35">
        <f t="shared" si="1"/>
        <v>6.7822307284899939</v>
      </c>
      <c r="T14" s="35">
        <f t="shared" si="1"/>
        <v>4.7475615099429955</v>
      </c>
      <c r="U14" s="35">
        <f t="shared" si="1"/>
        <v>3.3232930569600967</v>
      </c>
      <c r="V14" s="35">
        <f t="shared" si="1"/>
        <v>2.3263051398720673</v>
      </c>
      <c r="W14" s="35">
        <f t="shared" si="1"/>
        <v>1.628413597910447</v>
      </c>
      <c r="X14" s="35">
        <f t="shared" si="1"/>
        <v>1.1398895185373128</v>
      </c>
      <c r="Y14" s="73"/>
      <c r="Z14" s="73"/>
    </row>
    <row r="15" spans="1:27" s="30" customFormat="1" ht="16" customHeight="1">
      <c r="A15" s="30" t="s">
        <v>26</v>
      </c>
      <c r="B15" s="30" t="s">
        <v>66</v>
      </c>
      <c r="C15" s="73"/>
      <c r="D15" s="73"/>
      <c r="E15" s="35">
        <v>1000</v>
      </c>
      <c r="F15" s="35">
        <f t="shared" si="1"/>
        <v>700</v>
      </c>
      <c r="G15" s="35">
        <f t="shared" si="1"/>
        <v>489.99999999999994</v>
      </c>
      <c r="H15" s="35">
        <f t="shared" si="1"/>
        <v>342.99999999999994</v>
      </c>
      <c r="I15" s="35">
        <f t="shared" si="1"/>
        <v>240.09999999999994</v>
      </c>
      <c r="J15" s="35">
        <f t="shared" si="1"/>
        <v>168.06999999999994</v>
      </c>
      <c r="K15" s="35">
        <f t="shared" si="1"/>
        <v>117.64899999999994</v>
      </c>
      <c r="L15" s="35">
        <f t="shared" si="1"/>
        <v>82.354299999999952</v>
      </c>
      <c r="M15" s="35">
        <f t="shared" si="1"/>
        <v>57.648009999999964</v>
      </c>
      <c r="N15" s="35">
        <f t="shared" si="1"/>
        <v>40.353606999999975</v>
      </c>
      <c r="O15" s="35">
        <f t="shared" si="1"/>
        <v>28.247524899999981</v>
      </c>
      <c r="P15" s="35">
        <f t="shared" si="1"/>
        <v>19.773267429999986</v>
      </c>
      <c r="Q15" s="35">
        <f t="shared" si="1"/>
        <v>13.841287200999989</v>
      </c>
      <c r="R15" s="35">
        <f t="shared" si="1"/>
        <v>9.6889010406999923</v>
      </c>
      <c r="S15" s="35">
        <f t="shared" si="1"/>
        <v>6.7822307284899939</v>
      </c>
      <c r="T15" s="35">
        <f t="shared" si="1"/>
        <v>4.7475615099429955</v>
      </c>
      <c r="U15" s="35">
        <f t="shared" si="1"/>
        <v>3.3232930569600967</v>
      </c>
      <c r="V15" s="35">
        <f t="shared" si="1"/>
        <v>2.3263051398720673</v>
      </c>
      <c r="W15" s="35">
        <f t="shared" si="1"/>
        <v>1.628413597910447</v>
      </c>
      <c r="X15" s="35">
        <f t="shared" si="1"/>
        <v>1.1398895185373128</v>
      </c>
      <c r="Y15" s="73"/>
      <c r="Z15" s="73"/>
    </row>
    <row r="16" spans="1:27" s="30" customFormat="1" ht="16" customHeight="1">
      <c r="A16" s="30" t="s">
        <v>23</v>
      </c>
      <c r="B16" s="30" t="s">
        <v>67</v>
      </c>
      <c r="C16" s="73"/>
      <c r="D16" s="73"/>
      <c r="E16" s="35">
        <v>1000</v>
      </c>
      <c r="F16" s="35">
        <f t="shared" si="1"/>
        <v>700</v>
      </c>
      <c r="G16" s="35">
        <f t="shared" si="1"/>
        <v>489.99999999999994</v>
      </c>
      <c r="H16" s="35">
        <f t="shared" si="1"/>
        <v>342.99999999999994</v>
      </c>
      <c r="I16" s="35">
        <f t="shared" si="1"/>
        <v>240.09999999999994</v>
      </c>
      <c r="J16" s="35">
        <f t="shared" si="1"/>
        <v>168.06999999999994</v>
      </c>
      <c r="K16" s="35">
        <f t="shared" si="1"/>
        <v>117.64899999999994</v>
      </c>
      <c r="L16" s="35">
        <f t="shared" si="1"/>
        <v>82.354299999999952</v>
      </c>
      <c r="M16" s="35">
        <f t="shared" si="1"/>
        <v>57.648009999999964</v>
      </c>
      <c r="N16" s="35">
        <f t="shared" si="1"/>
        <v>40.353606999999975</v>
      </c>
      <c r="O16" s="35">
        <f t="shared" si="1"/>
        <v>28.247524899999981</v>
      </c>
      <c r="P16" s="35">
        <f t="shared" si="1"/>
        <v>19.773267429999986</v>
      </c>
      <c r="Q16" s="35">
        <f t="shared" si="1"/>
        <v>13.841287200999989</v>
      </c>
      <c r="R16" s="35">
        <f t="shared" si="1"/>
        <v>9.6889010406999923</v>
      </c>
      <c r="S16" s="35">
        <f t="shared" si="1"/>
        <v>6.7822307284899939</v>
      </c>
      <c r="T16" s="35">
        <f t="shared" si="1"/>
        <v>4.7475615099429955</v>
      </c>
      <c r="U16" s="35">
        <f t="shared" si="1"/>
        <v>3.3232930569600967</v>
      </c>
      <c r="V16" s="35">
        <f t="shared" si="1"/>
        <v>2.3263051398720673</v>
      </c>
      <c r="W16" s="35">
        <f t="shared" si="1"/>
        <v>1.628413597910447</v>
      </c>
      <c r="X16" s="35">
        <f t="shared" si="1"/>
        <v>1.1398895185373128</v>
      </c>
      <c r="Y16" s="73"/>
      <c r="Z16" s="73"/>
    </row>
    <row r="17" spans="1:29" s="30" customFormat="1" ht="16" customHeight="1">
      <c r="A17" s="30" t="s">
        <v>19</v>
      </c>
      <c r="B17" s="30" t="s">
        <v>68</v>
      </c>
      <c r="C17" s="73"/>
      <c r="D17" s="73"/>
      <c r="E17" s="35">
        <v>1000</v>
      </c>
      <c r="F17" s="35">
        <f t="shared" si="1"/>
        <v>700</v>
      </c>
      <c r="G17" s="35">
        <f t="shared" si="1"/>
        <v>489.99999999999994</v>
      </c>
      <c r="H17" s="35">
        <f t="shared" si="1"/>
        <v>342.99999999999994</v>
      </c>
      <c r="I17" s="35">
        <f t="shared" si="1"/>
        <v>240.09999999999994</v>
      </c>
      <c r="J17" s="35">
        <f t="shared" si="1"/>
        <v>168.06999999999994</v>
      </c>
      <c r="K17" s="35">
        <f t="shared" si="1"/>
        <v>117.64899999999994</v>
      </c>
      <c r="L17" s="35">
        <f t="shared" si="1"/>
        <v>82.354299999999952</v>
      </c>
      <c r="M17" s="35">
        <f t="shared" si="1"/>
        <v>57.648009999999964</v>
      </c>
      <c r="N17" s="35">
        <f t="shared" si="1"/>
        <v>40.353606999999975</v>
      </c>
      <c r="O17" s="35">
        <f t="shared" si="1"/>
        <v>28.247524899999981</v>
      </c>
      <c r="P17" s="35">
        <f t="shared" si="1"/>
        <v>19.773267429999986</v>
      </c>
      <c r="Q17" s="35">
        <f t="shared" si="1"/>
        <v>13.841287200999989</v>
      </c>
      <c r="R17" s="35">
        <f t="shared" si="1"/>
        <v>9.6889010406999923</v>
      </c>
      <c r="S17" s="35">
        <f t="shared" si="1"/>
        <v>6.7822307284899939</v>
      </c>
      <c r="T17" s="35">
        <f t="shared" si="1"/>
        <v>4.7475615099429955</v>
      </c>
      <c r="U17" s="35">
        <f t="shared" si="1"/>
        <v>3.3232930569600967</v>
      </c>
      <c r="V17" s="35">
        <f t="shared" si="1"/>
        <v>2.3263051398720673</v>
      </c>
      <c r="W17" s="35">
        <f t="shared" si="1"/>
        <v>1.628413597910447</v>
      </c>
      <c r="X17" s="35">
        <f t="shared" si="1"/>
        <v>1.1398895185373128</v>
      </c>
      <c r="Y17" s="73"/>
      <c r="Z17" s="73"/>
    </row>
    <row r="18" spans="1:29" s="30" customFormat="1" ht="16" customHeight="1">
      <c r="A18" s="30" t="s">
        <v>15</v>
      </c>
      <c r="B18" s="30" t="s">
        <v>69</v>
      </c>
      <c r="C18" s="73"/>
      <c r="D18" s="73"/>
      <c r="E18" s="35">
        <v>1000</v>
      </c>
      <c r="F18" s="35">
        <f t="shared" si="1"/>
        <v>700</v>
      </c>
      <c r="G18" s="35">
        <f t="shared" si="1"/>
        <v>489.99999999999994</v>
      </c>
      <c r="H18" s="35">
        <f t="shared" si="1"/>
        <v>342.99999999999994</v>
      </c>
      <c r="I18" s="35">
        <f t="shared" si="1"/>
        <v>240.09999999999994</v>
      </c>
      <c r="J18" s="35">
        <f t="shared" si="1"/>
        <v>168.06999999999994</v>
      </c>
      <c r="K18" s="35">
        <f t="shared" si="1"/>
        <v>117.64899999999994</v>
      </c>
      <c r="L18" s="35">
        <f t="shared" si="1"/>
        <v>82.354299999999952</v>
      </c>
      <c r="M18" s="35">
        <f t="shared" si="1"/>
        <v>57.648009999999964</v>
      </c>
      <c r="N18" s="35">
        <f t="shared" si="1"/>
        <v>40.353606999999975</v>
      </c>
      <c r="O18" s="35">
        <f t="shared" si="1"/>
        <v>28.247524899999981</v>
      </c>
      <c r="P18" s="35">
        <f t="shared" si="1"/>
        <v>19.773267429999986</v>
      </c>
      <c r="Q18" s="35">
        <f t="shared" si="1"/>
        <v>13.841287200999989</v>
      </c>
      <c r="R18" s="35">
        <f t="shared" si="1"/>
        <v>9.6889010406999923</v>
      </c>
      <c r="S18" s="35">
        <f t="shared" si="1"/>
        <v>6.7822307284899939</v>
      </c>
      <c r="T18" s="35">
        <f t="shared" si="1"/>
        <v>4.7475615099429955</v>
      </c>
      <c r="U18" s="35">
        <f t="shared" si="1"/>
        <v>3.3232930569600967</v>
      </c>
      <c r="V18" s="35">
        <f t="shared" si="1"/>
        <v>2.3263051398720673</v>
      </c>
      <c r="W18" s="35">
        <f t="shared" si="1"/>
        <v>1.628413597910447</v>
      </c>
      <c r="X18" s="35">
        <f t="shared" si="1"/>
        <v>1.1398895185373128</v>
      </c>
      <c r="Y18" s="73"/>
      <c r="Z18" s="73"/>
    </row>
    <row r="19" spans="1:29" s="30" customFormat="1" ht="16" customHeight="1">
      <c r="A19" s="30" t="s">
        <v>11</v>
      </c>
      <c r="B19" s="30" t="s">
        <v>70</v>
      </c>
      <c r="C19" s="73"/>
      <c r="D19" s="73"/>
      <c r="E19" s="35">
        <v>1000</v>
      </c>
      <c r="F19" s="35">
        <f t="shared" si="1"/>
        <v>700</v>
      </c>
      <c r="G19" s="35">
        <f t="shared" si="1"/>
        <v>489.99999999999994</v>
      </c>
      <c r="H19" s="35">
        <f t="shared" si="1"/>
        <v>342.99999999999994</v>
      </c>
      <c r="I19" s="35">
        <f t="shared" si="1"/>
        <v>240.09999999999994</v>
      </c>
      <c r="J19" s="35">
        <f t="shared" si="1"/>
        <v>168.06999999999994</v>
      </c>
      <c r="K19" s="35">
        <f t="shared" si="1"/>
        <v>117.64899999999994</v>
      </c>
      <c r="L19" s="35">
        <f t="shared" si="1"/>
        <v>82.354299999999952</v>
      </c>
      <c r="M19" s="35">
        <f t="shared" si="1"/>
        <v>57.648009999999964</v>
      </c>
      <c r="N19" s="35">
        <f t="shared" si="1"/>
        <v>40.353606999999975</v>
      </c>
      <c r="O19" s="35">
        <f t="shared" si="1"/>
        <v>28.247524899999981</v>
      </c>
      <c r="P19" s="35">
        <f t="shared" si="1"/>
        <v>19.773267429999986</v>
      </c>
      <c r="Q19" s="35">
        <f t="shared" si="1"/>
        <v>13.841287200999989</v>
      </c>
      <c r="R19" s="35">
        <f t="shared" si="1"/>
        <v>9.6889010406999923</v>
      </c>
      <c r="S19" s="35">
        <f t="shared" si="1"/>
        <v>6.7822307284899939</v>
      </c>
      <c r="T19" s="35">
        <f t="shared" si="1"/>
        <v>4.7475615099429955</v>
      </c>
      <c r="U19" s="35">
        <f t="shared" si="1"/>
        <v>3.3232930569600967</v>
      </c>
      <c r="V19" s="35">
        <f t="shared" si="1"/>
        <v>2.3263051398720673</v>
      </c>
      <c r="W19" s="35">
        <f t="shared" si="1"/>
        <v>1.628413597910447</v>
      </c>
      <c r="X19" s="35">
        <f t="shared" si="1"/>
        <v>1.1398895185373128</v>
      </c>
      <c r="Y19" s="73"/>
      <c r="Z19" s="73"/>
    </row>
    <row r="20" spans="1:29" s="30" customFormat="1" ht="16" customHeight="1">
      <c r="A20" s="30" t="s">
        <v>7</v>
      </c>
      <c r="B20" s="30" t="s">
        <v>71</v>
      </c>
      <c r="C20" s="73"/>
      <c r="D20" s="73"/>
      <c r="E20" s="35">
        <v>1000</v>
      </c>
      <c r="F20" s="35">
        <f t="shared" si="1"/>
        <v>700</v>
      </c>
      <c r="G20" s="35">
        <f t="shared" si="1"/>
        <v>489.99999999999994</v>
      </c>
      <c r="H20" s="35">
        <f t="shared" si="1"/>
        <v>342.99999999999994</v>
      </c>
      <c r="I20" s="35">
        <f t="shared" si="1"/>
        <v>240.09999999999994</v>
      </c>
      <c r="J20" s="35">
        <f t="shared" si="1"/>
        <v>168.06999999999994</v>
      </c>
      <c r="K20" s="35">
        <f t="shared" si="1"/>
        <v>117.64899999999994</v>
      </c>
      <c r="L20" s="35">
        <f t="shared" si="1"/>
        <v>82.354299999999952</v>
      </c>
      <c r="M20" s="35">
        <f t="shared" si="1"/>
        <v>57.648009999999964</v>
      </c>
      <c r="N20" s="35">
        <f t="shared" si="1"/>
        <v>40.353606999999975</v>
      </c>
      <c r="O20" s="35">
        <f t="shared" si="1"/>
        <v>28.247524899999981</v>
      </c>
      <c r="P20" s="35">
        <f t="shared" si="1"/>
        <v>19.773267429999986</v>
      </c>
      <c r="Q20" s="35">
        <f t="shared" si="1"/>
        <v>13.841287200999989</v>
      </c>
      <c r="R20" s="35">
        <f t="shared" si="1"/>
        <v>9.6889010406999923</v>
      </c>
      <c r="S20" s="35">
        <f t="shared" si="1"/>
        <v>6.7822307284899939</v>
      </c>
      <c r="T20" s="35">
        <f t="shared" si="1"/>
        <v>4.7475615099429955</v>
      </c>
      <c r="U20" s="35">
        <f t="shared" si="1"/>
        <v>3.3232930569600967</v>
      </c>
      <c r="V20" s="35">
        <f t="shared" si="1"/>
        <v>2.3263051398720673</v>
      </c>
      <c r="W20" s="35">
        <f t="shared" si="1"/>
        <v>1.628413597910447</v>
      </c>
      <c r="X20" s="35">
        <f t="shared" si="1"/>
        <v>1.1398895185373128</v>
      </c>
      <c r="Y20" s="73"/>
      <c r="Z20" s="73"/>
    </row>
    <row r="21" spans="1:29" s="30" customFormat="1" ht="16" customHeight="1">
      <c r="A21" s="30" t="s">
        <v>3</v>
      </c>
      <c r="B21" s="30" t="s">
        <v>72</v>
      </c>
      <c r="C21" s="73"/>
      <c r="D21" s="73"/>
      <c r="E21" s="35">
        <v>1000</v>
      </c>
      <c r="F21" s="35">
        <f t="shared" si="1"/>
        <v>700</v>
      </c>
      <c r="G21" s="35">
        <f t="shared" si="1"/>
        <v>489.99999999999994</v>
      </c>
      <c r="H21" s="35">
        <f t="shared" si="1"/>
        <v>342.99999999999994</v>
      </c>
      <c r="I21" s="35">
        <f t="shared" si="1"/>
        <v>240.09999999999994</v>
      </c>
      <c r="J21" s="35">
        <f t="shared" si="1"/>
        <v>168.06999999999994</v>
      </c>
      <c r="K21" s="35">
        <f t="shared" si="1"/>
        <v>117.64899999999994</v>
      </c>
      <c r="L21" s="35">
        <f t="shared" si="1"/>
        <v>82.354299999999952</v>
      </c>
      <c r="M21" s="35">
        <f t="shared" si="1"/>
        <v>57.648009999999964</v>
      </c>
      <c r="N21" s="35">
        <f t="shared" ref="N21:X21" si="2">M21*0.7</f>
        <v>40.353606999999975</v>
      </c>
      <c r="O21" s="35">
        <f t="shared" si="2"/>
        <v>28.247524899999981</v>
      </c>
      <c r="P21" s="35">
        <f t="shared" si="2"/>
        <v>19.773267429999986</v>
      </c>
      <c r="Q21" s="35">
        <f t="shared" si="2"/>
        <v>13.841287200999989</v>
      </c>
      <c r="R21" s="35">
        <f t="shared" si="2"/>
        <v>9.6889010406999923</v>
      </c>
      <c r="S21" s="35">
        <f t="shared" si="2"/>
        <v>6.7822307284899939</v>
      </c>
      <c r="T21" s="35">
        <f t="shared" si="2"/>
        <v>4.7475615099429955</v>
      </c>
      <c r="U21" s="35">
        <f t="shared" si="2"/>
        <v>3.3232930569600967</v>
      </c>
      <c r="V21" s="35">
        <f t="shared" si="2"/>
        <v>2.3263051398720673</v>
      </c>
      <c r="W21" s="35">
        <f t="shared" si="2"/>
        <v>1.628413597910447</v>
      </c>
      <c r="X21" s="35">
        <f t="shared" si="2"/>
        <v>1.1398895185373128</v>
      </c>
      <c r="Y21" s="73"/>
      <c r="Z21" s="73"/>
    </row>
    <row r="22" spans="1:29" s="30" customFormat="1" ht="17" customHeight="1">
      <c r="A22" s="30" t="s">
        <v>74</v>
      </c>
      <c r="B22" s="30" t="s">
        <v>73</v>
      </c>
      <c r="C22" s="73"/>
      <c r="D22" s="73"/>
      <c r="E22" s="35">
        <v>100</v>
      </c>
      <c r="F22" s="35">
        <f t="shared" ref="F22:X22" si="3">E22*0.7</f>
        <v>70</v>
      </c>
      <c r="G22" s="35">
        <f t="shared" si="3"/>
        <v>49</v>
      </c>
      <c r="H22" s="35">
        <f t="shared" si="3"/>
        <v>34.299999999999997</v>
      </c>
      <c r="I22" s="35">
        <f t="shared" si="3"/>
        <v>24.009999999999998</v>
      </c>
      <c r="J22" s="35">
        <f t="shared" si="3"/>
        <v>16.806999999999999</v>
      </c>
      <c r="K22" s="35">
        <f t="shared" si="3"/>
        <v>11.764899999999999</v>
      </c>
      <c r="L22" s="35">
        <f t="shared" si="3"/>
        <v>8.2354299999999991</v>
      </c>
      <c r="M22" s="35">
        <f t="shared" si="3"/>
        <v>5.7648009999999994</v>
      </c>
      <c r="N22" s="35">
        <f t="shared" si="3"/>
        <v>4.0353606999999991</v>
      </c>
      <c r="O22" s="35">
        <f t="shared" si="3"/>
        <v>2.8247524899999994</v>
      </c>
      <c r="P22" s="35">
        <f t="shared" si="3"/>
        <v>1.9773267429999994</v>
      </c>
      <c r="Q22" s="35">
        <f t="shared" si="3"/>
        <v>1.3841287200999994</v>
      </c>
      <c r="R22" s="35">
        <f t="shared" si="3"/>
        <v>0.96889010406999954</v>
      </c>
      <c r="S22" s="35">
        <f t="shared" si="3"/>
        <v>0.67822307284899963</v>
      </c>
      <c r="T22" s="35">
        <f t="shared" si="3"/>
        <v>0.47475615099429969</v>
      </c>
      <c r="U22" s="35">
        <f t="shared" si="3"/>
        <v>0.33232930569600977</v>
      </c>
      <c r="V22" s="35">
        <f t="shared" si="3"/>
        <v>0.23263051398720683</v>
      </c>
      <c r="W22" s="35">
        <f t="shared" si="3"/>
        <v>0.16284135979104478</v>
      </c>
      <c r="X22" s="35">
        <f t="shared" si="3"/>
        <v>0.11398895185373134</v>
      </c>
      <c r="Y22" s="73"/>
      <c r="Z22" s="73"/>
    </row>
    <row r="23" spans="1:29" s="30" customFormat="1"/>
    <row r="24" spans="1:29" s="30" customFormat="1">
      <c r="A24" s="25" t="s">
        <v>59</v>
      </c>
      <c r="B24" s="30" t="s">
        <v>173</v>
      </c>
    </row>
    <row r="25" spans="1:29" s="30" customFormat="1">
      <c r="A25" s="30" t="s">
        <v>144</v>
      </c>
      <c r="C25" s="30">
        <v>1</v>
      </c>
      <c r="D25" s="30">
        <v>2</v>
      </c>
      <c r="E25" s="30">
        <v>3</v>
      </c>
      <c r="F25" s="30">
        <v>4</v>
      </c>
      <c r="G25" s="30">
        <v>5</v>
      </c>
      <c r="H25" s="30">
        <v>6</v>
      </c>
      <c r="I25" s="30">
        <v>7</v>
      </c>
      <c r="J25" s="30">
        <v>8</v>
      </c>
      <c r="K25" s="30">
        <v>9</v>
      </c>
      <c r="L25" s="30">
        <v>10</v>
      </c>
      <c r="M25" s="30">
        <v>11</v>
      </c>
      <c r="N25" s="30">
        <v>12</v>
      </c>
      <c r="O25" s="30">
        <v>13</v>
      </c>
      <c r="P25" s="30">
        <v>14</v>
      </c>
      <c r="Q25" s="30">
        <v>15</v>
      </c>
      <c r="R25" s="30">
        <v>16</v>
      </c>
      <c r="S25" s="30">
        <v>17</v>
      </c>
      <c r="T25" s="30">
        <v>18</v>
      </c>
      <c r="U25" s="30">
        <v>19</v>
      </c>
      <c r="V25" s="30">
        <v>20</v>
      </c>
      <c r="W25" s="30">
        <v>21</v>
      </c>
      <c r="X25" s="30">
        <v>22</v>
      </c>
      <c r="Y25" s="30">
        <v>23</v>
      </c>
      <c r="Z25" s="30">
        <v>24</v>
      </c>
      <c r="AC25" s="30" t="s">
        <v>148</v>
      </c>
    </row>
    <row r="26" spans="1:29" s="30" customFormat="1">
      <c r="A26" s="30" t="s">
        <v>58</v>
      </c>
      <c r="B26" s="30" t="s">
        <v>57</v>
      </c>
      <c r="C26" s="30">
        <v>0.26350000000000001</v>
      </c>
      <c r="D26" s="30">
        <v>0.24640000000000001</v>
      </c>
      <c r="E26" s="30">
        <v>0.35589999999999999</v>
      </c>
      <c r="F26" s="30">
        <v>0.32769999999999999</v>
      </c>
      <c r="G26" s="30">
        <v>0.22159999999999999</v>
      </c>
      <c r="H26" s="30">
        <v>0.2656</v>
      </c>
      <c r="I26" s="30">
        <v>0.21160000000000001</v>
      </c>
      <c r="J26" s="30">
        <v>0.1895</v>
      </c>
      <c r="K26" s="30">
        <v>0.19320000000000001</v>
      </c>
      <c r="L26" s="30">
        <v>0.20019999999999999</v>
      </c>
      <c r="M26" s="30">
        <v>0.22720000000000001</v>
      </c>
      <c r="N26" s="30">
        <v>0.18690000000000001</v>
      </c>
      <c r="O26" s="30">
        <v>0.21479999999999999</v>
      </c>
      <c r="P26" s="30">
        <v>0.17050000000000001</v>
      </c>
      <c r="Q26" s="30">
        <v>0.19409999999999999</v>
      </c>
      <c r="R26" s="30">
        <v>0.1711</v>
      </c>
      <c r="S26" s="30">
        <v>0.21840000000000001</v>
      </c>
      <c r="T26" s="30">
        <v>0.21429999999999999</v>
      </c>
      <c r="U26" s="30">
        <v>0.1648</v>
      </c>
      <c r="V26" s="30">
        <v>0.2031</v>
      </c>
      <c r="W26" s="30">
        <v>0.16619999999999999</v>
      </c>
      <c r="X26" s="30">
        <v>0.1827</v>
      </c>
      <c r="Y26" s="30">
        <v>0.18859999999999999</v>
      </c>
      <c r="Z26" s="30">
        <v>0.25309999999999999</v>
      </c>
    </row>
    <row r="27" spans="1:29" s="30" customFormat="1">
      <c r="A27" s="30" t="s">
        <v>52</v>
      </c>
      <c r="B27" s="30" t="s">
        <v>59</v>
      </c>
      <c r="C27" s="30">
        <v>0.18840000000000001</v>
      </c>
      <c r="D27" s="30">
        <v>0.2082</v>
      </c>
      <c r="E27" s="30">
        <v>0.2399</v>
      </c>
      <c r="F27" s="30">
        <v>0.22500000000000001</v>
      </c>
      <c r="G27" s="30">
        <v>0.2235</v>
      </c>
      <c r="H27" s="30">
        <v>0.25600000000000001</v>
      </c>
      <c r="I27" s="30">
        <v>0.24510000000000001</v>
      </c>
      <c r="J27" s="30">
        <v>0.21959999999999999</v>
      </c>
      <c r="K27" s="30">
        <v>0.22489999999999999</v>
      </c>
      <c r="L27" s="30">
        <v>0.20630000000000001</v>
      </c>
      <c r="M27" s="30">
        <v>0.23050000000000001</v>
      </c>
      <c r="N27" s="30">
        <v>0.19539999999999999</v>
      </c>
      <c r="O27" s="30">
        <v>0.20810000000000001</v>
      </c>
      <c r="P27" s="30">
        <v>0.20780000000000001</v>
      </c>
      <c r="Q27" s="30">
        <v>0.23139999999999999</v>
      </c>
      <c r="R27" s="30">
        <v>0.22209999999999999</v>
      </c>
      <c r="S27" s="30">
        <v>0.2286</v>
      </c>
      <c r="T27" s="30">
        <v>0.21729999999999999</v>
      </c>
      <c r="U27" s="30">
        <v>0.22750000000000001</v>
      </c>
      <c r="V27" s="30">
        <v>0.23330000000000001</v>
      </c>
      <c r="W27" s="30">
        <v>0.19950000000000001</v>
      </c>
      <c r="X27" s="30">
        <v>0.1764</v>
      </c>
      <c r="Y27" s="30">
        <v>0.17510000000000001</v>
      </c>
      <c r="Z27" s="30">
        <v>0.2019</v>
      </c>
    </row>
    <row r="28" spans="1:29" s="30" customFormat="1">
      <c r="A28" s="30" t="s">
        <v>48</v>
      </c>
      <c r="B28" s="30" t="s">
        <v>60</v>
      </c>
      <c r="C28" s="30">
        <v>0.23930000000000001</v>
      </c>
      <c r="D28" s="30">
        <v>0.247</v>
      </c>
      <c r="E28" s="30">
        <v>0.84799999999999998</v>
      </c>
      <c r="F28" s="30">
        <v>0.71</v>
      </c>
      <c r="G28" s="30">
        <v>0.74409999999999998</v>
      </c>
      <c r="H28" s="30">
        <v>0.63539999999999996</v>
      </c>
      <c r="I28" s="30">
        <v>0.37419999999999998</v>
      </c>
      <c r="J28" s="30">
        <v>0.34610000000000002</v>
      </c>
      <c r="K28" s="30">
        <v>0.33779999999999999</v>
      </c>
      <c r="L28" s="30">
        <v>0.2928</v>
      </c>
      <c r="M28" s="30">
        <v>0.2631</v>
      </c>
      <c r="N28" s="30">
        <v>0.26550000000000001</v>
      </c>
      <c r="O28" s="30">
        <v>0.2263</v>
      </c>
      <c r="P28" s="30">
        <v>0.21410000000000001</v>
      </c>
      <c r="Q28" s="30">
        <v>0.25990000000000002</v>
      </c>
      <c r="R28" s="30">
        <v>0.24979999999999999</v>
      </c>
      <c r="S28" s="30">
        <v>0.21809999999999999</v>
      </c>
      <c r="T28" s="30">
        <v>0.24399999999999999</v>
      </c>
      <c r="U28" s="30">
        <v>0.22389999999999999</v>
      </c>
      <c r="V28" s="30">
        <v>0.25790000000000002</v>
      </c>
      <c r="W28" s="30">
        <v>0.24049999999999999</v>
      </c>
      <c r="X28" s="30">
        <v>0.22600000000000001</v>
      </c>
      <c r="Y28" s="30">
        <v>0.20730000000000001</v>
      </c>
      <c r="Z28" s="30">
        <v>0.20369999999999999</v>
      </c>
    </row>
    <row r="29" spans="1:29" s="30" customFormat="1">
      <c r="A29" s="30" t="s">
        <v>44</v>
      </c>
      <c r="B29" s="30" t="s">
        <v>61</v>
      </c>
      <c r="C29" s="30">
        <v>0.22289999999999999</v>
      </c>
      <c r="D29" s="30">
        <v>0.23069999999999999</v>
      </c>
      <c r="E29" s="30">
        <v>0.33860000000000001</v>
      </c>
      <c r="F29" s="30">
        <v>0.33250000000000002</v>
      </c>
      <c r="G29" s="30">
        <v>0.3281</v>
      </c>
      <c r="H29" s="30">
        <v>0.33879999999999999</v>
      </c>
      <c r="I29" s="30">
        <v>0.27600000000000002</v>
      </c>
      <c r="J29" s="30">
        <v>0.27489999999999998</v>
      </c>
      <c r="K29" s="30">
        <v>0.26429999999999998</v>
      </c>
      <c r="L29" s="30">
        <v>0.26960000000000001</v>
      </c>
      <c r="M29" s="30">
        <v>0.25480000000000003</v>
      </c>
      <c r="N29" s="30">
        <v>0.24179999999999999</v>
      </c>
      <c r="O29" s="30">
        <v>0.2676</v>
      </c>
      <c r="P29" s="30">
        <v>0.27160000000000001</v>
      </c>
      <c r="Q29" s="30">
        <v>0.2505</v>
      </c>
      <c r="R29" s="30">
        <v>0.27629999999999999</v>
      </c>
      <c r="S29" s="30">
        <v>0.26329999999999998</v>
      </c>
      <c r="T29" s="30">
        <v>0.23619999999999999</v>
      </c>
      <c r="U29" s="30">
        <v>0.26169999999999999</v>
      </c>
      <c r="V29" s="30">
        <v>0.26019999999999999</v>
      </c>
      <c r="W29" s="30">
        <v>0.2626</v>
      </c>
      <c r="X29" s="30">
        <v>0.2492</v>
      </c>
      <c r="Y29" s="30">
        <v>0.21779999999999999</v>
      </c>
      <c r="Z29" s="30">
        <v>0.29970000000000002</v>
      </c>
    </row>
    <row r="30" spans="1:29" s="30" customFormat="1">
      <c r="A30" s="30" t="s">
        <v>40</v>
      </c>
      <c r="B30" s="30" t="s">
        <v>62</v>
      </c>
      <c r="C30" s="30">
        <v>0.24099999999999999</v>
      </c>
      <c r="D30" s="30">
        <v>0.23880000000000001</v>
      </c>
      <c r="E30" s="30">
        <v>0.24809999999999999</v>
      </c>
      <c r="F30" s="30">
        <v>0.26</v>
      </c>
      <c r="G30" s="30">
        <v>0.28249999999999997</v>
      </c>
      <c r="H30" s="30">
        <v>0.29189999999999999</v>
      </c>
      <c r="I30" s="30">
        <v>0.23619999999999999</v>
      </c>
      <c r="J30" s="30">
        <v>0.27639999999999998</v>
      </c>
      <c r="K30" s="30">
        <v>0.26169999999999999</v>
      </c>
      <c r="L30" s="30">
        <v>0.2452</v>
      </c>
      <c r="M30" s="30">
        <v>0.28620000000000001</v>
      </c>
      <c r="N30" s="30">
        <v>0.27200000000000002</v>
      </c>
      <c r="O30" s="30">
        <v>0.25380000000000003</v>
      </c>
      <c r="P30" s="30">
        <v>0.21460000000000001</v>
      </c>
      <c r="Q30" s="30">
        <v>0.21879999999999999</v>
      </c>
      <c r="R30" s="30">
        <v>0.23380000000000001</v>
      </c>
      <c r="S30" s="30">
        <v>0.2666</v>
      </c>
      <c r="T30" s="30">
        <v>0.27689999999999998</v>
      </c>
      <c r="U30" s="30">
        <v>0.23580000000000001</v>
      </c>
      <c r="V30" s="30">
        <v>0.26819999999999999</v>
      </c>
      <c r="W30" s="30">
        <v>0.25659999999999999</v>
      </c>
      <c r="X30" s="30">
        <v>0.23139999999999999</v>
      </c>
      <c r="Y30" s="30">
        <v>0.21</v>
      </c>
      <c r="Z30" s="30">
        <v>0.30220000000000002</v>
      </c>
    </row>
    <row r="31" spans="1:29" s="30" customFormat="1">
      <c r="A31" s="30" t="s">
        <v>36</v>
      </c>
      <c r="B31" s="30" t="s">
        <v>63</v>
      </c>
      <c r="C31" s="30">
        <v>0.1968</v>
      </c>
      <c r="D31" s="30">
        <v>0.252</v>
      </c>
      <c r="E31" s="30">
        <v>0.23769999999999999</v>
      </c>
      <c r="F31" s="30">
        <v>0.28170000000000001</v>
      </c>
      <c r="G31" s="30">
        <v>0.28170000000000001</v>
      </c>
      <c r="H31" s="30">
        <v>0.27539999999999998</v>
      </c>
      <c r="I31" s="30">
        <v>0.29339999999999999</v>
      </c>
      <c r="J31" s="30">
        <v>0.28610000000000002</v>
      </c>
      <c r="K31" s="30">
        <v>0.29780000000000001</v>
      </c>
      <c r="L31" s="30">
        <v>0.25940000000000002</v>
      </c>
      <c r="M31" s="30">
        <v>0.28999999999999998</v>
      </c>
      <c r="N31" s="30">
        <v>0.29409999999999997</v>
      </c>
      <c r="O31" s="30">
        <v>0.26800000000000002</v>
      </c>
      <c r="P31" s="30">
        <v>0.2712</v>
      </c>
      <c r="Q31" s="30">
        <v>0.2661</v>
      </c>
      <c r="R31" s="30">
        <v>0.26219999999999999</v>
      </c>
      <c r="S31" s="30">
        <v>0.23139999999999999</v>
      </c>
      <c r="T31" s="30">
        <v>0.25619999999999998</v>
      </c>
      <c r="U31" s="30">
        <v>0.25430000000000003</v>
      </c>
      <c r="V31" s="30">
        <v>0.24379999999999999</v>
      </c>
      <c r="W31" s="30">
        <v>0.2429</v>
      </c>
      <c r="X31" s="30">
        <v>0.22500000000000001</v>
      </c>
      <c r="Y31" s="30">
        <v>0.22989999999999999</v>
      </c>
      <c r="Z31" s="30">
        <v>0.2863</v>
      </c>
    </row>
    <row r="32" spans="1:29" s="30" customFormat="1">
      <c r="A32" s="30" t="s">
        <v>33</v>
      </c>
      <c r="B32" s="30" t="s">
        <v>64</v>
      </c>
      <c r="C32" s="30">
        <v>0.25090000000000001</v>
      </c>
      <c r="D32" s="30">
        <v>0.23980000000000001</v>
      </c>
      <c r="E32" s="30">
        <v>0.28039999999999998</v>
      </c>
      <c r="F32" s="30">
        <v>0.27060000000000001</v>
      </c>
      <c r="G32" s="30">
        <v>0.2606</v>
      </c>
      <c r="H32" s="30">
        <v>0.3075</v>
      </c>
      <c r="I32" s="30">
        <v>0.29170000000000001</v>
      </c>
      <c r="J32" s="30">
        <v>0.2596</v>
      </c>
      <c r="K32" s="30">
        <v>0.29649999999999999</v>
      </c>
      <c r="L32" s="30">
        <v>0.27279999999999999</v>
      </c>
      <c r="M32" s="30">
        <v>0.25359999999999999</v>
      </c>
      <c r="N32" s="30">
        <v>0.25719999999999998</v>
      </c>
      <c r="O32" s="30">
        <v>0.24440000000000001</v>
      </c>
      <c r="P32" s="30">
        <v>0.2732</v>
      </c>
      <c r="Q32" s="30">
        <v>0.28270000000000001</v>
      </c>
      <c r="R32" s="30">
        <v>0.26129999999999998</v>
      </c>
      <c r="S32" s="30">
        <v>0.26619999999999999</v>
      </c>
      <c r="T32" s="30">
        <v>0.26400000000000001</v>
      </c>
      <c r="U32" s="30">
        <v>0.25219999999999998</v>
      </c>
      <c r="V32" s="30">
        <v>0.22750000000000001</v>
      </c>
      <c r="W32" s="30">
        <v>0.21829999999999999</v>
      </c>
      <c r="X32" s="30">
        <v>0.24340000000000001</v>
      </c>
      <c r="Y32" s="30">
        <v>0.23499999999999999</v>
      </c>
      <c r="Z32" s="30">
        <v>0.22359999999999999</v>
      </c>
    </row>
    <row r="33" spans="1:29" s="30" customFormat="1">
      <c r="A33" s="30" t="s">
        <v>30</v>
      </c>
      <c r="B33" s="30" t="s">
        <v>65</v>
      </c>
      <c r="C33" s="30">
        <v>0.19539999999999999</v>
      </c>
      <c r="D33" s="30">
        <v>0.2369</v>
      </c>
      <c r="E33" s="30">
        <v>0.24260000000000001</v>
      </c>
      <c r="F33" s="30">
        <v>0.2208</v>
      </c>
      <c r="G33" s="30">
        <v>0.24640000000000001</v>
      </c>
      <c r="H33" s="30">
        <v>0.26779999999999998</v>
      </c>
      <c r="I33" s="30">
        <v>0.29709999999999998</v>
      </c>
      <c r="J33" s="30">
        <v>0.27400000000000002</v>
      </c>
      <c r="K33" s="30">
        <v>0.23880000000000001</v>
      </c>
      <c r="L33" s="30">
        <v>0.28799999999999998</v>
      </c>
      <c r="M33" s="30">
        <v>0.29070000000000001</v>
      </c>
      <c r="N33" s="30">
        <v>0.27189999999999998</v>
      </c>
      <c r="O33" s="30">
        <v>0.2732</v>
      </c>
      <c r="P33" s="30">
        <v>0.2601</v>
      </c>
      <c r="Q33" s="30">
        <v>0.29270000000000002</v>
      </c>
      <c r="R33" s="30">
        <v>0.26150000000000001</v>
      </c>
      <c r="S33" s="30">
        <v>0.25919999999999999</v>
      </c>
      <c r="T33" s="30">
        <v>0.28610000000000002</v>
      </c>
      <c r="U33" s="30">
        <v>0.30930000000000002</v>
      </c>
      <c r="V33" s="30">
        <v>0.22650000000000001</v>
      </c>
      <c r="W33" s="30">
        <v>0.2576</v>
      </c>
      <c r="X33" s="30">
        <v>0.24729999999999999</v>
      </c>
      <c r="Y33" s="30">
        <v>0.23899999999999999</v>
      </c>
      <c r="Z33" s="30">
        <v>0.25330000000000003</v>
      </c>
      <c r="AC33" s="30" t="s">
        <v>149</v>
      </c>
    </row>
    <row r="34" spans="1:29" s="30" customFormat="1">
      <c r="A34" s="30" t="s">
        <v>26</v>
      </c>
      <c r="B34" s="30" t="s">
        <v>66</v>
      </c>
      <c r="C34" s="30">
        <v>0.2475</v>
      </c>
      <c r="D34" s="30">
        <v>0.2722</v>
      </c>
      <c r="E34" s="30">
        <v>0.23980000000000001</v>
      </c>
      <c r="F34" s="30">
        <v>0.27789999999999998</v>
      </c>
      <c r="G34" s="30">
        <v>0.28770000000000001</v>
      </c>
      <c r="H34" s="30">
        <v>0.25409999999999999</v>
      </c>
      <c r="I34" s="30">
        <v>0.2465</v>
      </c>
      <c r="J34" s="30">
        <v>0.24879999999999999</v>
      </c>
      <c r="K34" s="30">
        <v>0.24740000000000001</v>
      </c>
      <c r="L34" s="30">
        <v>0.28249999999999997</v>
      </c>
      <c r="M34" s="30">
        <v>0.28170000000000001</v>
      </c>
      <c r="N34" s="30">
        <v>0.25829999999999997</v>
      </c>
      <c r="O34" s="30">
        <v>0.25659999999999999</v>
      </c>
      <c r="P34" s="30">
        <v>0.2487</v>
      </c>
      <c r="Q34" s="30">
        <v>0.26750000000000002</v>
      </c>
      <c r="R34" s="30">
        <v>0.27850000000000003</v>
      </c>
      <c r="S34" s="30">
        <v>0.23519999999999999</v>
      </c>
      <c r="T34" s="30">
        <v>0.23699999999999999</v>
      </c>
      <c r="U34" s="30">
        <v>0.25979999999999998</v>
      </c>
      <c r="V34" s="30">
        <v>0.2492</v>
      </c>
      <c r="W34" s="30">
        <v>0.2422</v>
      </c>
      <c r="X34" s="30">
        <v>0.23810000000000001</v>
      </c>
      <c r="Y34" s="30">
        <v>0.25009999999999999</v>
      </c>
      <c r="Z34" s="30">
        <v>0.2707</v>
      </c>
    </row>
    <row r="35" spans="1:29" s="30" customFormat="1">
      <c r="A35" s="30" t="s">
        <v>23</v>
      </c>
      <c r="B35" s="30" t="s">
        <v>67</v>
      </c>
      <c r="C35" s="30">
        <v>0.2263</v>
      </c>
      <c r="D35" s="30">
        <v>0.21240000000000001</v>
      </c>
      <c r="E35" s="30">
        <v>0.27789999999999998</v>
      </c>
      <c r="F35" s="30">
        <v>0.30430000000000001</v>
      </c>
      <c r="G35" s="30">
        <v>0.30580000000000002</v>
      </c>
      <c r="H35" s="30">
        <v>0.35389999999999999</v>
      </c>
      <c r="I35" s="30">
        <v>0.32469999999999999</v>
      </c>
      <c r="J35" s="30">
        <v>0.31769999999999998</v>
      </c>
      <c r="K35" s="30">
        <v>0.28920000000000001</v>
      </c>
      <c r="L35" s="30">
        <v>0.30130000000000001</v>
      </c>
      <c r="M35" s="30">
        <v>0.29970000000000002</v>
      </c>
      <c r="N35" s="30">
        <v>0.26340000000000002</v>
      </c>
      <c r="O35" s="30">
        <v>0.27700000000000002</v>
      </c>
      <c r="P35" s="30">
        <v>0.25940000000000002</v>
      </c>
      <c r="Q35" s="30">
        <v>0.2651</v>
      </c>
      <c r="R35" s="30">
        <v>0.28439999999999999</v>
      </c>
      <c r="S35" s="30">
        <v>0.24479999999999999</v>
      </c>
      <c r="T35" s="30">
        <v>0.26919999999999999</v>
      </c>
      <c r="U35" s="30">
        <v>0.25540000000000002</v>
      </c>
      <c r="V35" s="30">
        <v>0.21579999999999999</v>
      </c>
      <c r="W35" s="30">
        <v>0.2477</v>
      </c>
      <c r="X35" s="30">
        <v>0.21779999999999999</v>
      </c>
      <c r="Y35" s="30">
        <v>0.24660000000000001</v>
      </c>
      <c r="Z35" s="30">
        <v>0.2016</v>
      </c>
    </row>
    <row r="36" spans="1:29" s="30" customFormat="1">
      <c r="A36" s="30" t="s">
        <v>19</v>
      </c>
      <c r="B36" s="30" t="s">
        <v>68</v>
      </c>
      <c r="C36" s="30">
        <v>0.21460000000000001</v>
      </c>
      <c r="D36" s="30">
        <v>0.20169999999999999</v>
      </c>
      <c r="E36" s="30">
        <v>0.47949999999999998</v>
      </c>
      <c r="F36" s="30">
        <v>0.47060000000000002</v>
      </c>
      <c r="G36" s="30">
        <v>0.53029999999999999</v>
      </c>
      <c r="H36" s="30">
        <v>0.37280000000000002</v>
      </c>
      <c r="I36" s="30">
        <v>0.3175</v>
      </c>
      <c r="J36" s="30">
        <v>0.3266</v>
      </c>
      <c r="K36" s="30">
        <v>0.29389999999999999</v>
      </c>
      <c r="L36" s="30">
        <v>0.29899999999999999</v>
      </c>
      <c r="M36" s="30">
        <v>0.28100000000000003</v>
      </c>
      <c r="N36" s="30">
        <v>0.29549999999999998</v>
      </c>
      <c r="O36" s="30">
        <v>0.24979999999999999</v>
      </c>
      <c r="P36" s="30">
        <v>0.25059999999999999</v>
      </c>
      <c r="Q36" s="30">
        <v>0.27550000000000002</v>
      </c>
      <c r="R36" s="30">
        <v>0.27429999999999999</v>
      </c>
      <c r="S36" s="30">
        <v>0.29859999999999998</v>
      </c>
      <c r="T36" s="30">
        <v>0.2727</v>
      </c>
      <c r="U36" s="30">
        <v>0.24329999999999999</v>
      </c>
      <c r="V36" s="30">
        <v>0.26519999999999999</v>
      </c>
      <c r="W36" s="30">
        <v>0.26750000000000002</v>
      </c>
      <c r="X36" s="30">
        <v>0.22359999999999999</v>
      </c>
      <c r="Y36" s="30">
        <v>0.2024</v>
      </c>
      <c r="Z36" s="30">
        <v>0.27489999999999998</v>
      </c>
    </row>
    <row r="37" spans="1:29" s="30" customFormat="1">
      <c r="A37" s="30" t="s">
        <v>15</v>
      </c>
      <c r="B37" s="30" t="s">
        <v>69</v>
      </c>
      <c r="C37" s="30">
        <v>0.27300000000000002</v>
      </c>
      <c r="D37" s="30">
        <v>0.26369999999999999</v>
      </c>
      <c r="E37" s="30">
        <v>0.31609999999999999</v>
      </c>
      <c r="F37" s="30">
        <v>0.34560000000000002</v>
      </c>
      <c r="G37" s="30">
        <v>0.32250000000000001</v>
      </c>
      <c r="H37" s="30">
        <v>0.3095</v>
      </c>
      <c r="I37" s="30">
        <v>0.3226</v>
      </c>
      <c r="J37" s="30">
        <v>0.28789999999999999</v>
      </c>
      <c r="K37" s="30">
        <v>0.29480000000000001</v>
      </c>
      <c r="L37" s="30">
        <v>0.28799999999999998</v>
      </c>
      <c r="M37" s="30">
        <v>0.25950000000000001</v>
      </c>
      <c r="N37" s="30">
        <v>0.28060000000000002</v>
      </c>
      <c r="O37" s="30">
        <v>0.25690000000000002</v>
      </c>
      <c r="P37" s="30">
        <v>0.28770000000000001</v>
      </c>
      <c r="Q37" s="30">
        <v>0.28039999999999998</v>
      </c>
      <c r="R37" s="30">
        <v>0.2752</v>
      </c>
      <c r="S37" s="30">
        <v>0.25979999999999998</v>
      </c>
      <c r="T37" s="30">
        <v>0.26989999999999997</v>
      </c>
      <c r="U37" s="30">
        <v>0.27539999999999998</v>
      </c>
      <c r="V37" s="30">
        <v>0.25059999999999999</v>
      </c>
      <c r="W37" s="30">
        <v>0.22570000000000001</v>
      </c>
      <c r="X37" s="30">
        <v>0.20330000000000001</v>
      </c>
      <c r="Y37" s="30">
        <v>0.2079</v>
      </c>
      <c r="Z37" s="30">
        <v>0.24199999999999999</v>
      </c>
    </row>
    <row r="38" spans="1:29" s="30" customFormat="1">
      <c r="A38" s="30" t="s">
        <v>11</v>
      </c>
      <c r="B38" s="30" t="s">
        <v>70</v>
      </c>
      <c r="C38" s="30">
        <v>0.26429999999999998</v>
      </c>
      <c r="D38" s="30">
        <v>0.3024</v>
      </c>
      <c r="E38" s="30">
        <v>0.30030000000000001</v>
      </c>
      <c r="F38" s="30">
        <v>0.28560000000000002</v>
      </c>
      <c r="G38" s="30">
        <v>0.31409999999999999</v>
      </c>
      <c r="H38" s="30">
        <v>0.27910000000000001</v>
      </c>
      <c r="I38" s="30">
        <v>0.28549999999999998</v>
      </c>
      <c r="J38" s="30">
        <v>0.2797</v>
      </c>
      <c r="K38" s="30">
        <v>0.2722</v>
      </c>
      <c r="L38" s="30">
        <v>0.30709999999999998</v>
      </c>
      <c r="M38" s="30">
        <v>0.3014</v>
      </c>
      <c r="N38" s="30">
        <v>0.27550000000000002</v>
      </c>
      <c r="O38" s="30">
        <v>0.28270000000000001</v>
      </c>
      <c r="P38" s="30">
        <v>0.25519999999999998</v>
      </c>
      <c r="Q38" s="30">
        <v>0.26879999999999998</v>
      </c>
      <c r="R38" s="30">
        <v>0.25790000000000002</v>
      </c>
      <c r="S38" s="30">
        <v>0.246</v>
      </c>
      <c r="T38" s="30">
        <v>0.27100000000000002</v>
      </c>
      <c r="U38" s="30">
        <v>0.2445</v>
      </c>
      <c r="V38" s="30">
        <v>0.25469999999999998</v>
      </c>
      <c r="W38" s="30">
        <v>0.26019999999999999</v>
      </c>
      <c r="X38" s="30">
        <v>0.22739999999999999</v>
      </c>
      <c r="Y38" s="30">
        <v>0.24229999999999999</v>
      </c>
      <c r="Z38" s="30">
        <v>0.2477</v>
      </c>
    </row>
    <row r="39" spans="1:29" s="30" customFormat="1">
      <c r="A39" s="30" t="s">
        <v>7</v>
      </c>
      <c r="B39" s="30" t="s">
        <v>71</v>
      </c>
      <c r="C39" s="30">
        <v>0.39150000000000001</v>
      </c>
      <c r="D39" s="30">
        <v>0.30409999999999998</v>
      </c>
      <c r="E39" s="30">
        <v>0.40360000000000001</v>
      </c>
      <c r="F39" s="30">
        <v>0.38100000000000001</v>
      </c>
      <c r="G39" s="30">
        <v>0.36009999999999998</v>
      </c>
      <c r="H39" s="30">
        <v>0.34089999999999998</v>
      </c>
      <c r="I39" s="30">
        <v>0.26</v>
      </c>
      <c r="J39" s="30">
        <v>0.28449999999999998</v>
      </c>
      <c r="K39" s="30">
        <v>0.29820000000000002</v>
      </c>
      <c r="L39" s="30">
        <v>0.27910000000000001</v>
      </c>
      <c r="M39" s="30">
        <v>0.25030000000000002</v>
      </c>
      <c r="N39" s="30">
        <v>0.26929999999999998</v>
      </c>
      <c r="O39" s="30">
        <v>0.25309999999999999</v>
      </c>
      <c r="P39" s="30">
        <v>0.27650000000000002</v>
      </c>
      <c r="Q39" s="30">
        <v>0.30620000000000003</v>
      </c>
      <c r="R39" s="30">
        <v>0.26840000000000003</v>
      </c>
      <c r="S39" s="30">
        <v>0.25929999999999997</v>
      </c>
      <c r="T39" s="30">
        <v>0.26229999999999998</v>
      </c>
      <c r="U39" s="30">
        <v>0.2276</v>
      </c>
      <c r="V39" s="30">
        <v>0.23419999999999999</v>
      </c>
      <c r="W39" s="30">
        <v>0.2666</v>
      </c>
      <c r="X39" s="30">
        <v>0.23</v>
      </c>
      <c r="Y39" s="30">
        <v>0.1729</v>
      </c>
      <c r="Z39" s="30">
        <v>0.20449999999999999</v>
      </c>
    </row>
    <row r="40" spans="1:29" s="30" customFormat="1">
      <c r="A40" s="30" t="s">
        <v>3</v>
      </c>
      <c r="B40" s="30" t="s">
        <v>72</v>
      </c>
      <c r="C40" s="30">
        <v>0.2419</v>
      </c>
      <c r="D40" s="30">
        <v>0.31790000000000002</v>
      </c>
      <c r="E40" s="30">
        <v>0.38729999999999998</v>
      </c>
      <c r="F40" s="30">
        <v>0.3871</v>
      </c>
      <c r="G40" s="30">
        <v>0.35620000000000002</v>
      </c>
      <c r="H40" s="30">
        <v>0.30559999999999998</v>
      </c>
      <c r="I40" s="30">
        <v>0.28439999999999999</v>
      </c>
      <c r="J40" s="30">
        <v>0.28260000000000002</v>
      </c>
      <c r="K40" s="30">
        <v>0.29830000000000001</v>
      </c>
      <c r="L40" s="30">
        <v>0.2515</v>
      </c>
      <c r="M40" s="30">
        <v>0.2641</v>
      </c>
      <c r="N40" s="30">
        <v>0.2281</v>
      </c>
      <c r="O40" s="30">
        <v>0.22500000000000001</v>
      </c>
      <c r="P40" s="30">
        <v>0.22209999999999999</v>
      </c>
      <c r="Q40" s="30">
        <v>0.21379999999999999</v>
      </c>
      <c r="R40" s="30">
        <v>0.23749999999999999</v>
      </c>
      <c r="S40" s="30">
        <v>0.2445</v>
      </c>
      <c r="T40" s="30">
        <v>0.2349</v>
      </c>
      <c r="U40" s="30">
        <v>0.2545</v>
      </c>
      <c r="V40" s="30">
        <v>0.23039999999999999</v>
      </c>
      <c r="W40" s="30">
        <v>0.20530000000000001</v>
      </c>
      <c r="X40" s="30">
        <v>0.223</v>
      </c>
      <c r="Y40" s="30">
        <v>0.33139999999999997</v>
      </c>
      <c r="Z40" s="30">
        <v>0.25540000000000002</v>
      </c>
    </row>
    <row r="41" spans="1:29" s="30" customFormat="1">
      <c r="A41" s="30" t="s">
        <v>74</v>
      </c>
      <c r="B41" s="30" t="s">
        <v>73</v>
      </c>
      <c r="C41" s="30">
        <v>0.27860000000000001</v>
      </c>
      <c r="D41" s="30">
        <v>0.29649999999999999</v>
      </c>
      <c r="E41" s="30">
        <v>0.24010000000000001</v>
      </c>
      <c r="F41" s="30">
        <v>0.31090000000000001</v>
      </c>
      <c r="G41" s="30">
        <v>0.38619999999999999</v>
      </c>
      <c r="H41" s="30">
        <v>0.3115</v>
      </c>
      <c r="I41" s="30">
        <v>0.25559999999999999</v>
      </c>
      <c r="J41" s="30">
        <v>0.28160000000000002</v>
      </c>
      <c r="K41" s="30">
        <v>0.26319999999999999</v>
      </c>
      <c r="L41" s="30">
        <v>0.34129999999999999</v>
      </c>
      <c r="M41" s="30">
        <v>0.28039999999999998</v>
      </c>
      <c r="N41" s="30">
        <v>0.2359</v>
      </c>
      <c r="O41" s="30">
        <v>0.24709999999999999</v>
      </c>
      <c r="P41" s="30">
        <v>0.30009999999999998</v>
      </c>
      <c r="Q41" s="30">
        <v>0.26869999999999999</v>
      </c>
      <c r="R41" s="30">
        <v>0.25480000000000003</v>
      </c>
      <c r="S41" s="30">
        <v>0.25140000000000001</v>
      </c>
      <c r="T41" s="30">
        <v>0.27089999999999997</v>
      </c>
      <c r="U41" s="30">
        <v>0.28299999999999997</v>
      </c>
      <c r="V41" s="30">
        <v>0.28770000000000001</v>
      </c>
      <c r="W41" s="30">
        <v>0.25090000000000001</v>
      </c>
      <c r="X41" s="30">
        <v>0.22819999999999999</v>
      </c>
      <c r="Y41" s="30">
        <v>0.2964</v>
      </c>
      <c r="Z41" s="30">
        <v>0.29459999999999997</v>
      </c>
    </row>
    <row r="42" spans="1:29" s="30" customFormat="1"/>
    <row r="43" spans="1:29" s="30" customFormat="1">
      <c r="A43" s="25" t="s">
        <v>60</v>
      </c>
      <c r="B43" s="30" t="s">
        <v>174</v>
      </c>
    </row>
    <row r="44" spans="1:29" s="30" customFormat="1">
      <c r="A44" s="30" t="s">
        <v>144</v>
      </c>
      <c r="C44" s="30">
        <v>1</v>
      </c>
      <c r="D44" s="30">
        <v>2</v>
      </c>
      <c r="E44" s="30">
        <v>3</v>
      </c>
      <c r="F44" s="30">
        <v>4</v>
      </c>
      <c r="G44" s="30">
        <v>5</v>
      </c>
      <c r="H44" s="30">
        <v>6</v>
      </c>
      <c r="I44" s="30">
        <v>7</v>
      </c>
      <c r="J44" s="30">
        <v>8</v>
      </c>
      <c r="K44" s="30">
        <v>9</v>
      </c>
      <c r="L44" s="30">
        <v>10</v>
      </c>
      <c r="M44" s="30">
        <v>11</v>
      </c>
      <c r="N44" s="30">
        <v>12</v>
      </c>
      <c r="O44" s="30">
        <v>13</v>
      </c>
      <c r="P44" s="30">
        <v>14</v>
      </c>
      <c r="Q44" s="30">
        <v>15</v>
      </c>
      <c r="R44" s="30">
        <v>16</v>
      </c>
      <c r="S44" s="30">
        <v>17</v>
      </c>
      <c r="T44" s="30">
        <v>18</v>
      </c>
      <c r="U44" s="30">
        <v>19</v>
      </c>
      <c r="V44" s="30">
        <v>20</v>
      </c>
      <c r="W44" s="30">
        <v>21</v>
      </c>
      <c r="X44" s="30">
        <v>22</v>
      </c>
      <c r="Y44" s="30">
        <v>23</v>
      </c>
      <c r="Z44" s="30">
        <v>24</v>
      </c>
    </row>
    <row r="45" spans="1:29" s="30" customFormat="1">
      <c r="A45" s="30" t="s">
        <v>58</v>
      </c>
      <c r="B45" s="30" t="s">
        <v>57</v>
      </c>
      <c r="C45" s="30">
        <v>1.032675</v>
      </c>
      <c r="D45" s="30">
        <v>0.8862000000000001</v>
      </c>
      <c r="E45" s="30">
        <v>0.17749999999999999</v>
      </c>
      <c r="F45" s="30">
        <v>0.24704999999999999</v>
      </c>
      <c r="G45" s="30">
        <v>0.21074999999999999</v>
      </c>
      <c r="H45" s="30">
        <v>0.24354999999999999</v>
      </c>
      <c r="I45" s="30">
        <v>0.23114999999999999</v>
      </c>
      <c r="J45" s="30">
        <v>0.25327500000000003</v>
      </c>
      <c r="K45" s="30">
        <v>0.23375000000000001</v>
      </c>
      <c r="L45" s="30">
        <v>0.47457499999999997</v>
      </c>
      <c r="M45" s="30">
        <v>0.73045000000000004</v>
      </c>
      <c r="N45" s="30">
        <v>0.86452499999999999</v>
      </c>
      <c r="O45" s="30">
        <v>0.96910000000000007</v>
      </c>
      <c r="P45" s="30">
        <v>0.72892500000000005</v>
      </c>
      <c r="Q45" s="30">
        <v>0.74152499999999999</v>
      </c>
      <c r="R45" s="30">
        <v>0.88124999999999998</v>
      </c>
      <c r="S45" s="30">
        <v>1.0166999999999999</v>
      </c>
      <c r="T45" s="30">
        <v>0.98647499999999999</v>
      </c>
      <c r="U45" s="30">
        <v>0.63470000000000004</v>
      </c>
      <c r="V45" s="30">
        <v>1.04775</v>
      </c>
      <c r="W45" s="30">
        <v>0.73150000000000004</v>
      </c>
      <c r="X45" s="30">
        <v>0.78052499999999991</v>
      </c>
      <c r="Y45" s="30">
        <v>0.767625</v>
      </c>
      <c r="Z45" s="30">
        <v>0.92712499999999998</v>
      </c>
    </row>
    <row r="46" spans="1:29" s="30" customFormat="1">
      <c r="A46" s="30" t="s">
        <v>52</v>
      </c>
      <c r="B46" s="30" t="s">
        <v>59</v>
      </c>
      <c r="C46" s="30">
        <v>0.65080000000000005</v>
      </c>
      <c r="D46" s="30">
        <v>0.82384999999999997</v>
      </c>
      <c r="E46" s="30">
        <v>0.92057499999999992</v>
      </c>
      <c r="F46" s="30">
        <v>0.88424999999999998</v>
      </c>
      <c r="G46" s="30">
        <v>0.94909999999999994</v>
      </c>
      <c r="H46" s="30">
        <v>0.98864999999999992</v>
      </c>
      <c r="I46" s="30">
        <v>0.95805000000000007</v>
      </c>
      <c r="J46" s="30">
        <v>0.94742499999999996</v>
      </c>
      <c r="K46" s="30">
        <v>0.87880000000000003</v>
      </c>
      <c r="L46" s="30">
        <v>0.93359999999999999</v>
      </c>
      <c r="M46" s="30">
        <v>0.88007499999999994</v>
      </c>
      <c r="N46" s="30">
        <v>0.83257500000000007</v>
      </c>
      <c r="O46" s="30">
        <v>0.82335000000000003</v>
      </c>
      <c r="P46" s="30">
        <v>0.85705000000000009</v>
      </c>
      <c r="Q46" s="30">
        <v>1.0149250000000001</v>
      </c>
      <c r="R46" s="30">
        <v>0.73419999999999996</v>
      </c>
      <c r="S46" s="30">
        <v>0.80262499999999992</v>
      </c>
      <c r="T46" s="30">
        <v>0.74492500000000006</v>
      </c>
      <c r="U46" s="30">
        <v>0.69864999999999999</v>
      </c>
      <c r="V46" s="30">
        <v>0.80182500000000001</v>
      </c>
      <c r="W46" s="30">
        <v>0.99669999999999992</v>
      </c>
      <c r="X46" s="30">
        <v>0.87860000000000005</v>
      </c>
      <c r="Y46" s="30">
        <v>0.75477499999999997</v>
      </c>
      <c r="Z46" s="30">
        <v>0.94320000000000004</v>
      </c>
    </row>
    <row r="47" spans="1:29" s="30" customFormat="1">
      <c r="A47" s="30" t="s">
        <v>48</v>
      </c>
      <c r="B47" s="30" t="s">
        <v>60</v>
      </c>
      <c r="C47" s="30">
        <v>0.820025</v>
      </c>
      <c r="D47" s="30">
        <v>0.89944999999999997</v>
      </c>
      <c r="E47" s="30">
        <v>0.3135</v>
      </c>
      <c r="F47" s="30">
        <v>0.2762</v>
      </c>
      <c r="G47" s="30">
        <v>0.30012499999999998</v>
      </c>
      <c r="H47" s="30">
        <v>0.43122499999999997</v>
      </c>
      <c r="I47" s="30">
        <v>0.91342500000000004</v>
      </c>
      <c r="J47" s="30">
        <v>0.86117500000000002</v>
      </c>
      <c r="K47" s="30">
        <v>1.0278</v>
      </c>
      <c r="L47" s="30">
        <v>0.83672500000000005</v>
      </c>
      <c r="M47" s="30">
        <v>0.891675</v>
      </c>
      <c r="N47" s="30">
        <v>0.87307500000000005</v>
      </c>
      <c r="O47" s="30">
        <v>0.79600000000000004</v>
      </c>
      <c r="P47" s="30">
        <v>0.83755000000000002</v>
      </c>
      <c r="Q47" s="30">
        <v>0.76132500000000003</v>
      </c>
      <c r="R47" s="30">
        <v>0.8044</v>
      </c>
      <c r="S47" s="30">
        <v>0.81129999999999991</v>
      </c>
      <c r="T47" s="30">
        <v>0.9013500000000001</v>
      </c>
      <c r="U47" s="30">
        <v>0.77634999999999998</v>
      </c>
      <c r="V47" s="30">
        <v>0.80875000000000008</v>
      </c>
      <c r="W47" s="30">
        <v>0.81232499999999996</v>
      </c>
      <c r="X47" s="30">
        <v>0.72645000000000004</v>
      </c>
      <c r="Y47" s="30">
        <v>0.73047499999999999</v>
      </c>
      <c r="Z47" s="30">
        <v>0.77417500000000006</v>
      </c>
    </row>
    <row r="48" spans="1:29" s="30" customFormat="1">
      <c r="A48" s="30" t="s">
        <v>44</v>
      </c>
      <c r="B48" s="30" t="s">
        <v>61</v>
      </c>
      <c r="C48" s="30">
        <v>0.79842499999999994</v>
      </c>
      <c r="D48" s="30">
        <v>0.82169999999999999</v>
      </c>
      <c r="E48" s="30">
        <v>0.99702500000000005</v>
      </c>
      <c r="F48" s="30">
        <v>1.0914000000000001</v>
      </c>
      <c r="G48" s="30">
        <v>0.98260000000000003</v>
      </c>
      <c r="H48" s="30">
        <v>0.97002499999999992</v>
      </c>
      <c r="I48" s="30">
        <v>0.908775</v>
      </c>
      <c r="J48" s="30">
        <v>0.90617499999999995</v>
      </c>
      <c r="K48" s="30">
        <v>0.91342499999999993</v>
      </c>
      <c r="L48" s="30">
        <v>0.89729999999999999</v>
      </c>
      <c r="M48" s="30">
        <v>0.95792499999999992</v>
      </c>
      <c r="N48" s="30">
        <v>0.88637500000000002</v>
      </c>
      <c r="O48" s="30">
        <v>0.87335000000000007</v>
      </c>
      <c r="P48" s="30">
        <v>0.86255000000000004</v>
      </c>
      <c r="Q48" s="30">
        <v>0.84017500000000001</v>
      </c>
      <c r="R48" s="30">
        <v>0.89824999999999999</v>
      </c>
      <c r="S48" s="30">
        <v>0.892625</v>
      </c>
      <c r="T48" s="30">
        <v>0.85517500000000002</v>
      </c>
      <c r="U48" s="30">
        <v>0.84155000000000002</v>
      </c>
      <c r="V48" s="30">
        <v>0.84352499999999997</v>
      </c>
      <c r="W48" s="30">
        <v>0.80414999999999992</v>
      </c>
      <c r="X48" s="30">
        <v>0.81045</v>
      </c>
      <c r="Y48" s="30">
        <v>0.64832500000000004</v>
      </c>
      <c r="Z48" s="30">
        <v>1.0165500000000001</v>
      </c>
    </row>
    <row r="49" spans="1:26" s="30" customFormat="1">
      <c r="A49" s="30" t="s">
        <v>40</v>
      </c>
      <c r="B49" s="30" t="s">
        <v>62</v>
      </c>
      <c r="C49" s="30">
        <v>0.75287500000000007</v>
      </c>
      <c r="D49" s="30">
        <v>0.71012500000000001</v>
      </c>
      <c r="E49" s="30">
        <v>0.78027500000000005</v>
      </c>
      <c r="F49" s="30">
        <v>0.87755000000000005</v>
      </c>
      <c r="G49" s="30">
        <v>1.0547</v>
      </c>
      <c r="H49" s="30">
        <v>1.0157750000000001</v>
      </c>
      <c r="I49" s="30">
        <v>0.97662500000000008</v>
      </c>
      <c r="J49" s="30">
        <v>1.062325</v>
      </c>
      <c r="K49" s="30">
        <v>1.149</v>
      </c>
      <c r="L49" s="30">
        <v>1.0261750000000001</v>
      </c>
      <c r="M49" s="30">
        <v>0.9637</v>
      </c>
      <c r="N49" s="30">
        <v>1.0068250000000001</v>
      </c>
      <c r="O49" s="30">
        <v>0.91479999999999995</v>
      </c>
      <c r="P49" s="30">
        <v>0.77247500000000002</v>
      </c>
      <c r="Q49" s="30">
        <v>0.86432500000000001</v>
      </c>
      <c r="R49" s="30">
        <v>0.85287499999999994</v>
      </c>
      <c r="S49" s="30">
        <v>0.851325</v>
      </c>
      <c r="T49" s="30">
        <v>0.95532499999999998</v>
      </c>
      <c r="U49" s="30">
        <v>0.78410000000000002</v>
      </c>
      <c r="V49" s="30">
        <v>0.97682500000000005</v>
      </c>
      <c r="W49" s="30">
        <v>0.81779999999999997</v>
      </c>
      <c r="X49" s="30">
        <v>0.79592499999999999</v>
      </c>
      <c r="Y49" s="30">
        <v>0.67827500000000007</v>
      </c>
      <c r="Z49" s="30">
        <v>1.0773250000000001</v>
      </c>
    </row>
    <row r="50" spans="1:26" s="30" customFormat="1">
      <c r="A50" s="30" t="s">
        <v>36</v>
      </c>
      <c r="B50" s="30" t="s">
        <v>63</v>
      </c>
      <c r="C50" s="30">
        <v>0.80172500000000002</v>
      </c>
      <c r="D50" s="30">
        <v>0.89952500000000002</v>
      </c>
      <c r="E50" s="30">
        <v>0.92879999999999996</v>
      </c>
      <c r="F50" s="30">
        <v>1.0574250000000001</v>
      </c>
      <c r="G50" s="30">
        <v>0.97787499999999994</v>
      </c>
      <c r="H50" s="30">
        <v>0.98945000000000005</v>
      </c>
      <c r="I50" s="30">
        <v>1.0226999999999999</v>
      </c>
      <c r="J50" s="30">
        <v>1.0156000000000001</v>
      </c>
      <c r="K50" s="30">
        <v>1.1065</v>
      </c>
      <c r="L50" s="30">
        <v>0.31887500000000002</v>
      </c>
      <c r="M50" s="30">
        <v>1.0216499999999999</v>
      </c>
      <c r="N50" s="30">
        <v>0.91064999999999996</v>
      </c>
      <c r="O50" s="30">
        <v>1.0029250000000001</v>
      </c>
      <c r="P50" s="30">
        <v>0.93027499999999996</v>
      </c>
      <c r="Q50" s="30">
        <v>0.93987500000000002</v>
      </c>
      <c r="R50" s="30">
        <v>0.90600000000000003</v>
      </c>
      <c r="S50" s="30">
        <v>0.82987499999999992</v>
      </c>
      <c r="T50" s="30">
        <v>0.97940000000000005</v>
      </c>
      <c r="U50" s="30">
        <v>0.96865000000000001</v>
      </c>
      <c r="V50" s="30">
        <v>0.94237499999999996</v>
      </c>
      <c r="W50" s="30">
        <v>0.8025500000000001</v>
      </c>
      <c r="X50" s="30">
        <v>0.72552499999999998</v>
      </c>
      <c r="Y50" s="30">
        <v>0.74482500000000007</v>
      </c>
      <c r="Z50" s="30">
        <v>0.95542499999999997</v>
      </c>
    </row>
    <row r="51" spans="1:26" s="30" customFormat="1">
      <c r="A51" s="30" t="s">
        <v>33</v>
      </c>
      <c r="B51" s="30" t="s">
        <v>64</v>
      </c>
      <c r="C51" s="30">
        <v>0.84460000000000002</v>
      </c>
      <c r="D51" s="30">
        <v>0.74517500000000003</v>
      </c>
      <c r="E51" s="30">
        <v>0.91357500000000003</v>
      </c>
      <c r="F51" s="30">
        <v>0.98267499999999997</v>
      </c>
      <c r="G51" s="30">
        <v>1.0626</v>
      </c>
      <c r="H51" s="30">
        <v>1.1159250000000001</v>
      </c>
      <c r="I51" s="30">
        <v>1.0543</v>
      </c>
      <c r="J51" s="30">
        <v>0.96907500000000002</v>
      </c>
      <c r="K51" s="30">
        <v>0.98375000000000012</v>
      </c>
      <c r="L51" s="30">
        <v>0.961175</v>
      </c>
      <c r="M51" s="30">
        <v>0.83279999999999998</v>
      </c>
      <c r="N51" s="30">
        <v>0.94090000000000007</v>
      </c>
      <c r="O51" s="30">
        <v>0.95724999999999993</v>
      </c>
      <c r="P51" s="30">
        <v>0.97802499999999992</v>
      </c>
      <c r="Q51" s="30">
        <v>0.83927499999999999</v>
      </c>
      <c r="R51" s="30">
        <v>0.88672499999999999</v>
      </c>
      <c r="S51" s="30">
        <v>0.98849999999999993</v>
      </c>
      <c r="T51" s="30">
        <v>0.28195000000000003</v>
      </c>
      <c r="U51" s="30">
        <v>0.99275000000000002</v>
      </c>
      <c r="V51" s="30">
        <v>0.95979999999999999</v>
      </c>
      <c r="W51" s="30">
        <v>0.78707500000000008</v>
      </c>
      <c r="X51" s="30">
        <v>0.78012499999999996</v>
      </c>
      <c r="Y51" s="30">
        <v>0.74080000000000001</v>
      </c>
      <c r="Z51" s="30">
        <v>0.7887249999999999</v>
      </c>
    </row>
    <row r="52" spans="1:26" s="30" customFormat="1">
      <c r="A52" s="30" t="s">
        <v>30</v>
      </c>
      <c r="B52" s="30" t="s">
        <v>65</v>
      </c>
      <c r="C52" s="30">
        <v>0.80257500000000004</v>
      </c>
      <c r="D52" s="30">
        <v>0.75885000000000002</v>
      </c>
      <c r="E52" s="30">
        <v>0.83837500000000009</v>
      </c>
      <c r="F52" s="30">
        <v>0.93917499999999998</v>
      </c>
      <c r="G52" s="30">
        <v>0.29217500000000002</v>
      </c>
      <c r="H52" s="30">
        <v>0.96742499999999998</v>
      </c>
      <c r="I52" s="30">
        <v>1.0386500000000001</v>
      </c>
      <c r="J52" s="30">
        <v>0.92670000000000008</v>
      </c>
      <c r="K52" s="30">
        <v>0.99897499999999995</v>
      </c>
      <c r="L52" s="30">
        <v>1.020675</v>
      </c>
      <c r="M52" s="30">
        <v>1.1385000000000001</v>
      </c>
      <c r="N52" s="30">
        <v>0.950125</v>
      </c>
      <c r="O52" s="30">
        <v>1.043825</v>
      </c>
      <c r="P52" s="30">
        <v>1.0216750000000001</v>
      </c>
      <c r="Q52" s="30">
        <v>0.86652499999999999</v>
      </c>
      <c r="R52" s="30">
        <v>0.94772499999999993</v>
      </c>
      <c r="S52" s="30">
        <v>0.96714999999999995</v>
      </c>
      <c r="T52" s="30">
        <v>0.969225</v>
      </c>
      <c r="U52" s="30">
        <v>0.877475</v>
      </c>
      <c r="V52" s="30">
        <v>0.88972499999999999</v>
      </c>
      <c r="W52" s="30">
        <v>0.777725</v>
      </c>
      <c r="X52" s="30">
        <v>0.75232500000000002</v>
      </c>
      <c r="Y52" s="30">
        <v>0.87572500000000009</v>
      </c>
      <c r="Z52" s="30">
        <v>0.98967499999999997</v>
      </c>
    </row>
    <row r="53" spans="1:26" s="30" customFormat="1">
      <c r="A53" s="30" t="s">
        <v>26</v>
      </c>
      <c r="B53" s="30" t="s">
        <v>66</v>
      </c>
      <c r="C53" s="30">
        <v>0.960175</v>
      </c>
      <c r="D53" s="30">
        <v>0.78939999999999999</v>
      </c>
      <c r="E53" s="30">
        <v>0.89369999999999994</v>
      </c>
      <c r="F53" s="30">
        <v>1.0276749999999999</v>
      </c>
      <c r="G53" s="30">
        <v>0.33384999999999998</v>
      </c>
      <c r="H53" s="30">
        <v>1.0332999999999999</v>
      </c>
      <c r="I53" s="30">
        <v>1.0194999999999999</v>
      </c>
      <c r="J53" s="30">
        <v>1.0084249999999999</v>
      </c>
      <c r="K53" s="30">
        <v>0.97407499999999991</v>
      </c>
      <c r="L53" s="30">
        <v>0.93392500000000001</v>
      </c>
      <c r="M53" s="30">
        <v>1.0303</v>
      </c>
      <c r="N53" s="30">
        <v>0.95084999999999997</v>
      </c>
      <c r="O53" s="30">
        <v>0.98497499999999993</v>
      </c>
      <c r="P53" s="30">
        <v>0.96134999999999993</v>
      </c>
      <c r="Q53" s="30">
        <v>1.0287499999999998</v>
      </c>
      <c r="R53" s="30">
        <v>0.97439999999999993</v>
      </c>
      <c r="S53" s="30">
        <v>0.90639999999999998</v>
      </c>
      <c r="T53" s="30">
        <v>0.83852500000000008</v>
      </c>
      <c r="U53" s="30">
        <v>1.0157500000000002</v>
      </c>
      <c r="V53" s="30">
        <v>0.95530000000000004</v>
      </c>
      <c r="W53" s="30">
        <v>0.97324999999999995</v>
      </c>
      <c r="X53" s="30">
        <v>0.72507500000000003</v>
      </c>
      <c r="Y53" s="30">
        <v>0.97704999999999997</v>
      </c>
      <c r="Z53" s="30">
        <v>0.87090000000000001</v>
      </c>
    </row>
    <row r="54" spans="1:26" s="30" customFormat="1">
      <c r="A54" s="30" t="s">
        <v>23</v>
      </c>
      <c r="B54" s="30" t="s">
        <v>67</v>
      </c>
      <c r="C54" s="30">
        <v>0.8498</v>
      </c>
      <c r="D54" s="30">
        <v>0.70992500000000003</v>
      </c>
      <c r="E54" s="30">
        <v>1.0116750000000001</v>
      </c>
      <c r="F54" s="30">
        <v>1.0606500000000001</v>
      </c>
      <c r="G54" s="30">
        <v>1.0383499999999999</v>
      </c>
      <c r="H54" s="30">
        <v>1.047175</v>
      </c>
      <c r="I54" s="30">
        <v>1.1243749999999999</v>
      </c>
      <c r="J54" s="30">
        <v>0.32769999999999999</v>
      </c>
      <c r="K54" s="30">
        <v>1.0776249999999998</v>
      </c>
      <c r="L54" s="30">
        <v>1.0343500000000001</v>
      </c>
      <c r="M54" s="30">
        <v>1.0459000000000001</v>
      </c>
      <c r="N54" s="30">
        <v>1.00275</v>
      </c>
      <c r="O54" s="30">
        <v>0.967225</v>
      </c>
      <c r="P54" s="30">
        <v>0.97089999999999999</v>
      </c>
      <c r="Q54" s="30">
        <v>0.95847499999999997</v>
      </c>
      <c r="R54" s="30">
        <v>0.95640000000000003</v>
      </c>
      <c r="S54" s="30">
        <v>0.92254999999999998</v>
      </c>
      <c r="T54" s="30">
        <v>0.94072500000000003</v>
      </c>
      <c r="U54" s="30">
        <v>0.93992500000000001</v>
      </c>
      <c r="V54" s="30">
        <v>0.83000000000000007</v>
      </c>
      <c r="W54" s="30">
        <v>0.823075</v>
      </c>
      <c r="X54" s="30">
        <v>0.88587499999999997</v>
      </c>
      <c r="Y54" s="30">
        <v>0.78784999999999994</v>
      </c>
      <c r="Z54" s="30">
        <v>0.70374999999999999</v>
      </c>
    </row>
    <row r="55" spans="1:26" s="30" customFormat="1">
      <c r="A55" s="30" t="s">
        <v>19</v>
      </c>
      <c r="B55" s="30" t="s">
        <v>68</v>
      </c>
      <c r="C55" s="30">
        <v>0.80122499999999997</v>
      </c>
      <c r="D55" s="30">
        <v>0.75004999999999999</v>
      </c>
      <c r="E55" s="30">
        <v>0.64405000000000001</v>
      </c>
      <c r="F55" s="30">
        <v>0.83967499999999995</v>
      </c>
      <c r="G55" s="30">
        <v>0.74154999999999993</v>
      </c>
      <c r="H55" s="30">
        <v>0.9204</v>
      </c>
      <c r="I55" s="30">
        <v>1.1121749999999999</v>
      </c>
      <c r="J55" s="30">
        <v>1.0963500000000002</v>
      </c>
      <c r="K55" s="30">
        <v>1.1177250000000001</v>
      </c>
      <c r="L55" s="30">
        <v>1.0413000000000001</v>
      </c>
      <c r="M55" s="30">
        <v>1.0857000000000001</v>
      </c>
      <c r="N55" s="30">
        <v>1.1109249999999999</v>
      </c>
      <c r="O55" s="30">
        <v>1.03095</v>
      </c>
      <c r="P55" s="30">
        <v>1.0077500000000001</v>
      </c>
      <c r="Q55" s="30">
        <v>0.98865000000000003</v>
      </c>
      <c r="R55" s="30">
        <v>1.097575</v>
      </c>
      <c r="S55" s="30">
        <v>0.97734999999999994</v>
      </c>
      <c r="T55" s="30">
        <v>1.015625</v>
      </c>
      <c r="U55" s="30">
        <v>0.89117500000000005</v>
      </c>
      <c r="V55" s="30">
        <v>0.93579999999999997</v>
      </c>
      <c r="W55" s="30">
        <v>0.80269999999999997</v>
      </c>
      <c r="X55" s="30">
        <v>0.88587500000000008</v>
      </c>
      <c r="Y55" s="30">
        <v>0.86309999999999998</v>
      </c>
      <c r="Z55" s="30">
        <v>1.0110250000000001</v>
      </c>
    </row>
    <row r="56" spans="1:26" s="30" customFormat="1">
      <c r="A56" s="30" t="s">
        <v>15</v>
      </c>
      <c r="B56" s="30" t="s">
        <v>69</v>
      </c>
      <c r="C56" s="30">
        <v>1.01315</v>
      </c>
      <c r="D56" s="30">
        <v>0.76437500000000003</v>
      </c>
      <c r="E56" s="30">
        <v>1.0032999999999999</v>
      </c>
      <c r="F56" s="30">
        <v>1.103675</v>
      </c>
      <c r="G56" s="30">
        <v>1.1531750000000001</v>
      </c>
      <c r="H56" s="30">
        <v>1.0460750000000001</v>
      </c>
      <c r="I56" s="30">
        <v>1.1262750000000001</v>
      </c>
      <c r="J56" s="30">
        <v>1.038975</v>
      </c>
      <c r="K56" s="30">
        <v>1.055825</v>
      </c>
      <c r="L56" s="30">
        <v>1.064125</v>
      </c>
      <c r="M56" s="30">
        <v>1.033075</v>
      </c>
      <c r="N56" s="30">
        <v>0.86532500000000001</v>
      </c>
      <c r="O56" s="30">
        <v>0.95822499999999999</v>
      </c>
      <c r="P56" s="30">
        <v>0.96637499999999998</v>
      </c>
      <c r="Q56" s="30">
        <v>0.97992499999999993</v>
      </c>
      <c r="R56" s="30">
        <v>0.92537499999999995</v>
      </c>
      <c r="S56" s="30">
        <v>0.99270000000000003</v>
      </c>
      <c r="T56" s="30">
        <v>0.93352499999999994</v>
      </c>
      <c r="U56" s="30">
        <v>0.91739999999999999</v>
      </c>
      <c r="V56" s="30">
        <v>0.82300000000000006</v>
      </c>
      <c r="W56" s="30">
        <v>1.004575</v>
      </c>
      <c r="X56" s="30">
        <v>0.84772500000000006</v>
      </c>
      <c r="Y56" s="30">
        <v>0.81232499999999996</v>
      </c>
      <c r="Z56" s="30">
        <v>0.94932499999999997</v>
      </c>
    </row>
    <row r="57" spans="1:26" s="30" customFormat="1">
      <c r="A57" s="30" t="s">
        <v>11</v>
      </c>
      <c r="B57" s="30" t="s">
        <v>70</v>
      </c>
      <c r="C57" s="30">
        <v>0.87685000000000013</v>
      </c>
      <c r="D57" s="30">
        <v>0.83594999999999997</v>
      </c>
      <c r="E57" s="30">
        <v>0.9033500000000001</v>
      </c>
      <c r="F57" s="30">
        <v>0.93637499999999996</v>
      </c>
      <c r="G57" s="30">
        <v>1.040225</v>
      </c>
      <c r="H57" s="30">
        <v>1.0720000000000001</v>
      </c>
      <c r="I57" s="30">
        <v>0.94274999999999998</v>
      </c>
      <c r="J57" s="30">
        <v>0.99439999999999995</v>
      </c>
      <c r="K57" s="30">
        <v>0.96694999999999998</v>
      </c>
      <c r="L57" s="30">
        <v>1.016675</v>
      </c>
      <c r="M57" s="30">
        <v>1.0433250000000001</v>
      </c>
      <c r="N57" s="30">
        <v>1.0308999999999999</v>
      </c>
      <c r="O57" s="30">
        <v>0.99709999999999999</v>
      </c>
      <c r="P57" s="30">
        <v>0.95465</v>
      </c>
      <c r="Q57" s="30">
        <v>0.95920000000000005</v>
      </c>
      <c r="R57" s="30">
        <v>0.87315000000000009</v>
      </c>
      <c r="S57" s="30">
        <v>0.87014999999999998</v>
      </c>
      <c r="T57" s="30">
        <v>0.96540000000000004</v>
      </c>
      <c r="U57" s="30">
        <v>0.972275</v>
      </c>
      <c r="V57" s="30">
        <v>0.89612499999999995</v>
      </c>
      <c r="W57" s="30">
        <v>0.96245000000000003</v>
      </c>
      <c r="X57" s="30">
        <v>0.834175</v>
      </c>
      <c r="Y57" s="30">
        <v>0.82205000000000006</v>
      </c>
      <c r="Z57" s="30">
        <v>0.77839999999999998</v>
      </c>
    </row>
    <row r="58" spans="1:26" s="30" customFormat="1">
      <c r="A58" s="30" t="s">
        <v>7</v>
      </c>
      <c r="B58" s="30" t="s">
        <v>71</v>
      </c>
      <c r="C58" s="30">
        <v>1.2174</v>
      </c>
      <c r="D58" s="30">
        <v>0.80369999999999997</v>
      </c>
      <c r="E58" s="30">
        <v>0.57200000000000006</v>
      </c>
      <c r="F58" s="30">
        <v>0.65927500000000006</v>
      </c>
      <c r="G58" s="30">
        <v>0.85812500000000003</v>
      </c>
      <c r="H58" s="30">
        <v>0.97039999999999993</v>
      </c>
      <c r="I58" s="30">
        <v>1.0051000000000001</v>
      </c>
      <c r="J58" s="30">
        <v>1.0362750000000001</v>
      </c>
      <c r="K58" s="30">
        <v>1.0512999999999999</v>
      </c>
      <c r="L58" s="30">
        <v>1.0416750000000001</v>
      </c>
      <c r="M58" s="30">
        <v>0.89217499999999994</v>
      </c>
      <c r="N58" s="30">
        <v>1.0192999999999999</v>
      </c>
      <c r="O58" s="30">
        <v>1.00545</v>
      </c>
      <c r="P58" s="30">
        <v>0.88329999999999997</v>
      </c>
      <c r="Q58" s="30">
        <v>0.91644999999999999</v>
      </c>
      <c r="R58" s="30">
        <v>0.92457500000000004</v>
      </c>
      <c r="S58" s="30">
        <v>0.9128750000000001</v>
      </c>
      <c r="T58" s="30">
        <v>0.97672499999999995</v>
      </c>
      <c r="U58" s="30">
        <v>0.75635000000000008</v>
      </c>
      <c r="V58" s="30">
        <v>0.94215000000000004</v>
      </c>
      <c r="W58" s="30">
        <v>0.94072499999999992</v>
      </c>
      <c r="X58" s="30">
        <v>0.83967499999999995</v>
      </c>
      <c r="Y58" s="30">
        <v>0.67630000000000001</v>
      </c>
      <c r="Z58" s="30">
        <v>0.71382500000000004</v>
      </c>
    </row>
    <row r="59" spans="1:26" s="30" customFormat="1">
      <c r="A59" s="30" t="s">
        <v>3</v>
      </c>
      <c r="B59" s="30" t="s">
        <v>72</v>
      </c>
      <c r="C59" s="30">
        <v>0.777725</v>
      </c>
      <c r="D59" s="30">
        <v>0.80067500000000003</v>
      </c>
      <c r="E59" s="30">
        <v>0.27072499999999999</v>
      </c>
      <c r="F59" s="30">
        <v>0.30420000000000003</v>
      </c>
      <c r="G59" s="30">
        <v>0.31045</v>
      </c>
      <c r="H59" s="30">
        <v>0.62104999999999999</v>
      </c>
      <c r="I59" s="30">
        <v>0.90554999999999997</v>
      </c>
      <c r="J59" s="30">
        <v>0.94892500000000002</v>
      </c>
      <c r="K59" s="30">
        <v>0.96164999999999989</v>
      </c>
      <c r="L59" s="30">
        <v>0.87049999999999994</v>
      </c>
      <c r="M59" s="30">
        <v>0.94927499999999998</v>
      </c>
      <c r="N59" s="30">
        <v>0.95447499999999996</v>
      </c>
      <c r="O59" s="30">
        <v>0.92714999999999992</v>
      </c>
      <c r="P59" s="30">
        <v>0.836175</v>
      </c>
      <c r="Q59" s="30">
        <v>0.80297499999999999</v>
      </c>
      <c r="R59" s="30">
        <v>0.89012500000000006</v>
      </c>
      <c r="S59" s="30">
        <v>0.90294999999999992</v>
      </c>
      <c r="T59" s="30">
        <v>0.89880000000000004</v>
      </c>
      <c r="U59" s="30">
        <v>0.89702499999999996</v>
      </c>
      <c r="V59" s="30">
        <v>0.79832499999999995</v>
      </c>
      <c r="W59" s="30">
        <v>0.79615000000000002</v>
      </c>
      <c r="X59" s="30">
        <v>0.79222499999999996</v>
      </c>
      <c r="Y59" s="30">
        <v>1.1159750000000002</v>
      </c>
      <c r="Z59" s="30">
        <v>0.80547500000000005</v>
      </c>
    </row>
    <row r="60" spans="1:26" s="30" customFormat="1">
      <c r="A60" s="30" t="s">
        <v>74</v>
      </c>
      <c r="B60" s="30" t="s">
        <v>73</v>
      </c>
      <c r="C60" s="30">
        <v>0.92307499999999998</v>
      </c>
      <c r="D60" s="30">
        <v>0.97065000000000001</v>
      </c>
      <c r="E60" s="30">
        <v>0.77757500000000002</v>
      </c>
      <c r="F60" s="30">
        <v>0.98782499999999995</v>
      </c>
      <c r="G60" s="30">
        <v>1.2027749999999999</v>
      </c>
      <c r="H60" s="30">
        <v>0.98109999999999997</v>
      </c>
      <c r="I60" s="30">
        <v>0.88722500000000004</v>
      </c>
      <c r="J60" s="30">
        <v>0.95527499999999999</v>
      </c>
      <c r="K60" s="30">
        <v>0.87032500000000002</v>
      </c>
      <c r="L60" s="30">
        <v>1.1182249999999998</v>
      </c>
      <c r="M60" s="30">
        <v>0.88322500000000004</v>
      </c>
      <c r="N60" s="30">
        <v>0.83652499999999996</v>
      </c>
      <c r="O60" s="30">
        <v>0.79197499999999998</v>
      </c>
      <c r="P60" s="30">
        <v>0.94422500000000009</v>
      </c>
      <c r="Q60" s="30">
        <v>0.86219999999999997</v>
      </c>
      <c r="R60" s="30">
        <v>0.78432499999999994</v>
      </c>
      <c r="S60" s="30">
        <v>0.80902499999999999</v>
      </c>
      <c r="T60" s="30">
        <v>0.89642500000000003</v>
      </c>
      <c r="U60" s="30">
        <v>0.96325000000000005</v>
      </c>
      <c r="V60" s="30">
        <v>0.93262500000000004</v>
      </c>
      <c r="W60" s="30">
        <v>0.79644999999999999</v>
      </c>
      <c r="X60" s="30">
        <v>0.83232499999999998</v>
      </c>
      <c r="Y60" s="30">
        <v>0.93544999999999989</v>
      </c>
      <c r="Z60" s="30">
        <v>0.92289999999999994</v>
      </c>
    </row>
    <row r="61" spans="1:26" s="30" customFormat="1" ht="34">
      <c r="B61" s="61" t="s">
        <v>159</v>
      </c>
      <c r="C61" s="25">
        <f>AVERAGE(C45:D60,Y45:Z60)</f>
        <v>0.84455351562500003</v>
      </c>
      <c r="D61" s="30" t="s">
        <v>135</v>
      </c>
    </row>
    <row r="62" spans="1:26" s="30" customFormat="1"/>
    <row r="63" spans="1:26" s="30" customFormat="1">
      <c r="A63" s="25" t="s">
        <v>61</v>
      </c>
    </row>
    <row r="64" spans="1:26" s="30" customFormat="1">
      <c r="A64" s="30" t="s">
        <v>156</v>
      </c>
      <c r="C64" s="30">
        <v>1</v>
      </c>
      <c r="D64" s="30">
        <v>2</v>
      </c>
      <c r="E64" s="30">
        <v>3</v>
      </c>
      <c r="F64" s="30">
        <v>4</v>
      </c>
      <c r="G64" s="30">
        <v>5</v>
      </c>
      <c r="H64" s="30">
        <v>6</v>
      </c>
      <c r="I64" s="30">
        <v>7</v>
      </c>
      <c r="J64" s="30">
        <v>8</v>
      </c>
      <c r="K64" s="30">
        <v>9</v>
      </c>
      <c r="L64" s="30">
        <v>10</v>
      </c>
      <c r="M64" s="30">
        <v>11</v>
      </c>
      <c r="N64" s="30">
        <v>12</v>
      </c>
      <c r="O64" s="30">
        <v>13</v>
      </c>
      <c r="P64" s="30">
        <v>14</v>
      </c>
      <c r="Q64" s="30">
        <v>15</v>
      </c>
      <c r="R64" s="30">
        <v>16</v>
      </c>
      <c r="S64" s="30">
        <v>17</v>
      </c>
      <c r="T64" s="30">
        <v>18</v>
      </c>
      <c r="U64" s="30">
        <v>19</v>
      </c>
      <c r="V64" s="30">
        <v>20</v>
      </c>
      <c r="W64" s="30">
        <v>21</v>
      </c>
      <c r="X64" s="30">
        <v>22</v>
      </c>
      <c r="Y64" s="30">
        <v>23</v>
      </c>
      <c r="Z64" s="30">
        <v>24</v>
      </c>
    </row>
    <row r="65" spans="1:26" s="30" customFormat="1">
      <c r="A65" s="30" t="s">
        <v>58</v>
      </c>
      <c r="B65" s="30" t="s">
        <v>57</v>
      </c>
      <c r="C65" s="34">
        <f>C45/0.8446</f>
        <v>1.2226793748520008</v>
      </c>
      <c r="D65" s="34">
        <f t="shared" ref="D65:Z65" si="4">D45/0.8446</f>
        <v>1.0492540847738576</v>
      </c>
      <c r="E65" s="34">
        <f t="shared" si="4"/>
        <v>0.21015865498460809</v>
      </c>
      <c r="F65" s="34">
        <f t="shared" si="4"/>
        <v>0.29250532796590101</v>
      </c>
      <c r="G65" s="34">
        <f t="shared" si="4"/>
        <v>0.24952640303102058</v>
      </c>
      <c r="H65" s="34">
        <f t="shared" si="4"/>
        <v>0.28836135448733125</v>
      </c>
      <c r="I65" s="34">
        <f t="shared" si="4"/>
        <v>0.27367984844896992</v>
      </c>
      <c r="J65" s="34">
        <f t="shared" si="4"/>
        <v>0.29987568079564292</v>
      </c>
      <c r="K65" s="34">
        <f t="shared" si="4"/>
        <v>0.27675822874733602</v>
      </c>
      <c r="L65" s="34">
        <f t="shared" si="4"/>
        <v>0.56189320388349506</v>
      </c>
      <c r="M65" s="34">
        <f t="shared" si="4"/>
        <v>0.86484726497750419</v>
      </c>
      <c r="N65" s="34">
        <f t="shared" si="4"/>
        <v>1.0235910490172861</v>
      </c>
      <c r="O65" s="34">
        <f t="shared" si="4"/>
        <v>1.1474070565948378</v>
      </c>
      <c r="P65" s="34">
        <f t="shared" si="4"/>
        <v>0.86304167653327024</v>
      </c>
      <c r="Q65" s="34">
        <f t="shared" si="4"/>
        <v>0.87795998105612116</v>
      </c>
      <c r="R65" s="34">
        <f t="shared" si="4"/>
        <v>1.0433933222827374</v>
      </c>
      <c r="S65" s="34">
        <f t="shared" si="4"/>
        <v>1.2037650959033861</v>
      </c>
      <c r="T65" s="34">
        <f t="shared" si="4"/>
        <v>1.1679789249348804</v>
      </c>
      <c r="U65" s="34">
        <f t="shared" si="4"/>
        <v>0.75147999052806069</v>
      </c>
      <c r="V65" s="34">
        <f t="shared" si="4"/>
        <v>1.2405280606204119</v>
      </c>
      <c r="W65" s="34">
        <f t="shared" si="4"/>
        <v>0.86609045702107512</v>
      </c>
      <c r="X65" s="34">
        <f t="shared" si="4"/>
        <v>0.92413568553161252</v>
      </c>
      <c r="Y65" s="34">
        <f t="shared" si="4"/>
        <v>0.90886218328202695</v>
      </c>
      <c r="Z65" s="34">
        <f t="shared" si="4"/>
        <v>1.0977089746625621</v>
      </c>
    </row>
    <row r="66" spans="1:26" s="30" customFormat="1">
      <c r="A66" s="30" t="s">
        <v>52</v>
      </c>
      <c r="B66" s="30" t="s">
        <v>59</v>
      </c>
      <c r="C66" s="34">
        <f t="shared" ref="C66:Z66" si="5">C46/0.8446</f>
        <v>0.77054226852948149</v>
      </c>
      <c r="D66" s="34">
        <f t="shared" si="5"/>
        <v>0.97543215723419363</v>
      </c>
      <c r="E66" s="34">
        <f t="shared" si="5"/>
        <v>1.0899538242955245</v>
      </c>
      <c r="F66" s="34">
        <f t="shared" si="5"/>
        <v>1.0469452995500828</v>
      </c>
      <c r="G66" s="34">
        <f t="shared" si="5"/>
        <v>1.1237272081458678</v>
      </c>
      <c r="H66" s="34">
        <f t="shared" si="5"/>
        <v>1.1705541084537057</v>
      </c>
      <c r="I66" s="34">
        <f t="shared" si="5"/>
        <v>1.134323940326782</v>
      </c>
      <c r="J66" s="34">
        <f t="shared" si="5"/>
        <v>1.1217440208382665</v>
      </c>
      <c r="K66" s="34">
        <f t="shared" si="5"/>
        <v>1.0404925408477386</v>
      </c>
      <c r="L66" s="34">
        <f t="shared" si="5"/>
        <v>1.1053753255979162</v>
      </c>
      <c r="M66" s="34">
        <f t="shared" si="5"/>
        <v>1.0420021311863603</v>
      </c>
      <c r="N66" s="34">
        <f t="shared" si="5"/>
        <v>0.98576249112005687</v>
      </c>
      <c r="O66" s="34">
        <f t="shared" si="5"/>
        <v>0.97484016102296944</v>
      </c>
      <c r="P66" s="34">
        <f t="shared" si="5"/>
        <v>1.0147407056594839</v>
      </c>
      <c r="Q66" s="34">
        <f t="shared" si="5"/>
        <v>1.2016635093535402</v>
      </c>
      <c r="R66" s="34">
        <f t="shared" si="5"/>
        <v>0.86928723656168594</v>
      </c>
      <c r="S66" s="34">
        <f t="shared" si="5"/>
        <v>0.95030191806772424</v>
      </c>
      <c r="T66" s="34">
        <f t="shared" si="5"/>
        <v>0.88198555529244616</v>
      </c>
      <c r="U66" s="34">
        <f t="shared" si="5"/>
        <v>0.82719630594364191</v>
      </c>
      <c r="V66" s="34">
        <f t="shared" si="5"/>
        <v>0.94935472412976551</v>
      </c>
      <c r="W66" s="34">
        <f t="shared" si="5"/>
        <v>1.1800852474544161</v>
      </c>
      <c r="X66" s="34">
        <f t="shared" si="5"/>
        <v>1.0402557423632488</v>
      </c>
      <c r="Y66" s="34">
        <f t="shared" si="5"/>
        <v>0.89364788065356382</v>
      </c>
      <c r="Z66" s="34">
        <f t="shared" si="5"/>
        <v>1.1167416528534218</v>
      </c>
    </row>
    <row r="67" spans="1:26" s="30" customFormat="1">
      <c r="A67" s="30" t="s">
        <v>48</v>
      </c>
      <c r="B67" s="30" t="s">
        <v>60</v>
      </c>
      <c r="C67" s="34">
        <f t="shared" ref="C67:Z67" si="6">C47/0.8446</f>
        <v>0.97090338621832817</v>
      </c>
      <c r="D67" s="34">
        <f t="shared" si="6"/>
        <v>1.0649419843712999</v>
      </c>
      <c r="E67" s="34">
        <f t="shared" si="6"/>
        <v>0.37118162443760361</v>
      </c>
      <c r="F67" s="34">
        <f t="shared" si="6"/>
        <v>0.3270187070802747</v>
      </c>
      <c r="G67" s="34">
        <f t="shared" si="6"/>
        <v>0.3553457257873549</v>
      </c>
      <c r="H67" s="34">
        <f t="shared" si="6"/>
        <v>0.51056713237035278</v>
      </c>
      <c r="I67" s="34">
        <f t="shared" si="6"/>
        <v>1.0814882784750177</v>
      </c>
      <c r="J67" s="34">
        <f t="shared" si="6"/>
        <v>1.0196246744020838</v>
      </c>
      <c r="K67" s="34">
        <f t="shared" si="6"/>
        <v>1.2169074117925645</v>
      </c>
      <c r="L67" s="34">
        <f t="shared" si="6"/>
        <v>0.99067605967321815</v>
      </c>
      <c r="M67" s="34">
        <f t="shared" si="6"/>
        <v>1.0557364432867629</v>
      </c>
      <c r="N67" s="34">
        <f t="shared" si="6"/>
        <v>1.033714184229221</v>
      </c>
      <c r="O67" s="34">
        <f t="shared" si="6"/>
        <v>0.94245796826900308</v>
      </c>
      <c r="P67" s="34">
        <f t="shared" si="6"/>
        <v>0.99165285342173815</v>
      </c>
      <c r="Q67" s="34">
        <f t="shared" si="6"/>
        <v>0.90140303102060149</v>
      </c>
      <c r="R67" s="34">
        <f t="shared" si="6"/>
        <v>0.9524035046175704</v>
      </c>
      <c r="S67" s="34">
        <f t="shared" si="6"/>
        <v>0.96057305233246493</v>
      </c>
      <c r="T67" s="34">
        <f t="shared" si="6"/>
        <v>1.0671915699739523</v>
      </c>
      <c r="U67" s="34">
        <f t="shared" si="6"/>
        <v>0.91919251716789008</v>
      </c>
      <c r="V67" s="34">
        <f t="shared" si="6"/>
        <v>0.95755387165522143</v>
      </c>
      <c r="W67" s="34">
        <f t="shared" si="6"/>
        <v>0.96178664456547469</v>
      </c>
      <c r="X67" s="34">
        <f t="shared" si="6"/>
        <v>0.86011129528771024</v>
      </c>
      <c r="Y67" s="34">
        <f t="shared" si="6"/>
        <v>0.86487686478806536</v>
      </c>
      <c r="Z67" s="34">
        <f t="shared" si="6"/>
        <v>0.91661733364906472</v>
      </c>
    </row>
    <row r="68" spans="1:26" s="30" customFormat="1">
      <c r="A68" s="30" t="s">
        <v>44</v>
      </c>
      <c r="B68" s="30" t="s">
        <v>61</v>
      </c>
      <c r="C68" s="34">
        <f t="shared" ref="C68:Z68" si="7">C48/0.8446</f>
        <v>0.94532914989344063</v>
      </c>
      <c r="D68" s="34">
        <f t="shared" si="7"/>
        <v>0.97288657352592944</v>
      </c>
      <c r="E68" s="34">
        <f t="shared" si="7"/>
        <v>1.180470044991712</v>
      </c>
      <c r="F68" s="34">
        <f t="shared" si="7"/>
        <v>1.292209329860289</v>
      </c>
      <c r="G68" s="34">
        <f t="shared" si="7"/>
        <v>1.1633909542978924</v>
      </c>
      <c r="H68" s="34">
        <f t="shared" si="7"/>
        <v>1.1485022495856025</v>
      </c>
      <c r="I68" s="34">
        <f t="shared" si="7"/>
        <v>1.0759827137106321</v>
      </c>
      <c r="J68" s="34">
        <f t="shared" si="7"/>
        <v>1.0729043334122661</v>
      </c>
      <c r="K68" s="34">
        <f t="shared" si="7"/>
        <v>1.0814882784750177</v>
      </c>
      <c r="L68" s="34">
        <f t="shared" si="7"/>
        <v>1.0623964006630358</v>
      </c>
      <c r="M68" s="34">
        <f t="shared" si="7"/>
        <v>1.1341759412739758</v>
      </c>
      <c r="N68" s="34">
        <f t="shared" si="7"/>
        <v>1.0494612834477859</v>
      </c>
      <c r="O68" s="34">
        <f t="shared" si="7"/>
        <v>1.0340397821453944</v>
      </c>
      <c r="P68" s="34">
        <f t="shared" si="7"/>
        <v>1.0212526639829504</v>
      </c>
      <c r="Q68" s="34">
        <f t="shared" si="7"/>
        <v>0.99476083353066536</v>
      </c>
      <c r="R68" s="34">
        <f t="shared" si="7"/>
        <v>1.0635211934643618</v>
      </c>
      <c r="S68" s="34">
        <f t="shared" si="7"/>
        <v>1.0568612360880889</v>
      </c>
      <c r="T68" s="34">
        <f t="shared" si="7"/>
        <v>1.0125207198673929</v>
      </c>
      <c r="U68" s="34">
        <f t="shared" si="7"/>
        <v>0.9963888231115321</v>
      </c>
      <c r="V68" s="34">
        <f t="shared" si="7"/>
        <v>0.9987272081458678</v>
      </c>
      <c r="W68" s="34">
        <f t="shared" si="7"/>
        <v>0.95210750651195819</v>
      </c>
      <c r="X68" s="34">
        <f t="shared" si="7"/>
        <v>0.95956665877338387</v>
      </c>
      <c r="Y68" s="34">
        <f t="shared" si="7"/>
        <v>0.76761188728392138</v>
      </c>
      <c r="Z68" s="34">
        <f t="shared" si="7"/>
        <v>1.2035874970400191</v>
      </c>
    </row>
    <row r="69" spans="1:26" s="30" customFormat="1">
      <c r="A69" s="30" t="s">
        <v>40</v>
      </c>
      <c r="B69" s="30" t="s">
        <v>62</v>
      </c>
      <c r="C69" s="34">
        <f t="shared" ref="C69:Z69" si="8">C49/0.8446</f>
        <v>0.89139829505091173</v>
      </c>
      <c r="D69" s="34">
        <f t="shared" si="8"/>
        <v>0.84078261899123841</v>
      </c>
      <c r="E69" s="34">
        <f t="shared" si="8"/>
        <v>0.92383968742600053</v>
      </c>
      <c r="F69" s="34">
        <f t="shared" si="8"/>
        <v>1.0390125503196781</v>
      </c>
      <c r="G69" s="34">
        <f t="shared" si="8"/>
        <v>1.2487568079564291</v>
      </c>
      <c r="H69" s="34">
        <f t="shared" si="8"/>
        <v>1.2026699029126215</v>
      </c>
      <c r="I69" s="34">
        <f t="shared" si="8"/>
        <v>1.1563165995737628</v>
      </c>
      <c r="J69" s="34">
        <f t="shared" si="8"/>
        <v>1.2577847501775987</v>
      </c>
      <c r="K69" s="34">
        <f t="shared" si="8"/>
        <v>1.3604072933933222</v>
      </c>
      <c r="L69" s="34">
        <f t="shared" si="8"/>
        <v>1.2149834241060857</v>
      </c>
      <c r="M69" s="34">
        <f t="shared" si="8"/>
        <v>1.1410134975136159</v>
      </c>
      <c r="N69" s="34">
        <f t="shared" si="8"/>
        <v>1.1920731707317074</v>
      </c>
      <c r="O69" s="34">
        <f t="shared" si="8"/>
        <v>1.0831162680558843</v>
      </c>
      <c r="P69" s="34">
        <f t="shared" si="8"/>
        <v>0.91460454653090217</v>
      </c>
      <c r="Q69" s="34">
        <f t="shared" si="8"/>
        <v>1.0233542505327966</v>
      </c>
      <c r="R69" s="34">
        <f t="shared" si="8"/>
        <v>1.0097975372957613</v>
      </c>
      <c r="S69" s="34">
        <f t="shared" si="8"/>
        <v>1.0079623490409662</v>
      </c>
      <c r="T69" s="34">
        <f t="shared" si="8"/>
        <v>1.1310975609756098</v>
      </c>
      <c r="U69" s="34">
        <f t="shared" si="8"/>
        <v>0.928368458441866</v>
      </c>
      <c r="V69" s="34">
        <f t="shared" si="8"/>
        <v>1.1565533980582525</v>
      </c>
      <c r="W69" s="34">
        <f t="shared" si="8"/>
        <v>0.96826900307838026</v>
      </c>
      <c r="X69" s="34">
        <f t="shared" si="8"/>
        <v>0.94236916883731936</v>
      </c>
      <c r="Y69" s="34">
        <f t="shared" si="8"/>
        <v>0.8030724603362539</v>
      </c>
      <c r="Z69" s="34">
        <f t="shared" si="8"/>
        <v>1.2755446365143264</v>
      </c>
    </row>
    <row r="70" spans="1:26" s="30" customFormat="1">
      <c r="A70" s="30" t="s">
        <v>36</v>
      </c>
      <c r="B70" s="30" t="s">
        <v>63</v>
      </c>
      <c r="C70" s="34">
        <f t="shared" ref="C70:Z70" si="9">C50/0.8446</f>
        <v>0.94923632488752074</v>
      </c>
      <c r="D70" s="34">
        <f t="shared" si="9"/>
        <v>1.0650307838029838</v>
      </c>
      <c r="E70" s="34">
        <f t="shared" si="9"/>
        <v>1.0996921619701634</v>
      </c>
      <c r="F70" s="34">
        <f t="shared" si="9"/>
        <v>1.2519831873076013</v>
      </c>
      <c r="G70" s="34">
        <f t="shared" si="9"/>
        <v>1.1577965901018232</v>
      </c>
      <c r="H70" s="34">
        <f t="shared" si="9"/>
        <v>1.1715013023916647</v>
      </c>
      <c r="I70" s="34">
        <f t="shared" si="9"/>
        <v>1.210869050438077</v>
      </c>
      <c r="J70" s="34">
        <f t="shared" si="9"/>
        <v>1.2024627042386928</v>
      </c>
      <c r="K70" s="34">
        <f t="shared" si="9"/>
        <v>1.3100876154392611</v>
      </c>
      <c r="L70" s="34">
        <f t="shared" si="9"/>
        <v>0.3775455837082643</v>
      </c>
      <c r="M70" s="34">
        <f t="shared" si="9"/>
        <v>1.2096258583945061</v>
      </c>
      <c r="N70" s="34">
        <f t="shared" si="9"/>
        <v>1.0782026995027232</v>
      </c>
      <c r="O70" s="34">
        <f t="shared" si="9"/>
        <v>1.1874556002841583</v>
      </c>
      <c r="P70" s="34">
        <f t="shared" si="9"/>
        <v>1.1014385507932749</v>
      </c>
      <c r="Q70" s="34">
        <f t="shared" si="9"/>
        <v>1.1128048780487805</v>
      </c>
      <c r="R70" s="34">
        <f t="shared" si="9"/>
        <v>1.0726971347383376</v>
      </c>
      <c r="S70" s="34">
        <f t="shared" si="9"/>
        <v>0.98256571157944572</v>
      </c>
      <c r="T70" s="34">
        <f t="shared" si="9"/>
        <v>1.1596021785460573</v>
      </c>
      <c r="U70" s="34">
        <f t="shared" si="9"/>
        <v>1.1468742600047359</v>
      </c>
      <c r="V70" s="34">
        <f t="shared" si="9"/>
        <v>1.1157648591049016</v>
      </c>
      <c r="W70" s="34">
        <f t="shared" si="9"/>
        <v>0.95021311863604085</v>
      </c>
      <c r="X70" s="34">
        <f t="shared" si="9"/>
        <v>0.85901610229694525</v>
      </c>
      <c r="Y70" s="34">
        <f t="shared" si="9"/>
        <v>0.88186715605020138</v>
      </c>
      <c r="Z70" s="34">
        <f t="shared" si="9"/>
        <v>1.1312159602178546</v>
      </c>
    </row>
    <row r="71" spans="1:26" s="30" customFormat="1">
      <c r="A71" s="30" t="s">
        <v>33</v>
      </c>
      <c r="B71" s="30" t="s">
        <v>64</v>
      </c>
      <c r="C71" s="34">
        <f t="shared" ref="C71:Z71" si="10">C51/0.8446</f>
        <v>1</v>
      </c>
      <c r="D71" s="34">
        <f t="shared" si="10"/>
        <v>0.88228155339805825</v>
      </c>
      <c r="E71" s="34">
        <f t="shared" si="10"/>
        <v>1.0816658773383852</v>
      </c>
      <c r="F71" s="34">
        <f t="shared" si="10"/>
        <v>1.163479753729576</v>
      </c>
      <c r="G71" s="34">
        <f t="shared" si="10"/>
        <v>1.2581103480937721</v>
      </c>
      <c r="H71" s="34">
        <f t="shared" si="10"/>
        <v>1.3212467440208384</v>
      </c>
      <c r="I71" s="34">
        <f t="shared" si="10"/>
        <v>1.2482832109874498</v>
      </c>
      <c r="J71" s="34">
        <f t="shared" si="10"/>
        <v>1.1473774567842765</v>
      </c>
      <c r="K71" s="34">
        <f t="shared" si="10"/>
        <v>1.1647525455837084</v>
      </c>
      <c r="L71" s="34">
        <f t="shared" si="10"/>
        <v>1.1380239166469335</v>
      </c>
      <c r="M71" s="34">
        <f t="shared" si="10"/>
        <v>0.98602888941510769</v>
      </c>
      <c r="N71" s="34">
        <f t="shared" si="10"/>
        <v>1.1140184702817904</v>
      </c>
      <c r="O71" s="34">
        <f t="shared" si="10"/>
        <v>1.1333767463888229</v>
      </c>
      <c r="P71" s="34">
        <f t="shared" si="10"/>
        <v>1.1579741889651904</v>
      </c>
      <c r="Q71" s="34">
        <f t="shared" si="10"/>
        <v>0.99369524035046175</v>
      </c>
      <c r="R71" s="34">
        <f t="shared" si="10"/>
        <v>1.0498756807956429</v>
      </c>
      <c r="S71" s="34">
        <f t="shared" si="10"/>
        <v>1.1703765095903385</v>
      </c>
      <c r="T71" s="34">
        <f t="shared" si="10"/>
        <v>0.33382666350935358</v>
      </c>
      <c r="U71" s="34">
        <f t="shared" si="10"/>
        <v>1.1754084773857447</v>
      </c>
      <c r="V71" s="34">
        <f t="shared" si="10"/>
        <v>1.1363959270660668</v>
      </c>
      <c r="W71" s="34">
        <f t="shared" si="10"/>
        <v>0.93189083589865029</v>
      </c>
      <c r="X71" s="34">
        <f t="shared" si="10"/>
        <v>0.9236620885626331</v>
      </c>
      <c r="Y71" s="34">
        <f t="shared" si="10"/>
        <v>0.87710158654984605</v>
      </c>
      <c r="Z71" s="34">
        <f t="shared" si="10"/>
        <v>0.93384442339569018</v>
      </c>
    </row>
    <row r="72" spans="1:26" s="30" customFormat="1">
      <c r="A72" s="30" t="s">
        <v>30</v>
      </c>
      <c r="B72" s="30" t="s">
        <v>65</v>
      </c>
      <c r="C72" s="34">
        <f t="shared" ref="C72:Z72" si="11">C52/0.8446</f>
        <v>0.95024271844660202</v>
      </c>
      <c r="D72" s="34">
        <f t="shared" si="11"/>
        <v>0.89847264977504149</v>
      </c>
      <c r="E72" s="34">
        <f t="shared" si="11"/>
        <v>0.99262964717025814</v>
      </c>
      <c r="F72" s="34">
        <f t="shared" si="11"/>
        <v>1.1119760833530665</v>
      </c>
      <c r="G72" s="34">
        <f t="shared" si="11"/>
        <v>0.34593298602888944</v>
      </c>
      <c r="H72" s="34">
        <f t="shared" si="11"/>
        <v>1.1454238692872365</v>
      </c>
      <c r="I72" s="34">
        <f t="shared" si="11"/>
        <v>1.2297537295761307</v>
      </c>
      <c r="J72" s="34">
        <f t="shared" si="11"/>
        <v>1.0972057778830215</v>
      </c>
      <c r="K72" s="34">
        <f t="shared" si="11"/>
        <v>1.1827788302154865</v>
      </c>
      <c r="L72" s="34">
        <f t="shared" si="11"/>
        <v>1.208471465782619</v>
      </c>
      <c r="M72" s="34">
        <f t="shared" si="11"/>
        <v>1.3479753729576132</v>
      </c>
      <c r="N72" s="34">
        <f t="shared" si="11"/>
        <v>1.1249408003788774</v>
      </c>
      <c r="O72" s="34">
        <f t="shared" si="11"/>
        <v>1.2358808903623018</v>
      </c>
      <c r="P72" s="34">
        <f t="shared" si="11"/>
        <v>1.2096554582050676</v>
      </c>
      <c r="Q72" s="34">
        <f t="shared" si="11"/>
        <v>1.0259590338621833</v>
      </c>
      <c r="R72" s="34">
        <f t="shared" si="11"/>
        <v>1.1220992185650012</v>
      </c>
      <c r="S72" s="34">
        <f t="shared" si="11"/>
        <v>1.1450982713710631</v>
      </c>
      <c r="T72" s="34">
        <f t="shared" si="11"/>
        <v>1.1475550556476439</v>
      </c>
      <c r="U72" s="34">
        <f t="shared" si="11"/>
        <v>1.0389237508879943</v>
      </c>
      <c r="V72" s="34">
        <f t="shared" si="11"/>
        <v>1.0534276580629884</v>
      </c>
      <c r="W72" s="34">
        <f t="shared" si="11"/>
        <v>0.92082050674875682</v>
      </c>
      <c r="X72" s="34">
        <f t="shared" si="11"/>
        <v>0.89074709921856499</v>
      </c>
      <c r="Y72" s="34">
        <f t="shared" si="11"/>
        <v>1.0368517641487096</v>
      </c>
      <c r="Z72" s="34">
        <f t="shared" si="11"/>
        <v>1.1717677006867155</v>
      </c>
    </row>
    <row r="73" spans="1:26" s="30" customFormat="1">
      <c r="A73" s="30" t="s">
        <v>26</v>
      </c>
      <c r="B73" s="30" t="s">
        <v>66</v>
      </c>
      <c r="C73" s="34">
        <f t="shared" ref="C73:Z73" si="12">C53/0.8446</f>
        <v>1.1368399242244849</v>
      </c>
      <c r="D73" s="34">
        <f t="shared" si="12"/>
        <v>0.93464361828084297</v>
      </c>
      <c r="E73" s="34">
        <f t="shared" si="12"/>
        <v>1.0581340279422211</v>
      </c>
      <c r="F73" s="34">
        <f t="shared" si="12"/>
        <v>1.2167594127397583</v>
      </c>
      <c r="G73" s="34">
        <f t="shared" si="12"/>
        <v>0.39527587023443045</v>
      </c>
      <c r="H73" s="34">
        <f t="shared" si="12"/>
        <v>1.2234193701160312</v>
      </c>
      <c r="I73" s="34">
        <f t="shared" si="12"/>
        <v>1.2070802746862419</v>
      </c>
      <c r="J73" s="34">
        <f t="shared" si="12"/>
        <v>1.1939675586076248</v>
      </c>
      <c r="K73" s="34">
        <f t="shared" si="12"/>
        <v>1.153297418896519</v>
      </c>
      <c r="L73" s="34">
        <f t="shared" si="12"/>
        <v>1.1057601231352119</v>
      </c>
      <c r="M73" s="34">
        <f t="shared" si="12"/>
        <v>1.2198673928486858</v>
      </c>
      <c r="N73" s="34">
        <f t="shared" si="12"/>
        <v>1.1257991948851527</v>
      </c>
      <c r="O73" s="34">
        <f t="shared" si="12"/>
        <v>1.1662029363012076</v>
      </c>
      <c r="P73" s="34">
        <f t="shared" si="12"/>
        <v>1.1382311153208617</v>
      </c>
      <c r="Q73" s="34">
        <f t="shared" si="12"/>
        <v>1.2180322045938903</v>
      </c>
      <c r="R73" s="34">
        <f t="shared" si="12"/>
        <v>1.1536822164338147</v>
      </c>
      <c r="S73" s="34">
        <f t="shared" si="12"/>
        <v>1.0731707317073171</v>
      </c>
      <c r="T73" s="34">
        <f t="shared" si="12"/>
        <v>0.99280724603362547</v>
      </c>
      <c r="U73" s="34">
        <f t="shared" si="12"/>
        <v>1.2026403031020603</v>
      </c>
      <c r="V73" s="34">
        <f t="shared" si="12"/>
        <v>1.1310679611650485</v>
      </c>
      <c r="W73" s="34">
        <f t="shared" si="12"/>
        <v>1.1523206251479989</v>
      </c>
      <c r="X73" s="34">
        <f t="shared" si="12"/>
        <v>0.8584833057068435</v>
      </c>
      <c r="Y73" s="34">
        <f t="shared" si="12"/>
        <v>1.1568197963533033</v>
      </c>
      <c r="Z73" s="34">
        <f t="shared" si="12"/>
        <v>1.0311390007103955</v>
      </c>
    </row>
    <row r="74" spans="1:26" s="30" customFormat="1">
      <c r="A74" s="30" t="s">
        <v>23</v>
      </c>
      <c r="B74" s="30" t="s">
        <v>67</v>
      </c>
      <c r="C74" s="34">
        <f t="shared" ref="C74:Z74" si="13">C54/0.8446</f>
        <v>1.0061567605967321</v>
      </c>
      <c r="D74" s="34">
        <f t="shared" si="13"/>
        <v>0.84054582050674875</v>
      </c>
      <c r="E74" s="34">
        <f t="shared" si="13"/>
        <v>1.1978155339805827</v>
      </c>
      <c r="F74" s="34">
        <f t="shared" si="13"/>
        <v>1.2558015628699977</v>
      </c>
      <c r="G74" s="34">
        <f t="shared" si="13"/>
        <v>1.2293985318493961</v>
      </c>
      <c r="H74" s="34">
        <f t="shared" si="13"/>
        <v>1.2398472649775041</v>
      </c>
      <c r="I74" s="34">
        <f t="shared" si="13"/>
        <v>1.331251479990528</v>
      </c>
      <c r="J74" s="34">
        <f t="shared" si="13"/>
        <v>0.38799431683637225</v>
      </c>
      <c r="K74" s="34">
        <f t="shared" si="13"/>
        <v>1.2758998342410606</v>
      </c>
      <c r="L74" s="34">
        <f t="shared" si="13"/>
        <v>1.2246625621596023</v>
      </c>
      <c r="M74" s="34">
        <f t="shared" si="13"/>
        <v>1.2383376746388823</v>
      </c>
      <c r="N74" s="34">
        <f t="shared" si="13"/>
        <v>1.1872484016102296</v>
      </c>
      <c r="O74" s="34">
        <f t="shared" si="13"/>
        <v>1.1451870708027467</v>
      </c>
      <c r="P74" s="34">
        <f t="shared" si="13"/>
        <v>1.149538242955245</v>
      </c>
      <c r="Q74" s="34">
        <f t="shared" si="13"/>
        <v>1.1348271371063225</v>
      </c>
      <c r="R74" s="34">
        <f t="shared" si="13"/>
        <v>1.132370352829742</v>
      </c>
      <c r="S74" s="34">
        <f t="shared" si="13"/>
        <v>1.0922922093298602</v>
      </c>
      <c r="T74" s="34">
        <f t="shared" si="13"/>
        <v>1.1138112716078616</v>
      </c>
      <c r="U74" s="34">
        <f t="shared" si="13"/>
        <v>1.1128640776699028</v>
      </c>
      <c r="V74" s="34">
        <f t="shared" si="13"/>
        <v>0.98271371063225199</v>
      </c>
      <c r="W74" s="34">
        <f t="shared" si="13"/>
        <v>0.97451456310679607</v>
      </c>
      <c r="X74" s="34">
        <f t="shared" si="13"/>
        <v>1.0488692872365617</v>
      </c>
      <c r="Y74" s="34">
        <f t="shared" si="13"/>
        <v>0.93280843002604774</v>
      </c>
      <c r="Z74" s="34">
        <f t="shared" si="13"/>
        <v>0.83323466729812923</v>
      </c>
    </row>
    <row r="75" spans="1:26" s="30" customFormat="1">
      <c r="A75" s="30" t="s">
        <v>19</v>
      </c>
      <c r="B75" s="30" t="s">
        <v>68</v>
      </c>
      <c r="C75" s="34">
        <f t="shared" ref="C75:Z75" si="14">C55/0.8446</f>
        <v>0.94864432867629644</v>
      </c>
      <c r="D75" s="34">
        <f t="shared" si="14"/>
        <v>0.88805351645749464</v>
      </c>
      <c r="E75" s="34">
        <f t="shared" si="14"/>
        <v>0.76255031967795406</v>
      </c>
      <c r="F75" s="34">
        <f t="shared" si="14"/>
        <v>0.99416883731944106</v>
      </c>
      <c r="G75" s="34">
        <f t="shared" si="14"/>
        <v>0.87798958086668233</v>
      </c>
      <c r="H75" s="34">
        <f t="shared" si="14"/>
        <v>1.089746625621596</v>
      </c>
      <c r="I75" s="34">
        <f t="shared" si="14"/>
        <v>1.3168067724366563</v>
      </c>
      <c r="J75" s="34">
        <f t="shared" si="14"/>
        <v>1.298070092351409</v>
      </c>
      <c r="K75" s="34">
        <f t="shared" si="14"/>
        <v>1.3233779303812456</v>
      </c>
      <c r="L75" s="34">
        <f t="shared" si="14"/>
        <v>1.2328913094956193</v>
      </c>
      <c r="M75" s="34">
        <f t="shared" si="14"/>
        <v>1.2854605730523325</v>
      </c>
      <c r="N75" s="34">
        <f t="shared" si="14"/>
        <v>1.3153267819085956</v>
      </c>
      <c r="O75" s="34">
        <f t="shared" si="14"/>
        <v>1.2206369879232772</v>
      </c>
      <c r="P75" s="34">
        <f t="shared" si="14"/>
        <v>1.1931683637224724</v>
      </c>
      <c r="Q75" s="34">
        <f t="shared" si="14"/>
        <v>1.1705541084537059</v>
      </c>
      <c r="R75" s="34">
        <f t="shared" si="14"/>
        <v>1.2995204830689082</v>
      </c>
      <c r="S75" s="34">
        <f t="shared" si="14"/>
        <v>1.1571749940800378</v>
      </c>
      <c r="T75" s="34">
        <f t="shared" si="14"/>
        <v>1.2024923040492541</v>
      </c>
      <c r="U75" s="34">
        <f t="shared" si="14"/>
        <v>1.0551444470755387</v>
      </c>
      <c r="V75" s="34">
        <f t="shared" si="14"/>
        <v>1.1079801089273027</v>
      </c>
      <c r="W75" s="34">
        <f t="shared" si="14"/>
        <v>0.95039071749940796</v>
      </c>
      <c r="X75" s="34">
        <f t="shared" si="14"/>
        <v>1.0488692872365617</v>
      </c>
      <c r="Y75" s="34">
        <f t="shared" si="14"/>
        <v>1.0219038598152972</v>
      </c>
      <c r="Z75" s="34">
        <f t="shared" si="14"/>
        <v>1.1970459389059911</v>
      </c>
    </row>
    <row r="76" spans="1:26" s="30" customFormat="1">
      <c r="A76" s="30" t="s">
        <v>15</v>
      </c>
      <c r="B76" s="30" t="s">
        <v>69</v>
      </c>
      <c r="C76" s="34">
        <f t="shared" ref="C76:Z76" si="15">C56/0.8446</f>
        <v>1.199561922803694</v>
      </c>
      <c r="D76" s="34">
        <f t="shared" si="15"/>
        <v>0.90501420790906939</v>
      </c>
      <c r="E76" s="34">
        <f t="shared" si="15"/>
        <v>1.1878995974425761</v>
      </c>
      <c r="F76" s="34">
        <f t="shared" si="15"/>
        <v>1.306742836845844</v>
      </c>
      <c r="G76" s="34">
        <f t="shared" si="15"/>
        <v>1.3653504617570449</v>
      </c>
      <c r="H76" s="34">
        <f t="shared" si="15"/>
        <v>1.2385448733128108</v>
      </c>
      <c r="I76" s="34">
        <f t="shared" si="15"/>
        <v>1.3335010655931803</v>
      </c>
      <c r="J76" s="34">
        <f t="shared" si="15"/>
        <v>1.2301385271134264</v>
      </c>
      <c r="K76" s="34">
        <f t="shared" si="15"/>
        <v>1.2500887994316836</v>
      </c>
      <c r="L76" s="34">
        <f t="shared" si="15"/>
        <v>1.2599159365380062</v>
      </c>
      <c r="M76" s="34">
        <f t="shared" si="15"/>
        <v>1.2231529718209804</v>
      </c>
      <c r="N76" s="34">
        <f t="shared" si="15"/>
        <v>1.024538242955245</v>
      </c>
      <c r="O76" s="34">
        <f t="shared" si="15"/>
        <v>1.1345311390007105</v>
      </c>
      <c r="P76" s="34">
        <f t="shared" si="15"/>
        <v>1.1441806772436656</v>
      </c>
      <c r="Q76" s="34">
        <f t="shared" si="15"/>
        <v>1.1602237745678428</v>
      </c>
      <c r="R76" s="34">
        <f t="shared" si="15"/>
        <v>1.0956369879232772</v>
      </c>
      <c r="S76" s="34">
        <f t="shared" si="15"/>
        <v>1.1753492777646224</v>
      </c>
      <c r="T76" s="34">
        <f t="shared" si="15"/>
        <v>1.1052865261662324</v>
      </c>
      <c r="U76" s="34">
        <f t="shared" si="15"/>
        <v>1.0861946483542504</v>
      </c>
      <c r="V76" s="34">
        <f t="shared" si="15"/>
        <v>0.97442576367511258</v>
      </c>
      <c r="W76" s="34">
        <f t="shared" si="15"/>
        <v>1.1894091877811981</v>
      </c>
      <c r="X76" s="34">
        <f t="shared" si="15"/>
        <v>1.0036999763201515</v>
      </c>
      <c r="Y76" s="34">
        <f t="shared" si="15"/>
        <v>0.96178664456547469</v>
      </c>
      <c r="Z76" s="34">
        <f t="shared" si="15"/>
        <v>1.1239936064409188</v>
      </c>
    </row>
    <row r="77" spans="1:26" s="30" customFormat="1">
      <c r="A77" s="30" t="s">
        <v>11</v>
      </c>
      <c r="B77" s="30" t="s">
        <v>70</v>
      </c>
      <c r="C77" s="34">
        <f t="shared" ref="C77:Z77" si="16">C57/0.8446</f>
        <v>1.0381837556239641</v>
      </c>
      <c r="D77" s="34">
        <f t="shared" si="16"/>
        <v>0.98975846554582048</v>
      </c>
      <c r="E77" s="34">
        <f t="shared" si="16"/>
        <v>1.0695595548188492</v>
      </c>
      <c r="F77" s="34">
        <f t="shared" si="16"/>
        <v>1.1086609045702107</v>
      </c>
      <c r="G77" s="34">
        <f t="shared" si="16"/>
        <v>1.2316185176414871</v>
      </c>
      <c r="H77" s="34">
        <f t="shared" si="16"/>
        <v>1.2692398768647881</v>
      </c>
      <c r="I77" s="34">
        <f t="shared" si="16"/>
        <v>1.1162088562633199</v>
      </c>
      <c r="J77" s="34">
        <f t="shared" si="16"/>
        <v>1.1773620648827847</v>
      </c>
      <c r="K77" s="34">
        <f t="shared" si="16"/>
        <v>1.1448614728865736</v>
      </c>
      <c r="L77" s="34">
        <f t="shared" si="16"/>
        <v>1.203735496092825</v>
      </c>
      <c r="M77" s="34">
        <f t="shared" si="16"/>
        <v>1.2352888941510776</v>
      </c>
      <c r="N77" s="34">
        <f t="shared" si="16"/>
        <v>1.2205777883021547</v>
      </c>
      <c r="O77" s="34">
        <f t="shared" si="16"/>
        <v>1.1805588444233956</v>
      </c>
      <c r="P77" s="34">
        <f t="shared" si="16"/>
        <v>1.1302983660904571</v>
      </c>
      <c r="Q77" s="34">
        <f t="shared" si="16"/>
        <v>1.1356855316125978</v>
      </c>
      <c r="R77" s="34">
        <f t="shared" si="16"/>
        <v>1.0338029836609046</v>
      </c>
      <c r="S77" s="34">
        <f t="shared" si="16"/>
        <v>1.030251006393559</v>
      </c>
      <c r="T77" s="34">
        <f t="shared" si="16"/>
        <v>1.1430262846317785</v>
      </c>
      <c r="U77" s="34">
        <f t="shared" si="16"/>
        <v>1.1511662325361118</v>
      </c>
      <c r="V77" s="34">
        <f t="shared" si="16"/>
        <v>1.0610052095666587</v>
      </c>
      <c r="W77" s="34">
        <f t="shared" si="16"/>
        <v>1.1395335069855552</v>
      </c>
      <c r="X77" s="34">
        <f t="shared" si="16"/>
        <v>0.98765687899597443</v>
      </c>
      <c r="Y77" s="34">
        <f t="shared" si="16"/>
        <v>0.97330097087378642</v>
      </c>
      <c r="Z77" s="34">
        <f t="shared" si="16"/>
        <v>0.92161970163390949</v>
      </c>
    </row>
    <row r="78" spans="1:26" s="30" customFormat="1">
      <c r="A78" s="30" t="s">
        <v>7</v>
      </c>
      <c r="B78" s="30" t="s">
        <v>71</v>
      </c>
      <c r="C78" s="34">
        <f t="shared" ref="C78:Z78" si="17">C58/0.8446</f>
        <v>1.4413923750887994</v>
      </c>
      <c r="D78" s="34">
        <f t="shared" si="17"/>
        <v>0.95157470992185644</v>
      </c>
      <c r="E78" s="34">
        <f t="shared" si="17"/>
        <v>0.67724366564053995</v>
      </c>
      <c r="F78" s="34">
        <f t="shared" si="17"/>
        <v>0.78057660430973241</v>
      </c>
      <c r="G78" s="34">
        <f t="shared" si="17"/>
        <v>1.0160134975136159</v>
      </c>
      <c r="H78" s="34">
        <f t="shared" si="17"/>
        <v>1.1489462467440208</v>
      </c>
      <c r="I78" s="34">
        <f t="shared" si="17"/>
        <v>1.1900307838029838</v>
      </c>
      <c r="J78" s="34">
        <f t="shared" si="17"/>
        <v>1.2269417475728155</v>
      </c>
      <c r="K78" s="34">
        <f t="shared" si="17"/>
        <v>1.244731233720104</v>
      </c>
      <c r="L78" s="34">
        <f t="shared" si="17"/>
        <v>1.2333353066540376</v>
      </c>
      <c r="M78" s="34">
        <f t="shared" si="17"/>
        <v>1.056328439497987</v>
      </c>
      <c r="N78" s="34">
        <f t="shared" si="17"/>
        <v>1.2068434762017521</v>
      </c>
      <c r="O78" s="34">
        <f t="shared" si="17"/>
        <v>1.1904451811508405</v>
      </c>
      <c r="P78" s="34">
        <f t="shared" si="17"/>
        <v>1.0458205067487567</v>
      </c>
      <c r="Q78" s="34">
        <f t="shared" si="17"/>
        <v>1.0850698555529243</v>
      </c>
      <c r="R78" s="34">
        <f t="shared" si="17"/>
        <v>1.0946897939853184</v>
      </c>
      <c r="S78" s="34">
        <f t="shared" si="17"/>
        <v>1.0808370826426712</v>
      </c>
      <c r="T78" s="34">
        <f t="shared" si="17"/>
        <v>1.1564349988160074</v>
      </c>
      <c r="U78" s="34">
        <f t="shared" si="17"/>
        <v>0.89551266871892032</v>
      </c>
      <c r="V78" s="34">
        <f t="shared" si="17"/>
        <v>1.1154984608098508</v>
      </c>
      <c r="W78" s="34">
        <f t="shared" si="17"/>
        <v>1.1138112716078616</v>
      </c>
      <c r="X78" s="34">
        <f t="shared" si="17"/>
        <v>0.99416883731944106</v>
      </c>
      <c r="Y78" s="34">
        <f t="shared" si="17"/>
        <v>0.80073407530191809</v>
      </c>
      <c r="Z78" s="34">
        <f t="shared" si="17"/>
        <v>0.84516339095429793</v>
      </c>
    </row>
    <row r="79" spans="1:26" s="30" customFormat="1">
      <c r="A79" s="30" t="s">
        <v>3</v>
      </c>
      <c r="B79" s="30" t="s">
        <v>72</v>
      </c>
      <c r="C79" s="34">
        <f t="shared" ref="C79:Z79" si="18">C59/0.8446</f>
        <v>0.92082050674875682</v>
      </c>
      <c r="D79" s="34">
        <f t="shared" si="18"/>
        <v>0.94799313284394982</v>
      </c>
      <c r="E79" s="34">
        <f t="shared" si="18"/>
        <v>0.32053634856736918</v>
      </c>
      <c r="F79" s="34">
        <f t="shared" si="18"/>
        <v>0.36017049490883263</v>
      </c>
      <c r="G79" s="34">
        <f t="shared" si="18"/>
        <v>0.3675704475491357</v>
      </c>
      <c r="H79" s="34">
        <f t="shared" si="18"/>
        <v>0.73531849396163862</v>
      </c>
      <c r="I79" s="34">
        <f t="shared" si="18"/>
        <v>1.0721643381482358</v>
      </c>
      <c r="J79" s="34">
        <f t="shared" si="18"/>
        <v>1.1235200094719393</v>
      </c>
      <c r="K79" s="34">
        <f t="shared" si="18"/>
        <v>1.1385863130475964</v>
      </c>
      <c r="L79" s="34">
        <f t="shared" si="18"/>
        <v>1.030665403741416</v>
      </c>
      <c r="M79" s="34">
        <f t="shared" si="18"/>
        <v>1.1239344068197963</v>
      </c>
      <c r="N79" s="34">
        <f t="shared" si="18"/>
        <v>1.1300911674165284</v>
      </c>
      <c r="O79" s="34">
        <f t="shared" si="18"/>
        <v>1.0977385744731232</v>
      </c>
      <c r="P79" s="34">
        <f t="shared" si="18"/>
        <v>0.99002486384087141</v>
      </c>
      <c r="Q79" s="34">
        <f t="shared" si="18"/>
        <v>0.95071631541558133</v>
      </c>
      <c r="R79" s="34">
        <f t="shared" si="18"/>
        <v>1.0539012550319677</v>
      </c>
      <c r="S79" s="34">
        <f t="shared" si="18"/>
        <v>1.0690859578498697</v>
      </c>
      <c r="T79" s="34">
        <f t="shared" si="18"/>
        <v>1.0641723892967085</v>
      </c>
      <c r="U79" s="34">
        <f t="shared" si="18"/>
        <v>1.0620708027468624</v>
      </c>
      <c r="V79" s="34">
        <f t="shared" si="18"/>
        <v>0.94521075065119575</v>
      </c>
      <c r="W79" s="34">
        <f t="shared" si="18"/>
        <v>0.9426355671323704</v>
      </c>
      <c r="X79" s="34">
        <f t="shared" si="18"/>
        <v>0.93798839687425994</v>
      </c>
      <c r="Y79" s="34">
        <f t="shared" si="18"/>
        <v>1.3213059436419607</v>
      </c>
      <c r="Z79" s="34">
        <f t="shared" si="18"/>
        <v>0.9536762964717026</v>
      </c>
    </row>
    <row r="80" spans="1:26" s="30" customFormat="1">
      <c r="A80" s="30" t="s">
        <v>74</v>
      </c>
      <c r="B80" s="30" t="s">
        <v>73</v>
      </c>
      <c r="C80" s="34">
        <f t="shared" ref="C80:Z80" si="19">C60/0.8446</f>
        <v>1.0929138053516456</v>
      </c>
      <c r="D80" s="34">
        <f t="shared" si="19"/>
        <v>1.1492422448496329</v>
      </c>
      <c r="E80" s="34">
        <f t="shared" si="19"/>
        <v>0.92064290788538949</v>
      </c>
      <c r="F80" s="34">
        <f t="shared" si="19"/>
        <v>1.1695773147051858</v>
      </c>
      <c r="G80" s="34">
        <f t="shared" si="19"/>
        <v>1.42407648591049</v>
      </c>
      <c r="H80" s="34">
        <f t="shared" si="19"/>
        <v>1.1616149656642196</v>
      </c>
      <c r="I80" s="34">
        <f t="shared" si="19"/>
        <v>1.0504676770068673</v>
      </c>
      <c r="J80" s="34">
        <f t="shared" si="19"/>
        <v>1.1310383613544872</v>
      </c>
      <c r="K80" s="34">
        <f t="shared" si="19"/>
        <v>1.0304582050674875</v>
      </c>
      <c r="L80" s="34">
        <f t="shared" si="19"/>
        <v>1.3239699265924696</v>
      </c>
      <c r="M80" s="34">
        <f t="shared" si="19"/>
        <v>1.0457317073170731</v>
      </c>
      <c r="N80" s="34">
        <f t="shared" si="19"/>
        <v>0.99043926118872838</v>
      </c>
      <c r="O80" s="34">
        <f t="shared" si="19"/>
        <v>0.93769239876864785</v>
      </c>
      <c r="P80" s="34">
        <f t="shared" si="19"/>
        <v>1.1179552450864316</v>
      </c>
      <c r="Q80" s="34">
        <f t="shared" si="19"/>
        <v>1.0208382666350935</v>
      </c>
      <c r="R80" s="34">
        <f t="shared" si="19"/>
        <v>0.92863485673691681</v>
      </c>
      <c r="S80" s="34">
        <f t="shared" si="19"/>
        <v>0.95787946957139469</v>
      </c>
      <c r="T80" s="34">
        <f t="shared" si="19"/>
        <v>1.0613604072933933</v>
      </c>
      <c r="U80" s="34">
        <f t="shared" si="19"/>
        <v>1.1404807009235141</v>
      </c>
      <c r="V80" s="34">
        <f t="shared" si="19"/>
        <v>1.1042209329860289</v>
      </c>
      <c r="W80" s="34">
        <f t="shared" si="19"/>
        <v>0.94299076485910482</v>
      </c>
      <c r="X80" s="34">
        <f t="shared" si="19"/>
        <v>0.98546649301444467</v>
      </c>
      <c r="Y80" s="34">
        <f t="shared" si="19"/>
        <v>1.1075657115794457</v>
      </c>
      <c r="Z80" s="34">
        <f t="shared" si="19"/>
        <v>1.0927066066777171</v>
      </c>
    </row>
    <row r="81" spans="2:34" s="30" customFormat="1"/>
    <row r="82" spans="2:34">
      <c r="C82" s="10"/>
      <c r="D82" s="11"/>
      <c r="E82" s="9"/>
      <c r="F82" s="9"/>
      <c r="G82" s="9"/>
      <c r="H82" s="1"/>
      <c r="I82" s="1"/>
      <c r="J82" s="1"/>
      <c r="K82" s="1"/>
      <c r="L82" s="1"/>
      <c r="M82" s="1"/>
      <c r="N82" s="1"/>
      <c r="O82" s="1"/>
      <c r="P82" s="1"/>
      <c r="Q82" s="1"/>
      <c r="R82" s="1"/>
      <c r="S82" s="1"/>
      <c r="T82" s="1"/>
      <c r="U82" s="1"/>
      <c r="V82" s="1"/>
      <c r="W82" s="1"/>
      <c r="X82" s="1"/>
      <c r="Y82" s="1"/>
      <c r="Z82" s="1"/>
      <c r="AF82" s="12"/>
      <c r="AG82" s="12"/>
      <c r="AH82" s="12"/>
    </row>
    <row r="83" spans="2:34">
      <c r="B83" s="6"/>
      <c r="C83" s="10"/>
      <c r="D83" s="11"/>
      <c r="E83" s="9"/>
      <c r="F83" s="9"/>
      <c r="G83" s="9"/>
      <c r="H83" s="2"/>
      <c r="I83" s="2"/>
      <c r="J83" s="2"/>
      <c r="K83" s="2"/>
      <c r="L83" s="2"/>
      <c r="M83" s="2"/>
      <c r="N83" s="2"/>
      <c r="O83" s="2"/>
      <c r="P83" s="2"/>
      <c r="Q83" s="2"/>
      <c r="R83" s="2"/>
      <c r="S83" s="2"/>
      <c r="T83" s="2"/>
      <c r="U83" s="2"/>
      <c r="V83" s="2"/>
      <c r="W83" s="2"/>
      <c r="X83" s="2"/>
      <c r="Y83" s="2"/>
      <c r="Z83" s="2"/>
      <c r="AA83" s="5"/>
      <c r="AF83" s="12"/>
      <c r="AG83" s="12"/>
      <c r="AH83" s="12"/>
    </row>
    <row r="84" spans="2:34">
      <c r="B84" s="6"/>
      <c r="C84" s="10"/>
      <c r="D84" s="11"/>
      <c r="E84" s="9"/>
      <c r="F84" s="9"/>
      <c r="G84" s="9"/>
      <c r="H84" s="2"/>
      <c r="I84" s="2"/>
      <c r="J84" s="2"/>
      <c r="K84" s="2"/>
      <c r="L84" s="2"/>
      <c r="M84" s="2"/>
      <c r="N84" s="2"/>
      <c r="O84" s="2"/>
      <c r="P84" s="2"/>
      <c r="Q84" s="2"/>
      <c r="R84" s="2"/>
      <c r="S84" s="2"/>
      <c r="T84" s="2"/>
      <c r="U84" s="2"/>
      <c r="V84" s="2"/>
      <c r="W84" s="2"/>
      <c r="X84" s="2"/>
      <c r="Y84" s="2"/>
      <c r="Z84" s="2"/>
      <c r="AA84" s="5"/>
      <c r="AF84" s="12"/>
      <c r="AG84" s="12"/>
      <c r="AH84" s="12"/>
    </row>
    <row r="85" spans="2:34">
      <c r="B85" s="6"/>
      <c r="C85" s="2"/>
      <c r="D85" s="2"/>
      <c r="E85" s="9"/>
      <c r="F85" s="9"/>
      <c r="G85" s="9"/>
      <c r="H85" s="7"/>
      <c r="I85" s="7"/>
      <c r="J85" s="7"/>
      <c r="K85" s="7"/>
      <c r="L85" s="7"/>
      <c r="M85" s="7"/>
      <c r="N85" s="7"/>
      <c r="O85" s="7"/>
      <c r="P85" s="7"/>
      <c r="Q85" s="7"/>
      <c r="R85" s="7"/>
      <c r="S85" s="7"/>
      <c r="T85" s="7"/>
      <c r="U85" s="7"/>
      <c r="V85" s="7"/>
      <c r="W85" s="7"/>
      <c r="X85" s="7"/>
      <c r="Y85" s="7"/>
      <c r="Z85" s="7"/>
      <c r="AA85" s="8"/>
      <c r="AF85" s="12"/>
      <c r="AG85" s="12"/>
      <c r="AH85" s="12"/>
    </row>
    <row r="86" spans="2:34">
      <c r="B86" s="6"/>
      <c r="C86" s="2"/>
      <c r="D86" s="2"/>
      <c r="E86" s="2"/>
      <c r="F86" s="2"/>
      <c r="G86" s="2"/>
      <c r="H86" s="2"/>
      <c r="I86" s="2"/>
      <c r="J86" s="2"/>
      <c r="K86" s="2"/>
      <c r="L86" s="2"/>
      <c r="M86" s="2"/>
      <c r="N86" s="2"/>
      <c r="O86" s="2"/>
      <c r="P86" s="2"/>
      <c r="Q86" s="2"/>
      <c r="R86" s="2"/>
      <c r="S86" s="2"/>
      <c r="T86" s="2"/>
      <c r="U86" s="2"/>
      <c r="V86" s="2"/>
      <c r="W86" s="2"/>
      <c r="X86" s="2"/>
      <c r="Y86" s="2"/>
      <c r="Z86" s="2"/>
      <c r="AA86" s="5"/>
    </row>
    <row r="87" spans="2:34">
      <c r="B87" s="6"/>
      <c r="C87" s="2"/>
      <c r="D87" s="2"/>
      <c r="E87" s="2"/>
      <c r="F87" s="2"/>
      <c r="G87" s="2"/>
      <c r="H87" s="2"/>
      <c r="I87" s="2"/>
      <c r="J87" s="2"/>
      <c r="K87" s="2"/>
      <c r="L87" s="2"/>
      <c r="M87" s="2"/>
      <c r="N87" s="2"/>
      <c r="O87" s="2"/>
      <c r="P87" s="2"/>
      <c r="Q87" s="2"/>
      <c r="R87" s="2"/>
      <c r="S87" s="2"/>
      <c r="T87" s="2"/>
      <c r="U87" s="2"/>
      <c r="V87" s="2"/>
      <c r="W87" s="2"/>
      <c r="X87" s="2"/>
      <c r="Y87" s="2"/>
      <c r="Z87" s="2"/>
      <c r="AA87" s="5"/>
    </row>
    <row r="88" spans="2:34">
      <c r="B88" s="6"/>
      <c r="C88" s="2"/>
      <c r="D88" s="2"/>
      <c r="E88" s="2"/>
      <c r="F88" s="2"/>
      <c r="G88" s="2"/>
      <c r="H88" s="2"/>
      <c r="I88" s="2"/>
      <c r="J88" s="2"/>
      <c r="K88" s="2"/>
      <c r="L88" s="2"/>
      <c r="M88" s="2"/>
      <c r="N88" s="2"/>
      <c r="O88" s="2"/>
      <c r="P88" s="2"/>
      <c r="Q88" s="2"/>
      <c r="R88" s="2"/>
      <c r="S88" s="2"/>
      <c r="T88" s="2"/>
      <c r="U88" s="2"/>
      <c r="V88" s="2"/>
      <c r="W88" s="2"/>
      <c r="X88" s="2"/>
      <c r="Y88" s="2"/>
      <c r="Z88" s="2"/>
      <c r="AA88" s="5"/>
    </row>
    <row r="89" spans="2:34">
      <c r="B89" s="6"/>
      <c r="C89" s="2"/>
      <c r="D89" s="2"/>
      <c r="E89" s="2"/>
      <c r="F89" s="2"/>
      <c r="G89" s="2"/>
      <c r="H89" s="2"/>
      <c r="I89" s="2"/>
      <c r="J89" s="2"/>
      <c r="K89" s="2"/>
      <c r="L89" s="2"/>
      <c r="M89" s="7"/>
      <c r="N89" s="2"/>
      <c r="O89" s="2"/>
      <c r="P89" s="2"/>
      <c r="Q89" s="7"/>
      <c r="R89" s="2"/>
      <c r="S89" s="2"/>
      <c r="T89" s="7"/>
      <c r="U89" s="2"/>
      <c r="V89" s="2"/>
      <c r="W89" s="2"/>
      <c r="X89" s="2"/>
      <c r="Y89" s="2"/>
      <c r="Z89" s="2"/>
      <c r="AA89" s="8"/>
    </row>
    <row r="90" spans="2:34">
      <c r="B90" s="6"/>
      <c r="C90" s="2"/>
      <c r="D90" s="2"/>
      <c r="E90" s="2"/>
      <c r="F90" s="2"/>
      <c r="G90" s="7"/>
      <c r="H90" s="2"/>
      <c r="I90" s="2"/>
      <c r="J90" s="2"/>
      <c r="K90" s="2"/>
      <c r="L90" s="2"/>
      <c r="M90" s="2"/>
      <c r="N90" s="2"/>
      <c r="O90" s="2"/>
      <c r="P90" s="2"/>
      <c r="Q90" s="2"/>
      <c r="R90" s="2"/>
      <c r="S90" s="2"/>
      <c r="T90" s="2"/>
      <c r="U90" s="2"/>
      <c r="V90" s="2"/>
      <c r="W90" s="2"/>
      <c r="X90" s="2"/>
      <c r="Y90" s="2"/>
      <c r="Z90" s="2"/>
      <c r="AA90" s="5"/>
    </row>
    <row r="91" spans="2:34">
      <c r="B91" s="6"/>
      <c r="C91" s="2"/>
      <c r="D91" s="2"/>
      <c r="E91" s="2"/>
      <c r="F91" s="2"/>
      <c r="G91" s="7"/>
      <c r="H91" s="2"/>
      <c r="I91" s="2"/>
      <c r="J91" s="2"/>
      <c r="K91" s="2"/>
      <c r="L91" s="2"/>
      <c r="M91" s="2"/>
      <c r="N91" s="2"/>
      <c r="O91" s="2"/>
      <c r="P91" s="2"/>
      <c r="Q91" s="2"/>
      <c r="R91" s="2"/>
      <c r="S91" s="2"/>
      <c r="T91" s="2"/>
      <c r="U91" s="2"/>
      <c r="V91" s="2"/>
      <c r="W91" s="2"/>
      <c r="X91" s="2"/>
      <c r="Y91" s="2"/>
      <c r="Z91" s="2"/>
      <c r="AA91" s="5"/>
    </row>
    <row r="92" spans="2:34">
      <c r="B92" s="6"/>
      <c r="C92" s="2"/>
      <c r="D92" s="2"/>
      <c r="E92" s="2"/>
      <c r="F92" s="2"/>
      <c r="G92" s="2"/>
      <c r="H92" s="2"/>
      <c r="I92" s="2"/>
      <c r="J92" s="7"/>
      <c r="K92" s="2"/>
      <c r="L92" s="2"/>
      <c r="M92" s="2"/>
      <c r="N92" s="2"/>
      <c r="O92" s="2"/>
      <c r="P92" s="2"/>
      <c r="Q92" s="2"/>
      <c r="R92" s="2"/>
      <c r="S92" s="2"/>
      <c r="T92" s="2"/>
      <c r="U92" s="2"/>
      <c r="V92" s="2"/>
      <c r="W92" s="2"/>
      <c r="X92" s="2"/>
      <c r="Y92" s="2"/>
      <c r="Z92" s="2"/>
      <c r="AA92" s="8"/>
    </row>
    <row r="93" spans="2:34">
      <c r="B93" s="6"/>
      <c r="C93" s="2"/>
      <c r="D93" s="2"/>
      <c r="E93" s="2"/>
      <c r="F93" s="2"/>
      <c r="G93" s="2"/>
      <c r="H93" s="2"/>
      <c r="I93" s="2"/>
      <c r="J93" s="2"/>
      <c r="K93" s="2"/>
      <c r="L93" s="2"/>
      <c r="M93" s="2"/>
      <c r="N93" s="2"/>
      <c r="O93" s="2"/>
      <c r="P93" s="2"/>
      <c r="Q93" s="2"/>
      <c r="R93" s="2"/>
      <c r="S93" s="2"/>
      <c r="T93" s="2"/>
      <c r="U93" s="2"/>
      <c r="V93" s="2"/>
      <c r="W93" s="2"/>
      <c r="X93" s="2"/>
      <c r="Y93" s="2"/>
      <c r="Z93" s="2"/>
      <c r="AA93" s="5"/>
    </row>
    <row r="94" spans="2:34">
      <c r="B94" s="6"/>
      <c r="C94" s="2"/>
      <c r="D94" s="2"/>
      <c r="E94" s="2"/>
      <c r="F94" s="2"/>
      <c r="G94" s="2"/>
      <c r="H94" s="2"/>
      <c r="I94" s="2"/>
      <c r="J94" s="2"/>
      <c r="K94" s="2"/>
      <c r="L94" s="2"/>
      <c r="M94" s="2"/>
      <c r="N94" s="7"/>
      <c r="O94" s="2"/>
      <c r="P94" s="2"/>
      <c r="Q94" s="2"/>
      <c r="R94" s="2"/>
      <c r="S94" s="2"/>
      <c r="T94" s="2"/>
      <c r="U94" s="2"/>
      <c r="V94" s="2"/>
      <c r="W94" s="2"/>
      <c r="X94" s="2"/>
      <c r="Y94" s="2"/>
      <c r="Z94" s="2"/>
      <c r="AA94" s="5"/>
    </row>
    <row r="95" spans="2:34">
      <c r="B95" s="6"/>
      <c r="C95" s="2"/>
      <c r="D95" s="2"/>
      <c r="E95" s="2"/>
      <c r="F95" s="2"/>
      <c r="G95" s="2"/>
      <c r="H95" s="2"/>
      <c r="I95" s="2"/>
      <c r="J95" s="2"/>
      <c r="K95" s="2"/>
      <c r="L95" s="2"/>
      <c r="M95" s="2"/>
      <c r="N95" s="2"/>
      <c r="O95" s="2"/>
      <c r="P95" s="2"/>
      <c r="Q95" s="2"/>
      <c r="R95" s="2"/>
      <c r="S95" s="2"/>
      <c r="T95" s="2"/>
      <c r="U95" s="2"/>
      <c r="V95" s="2"/>
      <c r="W95" s="2"/>
      <c r="X95" s="2"/>
      <c r="Y95" s="2"/>
      <c r="Z95" s="2"/>
      <c r="AA95" s="5"/>
    </row>
    <row r="96" spans="2:34">
      <c r="B96" s="6"/>
      <c r="C96" s="2"/>
      <c r="D96" s="2"/>
      <c r="E96" s="7"/>
      <c r="F96" s="7"/>
      <c r="G96" s="7"/>
      <c r="H96" s="7"/>
      <c r="I96" s="7"/>
      <c r="J96" s="7"/>
      <c r="K96" s="7"/>
      <c r="L96" s="7"/>
      <c r="M96" s="7"/>
      <c r="N96" s="7"/>
      <c r="O96" s="7"/>
      <c r="P96" s="7"/>
      <c r="Q96" s="7"/>
      <c r="R96" s="7"/>
      <c r="S96" s="7"/>
      <c r="T96" s="7"/>
      <c r="U96" s="7"/>
      <c r="V96" s="7"/>
      <c r="W96" s="7"/>
      <c r="X96" s="7"/>
      <c r="Y96" s="7"/>
      <c r="Z96" s="7"/>
      <c r="AA96" s="5"/>
    </row>
    <row r="97" spans="2:27">
      <c r="B97" s="6"/>
      <c r="C97" s="2"/>
      <c r="D97" s="2"/>
      <c r="E97" s="7"/>
      <c r="F97" s="7"/>
      <c r="G97" s="7"/>
      <c r="H97" s="7"/>
      <c r="I97" s="7"/>
      <c r="J97" s="7"/>
      <c r="K97" s="7"/>
      <c r="L97" s="7"/>
      <c r="M97" s="7"/>
      <c r="N97" s="7"/>
      <c r="O97" s="7"/>
      <c r="P97" s="7"/>
      <c r="Q97" s="7"/>
      <c r="R97" s="7"/>
      <c r="S97" s="7"/>
      <c r="T97" s="7"/>
      <c r="U97" s="7"/>
      <c r="V97" s="7"/>
      <c r="W97" s="7"/>
      <c r="X97" s="7"/>
      <c r="Y97" s="7"/>
      <c r="Z97" s="7"/>
      <c r="AA97" s="8"/>
    </row>
    <row r="98" spans="2:27">
      <c r="B98" s="6"/>
      <c r="C98" s="2"/>
      <c r="D98" s="2"/>
      <c r="E98" s="2"/>
      <c r="F98" s="2"/>
      <c r="G98" s="2"/>
      <c r="H98" s="2"/>
      <c r="I98" s="2"/>
      <c r="J98" s="2"/>
      <c r="K98" s="2"/>
      <c r="L98" s="2"/>
      <c r="M98" s="2"/>
      <c r="N98" s="2"/>
      <c r="O98" s="2"/>
      <c r="P98" s="2"/>
      <c r="Q98" s="2"/>
      <c r="R98" s="2"/>
      <c r="S98" s="2"/>
      <c r="T98" s="2"/>
      <c r="U98" s="2"/>
      <c r="V98" s="2"/>
      <c r="W98" s="2"/>
      <c r="X98" s="2"/>
      <c r="Y98" s="2"/>
      <c r="Z98" s="2"/>
      <c r="AA98" s="5"/>
    </row>
  </sheetData>
  <mergeCells count="5">
    <mergeCell ref="C7:D22"/>
    <mergeCell ref="Y7:Z22"/>
    <mergeCell ref="B1:AA1"/>
    <mergeCell ref="B2:AA2"/>
    <mergeCell ref="E3:X3"/>
  </mergeCells>
  <conditionalFormatting sqref="E82:G85">
    <cfRule type="colorScale" priority="5">
      <colorScale>
        <cfvo type="min"/>
        <cfvo type="percentile" val="50"/>
        <cfvo type="max"/>
        <color rgb="FF5A8AC6"/>
        <color rgb="FFFCFCFF"/>
        <color rgb="FFF8696B"/>
      </colorScale>
    </cfRule>
  </conditionalFormatting>
  <conditionalFormatting sqref="C26:Z41">
    <cfRule type="colorScale" priority="3">
      <colorScale>
        <cfvo type="min"/>
        <cfvo type="percentile" val="50"/>
        <cfvo type="max"/>
        <color rgb="FF5A8AC6"/>
        <color rgb="FFFCFCFF"/>
        <color rgb="FFF8696B"/>
      </colorScale>
    </cfRule>
  </conditionalFormatting>
  <conditionalFormatting sqref="C45:Z60">
    <cfRule type="colorScale" priority="2">
      <colorScale>
        <cfvo type="min"/>
        <cfvo type="percentile" val="50"/>
        <cfvo type="max"/>
        <color rgb="FF5A8AC6"/>
        <color rgb="FFFCFCFF"/>
        <color rgb="FFF8696B"/>
      </colorScale>
    </cfRule>
  </conditionalFormatting>
  <conditionalFormatting sqref="C65:Z80">
    <cfRule type="colorScale" priority="1">
      <colorScale>
        <cfvo type="min"/>
        <cfvo type="percentile" val="50"/>
        <cfvo type="max"/>
        <color rgb="FF5A8AC6"/>
        <color rgb="FFFCFCFF"/>
        <color rgb="FFF8696B"/>
      </colorScale>
    </cfRule>
  </conditionalFormatting>
  <pageMargins left="0.7" right="0.7" top="0.75" bottom="0.75" header="0.3" footer="0.3"/>
  <pageSetup scale="65" fitToWidth="2" fitToHeight="22"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90"/>
  <sheetViews>
    <sheetView tabSelected="1" zoomScale="92" zoomScaleNormal="100" workbookViewId="0">
      <selection activeCell="B2" sqref="B2:AA2"/>
    </sheetView>
  </sheetViews>
  <sheetFormatPr baseColWidth="10" defaultColWidth="11" defaultRowHeight="16"/>
  <sheetData>
    <row r="1" spans="1:27" s="23" customFormat="1" ht="84" customHeight="1">
      <c r="A1" s="24"/>
      <c r="B1" s="71" t="s">
        <v>171</v>
      </c>
      <c r="C1" s="71"/>
      <c r="D1" s="71"/>
      <c r="E1" s="71"/>
      <c r="F1" s="71"/>
      <c r="G1" s="71"/>
      <c r="H1" s="71"/>
      <c r="I1" s="71"/>
      <c r="J1" s="71"/>
      <c r="K1" s="71"/>
      <c r="L1" s="71"/>
      <c r="M1" s="71"/>
      <c r="N1" s="71"/>
      <c r="O1" s="71"/>
      <c r="P1" s="71"/>
      <c r="Q1" s="71"/>
      <c r="R1" s="71"/>
      <c r="S1" s="71"/>
      <c r="T1" s="71"/>
      <c r="U1" s="71"/>
      <c r="V1" s="71"/>
      <c r="W1" s="71"/>
      <c r="X1" s="71"/>
      <c r="Y1" s="71"/>
      <c r="Z1" s="71"/>
      <c r="AA1" s="71"/>
    </row>
    <row r="2" spans="1:27" s="23" customFormat="1" ht="76.5" customHeight="1">
      <c r="A2" s="24"/>
      <c r="B2" s="74" t="s">
        <v>204</v>
      </c>
      <c r="C2" s="75"/>
      <c r="D2" s="75"/>
      <c r="E2" s="75"/>
      <c r="F2" s="75"/>
      <c r="G2" s="75"/>
      <c r="H2" s="75"/>
      <c r="I2" s="75"/>
      <c r="J2" s="75"/>
      <c r="K2" s="75"/>
      <c r="L2" s="75"/>
      <c r="M2" s="75"/>
      <c r="N2" s="75"/>
      <c r="O2" s="75"/>
      <c r="P2" s="75"/>
      <c r="Q2" s="75"/>
      <c r="R2" s="75"/>
      <c r="S2" s="75"/>
      <c r="T2" s="75"/>
      <c r="U2" s="75"/>
      <c r="V2" s="75"/>
      <c r="W2" s="75"/>
      <c r="X2" s="75"/>
      <c r="Y2" s="75"/>
      <c r="Z2" s="75"/>
      <c r="AA2" s="75"/>
    </row>
    <row r="3" spans="1:27" ht="41" customHeight="1">
      <c r="C3" s="3"/>
      <c r="E3" s="74" t="s">
        <v>172</v>
      </c>
      <c r="F3" s="74"/>
      <c r="G3" s="74"/>
      <c r="H3" s="74"/>
      <c r="I3" s="74"/>
      <c r="J3" s="74"/>
      <c r="K3" s="74"/>
      <c r="L3" s="74"/>
      <c r="M3" s="74"/>
      <c r="N3" s="74"/>
      <c r="O3" s="74"/>
      <c r="P3" s="74"/>
      <c r="Q3" s="74"/>
      <c r="R3" s="74"/>
      <c r="S3" s="74"/>
      <c r="T3" s="74"/>
      <c r="U3" s="74"/>
      <c r="V3" s="74"/>
      <c r="W3" s="74"/>
      <c r="X3" s="74"/>
    </row>
    <row r="4" spans="1:27">
      <c r="B4" s="76"/>
      <c r="C4" s="76"/>
      <c r="D4" s="76"/>
      <c r="E4" s="76"/>
      <c r="F4" s="76"/>
      <c r="G4" s="76"/>
      <c r="H4" s="76"/>
      <c r="I4" s="76"/>
      <c r="J4" s="76"/>
      <c r="K4" s="76"/>
      <c r="L4" s="76"/>
      <c r="M4" s="76"/>
      <c r="N4" s="76"/>
      <c r="O4" s="76"/>
      <c r="P4" s="76"/>
      <c r="Q4" s="76"/>
      <c r="R4" s="76"/>
      <c r="S4" s="76"/>
      <c r="T4" s="76"/>
      <c r="U4" s="76"/>
    </row>
    <row r="5" spans="1:27" s="37" customFormat="1">
      <c r="A5" s="25" t="s">
        <v>57</v>
      </c>
      <c r="B5" s="36"/>
    </row>
    <row r="6" spans="1:27" s="37" customFormat="1">
      <c r="B6" s="28" t="s">
        <v>143</v>
      </c>
      <c r="C6" s="38"/>
    </row>
    <row r="7" spans="1:27" s="39" customFormat="1">
      <c r="A7" s="39" t="s">
        <v>144</v>
      </c>
      <c r="B7" s="39" t="s">
        <v>139</v>
      </c>
      <c r="C7" s="39">
        <v>1</v>
      </c>
      <c r="D7" s="39">
        <v>2</v>
      </c>
      <c r="E7" s="39">
        <v>3</v>
      </c>
      <c r="F7" s="39">
        <v>4</v>
      </c>
      <c r="G7" s="39">
        <v>5</v>
      </c>
      <c r="H7" s="39">
        <v>6</v>
      </c>
      <c r="I7" s="39">
        <v>7</v>
      </c>
      <c r="J7" s="39">
        <v>8</v>
      </c>
      <c r="K7" s="39">
        <v>9</v>
      </c>
      <c r="L7" s="39">
        <v>10</v>
      </c>
      <c r="M7" s="39">
        <v>11</v>
      </c>
      <c r="N7" s="39">
        <v>12</v>
      </c>
      <c r="O7" s="39">
        <v>13</v>
      </c>
      <c r="P7" s="39">
        <v>14</v>
      </c>
      <c r="Q7" s="39">
        <v>15</v>
      </c>
      <c r="R7" s="39">
        <v>16</v>
      </c>
      <c r="S7" s="39">
        <v>17</v>
      </c>
      <c r="T7" s="39">
        <v>18</v>
      </c>
      <c r="U7" s="39">
        <v>19</v>
      </c>
      <c r="V7" s="39">
        <v>20</v>
      </c>
      <c r="W7" s="39">
        <v>21</v>
      </c>
      <c r="X7" s="39">
        <v>22</v>
      </c>
      <c r="Y7" s="39">
        <v>23</v>
      </c>
      <c r="Z7" s="39">
        <v>24</v>
      </c>
    </row>
    <row r="8" spans="1:27" s="39" customFormat="1" ht="17" customHeight="1">
      <c r="A8" s="39" t="s">
        <v>75</v>
      </c>
      <c r="B8" s="39" t="s">
        <v>57</v>
      </c>
      <c r="C8" s="80" t="s">
        <v>138</v>
      </c>
      <c r="D8" s="80"/>
      <c r="E8" s="63">
        <v>100</v>
      </c>
      <c r="F8" s="63">
        <f>E8*0.7</f>
        <v>70</v>
      </c>
      <c r="G8" s="63">
        <f t="shared" ref="G8:N8" si="0">F8*0.7</f>
        <v>49</v>
      </c>
      <c r="H8" s="63">
        <f t="shared" si="0"/>
        <v>34.299999999999997</v>
      </c>
      <c r="I8" s="63">
        <f t="shared" si="0"/>
        <v>24.009999999999998</v>
      </c>
      <c r="J8" s="63">
        <f t="shared" si="0"/>
        <v>16.806999999999999</v>
      </c>
      <c r="K8" s="63">
        <f t="shared" si="0"/>
        <v>11.764899999999999</v>
      </c>
      <c r="L8" s="63">
        <f t="shared" si="0"/>
        <v>8.2354299999999991</v>
      </c>
      <c r="M8" s="63">
        <f t="shared" si="0"/>
        <v>5.7648009999999994</v>
      </c>
      <c r="N8" s="63">
        <f t="shared" si="0"/>
        <v>4.0353606999999991</v>
      </c>
      <c r="O8" s="63">
        <f t="shared" ref="O8:W23" si="1">P8*0.7</f>
        <v>4.0353606999999991</v>
      </c>
      <c r="P8" s="63">
        <f t="shared" si="1"/>
        <v>5.7648009999999994</v>
      </c>
      <c r="Q8" s="63">
        <f t="shared" si="1"/>
        <v>8.2354299999999991</v>
      </c>
      <c r="R8" s="63">
        <f t="shared" si="1"/>
        <v>11.764899999999999</v>
      </c>
      <c r="S8" s="63">
        <f t="shared" si="1"/>
        <v>16.806999999999999</v>
      </c>
      <c r="T8" s="63">
        <f t="shared" si="1"/>
        <v>24.009999999999998</v>
      </c>
      <c r="U8" s="63">
        <f t="shared" si="1"/>
        <v>34.299999999999997</v>
      </c>
      <c r="V8" s="63">
        <f t="shared" si="1"/>
        <v>49</v>
      </c>
      <c r="W8" s="63">
        <f>X8*0.7</f>
        <v>70</v>
      </c>
      <c r="X8" s="63">
        <v>100</v>
      </c>
      <c r="Y8" s="80" t="s">
        <v>138</v>
      </c>
      <c r="Z8" s="80"/>
    </row>
    <row r="9" spans="1:27" s="39" customFormat="1" ht="19" customHeight="1">
      <c r="A9" s="39" t="s">
        <v>36</v>
      </c>
      <c r="B9" s="39" t="s">
        <v>59</v>
      </c>
      <c r="C9" s="80"/>
      <c r="D9" s="80"/>
      <c r="E9" s="63">
        <v>100</v>
      </c>
      <c r="F9" s="63">
        <f t="shared" ref="F9:N23" si="2">E9*0.7</f>
        <v>70</v>
      </c>
      <c r="G9" s="63">
        <f t="shared" si="2"/>
        <v>49</v>
      </c>
      <c r="H9" s="63">
        <f t="shared" si="2"/>
        <v>34.299999999999997</v>
      </c>
      <c r="I9" s="63">
        <f t="shared" si="2"/>
        <v>24.009999999999998</v>
      </c>
      <c r="J9" s="63">
        <f t="shared" si="2"/>
        <v>16.806999999999999</v>
      </c>
      <c r="K9" s="63">
        <f t="shared" si="2"/>
        <v>11.764899999999999</v>
      </c>
      <c r="L9" s="63">
        <f t="shared" si="2"/>
        <v>8.2354299999999991</v>
      </c>
      <c r="M9" s="63">
        <f t="shared" si="2"/>
        <v>5.7648009999999994</v>
      </c>
      <c r="N9" s="63">
        <f t="shared" si="2"/>
        <v>4.0353606999999991</v>
      </c>
      <c r="O9" s="63">
        <f t="shared" si="1"/>
        <v>4.0353606999999991</v>
      </c>
      <c r="P9" s="63">
        <f t="shared" si="1"/>
        <v>5.7648009999999994</v>
      </c>
      <c r="Q9" s="63">
        <f t="shared" si="1"/>
        <v>8.2354299999999991</v>
      </c>
      <c r="R9" s="63">
        <f t="shared" si="1"/>
        <v>11.764899999999999</v>
      </c>
      <c r="S9" s="63">
        <f t="shared" si="1"/>
        <v>16.806999999999999</v>
      </c>
      <c r="T9" s="63">
        <f t="shared" si="1"/>
        <v>24.009999999999998</v>
      </c>
      <c r="U9" s="63">
        <f t="shared" si="1"/>
        <v>34.299999999999997</v>
      </c>
      <c r="V9" s="63">
        <f t="shared" si="1"/>
        <v>49</v>
      </c>
      <c r="W9" s="63">
        <f t="shared" si="1"/>
        <v>70</v>
      </c>
      <c r="X9" s="63">
        <v>100</v>
      </c>
      <c r="Y9" s="80"/>
      <c r="Z9" s="80"/>
    </row>
    <row r="10" spans="1:27" s="39" customFormat="1">
      <c r="A10" s="39" t="s">
        <v>30</v>
      </c>
      <c r="B10" s="39" t="s">
        <v>60</v>
      </c>
      <c r="C10" s="80"/>
      <c r="D10" s="80"/>
      <c r="E10" s="63">
        <v>100</v>
      </c>
      <c r="F10" s="63">
        <f t="shared" si="2"/>
        <v>70</v>
      </c>
      <c r="G10" s="63">
        <f t="shared" si="2"/>
        <v>49</v>
      </c>
      <c r="H10" s="63">
        <f t="shared" si="2"/>
        <v>34.299999999999997</v>
      </c>
      <c r="I10" s="63">
        <f t="shared" si="2"/>
        <v>24.009999999999998</v>
      </c>
      <c r="J10" s="63">
        <f t="shared" si="2"/>
        <v>16.806999999999999</v>
      </c>
      <c r="K10" s="63">
        <f t="shared" si="2"/>
        <v>11.764899999999999</v>
      </c>
      <c r="L10" s="63">
        <f t="shared" si="2"/>
        <v>8.2354299999999991</v>
      </c>
      <c r="M10" s="63">
        <f t="shared" si="2"/>
        <v>5.7648009999999994</v>
      </c>
      <c r="N10" s="63">
        <f t="shared" si="2"/>
        <v>4.0353606999999991</v>
      </c>
      <c r="O10" s="63">
        <f t="shared" si="1"/>
        <v>4.0353606999999991</v>
      </c>
      <c r="P10" s="63">
        <f t="shared" si="1"/>
        <v>5.7648009999999994</v>
      </c>
      <c r="Q10" s="63">
        <f t="shared" si="1"/>
        <v>8.2354299999999991</v>
      </c>
      <c r="R10" s="63">
        <f t="shared" si="1"/>
        <v>11.764899999999999</v>
      </c>
      <c r="S10" s="63">
        <f t="shared" si="1"/>
        <v>16.806999999999999</v>
      </c>
      <c r="T10" s="63">
        <f t="shared" si="1"/>
        <v>24.009999999999998</v>
      </c>
      <c r="U10" s="63">
        <f t="shared" si="1"/>
        <v>34.299999999999997</v>
      </c>
      <c r="V10" s="63">
        <f t="shared" si="1"/>
        <v>49</v>
      </c>
      <c r="W10" s="63">
        <f t="shared" si="1"/>
        <v>70</v>
      </c>
      <c r="X10" s="63">
        <v>100</v>
      </c>
      <c r="Y10" s="80"/>
      <c r="Z10" s="80"/>
    </row>
    <row r="11" spans="1:27" s="39" customFormat="1">
      <c r="A11" s="39" t="s">
        <v>26</v>
      </c>
      <c r="B11" s="39" t="s">
        <v>61</v>
      </c>
      <c r="C11" s="80"/>
      <c r="D11" s="80"/>
      <c r="E11" s="63">
        <v>500</v>
      </c>
      <c r="F11" s="63">
        <f t="shared" si="2"/>
        <v>350</v>
      </c>
      <c r="G11" s="63">
        <f t="shared" si="2"/>
        <v>244.99999999999997</v>
      </c>
      <c r="H11" s="63">
        <f t="shared" si="2"/>
        <v>171.49999999999997</v>
      </c>
      <c r="I11" s="63">
        <f t="shared" si="2"/>
        <v>120.04999999999997</v>
      </c>
      <c r="J11" s="63">
        <f t="shared" si="2"/>
        <v>84.034999999999968</v>
      </c>
      <c r="K11" s="63">
        <f t="shared" si="2"/>
        <v>58.824499999999972</v>
      </c>
      <c r="L11" s="63">
        <f t="shared" si="2"/>
        <v>41.177149999999976</v>
      </c>
      <c r="M11" s="63">
        <f t="shared" si="2"/>
        <v>28.824004999999982</v>
      </c>
      <c r="N11" s="63">
        <f t="shared" si="2"/>
        <v>20.176803499999988</v>
      </c>
      <c r="O11" s="63">
        <f t="shared" si="1"/>
        <v>20.176803499999988</v>
      </c>
      <c r="P11" s="63">
        <f t="shared" si="1"/>
        <v>28.824004999999982</v>
      </c>
      <c r="Q11" s="63">
        <f t="shared" si="1"/>
        <v>41.177149999999976</v>
      </c>
      <c r="R11" s="63">
        <f t="shared" si="1"/>
        <v>58.824499999999972</v>
      </c>
      <c r="S11" s="63">
        <f t="shared" si="1"/>
        <v>84.034999999999968</v>
      </c>
      <c r="T11" s="63">
        <f t="shared" si="1"/>
        <v>120.04999999999997</v>
      </c>
      <c r="U11" s="63">
        <f t="shared" si="1"/>
        <v>171.49999999999997</v>
      </c>
      <c r="V11" s="63">
        <f t="shared" si="1"/>
        <v>244.99999999999997</v>
      </c>
      <c r="W11" s="63">
        <f t="shared" si="1"/>
        <v>350</v>
      </c>
      <c r="X11" s="63">
        <v>500</v>
      </c>
      <c r="Y11" s="80"/>
      <c r="Z11" s="80"/>
    </row>
    <row r="12" spans="1:27" s="39" customFormat="1">
      <c r="A12" s="39" t="s">
        <v>3</v>
      </c>
      <c r="B12" s="39" t="s">
        <v>62</v>
      </c>
      <c r="C12" s="80"/>
      <c r="D12" s="80"/>
      <c r="E12" s="63">
        <v>500</v>
      </c>
      <c r="F12" s="63">
        <f t="shared" si="2"/>
        <v>350</v>
      </c>
      <c r="G12" s="63">
        <f t="shared" si="2"/>
        <v>244.99999999999997</v>
      </c>
      <c r="H12" s="63">
        <f t="shared" si="2"/>
        <v>171.49999999999997</v>
      </c>
      <c r="I12" s="63">
        <f t="shared" si="2"/>
        <v>120.04999999999997</v>
      </c>
      <c r="J12" s="63">
        <f t="shared" si="2"/>
        <v>84.034999999999968</v>
      </c>
      <c r="K12" s="63">
        <f t="shared" si="2"/>
        <v>58.824499999999972</v>
      </c>
      <c r="L12" s="63">
        <f t="shared" si="2"/>
        <v>41.177149999999976</v>
      </c>
      <c r="M12" s="63">
        <f t="shared" si="2"/>
        <v>28.824004999999982</v>
      </c>
      <c r="N12" s="63">
        <f t="shared" si="2"/>
        <v>20.176803499999988</v>
      </c>
      <c r="O12" s="63">
        <f t="shared" si="1"/>
        <v>20.176803499999988</v>
      </c>
      <c r="P12" s="63">
        <f t="shared" si="1"/>
        <v>28.824004999999982</v>
      </c>
      <c r="Q12" s="63">
        <f t="shared" si="1"/>
        <v>41.177149999999976</v>
      </c>
      <c r="R12" s="63">
        <f t="shared" si="1"/>
        <v>58.824499999999972</v>
      </c>
      <c r="S12" s="63">
        <f t="shared" si="1"/>
        <v>84.034999999999968</v>
      </c>
      <c r="T12" s="63">
        <f t="shared" si="1"/>
        <v>120.04999999999997</v>
      </c>
      <c r="U12" s="63">
        <f t="shared" si="1"/>
        <v>171.49999999999997</v>
      </c>
      <c r="V12" s="63">
        <f t="shared" si="1"/>
        <v>244.99999999999997</v>
      </c>
      <c r="W12" s="63">
        <f t="shared" si="1"/>
        <v>350</v>
      </c>
      <c r="X12" s="63">
        <v>500</v>
      </c>
      <c r="Y12" s="80"/>
      <c r="Z12" s="80"/>
    </row>
    <row r="13" spans="1:27" s="39" customFormat="1">
      <c r="A13" s="39" t="s">
        <v>48</v>
      </c>
      <c r="B13" s="39" t="s">
        <v>63</v>
      </c>
      <c r="C13" s="80"/>
      <c r="D13" s="80"/>
      <c r="E13" s="63">
        <v>1000</v>
      </c>
      <c r="F13" s="63">
        <f t="shared" si="2"/>
        <v>700</v>
      </c>
      <c r="G13" s="63">
        <f t="shared" si="2"/>
        <v>489.99999999999994</v>
      </c>
      <c r="H13" s="63">
        <f t="shared" si="2"/>
        <v>342.99999999999994</v>
      </c>
      <c r="I13" s="63">
        <f t="shared" si="2"/>
        <v>240.09999999999994</v>
      </c>
      <c r="J13" s="63">
        <f t="shared" si="2"/>
        <v>168.06999999999994</v>
      </c>
      <c r="K13" s="63">
        <f t="shared" si="2"/>
        <v>117.64899999999994</v>
      </c>
      <c r="L13" s="63">
        <f t="shared" si="2"/>
        <v>82.354299999999952</v>
      </c>
      <c r="M13" s="63">
        <f t="shared" si="2"/>
        <v>57.648009999999964</v>
      </c>
      <c r="N13" s="63">
        <f t="shared" si="2"/>
        <v>40.353606999999975</v>
      </c>
      <c r="O13" s="63">
        <f t="shared" si="1"/>
        <v>40.353606999999975</v>
      </c>
      <c r="P13" s="63">
        <f t="shared" si="1"/>
        <v>57.648009999999964</v>
      </c>
      <c r="Q13" s="63">
        <f t="shared" si="1"/>
        <v>82.354299999999952</v>
      </c>
      <c r="R13" s="63">
        <f t="shared" si="1"/>
        <v>117.64899999999994</v>
      </c>
      <c r="S13" s="63">
        <f t="shared" si="1"/>
        <v>168.06999999999994</v>
      </c>
      <c r="T13" s="63">
        <f t="shared" si="1"/>
        <v>240.09999999999994</v>
      </c>
      <c r="U13" s="63">
        <f t="shared" si="1"/>
        <v>342.99999999999994</v>
      </c>
      <c r="V13" s="63">
        <f t="shared" si="1"/>
        <v>489.99999999999994</v>
      </c>
      <c r="W13" s="63">
        <f t="shared" si="1"/>
        <v>700</v>
      </c>
      <c r="X13" s="63">
        <v>1000</v>
      </c>
      <c r="Y13" s="80"/>
      <c r="Z13" s="80"/>
    </row>
    <row r="14" spans="1:27" s="39" customFormat="1">
      <c r="A14" s="39" t="s">
        <v>19</v>
      </c>
      <c r="B14" s="39" t="s">
        <v>64</v>
      </c>
      <c r="C14" s="80"/>
      <c r="D14" s="80"/>
      <c r="E14" s="63">
        <v>1000</v>
      </c>
      <c r="F14" s="63">
        <f t="shared" si="2"/>
        <v>700</v>
      </c>
      <c r="G14" s="63">
        <f t="shared" si="2"/>
        <v>489.99999999999994</v>
      </c>
      <c r="H14" s="63">
        <f t="shared" si="2"/>
        <v>342.99999999999994</v>
      </c>
      <c r="I14" s="63">
        <f t="shared" si="2"/>
        <v>240.09999999999994</v>
      </c>
      <c r="J14" s="63">
        <f t="shared" si="2"/>
        <v>168.06999999999994</v>
      </c>
      <c r="K14" s="63">
        <f t="shared" si="2"/>
        <v>117.64899999999994</v>
      </c>
      <c r="L14" s="63">
        <f t="shared" si="2"/>
        <v>82.354299999999952</v>
      </c>
      <c r="M14" s="63">
        <f t="shared" si="2"/>
        <v>57.648009999999964</v>
      </c>
      <c r="N14" s="63">
        <f t="shared" si="2"/>
        <v>40.353606999999975</v>
      </c>
      <c r="O14" s="63">
        <f t="shared" si="1"/>
        <v>40.353606999999975</v>
      </c>
      <c r="P14" s="63">
        <f t="shared" si="1"/>
        <v>57.648009999999964</v>
      </c>
      <c r="Q14" s="63">
        <f t="shared" si="1"/>
        <v>82.354299999999952</v>
      </c>
      <c r="R14" s="63">
        <f t="shared" si="1"/>
        <v>117.64899999999994</v>
      </c>
      <c r="S14" s="63">
        <f t="shared" si="1"/>
        <v>168.06999999999994</v>
      </c>
      <c r="T14" s="63">
        <f t="shared" si="1"/>
        <v>240.09999999999994</v>
      </c>
      <c r="U14" s="63">
        <f t="shared" si="1"/>
        <v>342.99999999999994</v>
      </c>
      <c r="V14" s="63">
        <f t="shared" si="1"/>
        <v>489.99999999999994</v>
      </c>
      <c r="W14" s="63">
        <f t="shared" si="1"/>
        <v>700</v>
      </c>
      <c r="X14" s="63">
        <v>1000</v>
      </c>
      <c r="Y14" s="80"/>
      <c r="Z14" s="80"/>
    </row>
    <row r="15" spans="1:27" s="39" customFormat="1">
      <c r="A15" s="39" t="s">
        <v>7</v>
      </c>
      <c r="B15" s="39" t="s">
        <v>65</v>
      </c>
      <c r="C15" s="80"/>
      <c r="D15" s="80"/>
      <c r="E15" s="63">
        <v>1000</v>
      </c>
      <c r="F15" s="63">
        <f t="shared" si="2"/>
        <v>700</v>
      </c>
      <c r="G15" s="63">
        <f t="shared" si="2"/>
        <v>489.99999999999994</v>
      </c>
      <c r="H15" s="63">
        <f t="shared" si="2"/>
        <v>342.99999999999994</v>
      </c>
      <c r="I15" s="63">
        <f t="shared" si="2"/>
        <v>240.09999999999994</v>
      </c>
      <c r="J15" s="63">
        <f t="shared" si="2"/>
        <v>168.06999999999994</v>
      </c>
      <c r="K15" s="63">
        <f t="shared" si="2"/>
        <v>117.64899999999994</v>
      </c>
      <c r="L15" s="63">
        <f t="shared" si="2"/>
        <v>82.354299999999952</v>
      </c>
      <c r="M15" s="63">
        <f t="shared" si="2"/>
        <v>57.648009999999964</v>
      </c>
      <c r="N15" s="63">
        <f t="shared" si="2"/>
        <v>40.353606999999975</v>
      </c>
      <c r="O15" s="63">
        <f t="shared" si="1"/>
        <v>40.353606999999975</v>
      </c>
      <c r="P15" s="63">
        <f t="shared" si="1"/>
        <v>57.648009999999964</v>
      </c>
      <c r="Q15" s="63">
        <f t="shared" si="1"/>
        <v>82.354299999999952</v>
      </c>
      <c r="R15" s="63">
        <f t="shared" si="1"/>
        <v>117.64899999999994</v>
      </c>
      <c r="S15" s="63">
        <f t="shared" si="1"/>
        <v>168.06999999999994</v>
      </c>
      <c r="T15" s="63">
        <f t="shared" si="1"/>
        <v>240.09999999999994</v>
      </c>
      <c r="U15" s="63">
        <f t="shared" si="1"/>
        <v>342.99999999999994</v>
      </c>
      <c r="V15" s="63">
        <f t="shared" si="1"/>
        <v>489.99999999999994</v>
      </c>
      <c r="W15" s="63">
        <f t="shared" si="1"/>
        <v>700</v>
      </c>
      <c r="X15" s="63">
        <v>1000</v>
      </c>
      <c r="Y15" s="80"/>
      <c r="Z15" s="80"/>
    </row>
    <row r="16" spans="1:27" s="39" customFormat="1">
      <c r="A16" s="39" t="s">
        <v>40</v>
      </c>
      <c r="B16" s="39" t="s">
        <v>66</v>
      </c>
      <c r="C16" s="80"/>
      <c r="D16" s="80"/>
      <c r="E16" s="63">
        <v>50</v>
      </c>
      <c r="F16" s="63">
        <f t="shared" si="2"/>
        <v>35</v>
      </c>
      <c r="G16" s="63">
        <f t="shared" si="2"/>
        <v>24.5</v>
      </c>
      <c r="H16" s="63">
        <f t="shared" si="2"/>
        <v>17.149999999999999</v>
      </c>
      <c r="I16" s="63">
        <f t="shared" si="2"/>
        <v>12.004999999999999</v>
      </c>
      <c r="J16" s="63">
        <f t="shared" si="2"/>
        <v>8.4034999999999993</v>
      </c>
      <c r="K16" s="63">
        <f t="shared" si="2"/>
        <v>5.8824499999999995</v>
      </c>
      <c r="L16" s="63">
        <f t="shared" si="2"/>
        <v>4.1177149999999996</v>
      </c>
      <c r="M16" s="63">
        <f t="shared" si="2"/>
        <v>2.8824004999999997</v>
      </c>
      <c r="N16" s="63">
        <f t="shared" si="2"/>
        <v>2.0176803499999996</v>
      </c>
      <c r="O16" s="63">
        <f t="shared" si="1"/>
        <v>2.0176803499999996</v>
      </c>
      <c r="P16" s="63">
        <f t="shared" si="1"/>
        <v>2.8824004999999997</v>
      </c>
      <c r="Q16" s="63">
        <f t="shared" si="1"/>
        <v>4.1177149999999996</v>
      </c>
      <c r="R16" s="63">
        <f t="shared" si="1"/>
        <v>5.8824499999999995</v>
      </c>
      <c r="S16" s="63">
        <f t="shared" si="1"/>
        <v>8.4034999999999993</v>
      </c>
      <c r="T16" s="63">
        <f t="shared" si="1"/>
        <v>12.004999999999999</v>
      </c>
      <c r="U16" s="63">
        <f t="shared" si="1"/>
        <v>17.149999999999999</v>
      </c>
      <c r="V16" s="63">
        <f t="shared" si="1"/>
        <v>24.5</v>
      </c>
      <c r="W16" s="63">
        <f t="shared" si="1"/>
        <v>35</v>
      </c>
      <c r="X16" s="63">
        <v>50</v>
      </c>
      <c r="Y16" s="80"/>
      <c r="Z16" s="80"/>
    </row>
    <row r="17" spans="1:29" s="39" customFormat="1">
      <c r="A17" s="39" t="s">
        <v>33</v>
      </c>
      <c r="B17" s="39" t="s">
        <v>67</v>
      </c>
      <c r="C17" s="80"/>
      <c r="D17" s="80"/>
      <c r="E17" s="63">
        <v>10</v>
      </c>
      <c r="F17" s="63">
        <f t="shared" si="2"/>
        <v>7</v>
      </c>
      <c r="G17" s="63">
        <f t="shared" si="2"/>
        <v>4.8999999999999995</v>
      </c>
      <c r="H17" s="63">
        <f t="shared" si="2"/>
        <v>3.4299999999999993</v>
      </c>
      <c r="I17" s="63">
        <f t="shared" si="2"/>
        <v>2.4009999999999994</v>
      </c>
      <c r="J17" s="63">
        <f t="shared" si="2"/>
        <v>1.6806999999999994</v>
      </c>
      <c r="K17" s="63">
        <f t="shared" si="2"/>
        <v>1.1764899999999996</v>
      </c>
      <c r="L17" s="63">
        <f t="shared" si="2"/>
        <v>0.82354299999999969</v>
      </c>
      <c r="M17" s="63">
        <f t="shared" si="2"/>
        <v>0.57648009999999972</v>
      </c>
      <c r="N17" s="63">
        <f t="shared" si="2"/>
        <v>0.4035360699999998</v>
      </c>
      <c r="O17" s="63">
        <f t="shared" si="1"/>
        <v>0.4035360699999998</v>
      </c>
      <c r="P17" s="63">
        <f t="shared" si="1"/>
        <v>0.57648009999999972</v>
      </c>
      <c r="Q17" s="63">
        <f t="shared" si="1"/>
        <v>0.82354299999999969</v>
      </c>
      <c r="R17" s="63">
        <f t="shared" si="1"/>
        <v>1.1764899999999996</v>
      </c>
      <c r="S17" s="63">
        <f t="shared" si="1"/>
        <v>1.6806999999999994</v>
      </c>
      <c r="T17" s="63">
        <f t="shared" si="1"/>
        <v>2.4009999999999994</v>
      </c>
      <c r="U17" s="63">
        <f t="shared" si="1"/>
        <v>3.4299999999999993</v>
      </c>
      <c r="V17" s="63">
        <f t="shared" si="1"/>
        <v>4.8999999999999995</v>
      </c>
      <c r="W17" s="63">
        <f t="shared" si="1"/>
        <v>7</v>
      </c>
      <c r="X17" s="63">
        <v>10</v>
      </c>
      <c r="Y17" s="80"/>
      <c r="Z17" s="80"/>
    </row>
    <row r="18" spans="1:29" s="39" customFormat="1">
      <c r="A18" s="39" t="s">
        <v>23</v>
      </c>
      <c r="B18" s="39" t="s">
        <v>68</v>
      </c>
      <c r="C18" s="80"/>
      <c r="D18" s="80"/>
      <c r="E18" s="63">
        <v>100</v>
      </c>
      <c r="F18" s="63">
        <f t="shared" si="2"/>
        <v>70</v>
      </c>
      <c r="G18" s="63">
        <f t="shared" si="2"/>
        <v>49</v>
      </c>
      <c r="H18" s="63">
        <f t="shared" si="2"/>
        <v>34.299999999999997</v>
      </c>
      <c r="I18" s="63">
        <f t="shared" si="2"/>
        <v>24.009999999999998</v>
      </c>
      <c r="J18" s="63">
        <f t="shared" si="2"/>
        <v>16.806999999999999</v>
      </c>
      <c r="K18" s="63">
        <f t="shared" si="2"/>
        <v>11.764899999999999</v>
      </c>
      <c r="L18" s="63">
        <f t="shared" si="2"/>
        <v>8.2354299999999991</v>
      </c>
      <c r="M18" s="63">
        <f t="shared" si="2"/>
        <v>5.7648009999999994</v>
      </c>
      <c r="N18" s="63">
        <f t="shared" si="2"/>
        <v>4.0353606999999991</v>
      </c>
      <c r="O18" s="63">
        <f t="shared" si="1"/>
        <v>4.0353606999999991</v>
      </c>
      <c r="P18" s="63">
        <f t="shared" si="1"/>
        <v>5.7648009999999994</v>
      </c>
      <c r="Q18" s="63">
        <f t="shared" si="1"/>
        <v>8.2354299999999991</v>
      </c>
      <c r="R18" s="63">
        <f t="shared" si="1"/>
        <v>11.764899999999999</v>
      </c>
      <c r="S18" s="63">
        <f t="shared" si="1"/>
        <v>16.806999999999999</v>
      </c>
      <c r="T18" s="63">
        <f t="shared" si="1"/>
        <v>24.009999999999998</v>
      </c>
      <c r="U18" s="63">
        <f t="shared" si="1"/>
        <v>34.299999999999997</v>
      </c>
      <c r="V18" s="63">
        <f t="shared" si="1"/>
        <v>49</v>
      </c>
      <c r="W18" s="63">
        <f t="shared" si="1"/>
        <v>70</v>
      </c>
      <c r="X18" s="63">
        <v>100</v>
      </c>
      <c r="Y18" s="80"/>
      <c r="Z18" s="80"/>
    </row>
    <row r="19" spans="1:29" s="39" customFormat="1">
      <c r="A19" s="39" t="s">
        <v>58</v>
      </c>
      <c r="B19" s="39" t="s">
        <v>69</v>
      </c>
      <c r="C19" s="80"/>
      <c r="D19" s="80"/>
      <c r="E19" s="63">
        <v>100</v>
      </c>
      <c r="F19" s="63">
        <f t="shared" si="2"/>
        <v>70</v>
      </c>
      <c r="G19" s="63">
        <f t="shared" si="2"/>
        <v>49</v>
      </c>
      <c r="H19" s="63">
        <f t="shared" si="2"/>
        <v>34.299999999999997</v>
      </c>
      <c r="I19" s="63">
        <f t="shared" si="2"/>
        <v>24.009999999999998</v>
      </c>
      <c r="J19" s="63">
        <f t="shared" si="2"/>
        <v>16.806999999999999</v>
      </c>
      <c r="K19" s="63">
        <f t="shared" si="2"/>
        <v>11.764899999999999</v>
      </c>
      <c r="L19" s="63">
        <f t="shared" si="2"/>
        <v>8.2354299999999991</v>
      </c>
      <c r="M19" s="63">
        <f t="shared" si="2"/>
        <v>5.7648009999999994</v>
      </c>
      <c r="N19" s="63">
        <f t="shared" si="2"/>
        <v>4.0353606999999991</v>
      </c>
      <c r="O19" s="63">
        <f t="shared" si="1"/>
        <v>4.0353606999999991</v>
      </c>
      <c r="P19" s="63">
        <f t="shared" si="1"/>
        <v>5.7648009999999994</v>
      </c>
      <c r="Q19" s="63">
        <f t="shared" si="1"/>
        <v>8.2354299999999991</v>
      </c>
      <c r="R19" s="63">
        <f t="shared" si="1"/>
        <v>11.764899999999999</v>
      </c>
      <c r="S19" s="63">
        <f t="shared" si="1"/>
        <v>16.806999999999999</v>
      </c>
      <c r="T19" s="63">
        <f t="shared" si="1"/>
        <v>24.009999999999998</v>
      </c>
      <c r="U19" s="63">
        <f t="shared" si="1"/>
        <v>34.299999999999997</v>
      </c>
      <c r="V19" s="63">
        <f t="shared" si="1"/>
        <v>49</v>
      </c>
      <c r="W19" s="63">
        <f t="shared" si="1"/>
        <v>70</v>
      </c>
      <c r="X19" s="63">
        <v>100</v>
      </c>
      <c r="Y19" s="80"/>
      <c r="Z19" s="80"/>
    </row>
    <row r="20" spans="1:29" s="39" customFormat="1" ht="19" customHeight="1">
      <c r="A20" s="39" t="s">
        <v>48</v>
      </c>
      <c r="B20" s="39" t="s">
        <v>70</v>
      </c>
      <c r="C20" s="80" t="s">
        <v>160</v>
      </c>
      <c r="D20" s="80"/>
      <c r="E20" s="63">
        <v>1000</v>
      </c>
      <c r="F20" s="63">
        <f t="shared" si="2"/>
        <v>700</v>
      </c>
      <c r="G20" s="63">
        <f t="shared" si="2"/>
        <v>489.99999999999994</v>
      </c>
      <c r="H20" s="63">
        <f t="shared" si="2"/>
        <v>342.99999999999994</v>
      </c>
      <c r="I20" s="63">
        <f t="shared" si="2"/>
        <v>240.09999999999994</v>
      </c>
      <c r="J20" s="63">
        <f t="shared" si="2"/>
        <v>168.06999999999994</v>
      </c>
      <c r="K20" s="63">
        <f t="shared" si="2"/>
        <v>117.64899999999994</v>
      </c>
      <c r="L20" s="63">
        <f t="shared" si="2"/>
        <v>82.354299999999952</v>
      </c>
      <c r="M20" s="63">
        <f t="shared" si="2"/>
        <v>57.648009999999964</v>
      </c>
      <c r="N20" s="63">
        <f t="shared" si="2"/>
        <v>40.353606999999975</v>
      </c>
      <c r="O20" s="63">
        <f t="shared" si="1"/>
        <v>40.353606999999975</v>
      </c>
      <c r="P20" s="63">
        <f t="shared" si="1"/>
        <v>57.648009999999964</v>
      </c>
      <c r="Q20" s="63">
        <f t="shared" si="1"/>
        <v>82.354299999999952</v>
      </c>
      <c r="R20" s="63">
        <f t="shared" si="1"/>
        <v>117.64899999999994</v>
      </c>
      <c r="S20" s="63">
        <f t="shared" si="1"/>
        <v>168.06999999999994</v>
      </c>
      <c r="T20" s="63">
        <f t="shared" si="1"/>
        <v>240.09999999999994</v>
      </c>
      <c r="U20" s="63">
        <f t="shared" si="1"/>
        <v>342.99999999999994</v>
      </c>
      <c r="V20" s="63">
        <f t="shared" si="1"/>
        <v>489.99999999999994</v>
      </c>
      <c r="W20" s="63">
        <f t="shared" si="1"/>
        <v>700</v>
      </c>
      <c r="X20" s="63">
        <v>1000</v>
      </c>
      <c r="Y20" s="80" t="s">
        <v>160</v>
      </c>
      <c r="Z20" s="80"/>
    </row>
    <row r="21" spans="1:29" s="39" customFormat="1">
      <c r="A21" s="39" t="s">
        <v>19</v>
      </c>
      <c r="B21" s="39" t="s">
        <v>71</v>
      </c>
      <c r="C21" s="80"/>
      <c r="D21" s="80"/>
      <c r="E21" s="63">
        <v>1000</v>
      </c>
      <c r="F21" s="63">
        <f t="shared" si="2"/>
        <v>700</v>
      </c>
      <c r="G21" s="63">
        <f t="shared" si="2"/>
        <v>489.99999999999994</v>
      </c>
      <c r="H21" s="63">
        <f t="shared" si="2"/>
        <v>342.99999999999994</v>
      </c>
      <c r="I21" s="63">
        <f t="shared" si="2"/>
        <v>240.09999999999994</v>
      </c>
      <c r="J21" s="63">
        <f t="shared" si="2"/>
        <v>168.06999999999994</v>
      </c>
      <c r="K21" s="63">
        <f t="shared" si="2"/>
        <v>117.64899999999994</v>
      </c>
      <c r="L21" s="63">
        <f t="shared" si="2"/>
        <v>82.354299999999952</v>
      </c>
      <c r="M21" s="63">
        <f t="shared" si="2"/>
        <v>57.648009999999964</v>
      </c>
      <c r="N21" s="63">
        <f t="shared" si="2"/>
        <v>40.353606999999975</v>
      </c>
      <c r="O21" s="63">
        <f t="shared" si="1"/>
        <v>40.353606999999975</v>
      </c>
      <c r="P21" s="63">
        <f t="shared" si="1"/>
        <v>57.648009999999964</v>
      </c>
      <c r="Q21" s="63">
        <f t="shared" si="1"/>
        <v>82.354299999999952</v>
      </c>
      <c r="R21" s="63">
        <f t="shared" si="1"/>
        <v>117.64899999999994</v>
      </c>
      <c r="S21" s="63">
        <f t="shared" si="1"/>
        <v>168.06999999999994</v>
      </c>
      <c r="T21" s="63">
        <f t="shared" si="1"/>
        <v>240.09999999999994</v>
      </c>
      <c r="U21" s="63">
        <f t="shared" si="1"/>
        <v>342.99999999999994</v>
      </c>
      <c r="V21" s="63">
        <f t="shared" si="1"/>
        <v>489.99999999999994</v>
      </c>
      <c r="W21" s="63">
        <f t="shared" si="1"/>
        <v>700</v>
      </c>
      <c r="X21" s="63">
        <v>1000</v>
      </c>
      <c r="Y21" s="80"/>
      <c r="Z21" s="80"/>
    </row>
    <row r="22" spans="1:29" s="39" customFormat="1">
      <c r="A22" s="39" t="s">
        <v>7</v>
      </c>
      <c r="B22" s="39" t="s">
        <v>72</v>
      </c>
      <c r="C22" s="80"/>
      <c r="D22" s="80"/>
      <c r="E22" s="63">
        <v>1000</v>
      </c>
      <c r="F22" s="63">
        <f t="shared" si="2"/>
        <v>700</v>
      </c>
      <c r="G22" s="63">
        <f t="shared" si="2"/>
        <v>489.99999999999994</v>
      </c>
      <c r="H22" s="63">
        <f t="shared" si="2"/>
        <v>342.99999999999994</v>
      </c>
      <c r="I22" s="63">
        <f t="shared" si="2"/>
        <v>240.09999999999994</v>
      </c>
      <c r="J22" s="63">
        <f t="shared" si="2"/>
        <v>168.06999999999994</v>
      </c>
      <c r="K22" s="63">
        <f t="shared" si="2"/>
        <v>117.64899999999994</v>
      </c>
      <c r="L22" s="63">
        <f t="shared" si="2"/>
        <v>82.354299999999952</v>
      </c>
      <c r="M22" s="63">
        <f t="shared" si="2"/>
        <v>57.648009999999964</v>
      </c>
      <c r="N22" s="63">
        <f t="shared" si="2"/>
        <v>40.353606999999975</v>
      </c>
      <c r="O22" s="63">
        <f t="shared" si="1"/>
        <v>40.353606999999975</v>
      </c>
      <c r="P22" s="63">
        <f t="shared" si="1"/>
        <v>57.648009999999964</v>
      </c>
      <c r="Q22" s="63">
        <f t="shared" si="1"/>
        <v>82.354299999999952</v>
      </c>
      <c r="R22" s="63">
        <f t="shared" si="1"/>
        <v>117.64899999999994</v>
      </c>
      <c r="S22" s="63">
        <f t="shared" si="1"/>
        <v>168.06999999999994</v>
      </c>
      <c r="T22" s="63">
        <f t="shared" si="1"/>
        <v>240.09999999999994</v>
      </c>
      <c r="U22" s="63">
        <f t="shared" si="1"/>
        <v>342.99999999999994</v>
      </c>
      <c r="V22" s="63">
        <f t="shared" si="1"/>
        <v>489.99999999999994</v>
      </c>
      <c r="W22" s="63">
        <f t="shared" si="1"/>
        <v>700</v>
      </c>
      <c r="X22" s="63">
        <v>1000</v>
      </c>
      <c r="Y22" s="80"/>
      <c r="Z22" s="80"/>
    </row>
    <row r="23" spans="1:29" s="39" customFormat="1">
      <c r="A23" s="39" t="s">
        <v>3</v>
      </c>
      <c r="B23" s="39" t="s">
        <v>73</v>
      </c>
      <c r="C23" s="80"/>
      <c r="D23" s="80"/>
      <c r="E23" s="63">
        <v>500</v>
      </c>
      <c r="F23" s="63">
        <f t="shared" si="2"/>
        <v>350</v>
      </c>
      <c r="G23" s="63">
        <f t="shared" si="2"/>
        <v>244.99999999999997</v>
      </c>
      <c r="H23" s="63">
        <f t="shared" si="2"/>
        <v>171.49999999999997</v>
      </c>
      <c r="I23" s="63">
        <f t="shared" si="2"/>
        <v>120.04999999999997</v>
      </c>
      <c r="J23" s="63">
        <f t="shared" si="2"/>
        <v>84.034999999999968</v>
      </c>
      <c r="K23" s="63">
        <f t="shared" si="2"/>
        <v>58.824499999999972</v>
      </c>
      <c r="L23" s="63">
        <f t="shared" si="2"/>
        <v>41.177149999999976</v>
      </c>
      <c r="M23" s="63">
        <f t="shared" si="2"/>
        <v>28.824004999999982</v>
      </c>
      <c r="N23" s="63">
        <f t="shared" si="2"/>
        <v>20.176803499999988</v>
      </c>
      <c r="O23" s="63">
        <f t="shared" si="1"/>
        <v>20.176803499999988</v>
      </c>
      <c r="P23" s="63">
        <f t="shared" si="1"/>
        <v>28.824004999999982</v>
      </c>
      <c r="Q23" s="63">
        <f t="shared" si="1"/>
        <v>41.177149999999976</v>
      </c>
      <c r="R23" s="63">
        <f t="shared" si="1"/>
        <v>58.824499999999972</v>
      </c>
      <c r="S23" s="63">
        <f t="shared" si="1"/>
        <v>84.034999999999968</v>
      </c>
      <c r="T23" s="63">
        <f t="shared" si="1"/>
        <v>120.04999999999997</v>
      </c>
      <c r="U23" s="63">
        <f t="shared" si="1"/>
        <v>171.49999999999997</v>
      </c>
      <c r="V23" s="63">
        <f t="shared" si="1"/>
        <v>244.99999999999997</v>
      </c>
      <c r="W23" s="63">
        <f t="shared" si="1"/>
        <v>350</v>
      </c>
      <c r="X23" s="63">
        <v>500</v>
      </c>
      <c r="Y23" s="80"/>
      <c r="Z23" s="80"/>
    </row>
    <row r="24" spans="1:29" s="39" customFormat="1"/>
    <row r="25" spans="1:29" s="39" customFormat="1">
      <c r="A25" s="40" t="s">
        <v>59</v>
      </c>
      <c r="B25" s="39" t="s">
        <v>173</v>
      </c>
    </row>
    <row r="26" spans="1:29" s="39" customFormat="1" ht="17" thickBot="1">
      <c r="A26" s="39" t="s">
        <v>144</v>
      </c>
      <c r="C26" s="39">
        <v>1</v>
      </c>
      <c r="D26" s="39">
        <v>2</v>
      </c>
      <c r="E26" s="39">
        <v>3</v>
      </c>
      <c r="F26" s="39">
        <v>4</v>
      </c>
      <c r="G26" s="39">
        <v>5</v>
      </c>
      <c r="H26" s="39">
        <v>6</v>
      </c>
      <c r="I26" s="39">
        <v>7</v>
      </c>
      <c r="J26" s="39">
        <v>8</v>
      </c>
      <c r="K26" s="39">
        <v>9</v>
      </c>
      <c r="L26" s="39">
        <v>10</v>
      </c>
      <c r="M26" s="39">
        <v>11</v>
      </c>
      <c r="N26" s="39">
        <v>12</v>
      </c>
      <c r="O26" s="39">
        <v>13</v>
      </c>
      <c r="P26" s="39">
        <v>14</v>
      </c>
      <c r="Q26" s="39">
        <v>15</v>
      </c>
      <c r="R26" s="39">
        <v>16</v>
      </c>
      <c r="S26" s="39">
        <v>17</v>
      </c>
      <c r="T26" s="39">
        <v>18</v>
      </c>
      <c r="U26" s="39">
        <v>19</v>
      </c>
      <c r="V26" s="39">
        <v>20</v>
      </c>
      <c r="W26" s="39">
        <v>21</v>
      </c>
      <c r="X26" s="39">
        <v>22</v>
      </c>
      <c r="Y26" s="39">
        <v>23</v>
      </c>
      <c r="Z26" s="39">
        <v>24</v>
      </c>
    </row>
    <row r="27" spans="1:29" s="39" customFormat="1">
      <c r="A27" s="39" t="s">
        <v>75</v>
      </c>
      <c r="B27" s="39" t="s">
        <v>57</v>
      </c>
      <c r="C27" s="41">
        <v>6.5000000000000002E-2</v>
      </c>
      <c r="D27" s="42">
        <v>0.22499999999999998</v>
      </c>
      <c r="E27" s="42">
        <v>1.6120999999999999</v>
      </c>
      <c r="F27" s="42">
        <v>2.1301999999999999</v>
      </c>
      <c r="G27" s="42">
        <v>2.1518999999999999</v>
      </c>
      <c r="H27" s="42">
        <v>1.7568999999999999</v>
      </c>
      <c r="I27" s="42">
        <v>2.1768999999999998</v>
      </c>
      <c r="J27" s="42">
        <v>1.4702000000000002</v>
      </c>
      <c r="K27" s="42">
        <v>2.3740000000000001</v>
      </c>
      <c r="L27" s="42">
        <v>1.2116</v>
      </c>
      <c r="M27" s="42">
        <v>1.0908</v>
      </c>
      <c r="N27" s="43">
        <v>0.63840000000000008</v>
      </c>
      <c r="O27" s="41">
        <v>1.0693999999999999</v>
      </c>
      <c r="P27" s="42">
        <v>0.50710000000000011</v>
      </c>
      <c r="Q27" s="42">
        <v>1.8102999999999998</v>
      </c>
      <c r="R27" s="42">
        <v>1.9908000000000001</v>
      </c>
      <c r="S27" s="42">
        <v>2.4275000000000002</v>
      </c>
      <c r="T27" s="42">
        <v>2.4580000000000002</v>
      </c>
      <c r="U27" s="42">
        <v>2.1757999999999997</v>
      </c>
      <c r="V27" s="42">
        <v>2.8491999999999997</v>
      </c>
      <c r="W27" s="42">
        <v>2.3462999999999998</v>
      </c>
      <c r="X27" s="42">
        <v>2.4556999999999998</v>
      </c>
      <c r="Y27" s="42">
        <v>6.25E-2</v>
      </c>
      <c r="Z27" s="43">
        <v>0.11380000000000001</v>
      </c>
    </row>
    <row r="28" spans="1:29" s="39" customFormat="1">
      <c r="A28" s="39" t="s">
        <v>36</v>
      </c>
      <c r="B28" s="39" t="s">
        <v>59</v>
      </c>
      <c r="C28" s="44">
        <v>-3.9199999999999957E-2</v>
      </c>
      <c r="D28" s="39">
        <v>4.1899999999999993E-2</v>
      </c>
      <c r="E28" s="39">
        <v>-2.7799999999999991E-2</v>
      </c>
      <c r="F28" s="39">
        <v>-9.3999999999999639E-3</v>
      </c>
      <c r="G28" s="39">
        <v>5.3999999999999992E-2</v>
      </c>
      <c r="H28" s="39">
        <v>6.5800000000000025E-2</v>
      </c>
      <c r="I28" s="39">
        <v>5.5099999999999982E-2</v>
      </c>
      <c r="J28" s="39">
        <v>3.999999999999998E-2</v>
      </c>
      <c r="K28" s="39">
        <v>4.2399999999999993E-2</v>
      </c>
      <c r="L28" s="39">
        <v>5.6400000000000006E-2</v>
      </c>
      <c r="M28" s="39">
        <v>-2.6599999999999957E-2</v>
      </c>
      <c r="N28" s="45">
        <v>1.0599999999999998E-2</v>
      </c>
      <c r="O28" s="44">
        <v>0.1018</v>
      </c>
      <c r="P28" s="39">
        <v>4.699999999999982E-3</v>
      </c>
      <c r="Q28" s="39">
        <v>8.9000000000000024E-2</v>
      </c>
      <c r="R28" s="39">
        <v>4.0800000000000003E-2</v>
      </c>
      <c r="S28" s="39">
        <v>8.0000000000000016E-2</v>
      </c>
      <c r="T28" s="39">
        <v>-2.679999999999999E-2</v>
      </c>
      <c r="U28" s="39">
        <v>1.5400000000000025E-2</v>
      </c>
      <c r="V28" s="39">
        <v>5.2699999999999969E-2</v>
      </c>
      <c r="W28" s="39">
        <v>-3.5099999999999965E-2</v>
      </c>
      <c r="X28" s="39">
        <v>5.2400000000000002E-2</v>
      </c>
      <c r="Y28" s="39">
        <v>7.290000000000002E-2</v>
      </c>
      <c r="Z28" s="45">
        <v>2.629999999999999E-2</v>
      </c>
    </row>
    <row r="29" spans="1:29" s="39" customFormat="1">
      <c r="A29" s="39" t="s">
        <v>30</v>
      </c>
      <c r="B29" s="39" t="s">
        <v>60</v>
      </c>
      <c r="C29" s="44">
        <v>7.9100000000000004E-2</v>
      </c>
      <c r="D29" s="39">
        <v>6.2400000000000011E-2</v>
      </c>
      <c r="E29" s="39">
        <v>1.419999999999999E-2</v>
      </c>
      <c r="F29" s="39">
        <v>4.300000000000026E-3</v>
      </c>
      <c r="G29" s="39">
        <v>0.10899999999999999</v>
      </c>
      <c r="H29" s="39">
        <v>-6.8999999999999617E-3</v>
      </c>
      <c r="I29" s="39">
        <v>7.3699999999999988E-2</v>
      </c>
      <c r="J29" s="39">
        <v>1.0599999999999998E-2</v>
      </c>
      <c r="K29" s="39">
        <v>5.6999999999999829E-3</v>
      </c>
      <c r="L29" s="39">
        <v>6.1199999999999977E-2</v>
      </c>
      <c r="M29" s="39">
        <v>6.6000000000000003E-2</v>
      </c>
      <c r="N29" s="45">
        <v>4.4800000000000006E-2</v>
      </c>
      <c r="O29" s="44">
        <v>7.240000000000002E-2</v>
      </c>
      <c r="P29" s="39">
        <v>3.4099999999999964E-2</v>
      </c>
      <c r="Q29" s="39">
        <v>8.2699999999999996E-2</v>
      </c>
      <c r="R29" s="39">
        <v>2.47E-2</v>
      </c>
      <c r="S29" s="39">
        <v>4.99E-2</v>
      </c>
      <c r="T29" s="39">
        <v>8.7000000000000022E-2</v>
      </c>
      <c r="U29" s="39">
        <v>3.670000000000001E-2</v>
      </c>
      <c r="V29" s="39">
        <v>-3.73E-2</v>
      </c>
      <c r="W29" s="39">
        <v>6.0700000000000032E-2</v>
      </c>
      <c r="X29" s="39">
        <v>6.2599999999999989E-2</v>
      </c>
      <c r="Y29" s="39">
        <v>3.0700000000000005E-2</v>
      </c>
      <c r="Z29" s="45">
        <v>3.5499999999999976E-2</v>
      </c>
    </row>
    <row r="30" spans="1:29" s="39" customFormat="1">
      <c r="A30" s="39" t="s">
        <v>26</v>
      </c>
      <c r="B30" s="39" t="s">
        <v>61</v>
      </c>
      <c r="C30" s="44">
        <v>-1.4400000000000024E-2</v>
      </c>
      <c r="D30" s="39">
        <v>2.9000000000000137E-3</v>
      </c>
      <c r="E30" s="39">
        <v>-6.8000000000000005E-2</v>
      </c>
      <c r="F30" s="39">
        <v>8.1000000000000016E-2</v>
      </c>
      <c r="G30" s="39">
        <v>1.3100000000000001E-2</v>
      </c>
      <c r="H30" s="39">
        <v>3.1299999999999994E-2</v>
      </c>
      <c r="I30" s="39">
        <v>2.2600000000000009E-2</v>
      </c>
      <c r="J30" s="39">
        <v>7.0900000000000019E-2</v>
      </c>
      <c r="K30" s="39">
        <v>0.15820000000000001</v>
      </c>
      <c r="L30" s="39">
        <v>2.8799999999999992E-2</v>
      </c>
      <c r="M30" s="39">
        <v>3.2299999999999995E-2</v>
      </c>
      <c r="N30" s="45">
        <v>4.6999999999999986E-2</v>
      </c>
      <c r="O30" s="44">
        <v>3.0899999999999983E-2</v>
      </c>
      <c r="P30" s="39">
        <v>4.1300000000000003E-2</v>
      </c>
      <c r="Q30" s="39">
        <v>5.4999999999999993E-2</v>
      </c>
      <c r="R30" s="39">
        <v>6.7200000000000037E-2</v>
      </c>
      <c r="S30" s="39">
        <v>3.080000000000005E-2</v>
      </c>
      <c r="T30" s="39">
        <v>5.6200000000000028E-2</v>
      </c>
      <c r="U30" s="39">
        <v>8.77E-2</v>
      </c>
      <c r="V30" s="39">
        <v>9.299999999999975E-3</v>
      </c>
      <c r="W30" s="39">
        <v>3.9800000000000002E-2</v>
      </c>
      <c r="X30" s="39">
        <v>7.1399999999999963E-2</v>
      </c>
      <c r="Y30" s="39">
        <v>3.4099999999999964E-2</v>
      </c>
      <c r="Z30" s="45">
        <v>6.2400000000000011E-2</v>
      </c>
      <c r="AC30" s="39" t="s">
        <v>148</v>
      </c>
    </row>
    <row r="31" spans="1:29" s="39" customFormat="1">
      <c r="A31" s="39" t="s">
        <v>3</v>
      </c>
      <c r="B31" s="39" t="s">
        <v>62</v>
      </c>
      <c r="C31" s="44">
        <v>3.4700000000000009E-2</v>
      </c>
      <c r="D31" s="39">
        <v>5.2999999999999714E-3</v>
      </c>
      <c r="E31" s="39">
        <v>0.27280000000000004</v>
      </c>
      <c r="F31" s="39">
        <v>0.11199999999999999</v>
      </c>
      <c r="G31" s="39">
        <v>0.10540000000000005</v>
      </c>
      <c r="H31" s="39">
        <v>0.17570000000000002</v>
      </c>
      <c r="I31" s="39">
        <v>-1.749999999999996E-2</v>
      </c>
      <c r="J31" s="39">
        <v>0.14829999999999999</v>
      </c>
      <c r="K31" s="39">
        <v>9.1200000000000003E-2</v>
      </c>
      <c r="L31" s="39">
        <v>9.9100000000000021E-2</v>
      </c>
      <c r="M31" s="39">
        <v>8.6299999999999988E-2</v>
      </c>
      <c r="N31" s="45">
        <v>1.9799999999999984E-2</v>
      </c>
      <c r="O31" s="44">
        <v>4.5899999999999996E-2</v>
      </c>
      <c r="P31" s="39">
        <v>6.8900000000000017E-2</v>
      </c>
      <c r="Q31" s="39">
        <v>7.7699999999999991E-2</v>
      </c>
      <c r="R31" s="39">
        <v>7.8999999999999626E-3</v>
      </c>
      <c r="S31" s="39">
        <v>9.0100000000000013E-2</v>
      </c>
      <c r="T31" s="39">
        <v>9.7900000000000043E-2</v>
      </c>
      <c r="U31" s="39">
        <v>0.16649999999999998</v>
      </c>
      <c r="V31" s="39">
        <v>0.17849999999999999</v>
      </c>
      <c r="W31" s="39">
        <v>0.11179999999999995</v>
      </c>
      <c r="X31" s="39">
        <v>0.24370000000000003</v>
      </c>
      <c r="Y31" s="39">
        <v>0.15849999999999997</v>
      </c>
      <c r="Z31" s="45">
        <v>-1.4200000000000046E-2</v>
      </c>
    </row>
    <row r="32" spans="1:29" s="39" customFormat="1">
      <c r="A32" s="39" t="s">
        <v>48</v>
      </c>
      <c r="B32" s="39" t="s">
        <v>63</v>
      </c>
      <c r="C32" s="44">
        <v>1.7899999999999971E-2</v>
      </c>
      <c r="D32" s="39">
        <v>2.9600000000000015E-2</v>
      </c>
      <c r="E32" s="39">
        <v>0.70430000000000004</v>
      </c>
      <c r="F32" s="39">
        <v>0.80639999999999989</v>
      </c>
      <c r="G32" s="39">
        <v>0.66329999999999989</v>
      </c>
      <c r="H32" s="39">
        <v>0.58319999999999994</v>
      </c>
      <c r="I32" s="39">
        <v>0.48930000000000001</v>
      </c>
      <c r="J32" s="39">
        <v>0.41560000000000002</v>
      </c>
      <c r="K32" s="39">
        <v>0.22359999999999997</v>
      </c>
      <c r="L32" s="39">
        <v>0.19430000000000003</v>
      </c>
      <c r="M32" s="39">
        <v>0.1295</v>
      </c>
      <c r="N32" s="45">
        <v>0.17260000000000003</v>
      </c>
      <c r="O32" s="44">
        <v>4.0800000000000003E-2</v>
      </c>
      <c r="P32" s="39">
        <v>7.2300000000000031E-2</v>
      </c>
      <c r="Q32" s="39">
        <v>0.27439999999999998</v>
      </c>
      <c r="R32" s="39">
        <v>0.32829999999999998</v>
      </c>
      <c r="S32" s="39">
        <v>0.37520000000000003</v>
      </c>
      <c r="T32" s="39">
        <v>0.62719999999999998</v>
      </c>
      <c r="U32" s="39">
        <v>0.71110000000000007</v>
      </c>
      <c r="V32" s="39">
        <v>0.54549999999999987</v>
      </c>
      <c r="W32" s="39">
        <v>0.56520000000000004</v>
      </c>
      <c r="X32" s="39">
        <v>0.39540000000000003</v>
      </c>
      <c r="Y32" s="39">
        <v>4.4999999999999984E-2</v>
      </c>
      <c r="Z32" s="45">
        <v>3.5099999999999965E-2</v>
      </c>
    </row>
    <row r="33" spans="1:29" s="39" customFormat="1">
      <c r="A33" s="39" t="s">
        <v>19</v>
      </c>
      <c r="B33" s="39" t="s">
        <v>64</v>
      </c>
      <c r="C33" s="44">
        <v>2.5899999999999979E-2</v>
      </c>
      <c r="D33" s="39">
        <v>1.529999999999998E-2</v>
      </c>
      <c r="E33" s="39">
        <v>0.25220000000000004</v>
      </c>
      <c r="F33" s="39">
        <v>0.3523</v>
      </c>
      <c r="G33" s="39">
        <v>0.34079999999999999</v>
      </c>
      <c r="H33" s="39">
        <v>0.18710000000000004</v>
      </c>
      <c r="I33" s="39">
        <v>0.25430000000000003</v>
      </c>
      <c r="J33" s="39">
        <v>0.14040000000000002</v>
      </c>
      <c r="K33" s="39">
        <v>0.19990000000000002</v>
      </c>
      <c r="L33" s="39">
        <v>5.5300000000000016E-2</v>
      </c>
      <c r="M33" s="39">
        <v>5.9499999999999997E-2</v>
      </c>
      <c r="N33" s="45">
        <v>2.7100000000000013E-2</v>
      </c>
      <c r="O33" s="44">
        <v>3.2899999999999985E-2</v>
      </c>
      <c r="P33" s="39">
        <v>4.7799999999999954E-2</v>
      </c>
      <c r="Q33" s="39">
        <v>-1.4299999999999979E-2</v>
      </c>
      <c r="R33" s="39">
        <v>5.3900000000000003E-2</v>
      </c>
      <c r="S33" s="39">
        <v>8.4100000000000008E-2</v>
      </c>
      <c r="T33" s="39">
        <v>0.19910000000000005</v>
      </c>
      <c r="U33" s="39">
        <v>0.30779999999999996</v>
      </c>
      <c r="V33" s="39">
        <v>0.26539999999999997</v>
      </c>
      <c r="W33" s="39">
        <v>0.44089999999999996</v>
      </c>
      <c r="X33" s="39">
        <v>0.48970000000000002</v>
      </c>
      <c r="Y33" s="39">
        <v>6.7999999999999727E-3</v>
      </c>
      <c r="Z33" s="45">
        <v>2.0000000000000018E-2</v>
      </c>
    </row>
    <row r="34" spans="1:29" s="39" customFormat="1">
      <c r="A34" s="39" t="s">
        <v>7</v>
      </c>
      <c r="B34" s="39" t="s">
        <v>65</v>
      </c>
      <c r="C34" s="44">
        <v>-2.9200000000000004E-2</v>
      </c>
      <c r="D34" s="39">
        <v>5.6999999999999829E-3</v>
      </c>
      <c r="E34" s="39">
        <v>0.24340000000000001</v>
      </c>
      <c r="F34" s="39">
        <v>0.2273</v>
      </c>
      <c r="G34" s="39">
        <v>0.28910000000000002</v>
      </c>
      <c r="H34" s="39">
        <v>0.32419999999999999</v>
      </c>
      <c r="I34" s="39">
        <v>0.33489999999999998</v>
      </c>
      <c r="J34" s="39">
        <v>0.25269999999999998</v>
      </c>
      <c r="K34" s="39">
        <v>0.20649999999999996</v>
      </c>
      <c r="L34" s="39">
        <v>7.569999999999999E-2</v>
      </c>
      <c r="M34" s="39">
        <v>8.1299999999999983E-2</v>
      </c>
      <c r="N34" s="45">
        <v>8.989999999999998E-2</v>
      </c>
      <c r="O34" s="44">
        <v>8.7500000000000022E-2</v>
      </c>
      <c r="P34" s="39">
        <v>9.2799999999999994E-2</v>
      </c>
      <c r="Q34" s="39">
        <v>0.10869999999999996</v>
      </c>
      <c r="R34" s="39">
        <v>0.21970000000000001</v>
      </c>
      <c r="S34" s="39">
        <v>0.31280000000000008</v>
      </c>
      <c r="T34" s="39">
        <v>0.26289999999999997</v>
      </c>
      <c r="U34" s="39">
        <v>0.3992</v>
      </c>
      <c r="V34" s="39">
        <v>0.26770000000000005</v>
      </c>
      <c r="W34" s="39">
        <v>0.34570000000000001</v>
      </c>
      <c r="X34" s="39">
        <v>0.30059999999999992</v>
      </c>
      <c r="Y34" s="39">
        <v>4.500000000000004E-2</v>
      </c>
      <c r="Z34" s="45">
        <v>2.6700000000000002E-2</v>
      </c>
    </row>
    <row r="35" spans="1:29" s="39" customFormat="1">
      <c r="A35" s="39" t="s">
        <v>40</v>
      </c>
      <c r="B35" s="39" t="s">
        <v>66</v>
      </c>
      <c r="C35" s="44">
        <v>7.2800000000000031E-2</v>
      </c>
      <c r="D35" s="39">
        <v>4.9200000000000021E-2</v>
      </c>
      <c r="E35" s="39">
        <v>0.11249999999999999</v>
      </c>
      <c r="F35" s="39">
        <v>0.11639999999999995</v>
      </c>
      <c r="G35" s="39">
        <v>8.2799999999999985E-2</v>
      </c>
      <c r="H35" s="39">
        <v>5.0599999999999978E-2</v>
      </c>
      <c r="I35" s="39">
        <v>3.3999999999999975E-2</v>
      </c>
      <c r="J35" s="39">
        <v>3.8199999999999956E-2</v>
      </c>
      <c r="K35" s="39">
        <v>5.3200000000000025E-2</v>
      </c>
      <c r="L35" s="39">
        <v>7.350000000000001E-2</v>
      </c>
      <c r="M35" s="39">
        <v>2.2400000000000031E-2</v>
      </c>
      <c r="N35" s="45">
        <v>3.999999999999998E-2</v>
      </c>
      <c r="O35" s="44">
        <v>6.2300000000000022E-2</v>
      </c>
      <c r="P35" s="39">
        <v>3.2699999999999951E-2</v>
      </c>
      <c r="Q35" s="39">
        <v>6.2600000000000044E-2</v>
      </c>
      <c r="R35" s="39">
        <v>2.1100000000000008E-2</v>
      </c>
      <c r="S35" s="39">
        <v>6.5999999999999948E-2</v>
      </c>
      <c r="T35" s="39">
        <v>8.2499999999999962E-2</v>
      </c>
      <c r="U35" s="39">
        <v>7.5999999999999956E-3</v>
      </c>
      <c r="V35" s="39">
        <v>2.5600000000000012E-2</v>
      </c>
      <c r="W35" s="39">
        <v>3.6299999999999999E-2</v>
      </c>
      <c r="X35" s="39">
        <v>9.7000000000000419E-3</v>
      </c>
      <c r="Y35" s="39">
        <v>5.3499999999999992E-2</v>
      </c>
      <c r="Z35" s="45">
        <v>1.1899999999999966E-2</v>
      </c>
    </row>
    <row r="36" spans="1:29" s="39" customFormat="1">
      <c r="A36" s="39" t="s">
        <v>33</v>
      </c>
      <c r="B36" s="39" t="s">
        <v>67</v>
      </c>
      <c r="C36" s="44">
        <v>0.10539999999999999</v>
      </c>
      <c r="D36" s="39">
        <v>5.3300000000000014E-2</v>
      </c>
      <c r="E36" s="39">
        <v>8.9200000000000002E-2</v>
      </c>
      <c r="F36" s="39">
        <v>6.7400000000000015E-2</v>
      </c>
      <c r="G36" s="39">
        <v>1.0500000000000009E-2</v>
      </c>
      <c r="H36" s="39">
        <v>1.9199999999999995E-2</v>
      </c>
      <c r="I36" s="39">
        <v>3.510000000000002E-2</v>
      </c>
      <c r="J36" s="39">
        <v>4.7399999999999998E-2</v>
      </c>
      <c r="K36" s="39">
        <v>6.4599999999999991E-2</v>
      </c>
      <c r="L36" s="39">
        <v>7.2000000000000008E-2</v>
      </c>
      <c r="M36" s="39">
        <v>7.4500000000000011E-2</v>
      </c>
      <c r="N36" s="45">
        <v>4.4400000000000051E-2</v>
      </c>
      <c r="O36" s="44">
        <v>5.4599999999999982E-2</v>
      </c>
      <c r="P36" s="39">
        <v>4.2099999999999971E-2</v>
      </c>
      <c r="Q36" s="39">
        <v>6.9900000000000018E-2</v>
      </c>
      <c r="R36" s="39">
        <v>4.3800000000000006E-2</v>
      </c>
      <c r="S36" s="39">
        <v>5.1099999999999979E-2</v>
      </c>
      <c r="T36" s="39">
        <v>6.7999999999999949E-2</v>
      </c>
      <c r="U36" s="39">
        <v>5.3499999999999992E-2</v>
      </c>
      <c r="V36" s="39">
        <v>1.2299999999999978E-2</v>
      </c>
      <c r="W36" s="39">
        <v>-5.1700000000000024E-2</v>
      </c>
      <c r="X36" s="39">
        <v>4.6499999999999986E-2</v>
      </c>
      <c r="Y36" s="39">
        <v>-2.0699999999999996E-2</v>
      </c>
      <c r="Z36" s="45">
        <v>-1.2900000000000023E-2</v>
      </c>
    </row>
    <row r="37" spans="1:29" s="39" customFormat="1">
      <c r="A37" s="39" t="s">
        <v>23</v>
      </c>
      <c r="B37" s="39" t="s">
        <v>68</v>
      </c>
      <c r="C37" s="44">
        <v>0.124</v>
      </c>
      <c r="D37" s="39">
        <v>6.8500000000000005E-2</v>
      </c>
      <c r="E37" s="39">
        <v>0.15720000000000001</v>
      </c>
      <c r="F37" s="39">
        <v>3.8700000000000012E-2</v>
      </c>
      <c r="G37" s="39">
        <v>2.2600000000000009E-2</v>
      </c>
      <c r="H37" s="39">
        <v>9.5000000000000029E-2</v>
      </c>
      <c r="I37" s="39">
        <v>6.5999999999999948E-3</v>
      </c>
      <c r="J37" s="39">
        <v>3.3399999999999985E-2</v>
      </c>
      <c r="K37" s="39">
        <v>5.1300000000000012E-2</v>
      </c>
      <c r="L37" s="39">
        <v>8.3000000000000018E-2</v>
      </c>
      <c r="M37" s="39">
        <v>8.5799999999999987E-2</v>
      </c>
      <c r="N37" s="45">
        <v>4.4499999999999984E-2</v>
      </c>
      <c r="O37" s="44">
        <v>1.5100000000000002E-2</v>
      </c>
      <c r="P37" s="39">
        <v>3.290000000000004E-2</v>
      </c>
      <c r="Q37" s="39">
        <v>6.3500000000000001E-2</v>
      </c>
      <c r="R37" s="39">
        <v>6.9300000000000028E-2</v>
      </c>
      <c r="S37" s="39">
        <v>7.3199999999999987E-2</v>
      </c>
      <c r="T37" s="39">
        <v>7.7999999999999958E-2</v>
      </c>
      <c r="U37" s="39">
        <v>0.13720000000000004</v>
      </c>
      <c r="V37" s="39">
        <v>5.7199999999999973E-2</v>
      </c>
      <c r="W37" s="39">
        <v>-1.1700000000000044E-2</v>
      </c>
      <c r="X37" s="39">
        <v>0.17649999999999993</v>
      </c>
      <c r="Y37" s="39">
        <v>7.3000000000000009E-2</v>
      </c>
      <c r="Z37" s="45">
        <v>2.8400000000000036E-2</v>
      </c>
      <c r="AC37" s="39" t="s">
        <v>150</v>
      </c>
    </row>
    <row r="38" spans="1:29" s="39" customFormat="1">
      <c r="A38" s="39" t="s">
        <v>58</v>
      </c>
      <c r="B38" s="39" t="s">
        <v>69</v>
      </c>
      <c r="C38" s="44">
        <v>8.7799999999999989E-2</v>
      </c>
      <c r="D38" s="39">
        <v>5.9400000000000008E-2</v>
      </c>
      <c r="E38" s="39">
        <v>0.13550000000000001</v>
      </c>
      <c r="F38" s="39">
        <v>0.18580000000000002</v>
      </c>
      <c r="G38" s="39">
        <v>0.14340000000000003</v>
      </c>
      <c r="H38" s="39">
        <v>0.11799999999999999</v>
      </c>
      <c r="I38" s="39">
        <v>0.14889999999999998</v>
      </c>
      <c r="J38" s="39">
        <v>5.1199999999999968E-2</v>
      </c>
      <c r="K38" s="39">
        <v>8.0799999999999983E-2</v>
      </c>
      <c r="L38" s="39">
        <v>6.2599999999999989E-2</v>
      </c>
      <c r="M38" s="39">
        <v>6.1200000000000032E-2</v>
      </c>
      <c r="N38" s="45">
        <v>9.3400000000000039E-2</v>
      </c>
      <c r="O38" s="44">
        <v>3.8700000000000012E-2</v>
      </c>
      <c r="P38" s="39">
        <v>9.7200000000000009E-2</v>
      </c>
      <c r="Q38" s="39">
        <v>1.1299999999999977E-2</v>
      </c>
      <c r="R38" s="39">
        <v>0.15029999999999999</v>
      </c>
      <c r="S38" s="39">
        <v>0.14170000000000005</v>
      </c>
      <c r="T38" s="39">
        <v>0.13969999999999994</v>
      </c>
      <c r="U38" s="39">
        <v>0.11459999999999998</v>
      </c>
      <c r="V38" s="39">
        <v>0.12680000000000002</v>
      </c>
      <c r="W38" s="39">
        <v>0.13159999999999994</v>
      </c>
      <c r="X38" s="39">
        <v>9.5699999999999952E-2</v>
      </c>
      <c r="Y38" s="39">
        <v>2.6200000000000001E-2</v>
      </c>
      <c r="Z38" s="45">
        <v>3.1200000000000006E-2</v>
      </c>
    </row>
    <row r="39" spans="1:29" s="39" customFormat="1">
      <c r="A39" s="39" t="s">
        <v>48</v>
      </c>
      <c r="B39" s="39" t="s">
        <v>70</v>
      </c>
      <c r="C39" s="44">
        <v>5.5999999999999994E-2</v>
      </c>
      <c r="D39" s="39">
        <v>3.9199999999999957E-2</v>
      </c>
      <c r="E39" s="39">
        <v>0.35590000000000005</v>
      </c>
      <c r="F39" s="39">
        <v>0.32010000000000005</v>
      </c>
      <c r="G39" s="39">
        <v>0.32529999999999998</v>
      </c>
      <c r="H39" s="39">
        <v>0.39139999999999997</v>
      </c>
      <c r="I39" s="39">
        <v>0.38209999999999994</v>
      </c>
      <c r="J39" s="39">
        <v>0.31050000000000005</v>
      </c>
      <c r="K39" s="39">
        <v>9.1899999999999982E-2</v>
      </c>
      <c r="L39" s="39">
        <v>0.1336</v>
      </c>
      <c r="M39" s="39">
        <v>0.10949999999999999</v>
      </c>
      <c r="N39" s="45">
        <v>0.1109</v>
      </c>
      <c r="O39" s="44">
        <v>7.7500000000000013E-2</v>
      </c>
      <c r="P39" s="39">
        <v>7.240000000000002E-2</v>
      </c>
      <c r="Q39" s="39">
        <v>0.1159</v>
      </c>
      <c r="R39" s="39">
        <v>0.22310000000000002</v>
      </c>
      <c r="S39" s="39">
        <v>0.31319999999999998</v>
      </c>
      <c r="T39" s="39">
        <v>0.24890000000000001</v>
      </c>
      <c r="U39" s="39">
        <v>0.42450000000000004</v>
      </c>
      <c r="V39" s="39">
        <v>0.57519999999999993</v>
      </c>
      <c r="W39" s="39">
        <v>0.4924</v>
      </c>
      <c r="X39" s="39">
        <v>0.43819999999999998</v>
      </c>
      <c r="Y39" s="39">
        <v>5.6999999999999829E-3</v>
      </c>
      <c r="Z39" s="45">
        <v>2.1699999999999997E-2</v>
      </c>
    </row>
    <row r="40" spans="1:29" s="39" customFormat="1">
      <c r="A40" s="39" t="s">
        <v>19</v>
      </c>
      <c r="B40" s="39" t="s">
        <v>71</v>
      </c>
      <c r="C40" s="44">
        <v>3.0000000000000027E-3</v>
      </c>
      <c r="D40" s="39">
        <v>3.7700000000000011E-2</v>
      </c>
      <c r="E40" s="39">
        <v>0.21240000000000003</v>
      </c>
      <c r="F40" s="39">
        <v>0.15739999999999998</v>
      </c>
      <c r="G40" s="39">
        <v>0.1739</v>
      </c>
      <c r="H40" s="39">
        <v>7.6000000000000012E-2</v>
      </c>
      <c r="I40" s="39">
        <v>0.10140000000000005</v>
      </c>
      <c r="J40" s="39">
        <v>3.1600000000000017E-2</v>
      </c>
      <c r="K40" s="39">
        <v>6.9599999999999995E-2</v>
      </c>
      <c r="L40" s="39">
        <v>1.479999999999998E-2</v>
      </c>
      <c r="M40" s="39">
        <v>1.319999999999999E-2</v>
      </c>
      <c r="N40" s="45">
        <v>5.099999999999999E-2</v>
      </c>
      <c r="O40" s="44">
        <v>5.5900000000000005E-2</v>
      </c>
      <c r="P40" s="39">
        <v>8.5999999999999965E-2</v>
      </c>
      <c r="Q40" s="39">
        <v>2.3500000000000021E-2</v>
      </c>
      <c r="R40" s="39">
        <v>2.3299999999999987E-2</v>
      </c>
      <c r="S40" s="39">
        <v>8.989999999999998E-2</v>
      </c>
      <c r="T40" s="39">
        <v>3.0599999999999961E-2</v>
      </c>
      <c r="U40" s="39">
        <v>1.1699999999999988E-2</v>
      </c>
      <c r="V40" s="39">
        <v>4.7099999999999975E-2</v>
      </c>
      <c r="W40" s="39">
        <v>3.9599999999999969E-2</v>
      </c>
      <c r="X40" s="39">
        <v>0.10070000000000001</v>
      </c>
      <c r="Y40" s="39">
        <v>1.0000000000000009E-3</v>
      </c>
      <c r="Z40" s="45">
        <v>4.3499999999999983E-2</v>
      </c>
    </row>
    <row r="41" spans="1:29" s="39" customFormat="1">
      <c r="A41" s="39" t="s">
        <v>7</v>
      </c>
      <c r="B41" s="39" t="s">
        <v>72</v>
      </c>
      <c r="C41" s="44">
        <v>2.1100000000000008E-2</v>
      </c>
      <c r="D41" s="39">
        <v>3.290000000000004E-2</v>
      </c>
      <c r="E41" s="39">
        <v>0.12419999999999998</v>
      </c>
      <c r="F41" s="39">
        <v>0.13150000000000001</v>
      </c>
      <c r="G41" s="39">
        <v>0.10100000000000003</v>
      </c>
      <c r="H41" s="39">
        <v>0.12830000000000003</v>
      </c>
      <c r="I41" s="39">
        <v>8.5999999999999965E-2</v>
      </c>
      <c r="J41" s="39">
        <v>0.14950000000000002</v>
      </c>
      <c r="K41" s="39">
        <v>6.4400000000000013E-2</v>
      </c>
      <c r="L41" s="39">
        <v>3.3799999999999997E-2</v>
      </c>
      <c r="M41" s="39">
        <v>2.7600000000000013E-2</v>
      </c>
      <c r="N41" s="45">
        <v>1.2199999999999989E-2</v>
      </c>
      <c r="O41" s="44">
        <v>7.5900000000000023E-2</v>
      </c>
      <c r="P41" s="39">
        <v>0.10670000000000002</v>
      </c>
      <c r="Q41" s="39">
        <v>4.4999999999999984E-2</v>
      </c>
      <c r="R41" s="39">
        <v>9.1799999999999993E-2</v>
      </c>
      <c r="S41" s="39">
        <v>0.21720000000000006</v>
      </c>
      <c r="T41" s="39">
        <v>0.13770000000000004</v>
      </c>
      <c r="U41" s="39">
        <v>8.049999999999996E-2</v>
      </c>
      <c r="V41" s="39">
        <v>0.12530000000000002</v>
      </c>
      <c r="W41" s="39">
        <v>0.12570000000000003</v>
      </c>
      <c r="X41" s="39">
        <v>0.12859999999999999</v>
      </c>
      <c r="Y41" s="39">
        <v>6.6300000000000026E-2</v>
      </c>
      <c r="Z41" s="45">
        <v>6.9400000000000017E-2</v>
      </c>
    </row>
    <row r="42" spans="1:29" s="39" customFormat="1" ht="17" thickBot="1">
      <c r="A42" s="39" t="s">
        <v>3</v>
      </c>
      <c r="B42" s="39" t="s">
        <v>73</v>
      </c>
      <c r="C42" s="46">
        <v>4.3300000000000005E-2</v>
      </c>
      <c r="D42" s="47">
        <v>1.2199999999999989E-2</v>
      </c>
      <c r="E42" s="47">
        <v>8.7099999999999983E-2</v>
      </c>
      <c r="F42" s="47">
        <v>8.9100000000000013E-2</v>
      </c>
      <c r="G42" s="47">
        <v>0.12129999999999996</v>
      </c>
      <c r="H42" s="47">
        <v>0.11160000000000003</v>
      </c>
      <c r="I42" s="47">
        <v>4.400000000000015E-3</v>
      </c>
      <c r="J42" s="47">
        <v>3.9899999999999991E-2</v>
      </c>
      <c r="K42" s="47">
        <v>5.0900000000000029E-2</v>
      </c>
      <c r="L42" s="47">
        <v>2.1299999999999986E-2</v>
      </c>
      <c r="M42" s="47">
        <v>7.2999999999999732E-3</v>
      </c>
      <c r="N42" s="48">
        <v>3.4700000000000009E-2</v>
      </c>
      <c r="O42" s="46">
        <v>4.1600000000000026E-2</v>
      </c>
      <c r="P42" s="47">
        <v>1.6999999999999793E-3</v>
      </c>
      <c r="Q42" s="47">
        <v>-3.5200000000000009E-2</v>
      </c>
      <c r="R42" s="47">
        <v>4.4600000000000029E-2</v>
      </c>
      <c r="S42" s="47">
        <v>2.52E-2</v>
      </c>
      <c r="T42" s="47">
        <v>5.1600000000000035E-2</v>
      </c>
      <c r="U42" s="47">
        <v>-7.4500000000000011E-2</v>
      </c>
      <c r="V42" s="47">
        <v>0.12419999999999998</v>
      </c>
      <c r="W42" s="47">
        <v>0.10460000000000003</v>
      </c>
      <c r="X42" s="47">
        <v>-9.000000000000008E-3</v>
      </c>
      <c r="Y42" s="47">
        <v>4.8799999999999955E-2</v>
      </c>
      <c r="Z42" s="48">
        <v>4.500000000000004E-3</v>
      </c>
    </row>
    <row r="43" spans="1:29" s="39" customFormat="1" ht="17" thickBot="1">
      <c r="C43" s="77" t="s">
        <v>76</v>
      </c>
      <c r="D43" s="78"/>
      <c r="E43" s="78"/>
      <c r="F43" s="78"/>
      <c r="G43" s="78"/>
      <c r="H43" s="78"/>
      <c r="I43" s="78"/>
      <c r="J43" s="78"/>
      <c r="K43" s="78"/>
      <c r="L43" s="78"/>
      <c r="M43" s="78"/>
      <c r="N43" s="79"/>
      <c r="O43" s="77" t="s">
        <v>77</v>
      </c>
      <c r="P43" s="78"/>
      <c r="Q43" s="78"/>
      <c r="R43" s="78"/>
      <c r="S43" s="78"/>
      <c r="T43" s="78"/>
      <c r="U43" s="78"/>
      <c r="V43" s="78"/>
      <c r="W43" s="78"/>
      <c r="X43" s="78"/>
      <c r="Y43" s="78"/>
      <c r="Z43" s="79"/>
    </row>
    <row r="44" spans="1:29" s="39" customFormat="1">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9" s="39" customFormat="1">
      <c r="A45" s="40" t="s">
        <v>60</v>
      </c>
      <c r="B45" s="39" t="s">
        <v>174</v>
      </c>
    </row>
    <row r="46" spans="1:29" s="39" customFormat="1" ht="17" thickBot="1">
      <c r="A46" s="39" t="s">
        <v>144</v>
      </c>
      <c r="C46" s="39" t="s">
        <v>78</v>
      </c>
      <c r="D46" s="39">
        <v>2</v>
      </c>
      <c r="E46" s="39">
        <v>3</v>
      </c>
      <c r="F46" s="39">
        <v>4</v>
      </c>
      <c r="G46" s="39">
        <v>5</v>
      </c>
      <c r="H46" s="39">
        <v>6</v>
      </c>
      <c r="I46" s="39">
        <v>7</v>
      </c>
      <c r="J46" s="39">
        <v>8</v>
      </c>
      <c r="K46" s="39">
        <v>9</v>
      </c>
      <c r="L46" s="39">
        <v>10</v>
      </c>
      <c r="M46" s="39">
        <v>11</v>
      </c>
      <c r="N46" s="39">
        <v>12</v>
      </c>
      <c r="O46" s="39">
        <v>13</v>
      </c>
      <c r="P46" s="39">
        <v>14</v>
      </c>
      <c r="Q46" s="39">
        <v>15</v>
      </c>
      <c r="R46" s="39">
        <v>16</v>
      </c>
      <c r="S46" s="39">
        <v>17</v>
      </c>
      <c r="T46" s="39">
        <v>18</v>
      </c>
      <c r="U46" s="39">
        <v>19</v>
      </c>
      <c r="V46" s="39">
        <v>20</v>
      </c>
      <c r="W46" s="39">
        <v>21</v>
      </c>
      <c r="X46" s="39">
        <v>22</v>
      </c>
      <c r="Y46" s="39">
        <v>23</v>
      </c>
      <c r="Z46" s="39">
        <v>24</v>
      </c>
    </row>
    <row r="47" spans="1:29" s="39" customFormat="1">
      <c r="A47" s="39" t="s">
        <v>75</v>
      </c>
      <c r="B47" s="39" t="s">
        <v>57</v>
      </c>
      <c r="C47" s="41">
        <v>0.55750000000000011</v>
      </c>
      <c r="D47" s="42">
        <v>0.57120000000000004</v>
      </c>
      <c r="E47" s="42">
        <v>1.0796000000000001</v>
      </c>
      <c r="F47" s="42">
        <v>1.3972</v>
      </c>
      <c r="G47" s="42">
        <v>1.4018999999999999</v>
      </c>
      <c r="H47" s="42">
        <v>1.0819000000000001</v>
      </c>
      <c r="I47" s="42">
        <v>1.4419000000000002</v>
      </c>
      <c r="J47" s="42">
        <v>1.1342000000000001</v>
      </c>
      <c r="K47" s="42">
        <v>1.33</v>
      </c>
      <c r="L47" s="42">
        <v>1.2946</v>
      </c>
      <c r="M47" s="42">
        <v>1.3352999999999999</v>
      </c>
      <c r="N47" s="43">
        <v>1.4749000000000001</v>
      </c>
      <c r="O47" s="41">
        <v>1.3309</v>
      </c>
      <c r="P47" s="42">
        <v>1.1310000000000002</v>
      </c>
      <c r="Q47" s="42">
        <v>1.3112999999999997</v>
      </c>
      <c r="R47" s="42">
        <v>1.0988</v>
      </c>
      <c r="S47" s="42">
        <v>1.387</v>
      </c>
      <c r="T47" s="42">
        <v>1.2210000000000001</v>
      </c>
      <c r="U47" s="42">
        <v>1.0493000000000001</v>
      </c>
      <c r="V47" s="42">
        <v>1.2636999999999998</v>
      </c>
      <c r="W47" s="42">
        <v>1.1198000000000001</v>
      </c>
      <c r="X47" s="42">
        <v>1.1137000000000001</v>
      </c>
      <c r="Y47" s="42">
        <v>-1.034999999999997E-2</v>
      </c>
      <c r="Z47" s="43">
        <v>1.4000000000000012E-2</v>
      </c>
    </row>
    <row r="48" spans="1:29" s="39" customFormat="1">
      <c r="A48" s="39" t="s">
        <v>36</v>
      </c>
      <c r="B48" s="39" t="s">
        <v>59</v>
      </c>
      <c r="C48" s="44">
        <v>0.60614999999999997</v>
      </c>
      <c r="D48" s="39">
        <v>0.57275000000000009</v>
      </c>
      <c r="E48" s="39">
        <v>0.59704999999999997</v>
      </c>
      <c r="F48" s="39">
        <v>0.54339999999999999</v>
      </c>
      <c r="G48" s="39">
        <v>0.65200000000000014</v>
      </c>
      <c r="H48" s="39">
        <v>0.78029999999999999</v>
      </c>
      <c r="I48" s="39">
        <v>0.59940000000000004</v>
      </c>
      <c r="J48" s="39">
        <v>0.56599999999999995</v>
      </c>
      <c r="K48" s="39">
        <v>0.64344999999999997</v>
      </c>
      <c r="L48" s="39">
        <v>0.59610000000000007</v>
      </c>
      <c r="M48" s="39">
        <v>0.51690000000000014</v>
      </c>
      <c r="N48" s="45">
        <v>0.65849999999999986</v>
      </c>
      <c r="O48" s="44">
        <v>8.7099999999999955E-2</v>
      </c>
      <c r="P48" s="39">
        <v>3.0200000000000005E-2</v>
      </c>
      <c r="Q48" s="39">
        <v>9.0899999999999981E-2</v>
      </c>
      <c r="R48" s="39">
        <v>5.8699999999999974E-2</v>
      </c>
      <c r="S48" s="39">
        <v>8.2949999999999968E-2</v>
      </c>
      <c r="T48" s="39">
        <v>6.5999999999999948E-3</v>
      </c>
      <c r="U48" s="39">
        <v>4.3650000000000022E-2</v>
      </c>
      <c r="V48" s="39">
        <v>1.5999999999999903E-3</v>
      </c>
      <c r="W48" s="39">
        <v>3.7499999999999756E-3</v>
      </c>
      <c r="X48" s="39">
        <v>2.1449999999999969E-2</v>
      </c>
      <c r="Y48" s="39">
        <v>8.499999999999619E-4</v>
      </c>
      <c r="Z48" s="45">
        <v>3.999999999999998E-2</v>
      </c>
    </row>
    <row r="49" spans="1:26" s="39" customFormat="1">
      <c r="A49" s="39" t="s">
        <v>30</v>
      </c>
      <c r="B49" s="39" t="s">
        <v>60</v>
      </c>
      <c r="C49" s="44">
        <v>0.74540000000000006</v>
      </c>
      <c r="D49" s="39">
        <v>0.62559999999999993</v>
      </c>
      <c r="E49" s="39">
        <v>0.65304999999999991</v>
      </c>
      <c r="F49" s="39">
        <v>0.4385</v>
      </c>
      <c r="G49" s="39">
        <v>0.62290000000000001</v>
      </c>
      <c r="H49" s="39">
        <v>0.71105000000000007</v>
      </c>
      <c r="I49" s="39">
        <v>0.63900000000000001</v>
      </c>
      <c r="J49" s="39">
        <v>0.62744999999999995</v>
      </c>
      <c r="K49" s="39">
        <v>0.6450499999999999</v>
      </c>
      <c r="L49" s="39">
        <v>0.64654999999999996</v>
      </c>
      <c r="M49" s="39">
        <v>0.71894999999999998</v>
      </c>
      <c r="N49" s="45">
        <v>0.65384999999999993</v>
      </c>
      <c r="O49" s="44">
        <v>2.4200000000000055E-2</v>
      </c>
      <c r="P49" s="39">
        <v>1.7349999999999977E-2</v>
      </c>
      <c r="Q49" s="39">
        <v>3.1299999999999994E-2</v>
      </c>
      <c r="R49" s="39">
        <v>1.799999999999996E-2</v>
      </c>
      <c r="S49" s="39">
        <v>3.1900000000000039E-2</v>
      </c>
      <c r="T49" s="39">
        <v>4.7949999999999993E-2</v>
      </c>
      <c r="U49" s="39">
        <v>2.2100000000000009E-2</v>
      </c>
      <c r="V49" s="39">
        <v>-1.9299999999999984E-2</v>
      </c>
      <c r="W49" s="39">
        <v>6.9750000000000034E-2</v>
      </c>
      <c r="X49" s="39">
        <v>-2.7050000000000018E-2</v>
      </c>
      <c r="Y49" s="39">
        <v>5.0750000000000017E-2</v>
      </c>
      <c r="Z49" s="45">
        <v>-1.0750000000000037E-2</v>
      </c>
    </row>
    <row r="50" spans="1:26" s="39" customFormat="1">
      <c r="A50" s="39" t="s">
        <v>26</v>
      </c>
      <c r="B50" s="39" t="s">
        <v>61</v>
      </c>
      <c r="C50" s="44">
        <v>0.4920000000000001</v>
      </c>
      <c r="D50" s="39">
        <v>0.5807000000000001</v>
      </c>
      <c r="E50" s="39">
        <v>0.53175000000000006</v>
      </c>
      <c r="F50" s="39">
        <v>0.65090000000000003</v>
      </c>
      <c r="G50" s="39">
        <v>0.58800000000000008</v>
      </c>
      <c r="H50" s="39">
        <v>0.5757000000000001</v>
      </c>
      <c r="I50" s="39">
        <v>0.66549999999999976</v>
      </c>
      <c r="J50" s="39">
        <v>0.55785000000000007</v>
      </c>
      <c r="K50" s="39">
        <v>0.70735000000000003</v>
      </c>
      <c r="L50" s="39">
        <v>0.63715000000000011</v>
      </c>
      <c r="M50" s="39">
        <v>0.67805000000000004</v>
      </c>
      <c r="N50" s="45">
        <v>0.58989999999999998</v>
      </c>
      <c r="O50" s="44">
        <v>2.1549999999999958E-2</v>
      </c>
      <c r="P50" s="39">
        <v>6.4649999999999985E-2</v>
      </c>
      <c r="Q50" s="39">
        <v>4.7500000000000042E-2</v>
      </c>
      <c r="R50" s="39">
        <v>8.4799999999999986E-2</v>
      </c>
      <c r="S50" s="39">
        <v>5.7099999999999984E-2</v>
      </c>
      <c r="T50" s="39">
        <v>0.13454999999999995</v>
      </c>
      <c r="U50" s="39">
        <v>0.18660000000000004</v>
      </c>
      <c r="V50" s="39">
        <v>0.13654999999999995</v>
      </c>
      <c r="W50" s="39">
        <v>0.23334999999999995</v>
      </c>
      <c r="X50" s="39">
        <v>0.35175000000000006</v>
      </c>
      <c r="Y50" s="39">
        <v>-2.5000000000000022E-3</v>
      </c>
      <c r="Z50" s="45">
        <v>0.1961</v>
      </c>
    </row>
    <row r="51" spans="1:26" s="39" customFormat="1">
      <c r="A51" s="39" t="s">
        <v>3</v>
      </c>
      <c r="B51" s="39" t="s">
        <v>62</v>
      </c>
      <c r="C51" s="44">
        <v>0.75905</v>
      </c>
      <c r="D51" s="39">
        <v>0.68475000000000008</v>
      </c>
      <c r="E51" s="39">
        <v>0.22029999999999994</v>
      </c>
      <c r="F51" s="39">
        <v>0.22149999999999992</v>
      </c>
      <c r="G51" s="39">
        <v>0.32665</v>
      </c>
      <c r="H51" s="39">
        <v>0.5847500000000001</v>
      </c>
      <c r="I51" s="39">
        <v>0.46745000000000009</v>
      </c>
      <c r="J51" s="39">
        <v>0.58489999999999998</v>
      </c>
      <c r="K51" s="39">
        <v>0.63934999999999997</v>
      </c>
      <c r="L51" s="39">
        <v>0.68840000000000001</v>
      </c>
      <c r="M51" s="39">
        <v>0.59509999999999996</v>
      </c>
      <c r="N51" s="45">
        <v>0.60925000000000007</v>
      </c>
      <c r="O51" s="44">
        <v>4.824999999999996E-2</v>
      </c>
      <c r="P51" s="39">
        <v>8.9600000000000068E-2</v>
      </c>
      <c r="Q51" s="39">
        <v>4.8250000000000015E-2</v>
      </c>
      <c r="R51" s="39">
        <v>-2.8600000000000014E-2</v>
      </c>
      <c r="S51" s="39">
        <v>4.5850000000000002E-2</v>
      </c>
      <c r="T51" s="39">
        <v>-4.5000000000000595E-4</v>
      </c>
      <c r="U51" s="39">
        <v>8.6249999999999993E-2</v>
      </c>
      <c r="V51" s="39">
        <v>0.10589999999999999</v>
      </c>
      <c r="W51" s="39">
        <v>-2.2100000000000009E-2</v>
      </c>
      <c r="X51" s="39">
        <v>1.6649999999999998E-2</v>
      </c>
      <c r="Y51" s="39">
        <v>0.13750000000000007</v>
      </c>
      <c r="Z51" s="45">
        <v>3.7499999999999756E-3</v>
      </c>
    </row>
    <row r="52" spans="1:26" s="39" customFormat="1">
      <c r="A52" s="39" t="s">
        <v>48</v>
      </c>
      <c r="B52" s="39" t="s">
        <v>63</v>
      </c>
      <c r="C52" s="44">
        <v>0.50099999999999989</v>
      </c>
      <c r="D52" s="39">
        <v>0.63650000000000007</v>
      </c>
      <c r="E52" s="39">
        <v>3.3299999999999996E-2</v>
      </c>
      <c r="F52" s="39">
        <v>0.16994999999999993</v>
      </c>
      <c r="G52" s="39">
        <v>0.36875000000000002</v>
      </c>
      <c r="H52" s="39">
        <v>0.59955000000000003</v>
      </c>
      <c r="I52" s="39">
        <v>0.99529999999999985</v>
      </c>
      <c r="J52" s="39">
        <v>0.85549999999999993</v>
      </c>
      <c r="K52" s="39">
        <v>0.83689999999999998</v>
      </c>
      <c r="L52" s="39">
        <v>0.83410000000000006</v>
      </c>
      <c r="M52" s="39">
        <v>0.77570000000000006</v>
      </c>
      <c r="N52" s="45">
        <v>0.68845000000000023</v>
      </c>
      <c r="O52" s="44">
        <v>4.8750000000000016E-2</v>
      </c>
      <c r="P52" s="39">
        <v>1.5750000000000042E-2</v>
      </c>
      <c r="Q52" s="39">
        <v>0.17915000000000003</v>
      </c>
      <c r="R52" s="39">
        <v>0.21395000000000003</v>
      </c>
      <c r="S52" s="39">
        <v>0.24489999999999995</v>
      </c>
      <c r="T52" s="39">
        <v>0.32305</v>
      </c>
      <c r="U52" s="39">
        <v>0.31395000000000001</v>
      </c>
      <c r="V52" s="39">
        <v>0.31759999999999994</v>
      </c>
      <c r="W52" s="39">
        <v>0.28720000000000001</v>
      </c>
      <c r="X52" s="39">
        <v>0.10930000000000001</v>
      </c>
      <c r="Y52" s="39">
        <v>0.10320000000000001</v>
      </c>
      <c r="Z52" s="45">
        <v>6.4499999999999946E-2</v>
      </c>
    </row>
    <row r="53" spans="1:26" s="39" customFormat="1">
      <c r="A53" s="39" t="s">
        <v>19</v>
      </c>
      <c r="B53" s="39" t="s">
        <v>64</v>
      </c>
      <c r="C53" s="44">
        <v>0.51429999999999998</v>
      </c>
      <c r="D53" s="39">
        <v>0.59</v>
      </c>
      <c r="E53" s="39">
        <v>0.13584999999999997</v>
      </c>
      <c r="F53" s="39">
        <v>0.29359999999999992</v>
      </c>
      <c r="G53" s="39">
        <v>0.78310000000000013</v>
      </c>
      <c r="H53" s="39">
        <v>0.67994999999999994</v>
      </c>
      <c r="I53" s="39">
        <v>0.80929999999999991</v>
      </c>
      <c r="J53" s="39">
        <v>0.80349999999999999</v>
      </c>
      <c r="K53" s="39">
        <v>0.78109999999999991</v>
      </c>
      <c r="L53" s="39">
        <v>0.77810000000000001</v>
      </c>
      <c r="M53" s="39">
        <v>0.71130000000000004</v>
      </c>
      <c r="N53" s="45">
        <v>0.71469999999999989</v>
      </c>
      <c r="O53" s="44">
        <v>8.2999999999999741E-3</v>
      </c>
      <c r="P53" s="39">
        <v>4.544999999999999E-2</v>
      </c>
      <c r="Q53" s="39">
        <v>1.749999999999996E-2</v>
      </c>
      <c r="R53" s="39">
        <v>0.13095000000000001</v>
      </c>
      <c r="S53" s="39">
        <v>0.11615000000000003</v>
      </c>
      <c r="T53" s="39">
        <v>0.20774999999999999</v>
      </c>
      <c r="U53" s="39">
        <v>0.21179999999999999</v>
      </c>
      <c r="V53" s="39">
        <v>0.22719999999999996</v>
      </c>
      <c r="W53" s="39">
        <v>0.30285000000000006</v>
      </c>
      <c r="X53" s="39">
        <v>0.34055000000000002</v>
      </c>
      <c r="Y53" s="39">
        <v>8.0699999999999994E-2</v>
      </c>
      <c r="Z53" s="45">
        <v>0.12035000000000001</v>
      </c>
    </row>
    <row r="54" spans="1:26" s="39" customFormat="1">
      <c r="A54" s="39" t="s">
        <v>7</v>
      </c>
      <c r="B54" s="39" t="s">
        <v>65</v>
      </c>
      <c r="C54" s="44">
        <v>0.58274999999999999</v>
      </c>
      <c r="D54" s="39">
        <v>0.74780000000000002</v>
      </c>
      <c r="E54" s="39">
        <v>0.40344999999999992</v>
      </c>
      <c r="F54" s="39">
        <v>0.57905000000000006</v>
      </c>
      <c r="G54" s="39">
        <v>0.22419999999999995</v>
      </c>
      <c r="H54" s="39">
        <v>0.31395000000000001</v>
      </c>
      <c r="I54" s="39">
        <v>0.27660000000000007</v>
      </c>
      <c r="J54" s="39">
        <v>0.50479999999999992</v>
      </c>
      <c r="K54" s="39">
        <v>0.65939999999999999</v>
      </c>
      <c r="L54" s="39">
        <v>0.60109999999999997</v>
      </c>
      <c r="M54" s="39">
        <v>0.71599999999999997</v>
      </c>
      <c r="N54" s="45">
        <v>0.63455000000000006</v>
      </c>
      <c r="O54" s="44">
        <v>0.11004999999999998</v>
      </c>
      <c r="P54" s="39">
        <v>9.7650000000000015E-2</v>
      </c>
      <c r="Q54" s="39">
        <v>0.15275</v>
      </c>
      <c r="R54" s="39">
        <v>0.17725000000000002</v>
      </c>
      <c r="S54" s="39">
        <v>0.2097500000000001</v>
      </c>
      <c r="T54" s="39">
        <v>0.20895000000000002</v>
      </c>
      <c r="U54" s="39">
        <v>0.22274999999999989</v>
      </c>
      <c r="V54" s="39">
        <v>0.19204999999999994</v>
      </c>
      <c r="W54" s="39">
        <v>0.27449999999999997</v>
      </c>
      <c r="X54" s="39">
        <v>0.20600000000000002</v>
      </c>
      <c r="Y54" s="39">
        <v>9.7000000000000031E-2</v>
      </c>
      <c r="Z54" s="45">
        <v>0.10654999999999998</v>
      </c>
    </row>
    <row r="55" spans="1:26" s="39" customFormat="1">
      <c r="A55" s="39" t="s">
        <v>40</v>
      </c>
      <c r="B55" s="39" t="s">
        <v>66</v>
      </c>
      <c r="C55" s="44">
        <v>0.66765000000000008</v>
      </c>
      <c r="D55" s="39">
        <v>0.64839999999999998</v>
      </c>
      <c r="E55" s="39">
        <v>0.56545000000000001</v>
      </c>
      <c r="F55" s="39">
        <v>0.67945</v>
      </c>
      <c r="G55" s="39">
        <v>0.62050000000000005</v>
      </c>
      <c r="H55" s="39">
        <v>0.53065000000000007</v>
      </c>
      <c r="I55" s="39">
        <v>0.68490000000000006</v>
      </c>
      <c r="J55" s="39">
        <v>0.67484999999999995</v>
      </c>
      <c r="K55" s="39">
        <v>0.66169999999999995</v>
      </c>
      <c r="L55" s="39">
        <v>0.65825</v>
      </c>
      <c r="M55" s="39">
        <v>0.53444999999999998</v>
      </c>
      <c r="N55" s="45">
        <v>0.5724499999999999</v>
      </c>
      <c r="O55" s="44">
        <v>3.7200000000000066E-2</v>
      </c>
      <c r="P55" s="39">
        <v>5.7699999999999974E-2</v>
      </c>
      <c r="Q55" s="39">
        <v>6.0049999999999992E-2</v>
      </c>
      <c r="R55" s="39">
        <v>9.270000000000006E-2</v>
      </c>
      <c r="S55" s="39">
        <v>0.10679999999999995</v>
      </c>
      <c r="T55" s="39">
        <v>7.2599999999999998E-2</v>
      </c>
      <c r="U55" s="39">
        <v>-1.5999999999999959E-2</v>
      </c>
      <c r="V55" s="39">
        <v>7.0400000000000018E-2</v>
      </c>
      <c r="W55" s="39">
        <v>1.2900000000000023E-2</v>
      </c>
      <c r="X55" s="39">
        <v>5.099999999999999E-2</v>
      </c>
      <c r="Y55" s="39">
        <v>4.9549999999999983E-2</v>
      </c>
      <c r="Z55" s="45">
        <v>5.2799999999999958E-2</v>
      </c>
    </row>
    <row r="56" spans="1:26" s="39" customFormat="1">
      <c r="A56" s="39" t="s">
        <v>33</v>
      </c>
      <c r="B56" s="39" t="s">
        <v>67</v>
      </c>
      <c r="C56" s="44">
        <v>0.54520000000000002</v>
      </c>
      <c r="D56" s="39">
        <v>0.58214999999999995</v>
      </c>
      <c r="E56" s="39">
        <v>0.61614999999999998</v>
      </c>
      <c r="F56" s="39">
        <v>0.70045000000000002</v>
      </c>
      <c r="G56" s="39">
        <v>0.77570000000000028</v>
      </c>
      <c r="H56" s="39">
        <v>0.77920000000000011</v>
      </c>
      <c r="I56" s="39">
        <v>0.61864999999999992</v>
      </c>
      <c r="J56" s="39">
        <v>0.67274999999999996</v>
      </c>
      <c r="K56" s="39">
        <v>0.63680000000000003</v>
      </c>
      <c r="L56" s="39">
        <v>0.6411</v>
      </c>
      <c r="M56" s="39">
        <v>0.71110000000000007</v>
      </c>
      <c r="N56" s="45">
        <v>0.60370000000000013</v>
      </c>
      <c r="O56" s="44">
        <v>5.1049999999999984E-2</v>
      </c>
      <c r="P56" s="39">
        <v>5.4549999999999987E-2</v>
      </c>
      <c r="Q56" s="39">
        <v>7.3850000000000027E-2</v>
      </c>
      <c r="R56" s="39">
        <v>6.5500000000000003E-2</v>
      </c>
      <c r="S56" s="39">
        <v>8.6199999999999999E-2</v>
      </c>
      <c r="T56" s="39">
        <v>6.7649999999999988E-2</v>
      </c>
      <c r="U56" s="39">
        <v>2.8799999999999992E-2</v>
      </c>
      <c r="V56" s="39">
        <v>3.6750000000000005E-2</v>
      </c>
      <c r="W56" s="39">
        <v>7.2350000000000025E-2</v>
      </c>
      <c r="X56" s="39">
        <v>4.9200000000000021E-2</v>
      </c>
      <c r="Y56" s="39">
        <v>8.4500000000000131E-3</v>
      </c>
      <c r="Z56" s="45">
        <v>9.870000000000001E-2</v>
      </c>
    </row>
    <row r="57" spans="1:26" s="39" customFormat="1">
      <c r="A57" s="39" t="s">
        <v>23</v>
      </c>
      <c r="B57" s="39" t="s">
        <v>68</v>
      </c>
      <c r="C57" s="44">
        <v>3.4149999999999958E-2</v>
      </c>
      <c r="D57" s="39">
        <v>0.71120000000000005</v>
      </c>
      <c r="E57" s="39">
        <v>0.73490000000000011</v>
      </c>
      <c r="F57" s="39">
        <v>0.9113</v>
      </c>
      <c r="G57" s="39">
        <v>0.88050000000000006</v>
      </c>
      <c r="H57" s="39">
        <v>0.63780000000000014</v>
      </c>
      <c r="I57" s="39">
        <v>0.86229999999999984</v>
      </c>
      <c r="J57" s="39">
        <v>0.67165000000000008</v>
      </c>
      <c r="K57" s="39">
        <v>0.65010000000000001</v>
      </c>
      <c r="L57" s="39">
        <v>0.68600000000000017</v>
      </c>
      <c r="M57" s="39">
        <v>0.61470000000000002</v>
      </c>
      <c r="N57" s="45">
        <v>0.65370000000000006</v>
      </c>
      <c r="O57" s="44">
        <v>4.1399999999999992E-2</v>
      </c>
      <c r="P57" s="39">
        <v>0.15510000000000002</v>
      </c>
      <c r="Q57" s="39">
        <v>6.855E-2</v>
      </c>
      <c r="R57" s="39">
        <v>0.14064999999999994</v>
      </c>
      <c r="S57" s="39">
        <v>8.444999999999997E-2</v>
      </c>
      <c r="T57" s="39">
        <v>9.6750000000000003E-2</v>
      </c>
      <c r="U57" s="39">
        <v>8.8250000000000051E-2</v>
      </c>
      <c r="V57" s="39">
        <v>9.209999999999996E-2</v>
      </c>
      <c r="W57" s="39">
        <v>2.8599999999999959E-2</v>
      </c>
      <c r="X57" s="39">
        <v>8.5549999999999959E-2</v>
      </c>
      <c r="Y57" s="39">
        <v>6.9249999999999978E-2</v>
      </c>
      <c r="Z57" s="45">
        <v>7.7950000000000019E-2</v>
      </c>
    </row>
    <row r="58" spans="1:26" s="39" customFormat="1">
      <c r="A58" s="39" t="s">
        <v>58</v>
      </c>
      <c r="B58" s="39" t="s">
        <v>69</v>
      </c>
      <c r="C58" s="44">
        <v>2.0600000000000007E-2</v>
      </c>
      <c r="D58" s="39">
        <v>0.71019999999999994</v>
      </c>
      <c r="E58" s="39">
        <v>-3.9650000000000019E-2</v>
      </c>
      <c r="F58" s="39">
        <v>-1.8350000000000033E-2</v>
      </c>
      <c r="G58" s="39">
        <v>-5.1499999999999879E-3</v>
      </c>
      <c r="H58" s="39">
        <v>-4.9500000000000099E-3</v>
      </c>
      <c r="I58" s="39">
        <v>3.5099999999999965E-2</v>
      </c>
      <c r="J58" s="39">
        <v>0.55504999999999993</v>
      </c>
      <c r="K58" s="39">
        <v>0.19849999999999995</v>
      </c>
      <c r="L58" s="39">
        <v>0.22459999999999997</v>
      </c>
      <c r="M58" s="39">
        <v>0.42199999999999999</v>
      </c>
      <c r="N58" s="45">
        <v>0.41170000000000007</v>
      </c>
      <c r="O58" s="44">
        <v>8.900000000000019E-3</v>
      </c>
      <c r="P58" s="39">
        <v>6.7250000000000032E-2</v>
      </c>
      <c r="Q58" s="39">
        <v>6.5750000000000031E-2</v>
      </c>
      <c r="R58" s="39">
        <v>6.4300000000000024E-2</v>
      </c>
      <c r="S58" s="39">
        <v>7.1599999999999997E-2</v>
      </c>
      <c r="T58" s="39">
        <v>1.5649999999999997E-2</v>
      </c>
      <c r="U58" s="39">
        <v>5.3499999999999992E-2</v>
      </c>
      <c r="V58" s="39">
        <v>2.5150000000000006E-2</v>
      </c>
      <c r="W58" s="39">
        <v>1.5499999999999403E-3</v>
      </c>
      <c r="X58" s="39">
        <v>-2.1450000000000025E-2</v>
      </c>
      <c r="Y58" s="39">
        <v>9.6299999999999941E-2</v>
      </c>
      <c r="Z58" s="45">
        <v>6.9900000000000018E-2</v>
      </c>
    </row>
    <row r="59" spans="1:26" s="39" customFormat="1">
      <c r="A59" s="39" t="s">
        <v>48</v>
      </c>
      <c r="B59" s="39" t="s">
        <v>70</v>
      </c>
      <c r="C59" s="44">
        <v>7.0250000000000035E-2</v>
      </c>
      <c r="D59" s="39">
        <v>0.65434999999999999</v>
      </c>
      <c r="E59" s="39">
        <v>0.59299999999999997</v>
      </c>
      <c r="F59" s="39">
        <v>0.70870000000000011</v>
      </c>
      <c r="G59" s="39">
        <v>0.88680000000000025</v>
      </c>
      <c r="H59" s="39">
        <v>0.77480000000000016</v>
      </c>
      <c r="I59" s="39">
        <v>0.88350000000000017</v>
      </c>
      <c r="J59" s="39">
        <v>0.77750000000000008</v>
      </c>
      <c r="K59" s="39">
        <v>1.1778</v>
      </c>
      <c r="L59" s="39">
        <v>0.98310000000000008</v>
      </c>
      <c r="M59" s="39">
        <v>0.63149999999999995</v>
      </c>
      <c r="N59" s="45">
        <v>0.77810000000000001</v>
      </c>
      <c r="O59" s="44">
        <v>6.7649999999999988E-2</v>
      </c>
      <c r="P59" s="39">
        <v>8.4450000000000025E-2</v>
      </c>
      <c r="Q59" s="39">
        <v>9.2350000000000043E-2</v>
      </c>
      <c r="R59" s="39">
        <v>0.16399999999999998</v>
      </c>
      <c r="S59" s="39">
        <v>0.26604999999999995</v>
      </c>
      <c r="T59" s="39">
        <v>0.31645000000000001</v>
      </c>
      <c r="U59" s="39">
        <v>0.42024999999999996</v>
      </c>
      <c r="V59" s="39">
        <v>0.41745000000000004</v>
      </c>
      <c r="W59" s="39">
        <v>0.35185000000000005</v>
      </c>
      <c r="X59" s="39">
        <v>0.24780000000000008</v>
      </c>
      <c r="Y59" s="39">
        <v>4.9599999999999977E-2</v>
      </c>
      <c r="Z59" s="45">
        <v>8.055000000000001E-2</v>
      </c>
    </row>
    <row r="60" spans="1:26" s="39" customFormat="1">
      <c r="A60" s="39" t="s">
        <v>19</v>
      </c>
      <c r="B60" s="39" t="s">
        <v>71</v>
      </c>
      <c r="C60" s="44">
        <v>2.250000000000002E-2</v>
      </c>
      <c r="D60" s="39">
        <v>0.67490000000000006</v>
      </c>
      <c r="E60" s="39">
        <v>1.0272000000000001</v>
      </c>
      <c r="F60" s="39">
        <v>0.85830000000000006</v>
      </c>
      <c r="G60" s="39">
        <v>1.0901000000000001</v>
      </c>
      <c r="H60" s="39">
        <v>0.87990000000000013</v>
      </c>
      <c r="I60" s="39">
        <v>0.8387</v>
      </c>
      <c r="J60" s="39">
        <v>0.75869999999999982</v>
      </c>
      <c r="K60" s="39">
        <v>0.76770000000000005</v>
      </c>
      <c r="L60" s="39">
        <v>0.72250000000000003</v>
      </c>
      <c r="M60" s="39">
        <v>0.69469999999999987</v>
      </c>
      <c r="N60" s="45">
        <v>0.72950000000000015</v>
      </c>
      <c r="O60" s="44">
        <v>5.4750000000000021E-2</v>
      </c>
      <c r="P60" s="39">
        <v>0.1089</v>
      </c>
      <c r="Q60" s="39">
        <v>4.444999999999999E-2</v>
      </c>
      <c r="R60" s="39">
        <v>7.2149999999999992E-2</v>
      </c>
      <c r="S60" s="39">
        <v>0.13419999999999999</v>
      </c>
      <c r="T60" s="39">
        <v>7.8999999999999959E-2</v>
      </c>
      <c r="U60" s="39">
        <v>0.12615000000000004</v>
      </c>
      <c r="V60" s="39">
        <v>0.12614999999999998</v>
      </c>
      <c r="W60" s="39">
        <v>0.12759999999999994</v>
      </c>
      <c r="X60" s="39">
        <v>0.23244999999999993</v>
      </c>
      <c r="Y60" s="39">
        <v>4.0800000000000058E-2</v>
      </c>
      <c r="Z60" s="45">
        <v>0.12970000000000004</v>
      </c>
    </row>
    <row r="61" spans="1:26" s="39" customFormat="1">
      <c r="A61" s="39" t="s">
        <v>7</v>
      </c>
      <c r="B61" s="39" t="s">
        <v>72</v>
      </c>
      <c r="C61" s="44">
        <v>0.45070000000000005</v>
      </c>
      <c r="D61" s="39">
        <v>0.64459999999999995</v>
      </c>
      <c r="E61" s="39">
        <v>0.70649999999999991</v>
      </c>
      <c r="F61" s="39">
        <v>0.76319999999999999</v>
      </c>
      <c r="G61" s="39">
        <v>0.75249999999999995</v>
      </c>
      <c r="H61" s="39">
        <v>0.42410000000000009</v>
      </c>
      <c r="I61" s="39">
        <v>0.4660999999999999</v>
      </c>
      <c r="J61" s="39">
        <v>0.44889999999999997</v>
      </c>
      <c r="K61" s="39">
        <v>0.81890000000000018</v>
      </c>
      <c r="L61" s="39">
        <v>0.64339999999999997</v>
      </c>
      <c r="M61" s="39">
        <v>0.59240000000000004</v>
      </c>
      <c r="N61" s="45">
        <v>0.52565000000000006</v>
      </c>
      <c r="O61" s="44">
        <v>8.1600000000000061E-2</v>
      </c>
      <c r="P61" s="39">
        <v>8.5550000000000015E-2</v>
      </c>
      <c r="Q61" s="39">
        <v>0.13499999999999995</v>
      </c>
      <c r="R61" s="39">
        <v>0.11219999999999997</v>
      </c>
      <c r="S61" s="39">
        <v>0.19564999999999999</v>
      </c>
      <c r="T61" s="39">
        <v>0.15095000000000003</v>
      </c>
      <c r="U61" s="39">
        <v>0.13075000000000009</v>
      </c>
      <c r="V61" s="39">
        <v>0.15480000000000005</v>
      </c>
      <c r="W61" s="39">
        <v>0.15449999999999997</v>
      </c>
      <c r="X61" s="39">
        <v>0.1547</v>
      </c>
      <c r="Y61" s="39">
        <v>8.1949999999999967E-2</v>
      </c>
      <c r="Z61" s="45">
        <v>6.8199999999999983E-2</v>
      </c>
    </row>
    <row r="62" spans="1:26" s="39" customFormat="1" ht="17" thickBot="1">
      <c r="A62" s="39" t="s">
        <v>3</v>
      </c>
      <c r="B62" s="39" t="s">
        <v>73</v>
      </c>
      <c r="C62" s="46">
        <v>0.52629999999999999</v>
      </c>
      <c r="D62" s="47">
        <v>0.60665000000000002</v>
      </c>
      <c r="E62" s="47">
        <v>9.735000000000002E-2</v>
      </c>
      <c r="F62" s="47">
        <v>0.53505000000000003</v>
      </c>
      <c r="G62" s="47">
        <v>0.42679999999999996</v>
      </c>
      <c r="H62" s="47">
        <v>0.46690000000000004</v>
      </c>
      <c r="I62" s="47">
        <v>0.52749999999999997</v>
      </c>
      <c r="J62" s="47">
        <v>0.44495000000000007</v>
      </c>
      <c r="K62" s="47">
        <v>0.54665000000000008</v>
      </c>
      <c r="L62" s="47">
        <v>0.78899999999999992</v>
      </c>
      <c r="M62" s="47">
        <v>0.752</v>
      </c>
      <c r="N62" s="48">
        <v>0.69484999999999997</v>
      </c>
      <c r="O62" s="46">
        <v>0.10660000000000003</v>
      </c>
      <c r="P62" s="47">
        <v>0.10454999999999998</v>
      </c>
      <c r="Q62" s="47">
        <v>2.6850000000000041E-2</v>
      </c>
      <c r="R62" s="47">
        <v>8.9549999999999963E-2</v>
      </c>
      <c r="S62" s="47">
        <v>7.7450000000000019E-2</v>
      </c>
      <c r="T62" s="47">
        <v>3.9399999999999991E-2</v>
      </c>
      <c r="U62" s="47">
        <v>-7.5249999999999984E-2</v>
      </c>
      <c r="V62" s="47">
        <v>1.5149999999999941E-2</v>
      </c>
      <c r="W62" s="47">
        <v>2.5550000000000017E-2</v>
      </c>
      <c r="X62" s="47">
        <v>-2.0699999999999996E-2</v>
      </c>
      <c r="Y62" s="47">
        <v>5.3499999999999659E-3</v>
      </c>
      <c r="Z62" s="48">
        <v>-3.5900000000000043E-2</v>
      </c>
    </row>
    <row r="63" spans="1:26" s="39" customFormat="1" ht="17" thickBot="1">
      <c r="C63" s="77" t="s">
        <v>76</v>
      </c>
      <c r="D63" s="78"/>
      <c r="E63" s="78"/>
      <c r="F63" s="78"/>
      <c r="G63" s="78"/>
      <c r="H63" s="78"/>
      <c r="I63" s="78"/>
      <c r="J63" s="78"/>
      <c r="K63" s="78"/>
      <c r="L63" s="78"/>
      <c r="M63" s="78"/>
      <c r="N63" s="79"/>
      <c r="O63" s="77" t="s">
        <v>77</v>
      </c>
      <c r="P63" s="78"/>
      <c r="Q63" s="78"/>
      <c r="R63" s="78"/>
      <c r="S63" s="78"/>
      <c r="T63" s="78"/>
      <c r="U63" s="78"/>
      <c r="V63" s="78"/>
      <c r="W63" s="78"/>
      <c r="X63" s="78"/>
      <c r="Y63" s="78"/>
      <c r="Z63" s="79"/>
    </row>
    <row r="64" spans="1:26" s="39" customFormat="1" ht="34">
      <c r="B64" s="60" t="s">
        <v>161</v>
      </c>
      <c r="C64" s="40">
        <f>AVERAGE(D47:D58)</f>
        <v>0.6384375000000001</v>
      </c>
      <c r="D64" s="39" t="s">
        <v>203</v>
      </c>
      <c r="I64" s="39" t="s">
        <v>136</v>
      </c>
    </row>
    <row r="65" spans="1:26" s="39" customFormat="1"/>
    <row r="66" spans="1:26" s="39" customFormat="1"/>
    <row r="67" spans="1:26" s="39" customFormat="1">
      <c r="B67" s="39" t="s">
        <v>156</v>
      </c>
    </row>
    <row r="68" spans="1:26" s="39" customFormat="1" ht="17" thickBot="1">
      <c r="A68" s="40" t="s">
        <v>61</v>
      </c>
      <c r="C68" s="39" t="s">
        <v>78</v>
      </c>
      <c r="D68" s="39">
        <v>2</v>
      </c>
      <c r="E68" s="39">
        <v>3</v>
      </c>
      <c r="F68" s="39">
        <v>4</v>
      </c>
      <c r="G68" s="39">
        <v>5</v>
      </c>
      <c r="H68" s="39">
        <v>6</v>
      </c>
      <c r="I68" s="39">
        <v>7</v>
      </c>
      <c r="J68" s="39">
        <v>8</v>
      </c>
      <c r="K68" s="39">
        <v>9</v>
      </c>
      <c r="L68" s="39">
        <v>10</v>
      </c>
      <c r="M68" s="39">
        <v>11</v>
      </c>
      <c r="N68" s="39">
        <v>12</v>
      </c>
      <c r="O68" s="39">
        <v>13</v>
      </c>
      <c r="P68" s="39">
        <v>14</v>
      </c>
      <c r="Q68" s="39">
        <v>15</v>
      </c>
      <c r="R68" s="39">
        <v>16</v>
      </c>
      <c r="S68" s="39">
        <v>17</v>
      </c>
      <c r="T68" s="39">
        <v>18</v>
      </c>
      <c r="U68" s="39">
        <v>19</v>
      </c>
      <c r="V68" s="39">
        <v>20</v>
      </c>
      <c r="W68" s="39">
        <v>21</v>
      </c>
      <c r="X68" s="39">
        <v>22</v>
      </c>
      <c r="Y68" s="39">
        <v>23</v>
      </c>
      <c r="Z68" s="39">
        <v>24</v>
      </c>
    </row>
    <row r="69" spans="1:26" s="39" customFormat="1">
      <c r="A69" s="39" t="s">
        <v>75</v>
      </c>
      <c r="B69" s="39" t="s">
        <v>57</v>
      </c>
      <c r="C69" s="49">
        <f>C47/0.64</f>
        <v>0.87109375000000011</v>
      </c>
      <c r="D69" s="50">
        <f t="shared" ref="D69:Z80" si="3">D47/0.64</f>
        <v>0.89250000000000007</v>
      </c>
      <c r="E69" s="50">
        <f t="shared" si="3"/>
        <v>1.6868750000000001</v>
      </c>
      <c r="F69" s="50">
        <f t="shared" si="3"/>
        <v>2.183125</v>
      </c>
      <c r="G69" s="50">
        <f t="shared" si="3"/>
        <v>2.19046875</v>
      </c>
      <c r="H69" s="50">
        <f t="shared" si="3"/>
        <v>1.6904687500000002</v>
      </c>
      <c r="I69" s="50">
        <f t="shared" si="3"/>
        <v>2.2529687500000004</v>
      </c>
      <c r="J69" s="50">
        <f t="shared" si="3"/>
        <v>1.7721875</v>
      </c>
      <c r="K69" s="50">
        <f t="shared" si="3"/>
        <v>2.078125</v>
      </c>
      <c r="L69" s="50">
        <f t="shared" si="3"/>
        <v>2.0228125000000001</v>
      </c>
      <c r="M69" s="50">
        <f t="shared" si="3"/>
        <v>2.08640625</v>
      </c>
      <c r="N69" s="51">
        <f t="shared" si="3"/>
        <v>2.3045312500000001</v>
      </c>
      <c r="O69" s="49">
        <f t="shared" si="3"/>
        <v>2.0795312500000001</v>
      </c>
      <c r="P69" s="50">
        <f t="shared" si="3"/>
        <v>1.7671875000000004</v>
      </c>
      <c r="Q69" s="50">
        <f t="shared" si="3"/>
        <v>2.0489062499999995</v>
      </c>
      <c r="R69" s="50">
        <f t="shared" si="3"/>
        <v>1.7168749999999999</v>
      </c>
      <c r="S69" s="50">
        <f t="shared" si="3"/>
        <v>2.1671874999999998</v>
      </c>
      <c r="T69" s="50">
        <f t="shared" si="3"/>
        <v>1.9078125000000001</v>
      </c>
      <c r="U69" s="50">
        <f t="shared" si="3"/>
        <v>1.6395312500000001</v>
      </c>
      <c r="V69" s="50">
        <f t="shared" si="3"/>
        <v>1.9745312499999996</v>
      </c>
      <c r="W69" s="50">
        <f t="shared" si="3"/>
        <v>1.7496875000000001</v>
      </c>
      <c r="X69" s="50">
        <f t="shared" si="3"/>
        <v>1.7401562500000001</v>
      </c>
      <c r="Y69" s="50">
        <f t="shared" si="3"/>
        <v>-1.6171874999999954E-2</v>
      </c>
      <c r="Z69" s="51">
        <f t="shared" si="3"/>
        <v>2.1875000000000019E-2</v>
      </c>
    </row>
    <row r="70" spans="1:26" s="39" customFormat="1">
      <c r="A70" s="39" t="s">
        <v>36</v>
      </c>
      <c r="B70" s="39" t="s">
        <v>59</v>
      </c>
      <c r="C70" s="52">
        <f t="shared" ref="C70:R84" si="4">C48/0.64</f>
        <v>0.94710937499999992</v>
      </c>
      <c r="D70" s="53">
        <f t="shared" si="4"/>
        <v>0.89492187500000009</v>
      </c>
      <c r="E70" s="53">
        <f t="shared" si="4"/>
        <v>0.93289062499999997</v>
      </c>
      <c r="F70" s="53">
        <f t="shared" si="4"/>
        <v>0.84906249999999994</v>
      </c>
      <c r="G70" s="53">
        <f t="shared" si="4"/>
        <v>1.0187500000000003</v>
      </c>
      <c r="H70" s="53">
        <f t="shared" si="4"/>
        <v>1.21921875</v>
      </c>
      <c r="I70" s="53">
        <f t="shared" si="4"/>
        <v>0.93656250000000008</v>
      </c>
      <c r="J70" s="53">
        <f t="shared" si="4"/>
        <v>0.88437499999999991</v>
      </c>
      <c r="K70" s="53">
        <f t="shared" si="4"/>
        <v>1.005390625</v>
      </c>
      <c r="L70" s="53">
        <f t="shared" si="4"/>
        <v>0.9314062500000001</v>
      </c>
      <c r="M70" s="53">
        <f t="shared" si="4"/>
        <v>0.80765625000000019</v>
      </c>
      <c r="N70" s="54">
        <f t="shared" si="4"/>
        <v>1.0289062499999997</v>
      </c>
      <c r="O70" s="52">
        <f t="shared" si="4"/>
        <v>0.13609374999999993</v>
      </c>
      <c r="P70" s="53">
        <f t="shared" si="4"/>
        <v>4.7187500000000007E-2</v>
      </c>
      <c r="Q70" s="53">
        <f t="shared" si="4"/>
        <v>0.14203124999999997</v>
      </c>
      <c r="R70" s="53">
        <f t="shared" si="4"/>
        <v>9.171874999999996E-2</v>
      </c>
      <c r="S70" s="53">
        <f t="shared" si="3"/>
        <v>0.12960937499999994</v>
      </c>
      <c r="T70" s="53">
        <f t="shared" si="3"/>
        <v>1.0312499999999992E-2</v>
      </c>
      <c r="U70" s="53">
        <f t="shared" si="3"/>
        <v>6.8203125000000031E-2</v>
      </c>
      <c r="V70" s="53">
        <f t="shared" si="3"/>
        <v>2.4999999999999849E-3</v>
      </c>
      <c r="W70" s="53">
        <f t="shared" si="3"/>
        <v>5.8593749999999618E-3</v>
      </c>
      <c r="X70" s="53">
        <f t="shared" si="3"/>
        <v>3.3515624999999952E-2</v>
      </c>
      <c r="Y70" s="53">
        <f t="shared" si="3"/>
        <v>1.3281249999999405E-3</v>
      </c>
      <c r="Z70" s="54">
        <f t="shared" si="3"/>
        <v>6.2499999999999965E-2</v>
      </c>
    </row>
    <row r="71" spans="1:26" s="39" customFormat="1">
      <c r="A71" s="39" t="s">
        <v>30</v>
      </c>
      <c r="B71" s="39" t="s">
        <v>60</v>
      </c>
      <c r="C71" s="52">
        <f t="shared" si="4"/>
        <v>1.1646875000000001</v>
      </c>
      <c r="D71" s="53">
        <f t="shared" si="3"/>
        <v>0.97749999999999992</v>
      </c>
      <c r="E71" s="53">
        <f t="shared" si="3"/>
        <v>1.0203906249999999</v>
      </c>
      <c r="F71" s="53">
        <f t="shared" si="3"/>
        <v>0.68515625000000002</v>
      </c>
      <c r="G71" s="53">
        <f t="shared" si="3"/>
        <v>0.97328124999999999</v>
      </c>
      <c r="H71" s="53">
        <f t="shared" si="3"/>
        <v>1.1110156250000001</v>
      </c>
      <c r="I71" s="53">
        <f t="shared" si="3"/>
        <v>0.99843749999999998</v>
      </c>
      <c r="J71" s="53">
        <f t="shared" si="3"/>
        <v>0.98039062499999996</v>
      </c>
      <c r="K71" s="53">
        <f t="shared" si="3"/>
        <v>1.0078906249999999</v>
      </c>
      <c r="L71" s="53">
        <f t="shared" si="3"/>
        <v>1.010234375</v>
      </c>
      <c r="M71" s="53">
        <f t="shared" si="3"/>
        <v>1.1233593749999999</v>
      </c>
      <c r="N71" s="54">
        <f t="shared" si="3"/>
        <v>1.0216406249999999</v>
      </c>
      <c r="O71" s="52">
        <f t="shared" si="3"/>
        <v>3.7812500000000082E-2</v>
      </c>
      <c r="P71" s="53">
        <f t="shared" si="3"/>
        <v>2.7109374999999963E-2</v>
      </c>
      <c r="Q71" s="53">
        <f t="shared" si="3"/>
        <v>4.8906249999999991E-2</v>
      </c>
      <c r="R71" s="53">
        <f t="shared" si="3"/>
        <v>2.8124999999999938E-2</v>
      </c>
      <c r="S71" s="53">
        <f t="shared" si="3"/>
        <v>4.9843750000000062E-2</v>
      </c>
      <c r="T71" s="53">
        <f t="shared" si="3"/>
        <v>7.4921874999999985E-2</v>
      </c>
      <c r="U71" s="53">
        <f t="shared" si="3"/>
        <v>3.4531250000000013E-2</v>
      </c>
      <c r="V71" s="53">
        <f t="shared" si="3"/>
        <v>-3.0156249999999975E-2</v>
      </c>
      <c r="W71" s="53">
        <f t="shared" si="3"/>
        <v>0.10898437500000005</v>
      </c>
      <c r="X71" s="53">
        <f t="shared" si="3"/>
        <v>-4.2265625000000029E-2</v>
      </c>
      <c r="Y71" s="53">
        <f t="shared" si="3"/>
        <v>7.9296875000000031E-2</v>
      </c>
      <c r="Z71" s="54">
        <f t="shared" si="3"/>
        <v>-1.6796875000000058E-2</v>
      </c>
    </row>
    <row r="72" spans="1:26" s="39" customFormat="1">
      <c r="A72" s="39" t="s">
        <v>26</v>
      </c>
      <c r="B72" s="39" t="s">
        <v>61</v>
      </c>
      <c r="C72" s="52">
        <f t="shared" si="4"/>
        <v>0.76875000000000016</v>
      </c>
      <c r="D72" s="53">
        <f t="shared" si="3"/>
        <v>0.90734375000000012</v>
      </c>
      <c r="E72" s="53">
        <f t="shared" si="3"/>
        <v>0.83085937500000007</v>
      </c>
      <c r="F72" s="53">
        <f t="shared" si="3"/>
        <v>1.0170312500000001</v>
      </c>
      <c r="G72" s="53">
        <f t="shared" si="3"/>
        <v>0.91875000000000007</v>
      </c>
      <c r="H72" s="53">
        <f t="shared" si="3"/>
        <v>0.89953125000000012</v>
      </c>
      <c r="I72" s="53">
        <f t="shared" si="3"/>
        <v>1.0398437499999995</v>
      </c>
      <c r="J72" s="53">
        <f t="shared" si="3"/>
        <v>0.87164062500000006</v>
      </c>
      <c r="K72" s="53">
        <f t="shared" si="3"/>
        <v>1.105234375</v>
      </c>
      <c r="L72" s="53">
        <f t="shared" si="3"/>
        <v>0.99554687500000016</v>
      </c>
      <c r="M72" s="53">
        <f t="shared" si="3"/>
        <v>1.0594531250000001</v>
      </c>
      <c r="N72" s="54">
        <f t="shared" si="3"/>
        <v>0.92171874999999992</v>
      </c>
      <c r="O72" s="52">
        <f t="shared" si="3"/>
        <v>3.3671874999999934E-2</v>
      </c>
      <c r="P72" s="53">
        <f t="shared" si="3"/>
        <v>0.10101562499999997</v>
      </c>
      <c r="Q72" s="53">
        <f t="shared" si="3"/>
        <v>7.4218750000000069E-2</v>
      </c>
      <c r="R72" s="53">
        <f t="shared" si="3"/>
        <v>0.13249999999999998</v>
      </c>
      <c r="S72" s="53">
        <f t="shared" si="3"/>
        <v>8.9218749999999972E-2</v>
      </c>
      <c r="T72" s="53">
        <f t="shared" si="3"/>
        <v>0.21023437499999992</v>
      </c>
      <c r="U72" s="53">
        <f t="shared" si="3"/>
        <v>0.29156250000000006</v>
      </c>
      <c r="V72" s="53">
        <f t="shared" si="3"/>
        <v>0.21335937499999991</v>
      </c>
      <c r="W72" s="53">
        <f t="shared" si="3"/>
        <v>0.3646093749999999</v>
      </c>
      <c r="X72" s="53">
        <f t="shared" si="3"/>
        <v>0.54960937500000007</v>
      </c>
      <c r="Y72" s="53">
        <f t="shared" si="3"/>
        <v>-3.9062500000000035E-3</v>
      </c>
      <c r="Z72" s="54">
        <f t="shared" si="3"/>
        <v>0.30640624999999999</v>
      </c>
    </row>
    <row r="73" spans="1:26" s="39" customFormat="1">
      <c r="A73" s="39" t="s">
        <v>3</v>
      </c>
      <c r="B73" s="39" t="s">
        <v>62</v>
      </c>
      <c r="C73" s="52">
        <f t="shared" si="4"/>
        <v>1.186015625</v>
      </c>
      <c r="D73" s="53">
        <f t="shared" si="3"/>
        <v>1.0699218750000001</v>
      </c>
      <c r="E73" s="53">
        <f t="shared" si="3"/>
        <v>0.34421874999999991</v>
      </c>
      <c r="F73" s="53">
        <f t="shared" si="3"/>
        <v>0.34609374999999987</v>
      </c>
      <c r="G73" s="53">
        <f t="shared" si="3"/>
        <v>0.51039062499999999</v>
      </c>
      <c r="H73" s="53">
        <f t="shared" si="3"/>
        <v>0.91367187500000013</v>
      </c>
      <c r="I73" s="53">
        <f t="shared" si="3"/>
        <v>0.73039062500000007</v>
      </c>
      <c r="J73" s="53">
        <f t="shared" si="3"/>
        <v>0.91390624999999992</v>
      </c>
      <c r="K73" s="53">
        <f t="shared" si="3"/>
        <v>0.99898437499999992</v>
      </c>
      <c r="L73" s="53">
        <f t="shared" si="3"/>
        <v>1.0756250000000001</v>
      </c>
      <c r="M73" s="53">
        <f t="shared" si="3"/>
        <v>0.92984374999999997</v>
      </c>
      <c r="N73" s="54">
        <f t="shared" si="3"/>
        <v>0.95195312500000007</v>
      </c>
      <c r="O73" s="52">
        <f t="shared" si="3"/>
        <v>7.5390624999999933E-2</v>
      </c>
      <c r="P73" s="53">
        <f t="shared" si="3"/>
        <v>0.1400000000000001</v>
      </c>
      <c r="Q73" s="53">
        <f t="shared" si="3"/>
        <v>7.5390625000000017E-2</v>
      </c>
      <c r="R73" s="53">
        <f t="shared" si="3"/>
        <v>-4.4687500000000019E-2</v>
      </c>
      <c r="S73" s="53">
        <f t="shared" si="3"/>
        <v>7.1640624999999999E-2</v>
      </c>
      <c r="T73" s="53">
        <f t="shared" si="3"/>
        <v>-7.031250000000093E-4</v>
      </c>
      <c r="U73" s="53">
        <f t="shared" si="3"/>
        <v>0.134765625</v>
      </c>
      <c r="V73" s="53">
        <f t="shared" si="3"/>
        <v>0.16546875</v>
      </c>
      <c r="W73" s="53">
        <f t="shared" si="3"/>
        <v>-3.4531250000000013E-2</v>
      </c>
      <c r="X73" s="53">
        <f t="shared" si="3"/>
        <v>2.6015624999999997E-2</v>
      </c>
      <c r="Y73" s="53">
        <f t="shared" si="3"/>
        <v>0.21484375000000011</v>
      </c>
      <c r="Z73" s="54">
        <f t="shared" si="3"/>
        <v>5.8593749999999618E-3</v>
      </c>
    </row>
    <row r="74" spans="1:26" s="39" customFormat="1">
      <c r="A74" s="39" t="s">
        <v>48</v>
      </c>
      <c r="B74" s="39" t="s">
        <v>63</v>
      </c>
      <c r="C74" s="52">
        <f t="shared" si="4"/>
        <v>0.7828124999999998</v>
      </c>
      <c r="D74" s="53">
        <f t="shared" si="3"/>
        <v>0.99453125000000009</v>
      </c>
      <c r="E74" s="53">
        <f t="shared" si="3"/>
        <v>5.2031249999999994E-2</v>
      </c>
      <c r="F74" s="53">
        <f t="shared" si="3"/>
        <v>0.2655468749999999</v>
      </c>
      <c r="G74" s="53">
        <f t="shared" si="3"/>
        <v>0.576171875</v>
      </c>
      <c r="H74" s="53">
        <f t="shared" si="3"/>
        <v>0.93679687499999997</v>
      </c>
      <c r="I74" s="53">
        <f t="shared" si="3"/>
        <v>1.5551562499999998</v>
      </c>
      <c r="J74" s="53">
        <f t="shared" si="3"/>
        <v>1.33671875</v>
      </c>
      <c r="K74" s="53">
        <f t="shared" si="3"/>
        <v>1.30765625</v>
      </c>
      <c r="L74" s="53">
        <f t="shared" si="3"/>
        <v>1.3032812500000002</v>
      </c>
      <c r="M74" s="53">
        <f t="shared" si="3"/>
        <v>1.2120312500000001</v>
      </c>
      <c r="N74" s="54">
        <f t="shared" si="3"/>
        <v>1.0757031250000004</v>
      </c>
      <c r="O74" s="52">
        <f t="shared" si="3"/>
        <v>7.6171875000000028E-2</v>
      </c>
      <c r="P74" s="53">
        <f t="shared" si="3"/>
        <v>2.4609375000000065E-2</v>
      </c>
      <c r="Q74" s="53">
        <f t="shared" si="3"/>
        <v>0.27992187500000004</v>
      </c>
      <c r="R74" s="53">
        <f t="shared" si="3"/>
        <v>0.33429687500000005</v>
      </c>
      <c r="S74" s="53">
        <f t="shared" si="3"/>
        <v>0.38265624999999992</v>
      </c>
      <c r="T74" s="53">
        <f t="shared" si="3"/>
        <v>0.504765625</v>
      </c>
      <c r="U74" s="53">
        <f t="shared" si="3"/>
        <v>0.49054687499999999</v>
      </c>
      <c r="V74" s="53">
        <f t="shared" si="3"/>
        <v>0.49624999999999991</v>
      </c>
      <c r="W74" s="53">
        <f t="shared" si="3"/>
        <v>0.44874999999999998</v>
      </c>
      <c r="X74" s="53">
        <f t="shared" si="3"/>
        <v>0.17078125</v>
      </c>
      <c r="Y74" s="53">
        <f t="shared" si="3"/>
        <v>0.16125000000000003</v>
      </c>
      <c r="Z74" s="54">
        <f t="shared" si="3"/>
        <v>0.10078124999999992</v>
      </c>
    </row>
    <row r="75" spans="1:26" s="39" customFormat="1">
      <c r="A75" s="39" t="s">
        <v>19</v>
      </c>
      <c r="B75" s="39" t="s">
        <v>64</v>
      </c>
      <c r="C75" s="52">
        <f t="shared" si="4"/>
        <v>0.80359375</v>
      </c>
      <c r="D75" s="53">
        <f t="shared" si="3"/>
        <v>0.92187499999999989</v>
      </c>
      <c r="E75" s="53">
        <f t="shared" si="3"/>
        <v>0.21226562499999996</v>
      </c>
      <c r="F75" s="53">
        <f t="shared" si="3"/>
        <v>0.45874999999999988</v>
      </c>
      <c r="G75" s="53">
        <f t="shared" si="3"/>
        <v>1.2235937500000003</v>
      </c>
      <c r="H75" s="53">
        <f t="shared" si="3"/>
        <v>1.0624218749999998</v>
      </c>
      <c r="I75" s="53">
        <f t="shared" si="3"/>
        <v>1.2645312499999999</v>
      </c>
      <c r="J75" s="53">
        <f t="shared" si="3"/>
        <v>1.2554687499999999</v>
      </c>
      <c r="K75" s="53">
        <f t="shared" si="3"/>
        <v>1.2204687499999998</v>
      </c>
      <c r="L75" s="53">
        <f t="shared" si="3"/>
        <v>1.21578125</v>
      </c>
      <c r="M75" s="53">
        <f t="shared" si="3"/>
        <v>1.1114062500000002</v>
      </c>
      <c r="N75" s="54">
        <f t="shared" si="3"/>
        <v>1.1167187499999998</v>
      </c>
      <c r="O75" s="52">
        <f t="shared" si="3"/>
        <v>1.2968749999999959E-2</v>
      </c>
      <c r="P75" s="53">
        <f t="shared" si="3"/>
        <v>7.1015624999999985E-2</v>
      </c>
      <c r="Q75" s="53">
        <f t="shared" si="3"/>
        <v>2.7343749999999938E-2</v>
      </c>
      <c r="R75" s="53">
        <f t="shared" si="3"/>
        <v>0.20460937500000001</v>
      </c>
      <c r="S75" s="53">
        <f t="shared" si="3"/>
        <v>0.18148437500000003</v>
      </c>
      <c r="T75" s="53">
        <f t="shared" si="3"/>
        <v>0.32460937499999998</v>
      </c>
      <c r="U75" s="53">
        <f t="shared" si="3"/>
        <v>0.3309375</v>
      </c>
      <c r="V75" s="53">
        <f t="shared" si="3"/>
        <v>0.35499999999999993</v>
      </c>
      <c r="W75" s="53">
        <f t="shared" si="3"/>
        <v>0.47320312500000011</v>
      </c>
      <c r="X75" s="53">
        <f t="shared" si="3"/>
        <v>0.532109375</v>
      </c>
      <c r="Y75" s="53">
        <f t="shared" si="3"/>
        <v>0.12609374999999998</v>
      </c>
      <c r="Z75" s="54">
        <f t="shared" si="3"/>
        <v>0.188046875</v>
      </c>
    </row>
    <row r="76" spans="1:26" s="39" customFormat="1">
      <c r="A76" s="39" t="s">
        <v>7</v>
      </c>
      <c r="B76" s="39" t="s">
        <v>65</v>
      </c>
      <c r="C76" s="52">
        <f t="shared" si="4"/>
        <v>0.91054687499999998</v>
      </c>
      <c r="D76" s="53">
        <f t="shared" si="3"/>
        <v>1.1684375</v>
      </c>
      <c r="E76" s="53">
        <f t="shared" si="3"/>
        <v>0.63039062499999987</v>
      </c>
      <c r="F76" s="53">
        <f t="shared" si="3"/>
        <v>0.90476562500000013</v>
      </c>
      <c r="G76" s="53">
        <f t="shared" si="3"/>
        <v>0.35031249999999992</v>
      </c>
      <c r="H76" s="53">
        <f t="shared" si="3"/>
        <v>0.49054687499999999</v>
      </c>
      <c r="I76" s="53">
        <f t="shared" si="3"/>
        <v>0.43218750000000011</v>
      </c>
      <c r="J76" s="53">
        <f t="shared" si="3"/>
        <v>0.78874999999999984</v>
      </c>
      <c r="K76" s="53">
        <f t="shared" si="3"/>
        <v>1.0303125</v>
      </c>
      <c r="L76" s="53">
        <f t="shared" si="3"/>
        <v>0.93921874999999988</v>
      </c>
      <c r="M76" s="53">
        <f t="shared" si="3"/>
        <v>1.1187499999999999</v>
      </c>
      <c r="N76" s="54">
        <f t="shared" si="3"/>
        <v>0.99148437500000008</v>
      </c>
      <c r="O76" s="52">
        <f t="shared" si="3"/>
        <v>0.17195312499999996</v>
      </c>
      <c r="P76" s="53">
        <f t="shared" si="3"/>
        <v>0.15257812500000001</v>
      </c>
      <c r="Q76" s="53">
        <f t="shared" si="3"/>
        <v>0.23867187499999998</v>
      </c>
      <c r="R76" s="53">
        <f t="shared" si="3"/>
        <v>0.27695312500000002</v>
      </c>
      <c r="S76" s="53">
        <f t="shared" si="3"/>
        <v>0.32773437500000013</v>
      </c>
      <c r="T76" s="53">
        <f t="shared" si="3"/>
        <v>0.32648437500000005</v>
      </c>
      <c r="U76" s="53">
        <f t="shared" si="3"/>
        <v>0.34804687499999981</v>
      </c>
      <c r="V76" s="53">
        <f t="shared" si="3"/>
        <v>0.30007812499999992</v>
      </c>
      <c r="W76" s="53">
        <f t="shared" si="3"/>
        <v>0.42890624999999993</v>
      </c>
      <c r="X76" s="53">
        <f t="shared" si="3"/>
        <v>0.32187500000000002</v>
      </c>
      <c r="Y76" s="53">
        <f t="shared" si="3"/>
        <v>0.15156250000000004</v>
      </c>
      <c r="Z76" s="54">
        <f t="shared" si="3"/>
        <v>0.16648437499999996</v>
      </c>
    </row>
    <row r="77" spans="1:26" s="39" customFormat="1">
      <c r="A77" s="39" t="s">
        <v>40</v>
      </c>
      <c r="B77" s="39" t="s">
        <v>66</v>
      </c>
      <c r="C77" s="52">
        <f t="shared" si="4"/>
        <v>1.043203125</v>
      </c>
      <c r="D77" s="53">
        <f t="shared" si="3"/>
        <v>1.0131249999999998</v>
      </c>
      <c r="E77" s="53">
        <f t="shared" si="3"/>
        <v>0.88351562500000003</v>
      </c>
      <c r="F77" s="53">
        <f t="shared" si="3"/>
        <v>1.0616406249999999</v>
      </c>
      <c r="G77" s="53">
        <f t="shared" si="3"/>
        <v>0.96953125000000007</v>
      </c>
      <c r="H77" s="53">
        <f t="shared" si="3"/>
        <v>0.82914062500000008</v>
      </c>
      <c r="I77" s="53">
        <f t="shared" si="3"/>
        <v>1.0701562500000001</v>
      </c>
      <c r="J77" s="53">
        <f t="shared" si="3"/>
        <v>1.054453125</v>
      </c>
      <c r="K77" s="53">
        <f t="shared" si="3"/>
        <v>1.0339062499999998</v>
      </c>
      <c r="L77" s="53">
        <f t="shared" si="3"/>
        <v>1.028515625</v>
      </c>
      <c r="M77" s="53">
        <f t="shared" si="3"/>
        <v>0.835078125</v>
      </c>
      <c r="N77" s="54">
        <f t="shared" si="3"/>
        <v>0.89445312499999985</v>
      </c>
      <c r="O77" s="52">
        <f t="shared" si="3"/>
        <v>5.81250000000001E-2</v>
      </c>
      <c r="P77" s="53">
        <f t="shared" si="3"/>
        <v>9.0156249999999952E-2</v>
      </c>
      <c r="Q77" s="53">
        <f t="shared" si="3"/>
        <v>9.3828124999999984E-2</v>
      </c>
      <c r="R77" s="53">
        <f t="shared" si="3"/>
        <v>0.1448437500000001</v>
      </c>
      <c r="S77" s="53">
        <f t="shared" si="3"/>
        <v>0.16687499999999991</v>
      </c>
      <c r="T77" s="53">
        <f t="shared" si="3"/>
        <v>0.1134375</v>
      </c>
      <c r="U77" s="53">
        <f t="shared" si="3"/>
        <v>-2.4999999999999935E-2</v>
      </c>
      <c r="V77" s="53">
        <f t="shared" si="3"/>
        <v>0.11000000000000003</v>
      </c>
      <c r="W77" s="53">
        <f t="shared" si="3"/>
        <v>2.0156250000000035E-2</v>
      </c>
      <c r="X77" s="53">
        <f t="shared" si="3"/>
        <v>7.9687499999999981E-2</v>
      </c>
      <c r="Y77" s="53">
        <f t="shared" si="3"/>
        <v>7.7421874999999973E-2</v>
      </c>
      <c r="Z77" s="54">
        <f t="shared" si="3"/>
        <v>8.2499999999999934E-2</v>
      </c>
    </row>
    <row r="78" spans="1:26" s="39" customFormat="1">
      <c r="A78" s="39" t="s">
        <v>33</v>
      </c>
      <c r="B78" s="39" t="s">
        <v>67</v>
      </c>
      <c r="C78" s="52">
        <f t="shared" si="4"/>
        <v>0.85187500000000005</v>
      </c>
      <c r="D78" s="53">
        <f t="shared" si="3"/>
        <v>0.90960937499999994</v>
      </c>
      <c r="E78" s="53">
        <f t="shared" si="3"/>
        <v>0.96273437499999992</v>
      </c>
      <c r="F78" s="53">
        <f t="shared" si="3"/>
        <v>1.094453125</v>
      </c>
      <c r="G78" s="53">
        <f t="shared" si="3"/>
        <v>1.2120312500000003</v>
      </c>
      <c r="H78" s="53">
        <f t="shared" si="3"/>
        <v>1.2175000000000002</v>
      </c>
      <c r="I78" s="53">
        <f t="shared" si="3"/>
        <v>0.96664062499999981</v>
      </c>
      <c r="J78" s="53">
        <f t="shared" si="3"/>
        <v>1.0511718749999999</v>
      </c>
      <c r="K78" s="53">
        <f t="shared" si="3"/>
        <v>0.995</v>
      </c>
      <c r="L78" s="53">
        <f t="shared" si="3"/>
        <v>1.00171875</v>
      </c>
      <c r="M78" s="53">
        <f t="shared" si="3"/>
        <v>1.11109375</v>
      </c>
      <c r="N78" s="54">
        <f t="shared" si="3"/>
        <v>0.94328125000000018</v>
      </c>
      <c r="O78" s="52">
        <f t="shared" si="3"/>
        <v>7.9765624999999979E-2</v>
      </c>
      <c r="P78" s="53">
        <f t="shared" si="3"/>
        <v>8.5234374999999973E-2</v>
      </c>
      <c r="Q78" s="53">
        <f t="shared" si="3"/>
        <v>0.11539062500000004</v>
      </c>
      <c r="R78" s="53">
        <f t="shared" si="3"/>
        <v>0.10234375</v>
      </c>
      <c r="S78" s="53">
        <f t="shared" si="3"/>
        <v>0.13468749999999999</v>
      </c>
      <c r="T78" s="53">
        <f t="shared" si="3"/>
        <v>0.10570312499999998</v>
      </c>
      <c r="U78" s="53">
        <f t="shared" si="3"/>
        <v>4.4999999999999984E-2</v>
      </c>
      <c r="V78" s="53">
        <f t="shared" si="3"/>
        <v>5.7421875000000004E-2</v>
      </c>
      <c r="W78" s="53">
        <f t="shared" si="3"/>
        <v>0.11304687500000003</v>
      </c>
      <c r="X78" s="53">
        <f t="shared" si="3"/>
        <v>7.6875000000000027E-2</v>
      </c>
      <c r="Y78" s="53">
        <f t="shared" si="3"/>
        <v>1.320312500000002E-2</v>
      </c>
      <c r="Z78" s="54">
        <f t="shared" si="3"/>
        <v>0.15421875000000002</v>
      </c>
    </row>
    <row r="79" spans="1:26" s="39" customFormat="1">
      <c r="A79" s="39" t="s">
        <v>23</v>
      </c>
      <c r="B79" s="39" t="s">
        <v>68</v>
      </c>
      <c r="C79" s="52">
        <f t="shared" si="4"/>
        <v>5.3359374999999931E-2</v>
      </c>
      <c r="D79" s="53">
        <f t="shared" si="3"/>
        <v>1.1112500000000001</v>
      </c>
      <c r="E79" s="53">
        <f t="shared" si="3"/>
        <v>1.1482812500000001</v>
      </c>
      <c r="F79" s="53">
        <f t="shared" si="3"/>
        <v>1.4239062499999999</v>
      </c>
      <c r="G79" s="53">
        <f t="shared" si="3"/>
        <v>1.37578125</v>
      </c>
      <c r="H79" s="53">
        <f t="shared" si="3"/>
        <v>0.99656250000000024</v>
      </c>
      <c r="I79" s="53">
        <f t="shared" si="3"/>
        <v>1.3473437499999996</v>
      </c>
      <c r="J79" s="53">
        <f t="shared" si="3"/>
        <v>1.0494531250000001</v>
      </c>
      <c r="K79" s="53">
        <f t="shared" si="3"/>
        <v>1.0157812500000001</v>
      </c>
      <c r="L79" s="53">
        <f t="shared" si="3"/>
        <v>1.0718750000000001</v>
      </c>
      <c r="M79" s="53">
        <f t="shared" si="3"/>
        <v>0.96046874999999998</v>
      </c>
      <c r="N79" s="54">
        <f t="shared" si="3"/>
        <v>1.0214062500000001</v>
      </c>
      <c r="O79" s="52">
        <f t="shared" si="3"/>
        <v>6.4687499999999981E-2</v>
      </c>
      <c r="P79" s="53">
        <f t="shared" si="3"/>
        <v>0.24234375000000002</v>
      </c>
      <c r="Q79" s="53">
        <f t="shared" si="3"/>
        <v>0.10710937499999999</v>
      </c>
      <c r="R79" s="53">
        <f t="shared" si="3"/>
        <v>0.21976562499999991</v>
      </c>
      <c r="S79" s="53">
        <f t="shared" si="3"/>
        <v>0.13195312499999995</v>
      </c>
      <c r="T79" s="53">
        <f t="shared" si="3"/>
        <v>0.15117187500000001</v>
      </c>
      <c r="U79" s="53">
        <f t="shared" si="3"/>
        <v>0.13789062500000007</v>
      </c>
      <c r="V79" s="53">
        <f t="shared" si="3"/>
        <v>0.14390624999999993</v>
      </c>
      <c r="W79" s="53">
        <f t="shared" si="3"/>
        <v>4.4687499999999936E-2</v>
      </c>
      <c r="X79" s="53">
        <f t="shared" si="3"/>
        <v>0.13367187499999994</v>
      </c>
      <c r="Y79" s="53">
        <f t="shared" si="3"/>
        <v>0.10820312499999997</v>
      </c>
      <c r="Z79" s="54">
        <f t="shared" si="3"/>
        <v>0.12179687500000003</v>
      </c>
    </row>
    <row r="80" spans="1:26" s="39" customFormat="1">
      <c r="A80" s="39" t="s">
        <v>58</v>
      </c>
      <c r="B80" s="39" t="s">
        <v>69</v>
      </c>
      <c r="C80" s="52">
        <f t="shared" si="4"/>
        <v>3.2187500000000008E-2</v>
      </c>
      <c r="D80" s="53">
        <f t="shared" si="3"/>
        <v>1.1096874999999999</v>
      </c>
      <c r="E80" s="53">
        <f t="shared" si="3"/>
        <v>-6.1953125000000026E-2</v>
      </c>
      <c r="F80" s="53">
        <f t="shared" si="3"/>
        <v>-2.8671875000000051E-2</v>
      </c>
      <c r="G80" s="53">
        <f t="shared" si="3"/>
        <v>-8.0468749999999811E-3</v>
      </c>
      <c r="H80" s="53">
        <f t="shared" si="3"/>
        <v>-7.7343750000000155E-3</v>
      </c>
      <c r="I80" s="53">
        <f t="shared" si="3"/>
        <v>5.4843749999999941E-2</v>
      </c>
      <c r="J80" s="53">
        <f t="shared" si="3"/>
        <v>0.86726562499999993</v>
      </c>
      <c r="K80" s="53">
        <f t="shared" si="3"/>
        <v>0.31015624999999991</v>
      </c>
      <c r="L80" s="53">
        <f t="shared" si="3"/>
        <v>0.35093749999999996</v>
      </c>
      <c r="M80" s="53">
        <f t="shared" si="3"/>
        <v>0.65937499999999993</v>
      </c>
      <c r="N80" s="54">
        <f t="shared" si="3"/>
        <v>0.64328125000000014</v>
      </c>
      <c r="O80" s="52">
        <f t="shared" si="3"/>
        <v>1.390625000000003E-2</v>
      </c>
      <c r="P80" s="53">
        <f t="shared" si="3"/>
        <v>0.10507812500000005</v>
      </c>
      <c r="Q80" s="53">
        <f t="shared" si="3"/>
        <v>0.10273437500000004</v>
      </c>
      <c r="R80" s="53">
        <f t="shared" si="3"/>
        <v>0.10046875000000004</v>
      </c>
      <c r="S80" s="53">
        <f t="shared" si="3"/>
        <v>0.11187499999999999</v>
      </c>
      <c r="T80" s="53">
        <f t="shared" si="3"/>
        <v>2.4453124999999996E-2</v>
      </c>
      <c r="U80" s="53">
        <f t="shared" ref="D80:Z84" si="5">U58/0.64</f>
        <v>8.3593749999999981E-2</v>
      </c>
      <c r="V80" s="53">
        <f t="shared" si="5"/>
        <v>3.9296875000000009E-2</v>
      </c>
      <c r="W80" s="53">
        <f t="shared" si="5"/>
        <v>2.4218749999999067E-3</v>
      </c>
      <c r="X80" s="53">
        <f t="shared" si="5"/>
        <v>-3.3515625000000035E-2</v>
      </c>
      <c r="Y80" s="53">
        <f t="shared" si="5"/>
        <v>0.1504687499999999</v>
      </c>
      <c r="Z80" s="54">
        <f t="shared" si="5"/>
        <v>0.10921875000000003</v>
      </c>
    </row>
    <row r="81" spans="1:31" s="39" customFormat="1">
      <c r="A81" s="39" t="s">
        <v>48</v>
      </c>
      <c r="B81" s="39" t="s">
        <v>70</v>
      </c>
      <c r="C81" s="52">
        <f t="shared" si="4"/>
        <v>0.10976562500000005</v>
      </c>
      <c r="D81" s="53">
        <f t="shared" si="5"/>
        <v>1.022421875</v>
      </c>
      <c r="E81" s="53">
        <f t="shared" si="5"/>
        <v>0.92656249999999996</v>
      </c>
      <c r="F81" s="53">
        <f t="shared" si="5"/>
        <v>1.1073437500000001</v>
      </c>
      <c r="G81" s="53">
        <f t="shared" si="5"/>
        <v>1.3856250000000003</v>
      </c>
      <c r="H81" s="53">
        <f t="shared" si="5"/>
        <v>1.2106250000000003</v>
      </c>
      <c r="I81" s="53">
        <f t="shared" si="5"/>
        <v>1.3804687500000001</v>
      </c>
      <c r="J81" s="53">
        <f t="shared" si="5"/>
        <v>1.21484375</v>
      </c>
      <c r="K81" s="53">
        <f t="shared" si="5"/>
        <v>1.8403124999999998</v>
      </c>
      <c r="L81" s="53">
        <f t="shared" si="5"/>
        <v>1.53609375</v>
      </c>
      <c r="M81" s="53">
        <f t="shared" si="5"/>
        <v>0.98671874999999987</v>
      </c>
      <c r="N81" s="54">
        <f t="shared" si="5"/>
        <v>1.21578125</v>
      </c>
      <c r="O81" s="52">
        <f t="shared" si="5"/>
        <v>0.10570312499999998</v>
      </c>
      <c r="P81" s="53">
        <f t="shared" si="5"/>
        <v>0.13195312500000003</v>
      </c>
      <c r="Q81" s="53">
        <f t="shared" si="5"/>
        <v>0.14429687500000007</v>
      </c>
      <c r="R81" s="53">
        <f t="shared" si="5"/>
        <v>0.25624999999999998</v>
      </c>
      <c r="S81" s="53">
        <f t="shared" si="5"/>
        <v>0.4157031249999999</v>
      </c>
      <c r="T81" s="53">
        <f t="shared" si="5"/>
        <v>0.49445312499999999</v>
      </c>
      <c r="U81" s="53">
        <f t="shared" si="5"/>
        <v>0.65664062499999987</v>
      </c>
      <c r="V81" s="53">
        <f t="shared" si="5"/>
        <v>0.65226562500000007</v>
      </c>
      <c r="W81" s="53">
        <f t="shared" si="5"/>
        <v>0.54976562500000004</v>
      </c>
      <c r="X81" s="53">
        <f t="shared" si="5"/>
        <v>0.38718750000000013</v>
      </c>
      <c r="Y81" s="53">
        <f t="shared" si="5"/>
        <v>7.7499999999999958E-2</v>
      </c>
      <c r="Z81" s="54">
        <f t="shared" si="5"/>
        <v>0.12585937500000002</v>
      </c>
    </row>
    <row r="82" spans="1:31" s="39" customFormat="1">
      <c r="A82" s="39" t="s">
        <v>19</v>
      </c>
      <c r="B82" s="39" t="s">
        <v>71</v>
      </c>
      <c r="C82" s="52">
        <f t="shared" si="4"/>
        <v>3.5156250000000028E-2</v>
      </c>
      <c r="D82" s="53">
        <f t="shared" si="5"/>
        <v>1.0545312500000001</v>
      </c>
      <c r="E82" s="53">
        <f t="shared" si="5"/>
        <v>1.6050000000000002</v>
      </c>
      <c r="F82" s="53">
        <f t="shared" si="5"/>
        <v>1.34109375</v>
      </c>
      <c r="G82" s="53">
        <f t="shared" si="5"/>
        <v>1.7032812500000001</v>
      </c>
      <c r="H82" s="53">
        <f t="shared" si="5"/>
        <v>1.3748437500000001</v>
      </c>
      <c r="I82" s="53">
        <f t="shared" si="5"/>
        <v>1.3104687500000001</v>
      </c>
      <c r="J82" s="53">
        <f t="shared" si="5"/>
        <v>1.1854687499999996</v>
      </c>
      <c r="K82" s="53">
        <f t="shared" si="5"/>
        <v>1.1995312500000002</v>
      </c>
      <c r="L82" s="53">
        <f t="shared" si="5"/>
        <v>1.12890625</v>
      </c>
      <c r="M82" s="53">
        <f t="shared" si="5"/>
        <v>1.0854687499999998</v>
      </c>
      <c r="N82" s="54">
        <f t="shared" si="5"/>
        <v>1.1398437500000003</v>
      </c>
      <c r="O82" s="52">
        <f t="shared" si="5"/>
        <v>8.5546875000000036E-2</v>
      </c>
      <c r="P82" s="53">
        <f t="shared" si="5"/>
        <v>0.17015624999999998</v>
      </c>
      <c r="Q82" s="53">
        <f t="shared" si="5"/>
        <v>6.9453124999999977E-2</v>
      </c>
      <c r="R82" s="53">
        <f t="shared" si="5"/>
        <v>0.11273437499999998</v>
      </c>
      <c r="S82" s="53">
        <f t="shared" si="5"/>
        <v>0.20968749999999997</v>
      </c>
      <c r="T82" s="53">
        <f t="shared" si="5"/>
        <v>0.12343749999999994</v>
      </c>
      <c r="U82" s="53">
        <f t="shared" si="5"/>
        <v>0.19710937500000006</v>
      </c>
      <c r="V82" s="53">
        <f t="shared" si="5"/>
        <v>0.19710937499999998</v>
      </c>
      <c r="W82" s="53">
        <f t="shared" si="5"/>
        <v>0.19937499999999989</v>
      </c>
      <c r="X82" s="53">
        <f t="shared" si="5"/>
        <v>0.3632031249999999</v>
      </c>
      <c r="Y82" s="53">
        <f t="shared" si="5"/>
        <v>6.3750000000000084E-2</v>
      </c>
      <c r="Z82" s="54">
        <f t="shared" si="5"/>
        <v>0.20265625000000007</v>
      </c>
    </row>
    <row r="83" spans="1:31" s="39" customFormat="1">
      <c r="A83" s="39" t="s">
        <v>7</v>
      </c>
      <c r="B83" s="39" t="s">
        <v>72</v>
      </c>
      <c r="C83" s="52">
        <f t="shared" si="4"/>
        <v>0.70421875</v>
      </c>
      <c r="D83" s="53">
        <f t="shared" si="5"/>
        <v>1.0071874999999999</v>
      </c>
      <c r="E83" s="53">
        <f t="shared" si="5"/>
        <v>1.1039062499999999</v>
      </c>
      <c r="F83" s="53">
        <f t="shared" si="5"/>
        <v>1.1924999999999999</v>
      </c>
      <c r="G83" s="53">
        <f t="shared" si="5"/>
        <v>1.17578125</v>
      </c>
      <c r="H83" s="53">
        <f t="shared" si="5"/>
        <v>0.66265625000000017</v>
      </c>
      <c r="I83" s="53">
        <f t="shared" si="5"/>
        <v>0.72828124999999988</v>
      </c>
      <c r="J83" s="53">
        <f t="shared" si="5"/>
        <v>0.7014062499999999</v>
      </c>
      <c r="K83" s="53">
        <f t="shared" si="5"/>
        <v>1.2795312500000002</v>
      </c>
      <c r="L83" s="53">
        <f t="shared" si="5"/>
        <v>1.0053124999999998</v>
      </c>
      <c r="M83" s="53">
        <f t="shared" si="5"/>
        <v>0.92562500000000003</v>
      </c>
      <c r="N83" s="54">
        <f t="shared" si="5"/>
        <v>0.82132812500000008</v>
      </c>
      <c r="O83" s="52">
        <f t="shared" si="5"/>
        <v>0.12750000000000009</v>
      </c>
      <c r="P83" s="53">
        <f t="shared" si="5"/>
        <v>0.13367187500000002</v>
      </c>
      <c r="Q83" s="53">
        <f t="shared" si="5"/>
        <v>0.21093749999999992</v>
      </c>
      <c r="R83" s="53">
        <f t="shared" si="5"/>
        <v>0.17531249999999995</v>
      </c>
      <c r="S83" s="53">
        <f t="shared" si="5"/>
        <v>0.30570312499999996</v>
      </c>
      <c r="T83" s="53">
        <f t="shared" si="5"/>
        <v>0.23585937500000004</v>
      </c>
      <c r="U83" s="53">
        <f t="shared" si="5"/>
        <v>0.20429687500000013</v>
      </c>
      <c r="V83" s="53">
        <f t="shared" si="5"/>
        <v>0.24187500000000006</v>
      </c>
      <c r="W83" s="53">
        <f t="shared" si="5"/>
        <v>0.24140624999999996</v>
      </c>
      <c r="X83" s="53">
        <f t="shared" si="5"/>
        <v>0.24171875000000001</v>
      </c>
      <c r="Y83" s="53">
        <f t="shared" si="5"/>
        <v>0.12804687499999995</v>
      </c>
      <c r="Z83" s="54">
        <f t="shared" si="5"/>
        <v>0.10656249999999998</v>
      </c>
    </row>
    <row r="84" spans="1:31" s="39" customFormat="1" ht="17" thickBot="1">
      <c r="A84" s="39" t="s">
        <v>3</v>
      </c>
      <c r="B84" s="39" t="s">
        <v>73</v>
      </c>
      <c r="C84" s="55">
        <f t="shared" si="4"/>
        <v>0.82234374999999993</v>
      </c>
      <c r="D84" s="56">
        <f t="shared" si="5"/>
        <v>0.94789062499999999</v>
      </c>
      <c r="E84" s="56">
        <f t="shared" si="5"/>
        <v>0.15210937500000002</v>
      </c>
      <c r="F84" s="56">
        <f t="shared" si="5"/>
        <v>0.83601562500000004</v>
      </c>
      <c r="G84" s="56">
        <f t="shared" si="5"/>
        <v>0.66687499999999988</v>
      </c>
      <c r="H84" s="56">
        <f t="shared" si="5"/>
        <v>0.72953125000000008</v>
      </c>
      <c r="I84" s="56">
        <f t="shared" si="5"/>
        <v>0.82421874999999989</v>
      </c>
      <c r="J84" s="56">
        <f t="shared" si="5"/>
        <v>0.69523437500000007</v>
      </c>
      <c r="K84" s="56">
        <f t="shared" si="5"/>
        <v>0.8541406250000001</v>
      </c>
      <c r="L84" s="56">
        <f t="shared" si="5"/>
        <v>1.2328124999999999</v>
      </c>
      <c r="M84" s="56">
        <f t="shared" si="5"/>
        <v>1.175</v>
      </c>
      <c r="N84" s="57">
        <f t="shared" si="5"/>
        <v>1.085703125</v>
      </c>
      <c r="O84" s="55">
        <f t="shared" si="5"/>
        <v>0.16656250000000003</v>
      </c>
      <c r="P84" s="56">
        <f t="shared" si="5"/>
        <v>0.16335937499999997</v>
      </c>
      <c r="Q84" s="56">
        <f t="shared" si="5"/>
        <v>4.1953125000000063E-2</v>
      </c>
      <c r="R84" s="56">
        <f t="shared" si="5"/>
        <v>0.13992187499999995</v>
      </c>
      <c r="S84" s="56">
        <f t="shared" si="5"/>
        <v>0.12101562500000003</v>
      </c>
      <c r="T84" s="56">
        <f t="shared" si="5"/>
        <v>6.1562499999999985E-2</v>
      </c>
      <c r="U84" s="56">
        <f t="shared" si="5"/>
        <v>-0.11757812499999998</v>
      </c>
      <c r="V84" s="56">
        <f t="shared" si="5"/>
        <v>2.3671874999999908E-2</v>
      </c>
      <c r="W84" s="56">
        <f t="shared" si="5"/>
        <v>3.9921875000000023E-2</v>
      </c>
      <c r="X84" s="56">
        <f t="shared" si="5"/>
        <v>-3.2343749999999991E-2</v>
      </c>
      <c r="Y84" s="56">
        <f t="shared" si="5"/>
        <v>8.3593749999999467E-3</v>
      </c>
      <c r="Z84" s="57">
        <f t="shared" si="5"/>
        <v>-5.6093750000000067E-2</v>
      </c>
    </row>
    <row r="85" spans="1:31" s="37" customFormat="1" ht="17" thickBot="1">
      <c r="C85" s="77" t="s">
        <v>76</v>
      </c>
      <c r="D85" s="78"/>
      <c r="E85" s="78"/>
      <c r="F85" s="78"/>
      <c r="G85" s="78"/>
      <c r="H85" s="78"/>
      <c r="I85" s="78"/>
      <c r="J85" s="78"/>
      <c r="K85" s="78"/>
      <c r="L85" s="78"/>
      <c r="M85" s="78"/>
      <c r="N85" s="79"/>
      <c r="O85" s="77" t="s">
        <v>77</v>
      </c>
      <c r="P85" s="78"/>
      <c r="Q85" s="78"/>
      <c r="R85" s="78"/>
      <c r="S85" s="78"/>
      <c r="T85" s="78"/>
      <c r="U85" s="78"/>
      <c r="V85" s="78"/>
      <c r="W85" s="78"/>
      <c r="X85" s="78"/>
      <c r="Y85" s="78"/>
      <c r="Z85" s="79"/>
      <c r="AE85" s="58"/>
    </row>
    <row r="86" spans="1:31" s="37" customFormat="1">
      <c r="C86" s="39" t="s">
        <v>136</v>
      </c>
    </row>
    <row r="87" spans="1:31" s="37" customFormat="1"/>
    <row r="88" spans="1:31" s="37" customFormat="1" ht="19">
      <c r="B88" s="39" t="s">
        <v>140</v>
      </c>
      <c r="C88" s="39" t="s">
        <v>141</v>
      </c>
      <c r="D88" s="39"/>
      <c r="E88" s="39"/>
      <c r="F88" s="39"/>
      <c r="G88" s="39"/>
      <c r="H88" s="39"/>
      <c r="I88" s="39"/>
      <c r="J88" s="39"/>
      <c r="K88" s="39"/>
      <c r="L88" s="39"/>
      <c r="M88" s="39"/>
      <c r="N88" s="39"/>
      <c r="O88" s="39"/>
      <c r="P88" s="39"/>
      <c r="Q88" s="39"/>
      <c r="R88" s="39"/>
      <c r="S88" s="39"/>
    </row>
    <row r="89" spans="1:31" s="37" customFormat="1"/>
    <row r="90" spans="1:31" s="37" customFormat="1"/>
  </sheetData>
  <mergeCells count="14">
    <mergeCell ref="B1:AA1"/>
    <mergeCell ref="B2:AA2"/>
    <mergeCell ref="E3:X3"/>
    <mergeCell ref="B4:U4"/>
    <mergeCell ref="C85:N85"/>
    <mergeCell ref="O85:Z85"/>
    <mergeCell ref="C63:N63"/>
    <mergeCell ref="O63:Z63"/>
    <mergeCell ref="C43:N43"/>
    <mergeCell ref="O43:Z43"/>
    <mergeCell ref="Y8:Z19"/>
    <mergeCell ref="Y20:Z23"/>
    <mergeCell ref="C8:D19"/>
    <mergeCell ref="C20:D23"/>
  </mergeCells>
  <conditionalFormatting sqref="C27:Z42">
    <cfRule type="colorScale" priority="9">
      <colorScale>
        <cfvo type="min"/>
        <cfvo type="percentile" val="50"/>
        <cfvo type="max"/>
        <color rgb="FF5A8AC6"/>
        <color rgb="FFFCFCFF"/>
        <color rgb="FFF8696B"/>
      </colorScale>
    </cfRule>
  </conditionalFormatting>
  <conditionalFormatting sqref="C47:Z62">
    <cfRule type="colorScale" priority="8">
      <colorScale>
        <cfvo type="min"/>
        <cfvo type="percentile" val="50"/>
        <cfvo type="max"/>
        <color rgb="FF5A8AC6"/>
        <color rgb="FFFCFCFF"/>
        <color rgb="FFF8696B"/>
      </colorScale>
    </cfRule>
  </conditionalFormatting>
  <conditionalFormatting sqref="C69:Z84">
    <cfRule type="colorScale" priority="1">
      <colorScale>
        <cfvo type="min"/>
        <cfvo type="percentile" val="50"/>
        <cfvo type="max"/>
        <color rgb="FF5A8AC6"/>
        <color rgb="FFFCFCFF"/>
        <color rgb="FFF8696B"/>
      </colorScale>
    </cfRule>
  </conditionalFormatting>
  <conditionalFormatting sqref="E67">
    <cfRule type="colorScale" priority="10">
      <colorScale>
        <cfvo type="min"/>
        <cfvo type="percentile" val="50"/>
        <cfvo type="max"/>
        <color rgb="FF5A8AC6"/>
        <color rgb="FFFCFCFF"/>
        <color rgb="FFF8696B"/>
      </colorScale>
    </cfRule>
  </conditionalFormatting>
  <conditionalFormatting sqref="F67">
    <cfRule type="colorScale" priority="11">
      <colorScale>
        <cfvo type="min"/>
        <cfvo type="percentile" val="50"/>
        <cfvo type="max"/>
        <color rgb="FF5A8AC6"/>
        <color rgb="FFFCFCFF"/>
        <color rgb="FFF8696B"/>
      </colorScale>
    </cfRule>
  </conditionalFormatting>
  <conditionalFormatting sqref="G67">
    <cfRule type="colorScale" priority="12">
      <colorScale>
        <cfvo type="min"/>
        <cfvo type="percentile" val="50"/>
        <cfvo type="max"/>
        <color rgb="FF5A8AC6"/>
        <color rgb="FFFCFCFF"/>
        <color rgb="FFF8696B"/>
      </colorScale>
    </cfRule>
  </conditionalFormatting>
  <conditionalFormatting sqref="H67">
    <cfRule type="colorScale" priority="13">
      <colorScale>
        <cfvo type="min"/>
        <cfvo type="percentile" val="50"/>
        <cfvo type="max"/>
        <color rgb="FF5A8AC6"/>
        <color rgb="FFFCFCFF"/>
        <color rgb="FFF8696B"/>
      </colorScale>
    </cfRule>
  </conditionalFormatting>
  <pageMargins left="0.7" right="0.7" top="0.75" bottom="0.75" header="0.3" footer="0.3"/>
  <pageSetup scale="65" fitToWidth="2" fitToHeight="2"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Suppl. Table1. primers</vt:lpstr>
      <vt:lpstr>Suppl. Table2. Tested compounds</vt:lpstr>
      <vt:lpstr>Suppl. Table3. screening-1</vt:lpstr>
      <vt:lpstr>Suppl. Table4. screening-2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caixing xiong</dc:creator>
  <cp:lastModifiedBy>caixing xiong</cp:lastModifiedBy>
  <cp:lastPrinted>2019-04-30T14:48:16Z</cp:lastPrinted>
  <dcterms:created xsi:type="dcterms:W3CDTF">2019-01-08T16:36:48Z</dcterms:created>
  <dcterms:modified xsi:type="dcterms:W3CDTF">2019-05-01T19:11:04Z</dcterms:modified>
</cp:coreProperties>
</file>