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Transplantatie lab\Nicolle L\Biomics methods paper\Frontiers in Immunology\rebuttal\resubmission files\"/>
    </mc:Choice>
  </mc:AlternateContent>
  <bookViews>
    <workbookView xWindow="1275" yWindow="1590" windowWidth="20115" windowHeight="9510" tabRatio="599"/>
  </bookViews>
  <sheets>
    <sheet name="sup table 1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6" i="2" l="1"/>
  <c r="J14" i="2" l="1"/>
  <c r="AB14" i="2"/>
  <c r="AI14" i="2"/>
  <c r="T13" i="2"/>
  <c r="T24" i="2"/>
  <c r="J25" i="2" l="1"/>
  <c r="AD7" i="2" l="1"/>
  <c r="AD8" i="2"/>
  <c r="AD9" i="2"/>
  <c r="AD10" i="2"/>
  <c r="AD11" i="2"/>
  <c r="AD12" i="2"/>
  <c r="AD13" i="2"/>
  <c r="AD17" i="2"/>
  <c r="AD18" i="2"/>
  <c r="AD19" i="2"/>
  <c r="AD20" i="2"/>
  <c r="AD21" i="2"/>
  <c r="AD22" i="2"/>
  <c r="AD23" i="2"/>
  <c r="AD6" i="2"/>
  <c r="AK14" i="2"/>
  <c r="AK25" i="2"/>
  <c r="AL25" i="2"/>
  <c r="AB25" i="2"/>
  <c r="P25" i="2"/>
  <c r="T25" i="2" s="1"/>
  <c r="P14" i="2"/>
  <c r="T14" i="2" s="1"/>
  <c r="AL14" i="2" l="1"/>
  <c r="AI25" i="2"/>
  <c r="AL10" i="2"/>
  <c r="AL11" i="2"/>
  <c r="AI7" i="2"/>
  <c r="AI8" i="2"/>
  <c r="AI9" i="2"/>
  <c r="AI10" i="2"/>
  <c r="AI11" i="2"/>
  <c r="AI12" i="2"/>
  <c r="AI13" i="2"/>
  <c r="AI17" i="2"/>
  <c r="AI18" i="2"/>
  <c r="AI19" i="2"/>
  <c r="AI20" i="2"/>
  <c r="AI21" i="2"/>
  <c r="AI22" i="2"/>
  <c r="AI23" i="2"/>
  <c r="AI24" i="2"/>
  <c r="AI6" i="2"/>
  <c r="T7" i="2"/>
  <c r="T8" i="2"/>
  <c r="T9" i="2"/>
  <c r="T10" i="2"/>
  <c r="T11" i="2"/>
  <c r="T12" i="2"/>
  <c r="T17" i="2"/>
  <c r="T18" i="2"/>
  <c r="T19" i="2"/>
  <c r="T20" i="2"/>
  <c r="T21" i="2"/>
  <c r="T22" i="2"/>
  <c r="T23" i="2"/>
  <c r="AF18" i="2"/>
  <c r="AF19" i="2"/>
  <c r="AF20" i="2"/>
  <c r="AF21" i="2"/>
  <c r="AF22" i="2"/>
  <c r="AF23" i="2"/>
  <c r="AF17" i="2"/>
  <c r="AF7" i="2"/>
  <c r="AF8" i="2"/>
  <c r="AF9" i="2"/>
  <c r="AF10" i="2"/>
  <c r="AF11" i="2"/>
  <c r="AF12" i="2"/>
  <c r="AF13" i="2"/>
  <c r="AF6" i="2"/>
  <c r="Y18" i="2"/>
  <c r="Y19" i="2"/>
  <c r="Y20" i="2"/>
  <c r="Y21" i="2"/>
  <c r="Y22" i="2"/>
  <c r="Y23" i="2"/>
  <c r="Y24" i="2"/>
  <c r="Y17" i="2"/>
  <c r="Y7" i="2"/>
  <c r="Y8" i="2"/>
  <c r="Y9" i="2"/>
  <c r="Y10" i="2"/>
  <c r="Y11" i="2"/>
  <c r="Y12" i="2"/>
  <c r="Y13" i="2"/>
  <c r="Y6" i="2"/>
  <c r="AL18" i="2" l="1"/>
  <c r="AL19" i="2"/>
  <c r="AL20" i="2"/>
  <c r="AL21" i="2"/>
  <c r="AL22" i="2"/>
  <c r="AL23" i="2"/>
  <c r="AL24" i="2"/>
  <c r="AL17" i="2"/>
  <c r="AL13" i="2"/>
  <c r="AL12" i="2"/>
  <c r="AL7" i="2"/>
  <c r="AL8" i="2"/>
  <c r="AL9" i="2"/>
  <c r="AL6" i="2"/>
</calcChain>
</file>

<file path=xl/sharedStrings.xml><?xml version="1.0" encoding="utf-8"?>
<sst xmlns="http://schemas.openxmlformats.org/spreadsheetml/2006/main" count="104" uniqueCount="68">
  <si>
    <t>Supplementary table 1</t>
  </si>
  <si>
    <t>Code</t>
  </si>
  <si>
    <t>Samples</t>
  </si>
  <si>
    <t>Dispense</t>
  </si>
  <si>
    <t>TCR</t>
  </si>
  <si>
    <t>Transcriptome</t>
  </si>
  <si>
    <t>Combined TCR and transcriptome</t>
  </si>
  <si>
    <t>Before filtering</t>
  </si>
  <si>
    <t>After filtering</t>
  </si>
  <si>
    <t>chip A</t>
  </si>
  <si>
    <t>Sample name</t>
  </si>
  <si>
    <t>Cell viability (%)</t>
  </si>
  <si>
    <t>CD3+ enrichment (%)</t>
  </si>
  <si>
    <t>Start Conc. / mL</t>
  </si>
  <si>
    <t>Volume (mL)</t>
  </si>
  <si>
    <t>For dispense</t>
  </si>
  <si>
    <t>Poisson fit</t>
  </si>
  <si>
    <t>Dispensed cells (#)</t>
  </si>
  <si>
    <t>Cells with at least 1 cluster (#)</t>
  </si>
  <si>
    <t>Minimal clusters per cell</t>
  </si>
  <si>
    <t>Maximum clusters per cell</t>
  </si>
  <si>
    <t>Total clusters</t>
  </si>
  <si>
    <t>Cells with TCR after filtering (#)</t>
  </si>
  <si>
    <t>Minimal clusters per cell in receptors</t>
  </si>
  <si>
    <t>Maximum clusters per cell in receptors</t>
  </si>
  <si>
    <t>Total clusters in receptors</t>
  </si>
  <si>
    <t>Cells with TCR after filtering (%)</t>
  </si>
  <si>
    <t>Cells with expression data (#)</t>
  </si>
  <si>
    <t>Reads</t>
  </si>
  <si>
    <t>Mapped reads</t>
  </si>
  <si>
    <t>Mapped reads (%)</t>
  </si>
  <si>
    <t>Minimum reads per cell</t>
  </si>
  <si>
    <t>Maximum reads per cell</t>
  </si>
  <si>
    <t>Cells with transcriptome (#)</t>
  </si>
  <si>
    <t>Average reads/cell</t>
  </si>
  <si>
    <t>Cells with transcriptome (%)</t>
  </si>
  <si>
    <t>Cells with TCR and transcriptome (#)</t>
  </si>
  <si>
    <t>Cells with TCR and transcriptome (%)</t>
  </si>
  <si>
    <t>2x10^6</t>
  </si>
  <si>
    <t>2.5</t>
  </si>
  <si>
    <t xml:space="preserve">2x10^6 </t>
  </si>
  <si>
    <t xml:space="preserve">0.75x10^6 </t>
  </si>
  <si>
    <t>2</t>
  </si>
  <si>
    <t>0.75x10^6</t>
  </si>
  <si>
    <t>Pos Ctrl</t>
  </si>
  <si>
    <t>Neg ctrl</t>
  </si>
  <si>
    <t>Total (excluding controls)</t>
  </si>
  <si>
    <t>chip B</t>
  </si>
  <si>
    <t>1x10^6</t>
  </si>
  <si>
    <t>HuT78</t>
  </si>
  <si>
    <t>7.2</t>
  </si>
  <si>
    <t>5</t>
  </si>
  <si>
    <t>MOLT-17</t>
  </si>
  <si>
    <t>MOLT-17 r1</t>
  </si>
  <si>
    <t>MOLT-17 r2</t>
  </si>
  <si>
    <t>HuT78 r1</t>
  </si>
  <si>
    <t>HuT78 r2</t>
  </si>
  <si>
    <t>sample 1</t>
  </si>
  <si>
    <t>sample 2</t>
  </si>
  <si>
    <t>sample 3</t>
  </si>
  <si>
    <t>sample 1 r3</t>
  </si>
  <si>
    <t>sample 2 r3</t>
  </si>
  <si>
    <t>sample 1 r1</t>
  </si>
  <si>
    <t>sample 1 r2</t>
  </si>
  <si>
    <t>sample 2 r1</t>
  </si>
  <si>
    <t>sample 2 r2</t>
  </si>
  <si>
    <t>sample 3 r1</t>
  </si>
  <si>
    <t>sample 3 r2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</si>
</sst>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Lucida Sans"/>
      <family val="2"/>
    </font>
    <font>
      <sz val="8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7CE"/>
      </patternFill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5" fillId="2" borderId="0" applyNumberFormat="0" applyBorder="0" applyAlignment="0" applyProtection="0"/>
  </cellStyleXfs>
  <cellXfs count="110">
    <xf numFmtId="0" fontId="0" fillId="0" borderId="0" xfId="0"/>
    <xf numFmtId="0" fontId="0" fillId="0" borderId="0" xfId="0" applyFont="1" applyBorder="1"/>
    <xf numFmtId="0" fontId="0" fillId="0" borderId="0" xfId="0" applyFont="1" applyBorder="1" applyAlignment="1">
      <alignment wrapText="1"/>
    </xf>
    <xf numFmtId="0" fontId="0" fillId="0" borderId="0" xfId="0" applyFont="1" applyBorder="1" applyAlignment="1">
      <alignment horizontal="right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right" wrapText="1"/>
    </xf>
    <xf numFmtId="164" fontId="0" fillId="0" borderId="0" xfId="1" applyNumberFormat="1" applyFont="1" applyBorder="1" applyAlignment="1">
      <alignment horizontal="right" wrapText="1"/>
    </xf>
    <xf numFmtId="164" fontId="0" fillId="0" borderId="0" xfId="1" applyNumberFormat="1" applyFont="1" applyBorder="1"/>
    <xf numFmtId="0" fontId="0" fillId="0" borderId="0" xfId="0" applyFont="1" applyFill="1" applyBorder="1"/>
    <xf numFmtId="2" fontId="0" fillId="0" borderId="0" xfId="0" applyNumberFormat="1" applyFont="1" applyBorder="1"/>
    <xf numFmtId="0" fontId="2" fillId="0" borderId="0" xfId="0" applyFont="1" applyBorder="1"/>
    <xf numFmtId="0" fontId="2" fillId="0" borderId="0" xfId="0" applyFont="1" applyFill="1" applyBorder="1"/>
    <xf numFmtId="0" fontId="0" fillId="0" borderId="0" xfId="0" applyFont="1" applyBorder="1" applyAlignment="1">
      <alignment horizontal="center"/>
    </xf>
    <xf numFmtId="165" fontId="0" fillId="0" borderId="0" xfId="0" applyNumberFormat="1" applyFont="1" applyBorder="1"/>
    <xf numFmtId="0" fontId="0" fillId="0" borderId="0" xfId="0" applyFont="1" applyFill="1" applyBorder="1" applyAlignment="1">
      <alignment horizontal="right" wrapText="1"/>
    </xf>
    <xf numFmtId="0" fontId="3" fillId="0" borderId="0" xfId="0" applyFont="1" applyFill="1" applyBorder="1" applyAlignment="1">
      <alignment horizontal="right" wrapText="1"/>
    </xf>
    <xf numFmtId="2" fontId="6" fillId="0" borderId="0" xfId="1" applyNumberFormat="1" applyFont="1" applyFill="1" applyBorder="1"/>
    <xf numFmtId="0" fontId="7" fillId="0" borderId="0" xfId="0" applyFont="1" applyBorder="1"/>
    <xf numFmtId="2" fontId="7" fillId="0" borderId="0" xfId="0" applyNumberFormat="1" applyFont="1" applyBorder="1"/>
    <xf numFmtId="0" fontId="7" fillId="0" borderId="0" xfId="0" applyFont="1" applyBorder="1" applyAlignment="1">
      <alignment wrapText="1"/>
    </xf>
    <xf numFmtId="0" fontId="7" fillId="0" borderId="4" xfId="0" applyFont="1" applyBorder="1"/>
    <xf numFmtId="0" fontId="7" fillId="0" borderId="5" xfId="0" applyFont="1" applyBorder="1"/>
    <xf numFmtId="165" fontId="7" fillId="0" borderId="6" xfId="1" applyNumberFormat="1" applyFont="1" applyBorder="1"/>
    <xf numFmtId="0" fontId="7" fillId="0" borderId="7" xfId="0" applyFont="1" applyBorder="1"/>
    <xf numFmtId="0" fontId="7" fillId="0" borderId="8" xfId="0" applyFont="1" applyBorder="1"/>
    <xf numFmtId="165" fontId="7" fillId="0" borderId="9" xfId="1" applyNumberFormat="1" applyFont="1" applyBorder="1"/>
    <xf numFmtId="2" fontId="0" fillId="0" borderId="0" xfId="0" applyNumberFormat="1" applyFont="1" applyBorder="1" applyAlignment="1">
      <alignment horizontal="center"/>
    </xf>
    <xf numFmtId="0" fontId="2" fillId="0" borderId="1" xfId="0" applyFont="1" applyBorder="1"/>
    <xf numFmtId="0" fontId="0" fillId="0" borderId="4" xfId="0" applyFont="1" applyBorder="1"/>
    <xf numFmtId="0" fontId="0" fillId="0" borderId="5" xfId="0" applyFont="1" applyBorder="1"/>
    <xf numFmtId="0" fontId="2" fillId="0" borderId="5" xfId="0" applyFont="1" applyBorder="1"/>
    <xf numFmtId="0" fontId="2" fillId="0" borderId="4" xfId="0" applyFont="1" applyBorder="1"/>
    <xf numFmtId="49" fontId="0" fillId="0" borderId="5" xfId="0" applyNumberFormat="1" applyFont="1" applyBorder="1"/>
    <xf numFmtId="0" fontId="0" fillId="0" borderId="6" xfId="0" applyFont="1" applyBorder="1" applyAlignment="1">
      <alignment horizontal="right" wrapText="1"/>
    </xf>
    <xf numFmtId="0" fontId="0" fillId="0" borderId="5" xfId="0" applyBorder="1"/>
    <xf numFmtId="0" fontId="0" fillId="0" borderId="4" xfId="0" applyFont="1" applyBorder="1" applyAlignment="1">
      <alignment wrapText="1"/>
    </xf>
    <xf numFmtId="0" fontId="0" fillId="0" borderId="5" xfId="0" applyFont="1" applyBorder="1" applyAlignment="1">
      <alignment wrapText="1"/>
    </xf>
    <xf numFmtId="0" fontId="0" fillId="0" borderId="4" xfId="0" applyFont="1" applyFill="1" applyBorder="1"/>
    <xf numFmtId="0" fontId="5" fillId="0" borderId="5" xfId="2" applyFill="1" applyBorder="1"/>
    <xf numFmtId="49" fontId="0" fillId="0" borderId="4" xfId="0" applyNumberFormat="1" applyFont="1" applyBorder="1"/>
    <xf numFmtId="0" fontId="0" fillId="0" borderId="7" xfId="0" applyFont="1" applyFill="1" applyBorder="1"/>
    <xf numFmtId="0" fontId="0" fillId="0" borderId="8" xfId="0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7" fillId="0" borderId="8" xfId="0" applyFont="1" applyFill="1" applyBorder="1"/>
    <xf numFmtId="164" fontId="7" fillId="0" borderId="8" xfId="1" applyNumberFormat="1" applyFont="1" applyFill="1" applyBorder="1"/>
    <xf numFmtId="2" fontId="7" fillId="0" borderId="9" xfId="1" applyNumberFormat="1" applyFont="1" applyBorder="1"/>
    <xf numFmtId="0" fontId="2" fillId="0" borderId="4" xfId="0" applyFont="1" applyBorder="1" applyAlignment="1">
      <alignment horizontal="center"/>
    </xf>
    <xf numFmtId="0" fontId="7" fillId="0" borderId="4" xfId="0" applyFont="1" applyBorder="1" applyAlignment="1"/>
    <xf numFmtId="0" fontId="7" fillId="0" borderId="5" xfId="0" applyFont="1" applyBorder="1" applyAlignment="1"/>
    <xf numFmtId="165" fontId="7" fillId="0" borderId="5" xfId="0" applyNumberFormat="1" applyFont="1" applyBorder="1" applyAlignment="1"/>
    <xf numFmtId="1" fontId="7" fillId="0" borderId="5" xfId="0" applyNumberFormat="1" applyFont="1" applyBorder="1" applyAlignment="1"/>
    <xf numFmtId="2" fontId="7" fillId="0" borderId="6" xfId="1" applyNumberFormat="1" applyFont="1" applyBorder="1" applyAlignment="1"/>
    <xf numFmtId="0" fontId="7" fillId="0" borderId="5" xfId="0" applyFont="1" applyFill="1" applyBorder="1" applyAlignment="1"/>
    <xf numFmtId="164" fontId="7" fillId="0" borderId="5" xfId="1" applyNumberFormat="1" applyFont="1" applyFill="1" applyBorder="1" applyAlignment="1"/>
    <xf numFmtId="165" fontId="7" fillId="0" borderId="6" xfId="0" applyNumberFormat="1" applyFont="1" applyBorder="1" applyAlignment="1"/>
    <xf numFmtId="0" fontId="7" fillId="0" borderId="4" xfId="0" applyFont="1" applyFill="1" applyBorder="1" applyAlignment="1"/>
    <xf numFmtId="165" fontId="7" fillId="0" borderId="6" xfId="0" applyNumberFormat="1" applyFont="1" applyFill="1" applyBorder="1" applyAlignment="1"/>
    <xf numFmtId="0" fontId="7" fillId="0" borderId="6" xfId="0" applyFont="1" applyBorder="1" applyAlignment="1"/>
    <xf numFmtId="0" fontId="7" fillId="0" borderId="7" xfId="0" applyFont="1" applyFill="1" applyBorder="1" applyAlignment="1"/>
    <xf numFmtId="165" fontId="7" fillId="0" borderId="9" xfId="0" applyNumberFormat="1" applyFont="1" applyFill="1" applyBorder="1" applyAlignment="1"/>
    <xf numFmtId="0" fontId="0" fillId="0" borderId="0" xfId="0" applyFont="1" applyBorder="1" applyAlignment="1">
      <alignment horizontal="right"/>
    </xf>
    <xf numFmtId="0" fontId="0" fillId="0" borderId="0" xfId="0" applyFont="1" applyBorder="1" applyAlignment="1"/>
    <xf numFmtId="2" fontId="2" fillId="0" borderId="5" xfId="0" applyNumberFormat="1" applyFont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1" fontId="0" fillId="0" borderId="5" xfId="0" applyNumberFormat="1" applyFont="1" applyBorder="1" applyAlignment="1">
      <alignment horizontal="right"/>
    </xf>
    <xf numFmtId="0" fontId="0" fillId="0" borderId="5" xfId="0" applyFont="1" applyBorder="1" applyAlignment="1">
      <alignment horizontal="right"/>
    </xf>
    <xf numFmtId="49" fontId="0" fillId="0" borderId="5" xfId="0" applyNumberFormat="1" applyFon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0" fontId="0" fillId="0" borderId="5" xfId="0" applyFont="1" applyFill="1" applyBorder="1" applyAlignment="1">
      <alignment horizontal="right"/>
    </xf>
    <xf numFmtId="0" fontId="0" fillId="0" borderId="6" xfId="0" applyFont="1" applyBorder="1" applyAlignment="1">
      <alignment horizontal="right"/>
    </xf>
    <xf numFmtId="1" fontId="2" fillId="0" borderId="5" xfId="0" applyNumberFormat="1" applyFont="1" applyBorder="1" applyAlignment="1">
      <alignment horizontal="right"/>
    </xf>
    <xf numFmtId="49" fontId="0" fillId="0" borderId="5" xfId="0" applyNumberFormat="1" applyFont="1" applyFill="1" applyBorder="1" applyAlignment="1">
      <alignment horizontal="right"/>
    </xf>
    <xf numFmtId="1" fontId="0" fillId="0" borderId="5" xfId="0" applyNumberFormat="1" applyFont="1" applyFill="1" applyBorder="1" applyAlignment="1">
      <alignment horizontal="right"/>
    </xf>
    <xf numFmtId="2" fontId="0" fillId="0" borderId="5" xfId="0" applyNumberFormat="1" applyFont="1" applyFill="1" applyBorder="1" applyAlignment="1">
      <alignment horizontal="right"/>
    </xf>
    <xf numFmtId="0" fontId="0" fillId="0" borderId="6" xfId="0" applyBorder="1" applyAlignment="1">
      <alignment horizontal="right"/>
    </xf>
    <xf numFmtId="2" fontId="0" fillId="0" borderId="8" xfId="0" applyNumberFormat="1" applyFont="1" applyBorder="1" applyAlignment="1">
      <alignment horizontal="right"/>
    </xf>
    <xf numFmtId="0" fontId="0" fillId="0" borderId="8" xfId="0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0" fillId="0" borderId="21" xfId="0" applyFont="1" applyBorder="1" applyAlignment="1">
      <alignment horizontal="center"/>
    </xf>
    <xf numFmtId="0" fontId="2" fillId="0" borderId="5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7" fillId="0" borderId="23" xfId="0" applyFont="1" applyBorder="1"/>
    <xf numFmtId="0" fontId="7" fillId="0" borderId="18" xfId="0" applyFont="1" applyBorder="1"/>
    <xf numFmtId="0" fontId="0" fillId="0" borderId="4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2" xfId="0" applyFont="1" applyBorder="1" applyAlignment="1">
      <alignment horizontal="center"/>
    </xf>
  </cellXfs>
  <cellStyles count="3">
    <cellStyle name="Bad" xfId="2" builtinId="27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32"/>
  <sheetViews>
    <sheetView tabSelected="1" zoomScaleNormal="100" workbookViewId="0">
      <selection activeCell="B28" sqref="B28"/>
    </sheetView>
  </sheetViews>
  <sheetFormatPr defaultColWidth="9.28515625" defaultRowHeight="15" x14ac:dyDescent="0.25"/>
  <cols>
    <col min="1" max="1" width="21.7109375" style="1" bestFit="1" customWidth="1"/>
    <col min="2" max="2" width="15" style="1" customWidth="1"/>
    <col min="3" max="3" width="14.28515625" style="26" bestFit="1" customWidth="1"/>
    <col min="4" max="4" width="18.7109375" style="12" bestFit="1" customWidth="1"/>
    <col min="5" max="5" width="5.5703125" style="12" customWidth="1"/>
    <col min="6" max="6" width="14.28515625" style="12" bestFit="1" customWidth="1"/>
    <col min="7" max="7" width="11.7109375" style="12" bestFit="1" customWidth="1"/>
    <col min="8" max="8" width="11.42578125" style="12" bestFit="1" customWidth="1"/>
    <col min="9" max="9" width="9.7109375" style="12" bestFit="1" customWidth="1"/>
    <col min="10" max="10" width="16.42578125" style="12" customWidth="1"/>
    <col min="11" max="11" width="9.42578125" style="1" customWidth="1"/>
    <col min="12" max="12" width="24.7109375" style="1" bestFit="1" customWidth="1"/>
    <col min="13" max="13" width="21.42578125" style="1" bestFit="1" customWidth="1"/>
    <col min="14" max="14" width="23.28515625" style="1" bestFit="1" customWidth="1"/>
    <col min="15" max="15" width="12" style="1" customWidth="1"/>
    <col min="16" max="16" width="27" style="1" customWidth="1"/>
    <col min="17" max="17" width="32.7109375" style="1" customWidth="1"/>
    <col min="18" max="18" width="33.7109375" style="1" bestFit="1" customWidth="1"/>
    <col min="19" max="19" width="22.7109375" style="1" bestFit="1" customWidth="1"/>
    <col min="20" max="20" width="27.5703125" style="1" bestFit="1" customWidth="1"/>
    <col min="21" max="21" width="13.7109375" style="1" customWidth="1"/>
    <col min="22" max="22" width="25.7109375" style="1" bestFit="1" customWidth="1"/>
    <col min="23" max="23" width="9.28515625" style="8"/>
    <col min="24" max="24" width="13.28515625" style="8" bestFit="1" customWidth="1"/>
    <col min="25" max="25" width="16.28515625" style="1" bestFit="1" customWidth="1"/>
    <col min="26" max="26" width="13.7109375" style="8" customWidth="1"/>
    <col min="27" max="27" width="21.28515625" style="8" bestFit="1" customWidth="1"/>
    <col min="28" max="28" width="24.28515625" style="1" bestFit="1" customWidth="1"/>
    <col min="29" max="32" width="17" style="1" customWidth="1"/>
    <col min="33" max="33" width="20.7109375" style="1" bestFit="1" customWidth="1"/>
    <col min="34" max="34" width="21.28515625" style="1" customWidth="1"/>
    <col min="35" max="35" width="24.7109375" style="1" bestFit="1" customWidth="1"/>
    <col min="36" max="36" width="9.28515625" style="1"/>
    <col min="37" max="37" width="31.7109375" style="1" bestFit="1" customWidth="1"/>
    <col min="38" max="38" width="32.28515625" style="1" bestFit="1" customWidth="1"/>
    <col min="39" max="16384" width="9.28515625" style="1"/>
  </cols>
  <sheetData>
    <row r="1" spans="1:49" x14ac:dyDescent="0.25">
      <c r="A1" s="10" t="s">
        <v>0</v>
      </c>
    </row>
    <row r="2" spans="1:49" ht="15.75" thickBot="1" x14ac:dyDescent="0.3">
      <c r="A2" s="10"/>
    </row>
    <row r="3" spans="1:49" x14ac:dyDescent="0.25">
      <c r="A3" s="27" t="s">
        <v>1</v>
      </c>
      <c r="B3" s="89" t="s">
        <v>2</v>
      </c>
      <c r="C3" s="89"/>
      <c r="D3" s="89"/>
      <c r="E3" s="80"/>
      <c r="F3" s="89" t="s">
        <v>3</v>
      </c>
      <c r="G3" s="89"/>
      <c r="H3" s="89"/>
      <c r="I3" s="89"/>
      <c r="J3" s="101"/>
      <c r="L3" s="100" t="s">
        <v>4</v>
      </c>
      <c r="M3" s="89"/>
      <c r="N3" s="89"/>
      <c r="O3" s="89"/>
      <c r="P3" s="89"/>
      <c r="Q3" s="89"/>
      <c r="R3" s="89"/>
      <c r="S3" s="89"/>
      <c r="T3" s="101"/>
      <c r="V3" s="102" t="s">
        <v>5</v>
      </c>
      <c r="W3" s="103"/>
      <c r="X3" s="103"/>
      <c r="Y3" s="103"/>
      <c r="Z3" s="103"/>
      <c r="AA3" s="103"/>
      <c r="AB3" s="103"/>
      <c r="AC3" s="103"/>
      <c r="AD3" s="103"/>
      <c r="AE3" s="103"/>
      <c r="AF3" s="103"/>
      <c r="AG3" s="103"/>
      <c r="AH3" s="103"/>
      <c r="AI3" s="104"/>
      <c r="AK3" s="102" t="s">
        <v>6</v>
      </c>
      <c r="AL3" s="104"/>
    </row>
    <row r="4" spans="1:49" x14ac:dyDescent="0.25">
      <c r="A4" s="90"/>
      <c r="B4" s="91"/>
      <c r="C4" s="91"/>
      <c r="D4" s="91"/>
      <c r="E4" s="92"/>
      <c r="F4" s="91"/>
      <c r="G4" s="91"/>
      <c r="H4" s="91"/>
      <c r="I4" s="91"/>
      <c r="J4" s="93"/>
      <c r="K4" s="10"/>
      <c r="L4" s="97" t="s">
        <v>7</v>
      </c>
      <c r="M4" s="98"/>
      <c r="N4" s="98"/>
      <c r="O4" s="98"/>
      <c r="P4" s="98" t="s">
        <v>8</v>
      </c>
      <c r="Q4" s="98"/>
      <c r="R4" s="98"/>
      <c r="S4" s="98"/>
      <c r="T4" s="99"/>
      <c r="V4" s="105" t="s">
        <v>7</v>
      </c>
      <c r="W4" s="106"/>
      <c r="X4" s="106"/>
      <c r="Y4" s="106"/>
      <c r="Z4" s="106"/>
      <c r="AA4" s="107"/>
      <c r="AB4" s="108" t="s">
        <v>8</v>
      </c>
      <c r="AC4" s="106"/>
      <c r="AD4" s="106"/>
      <c r="AE4" s="106"/>
      <c r="AF4" s="106"/>
      <c r="AG4" s="106"/>
      <c r="AH4" s="106"/>
      <c r="AI4" s="109"/>
      <c r="AK4" s="90"/>
      <c r="AL4" s="93"/>
    </row>
    <row r="5" spans="1:49" ht="35.25" customHeight="1" x14ac:dyDescent="0.25">
      <c r="A5" s="31" t="s">
        <v>9</v>
      </c>
      <c r="B5" s="30" t="s">
        <v>10</v>
      </c>
      <c r="C5" s="63" t="s">
        <v>11</v>
      </c>
      <c r="D5" s="64" t="s">
        <v>12</v>
      </c>
      <c r="E5" s="94"/>
      <c r="F5" s="42" t="s">
        <v>13</v>
      </c>
      <c r="G5" s="42" t="s">
        <v>14</v>
      </c>
      <c r="H5" s="64" t="s">
        <v>15</v>
      </c>
      <c r="I5" s="64" t="s">
        <v>16</v>
      </c>
      <c r="J5" s="65" t="s">
        <v>17</v>
      </c>
      <c r="K5" s="11"/>
      <c r="L5" s="83" t="s">
        <v>18</v>
      </c>
      <c r="M5" s="84" t="s">
        <v>19</v>
      </c>
      <c r="N5" s="84" t="s">
        <v>20</v>
      </c>
      <c r="O5" s="81" t="s">
        <v>21</v>
      </c>
      <c r="P5" s="81" t="s">
        <v>22</v>
      </c>
      <c r="Q5" s="81" t="s">
        <v>23</v>
      </c>
      <c r="R5" s="84" t="s">
        <v>24</v>
      </c>
      <c r="S5" s="84" t="s">
        <v>25</v>
      </c>
      <c r="T5" s="85" t="s">
        <v>26</v>
      </c>
      <c r="V5" s="47" t="s">
        <v>27</v>
      </c>
      <c r="W5" s="64" t="s">
        <v>28</v>
      </c>
      <c r="X5" s="64" t="s">
        <v>29</v>
      </c>
      <c r="Y5" s="42" t="s">
        <v>30</v>
      </c>
      <c r="Z5" s="64" t="s">
        <v>31</v>
      </c>
      <c r="AA5" s="64" t="s">
        <v>32</v>
      </c>
      <c r="AB5" s="42" t="s">
        <v>33</v>
      </c>
      <c r="AC5" s="64" t="s">
        <v>28</v>
      </c>
      <c r="AD5" s="64" t="s">
        <v>34</v>
      </c>
      <c r="AE5" s="64" t="s">
        <v>29</v>
      </c>
      <c r="AF5" s="42" t="s">
        <v>30</v>
      </c>
      <c r="AG5" s="64" t="s">
        <v>31</v>
      </c>
      <c r="AH5" s="64" t="s">
        <v>32</v>
      </c>
      <c r="AI5" s="43" t="s">
        <v>35</v>
      </c>
      <c r="AJ5" s="82"/>
      <c r="AK5" s="47" t="s">
        <v>36</v>
      </c>
      <c r="AL5" s="43" t="s">
        <v>37</v>
      </c>
    </row>
    <row r="6" spans="1:49" x14ac:dyDescent="0.25">
      <c r="A6" s="88" t="s">
        <v>62</v>
      </c>
      <c r="B6" s="21" t="s">
        <v>57</v>
      </c>
      <c r="C6" s="66">
        <v>90</v>
      </c>
      <c r="D6" s="67">
        <v>90.5</v>
      </c>
      <c r="E6" s="95"/>
      <c r="F6" s="68" t="s">
        <v>38</v>
      </c>
      <c r="G6" s="68" t="s">
        <v>39</v>
      </c>
      <c r="H6" s="66">
        <v>137</v>
      </c>
      <c r="I6" s="69">
        <v>0.61</v>
      </c>
      <c r="J6" s="33">
        <v>112</v>
      </c>
      <c r="K6" s="9"/>
      <c r="L6" s="20">
        <v>99</v>
      </c>
      <c r="M6" s="21">
        <v>0</v>
      </c>
      <c r="N6" s="21">
        <v>275259</v>
      </c>
      <c r="O6" s="21">
        <v>1820866</v>
      </c>
      <c r="P6" s="21">
        <v>73</v>
      </c>
      <c r="Q6" s="21">
        <v>30</v>
      </c>
      <c r="R6" s="21">
        <v>216912</v>
      </c>
      <c r="S6" s="21">
        <v>1102629</v>
      </c>
      <c r="T6" s="22">
        <f>P6/J6*100</f>
        <v>65.178571428571431</v>
      </c>
      <c r="U6" s="17"/>
      <c r="V6" s="48">
        <v>112</v>
      </c>
      <c r="W6" s="49">
        <v>4425845</v>
      </c>
      <c r="X6" s="49">
        <v>4018644</v>
      </c>
      <c r="Y6" s="50">
        <f>X6/W6*100</f>
        <v>90.799474450641625</v>
      </c>
      <c r="Z6" s="49">
        <v>27</v>
      </c>
      <c r="AA6" s="49">
        <v>167696</v>
      </c>
      <c r="AB6" s="49">
        <v>79</v>
      </c>
      <c r="AC6" s="49">
        <v>4158848</v>
      </c>
      <c r="AD6" s="51">
        <f>AC6/AB6</f>
        <v>52643.645569620254</v>
      </c>
      <c r="AE6" s="49">
        <v>3782876</v>
      </c>
      <c r="AF6" s="50">
        <f>AE6/AC6*100</f>
        <v>90.959708073004833</v>
      </c>
      <c r="AG6" s="49">
        <v>10470</v>
      </c>
      <c r="AH6" s="49">
        <v>167696</v>
      </c>
      <c r="AI6" s="52">
        <f>AB6/J6*100</f>
        <v>70.535714285714292</v>
      </c>
      <c r="AJ6" s="17"/>
      <c r="AK6" s="48">
        <v>66</v>
      </c>
      <c r="AL6" s="55">
        <f>AK6/J6*100</f>
        <v>58.928571428571431</v>
      </c>
      <c r="AN6" s="3"/>
      <c r="AO6" s="3"/>
      <c r="AP6" s="3"/>
      <c r="AR6" s="3"/>
      <c r="AS6" s="3"/>
      <c r="AT6" s="3"/>
      <c r="AU6" s="3"/>
      <c r="AV6" s="3"/>
      <c r="AW6" s="6"/>
    </row>
    <row r="7" spans="1:49" x14ac:dyDescent="0.25">
      <c r="A7" s="88" t="s">
        <v>63</v>
      </c>
      <c r="B7" s="21" t="s">
        <v>57</v>
      </c>
      <c r="C7" s="66">
        <v>90</v>
      </c>
      <c r="D7" s="67">
        <v>90.5</v>
      </c>
      <c r="E7" s="95"/>
      <c r="F7" s="68" t="s">
        <v>40</v>
      </c>
      <c r="G7" s="68" t="s">
        <v>39</v>
      </c>
      <c r="H7" s="66">
        <v>157</v>
      </c>
      <c r="I7" s="69">
        <v>0.66</v>
      </c>
      <c r="J7" s="33">
        <v>120</v>
      </c>
      <c r="K7" s="9"/>
      <c r="L7" s="20">
        <v>115</v>
      </c>
      <c r="M7" s="21">
        <v>0</v>
      </c>
      <c r="N7" s="21">
        <v>477440</v>
      </c>
      <c r="O7" s="21">
        <v>1859468</v>
      </c>
      <c r="P7" s="21">
        <v>85</v>
      </c>
      <c r="Q7" s="21">
        <v>28</v>
      </c>
      <c r="R7" s="21">
        <v>204005</v>
      </c>
      <c r="S7" s="21">
        <v>1069248</v>
      </c>
      <c r="T7" s="22">
        <f t="shared" ref="T7:T24" si="0">P7/J7*100</f>
        <v>70.833333333333343</v>
      </c>
      <c r="U7" s="17"/>
      <c r="V7" s="48">
        <v>120</v>
      </c>
      <c r="W7" s="49">
        <v>4149758</v>
      </c>
      <c r="X7" s="49">
        <v>3767324</v>
      </c>
      <c r="Y7" s="50">
        <f t="shared" ref="Y7:Y13" si="1">X7/W7*100</f>
        <v>90.784185487442883</v>
      </c>
      <c r="Z7" s="49">
        <v>388</v>
      </c>
      <c r="AA7" s="49">
        <v>163988</v>
      </c>
      <c r="AB7" s="49">
        <v>86</v>
      </c>
      <c r="AC7" s="49">
        <v>3935999</v>
      </c>
      <c r="AD7" s="51">
        <f t="shared" ref="AD7:AD23" si="2">AC7/AB7</f>
        <v>45767.430232558138</v>
      </c>
      <c r="AE7" s="49">
        <v>3583552</v>
      </c>
      <c r="AF7" s="50">
        <f t="shared" ref="AF7:AF13" si="3">AE7/AC7*100</f>
        <v>91.045551586776313</v>
      </c>
      <c r="AG7" s="49">
        <v>3061</v>
      </c>
      <c r="AH7" s="49">
        <v>163988</v>
      </c>
      <c r="AI7" s="52">
        <f t="shared" ref="AI7:AI24" si="4">AB7/J7*100</f>
        <v>71.666666666666671</v>
      </c>
      <c r="AJ7" s="17"/>
      <c r="AK7" s="48">
        <v>78</v>
      </c>
      <c r="AL7" s="55">
        <f>AK7/J7*100</f>
        <v>65</v>
      </c>
      <c r="AN7" s="3"/>
      <c r="AO7" s="3"/>
      <c r="AP7" s="3"/>
      <c r="AR7" s="3"/>
      <c r="AS7" s="3"/>
      <c r="AT7" s="3"/>
      <c r="AU7" s="3"/>
      <c r="AV7" s="3"/>
      <c r="AW7" s="6"/>
    </row>
    <row r="8" spans="1:49" x14ac:dyDescent="0.25">
      <c r="A8" s="88" t="s">
        <v>64</v>
      </c>
      <c r="B8" s="21" t="s">
        <v>58</v>
      </c>
      <c r="C8" s="66">
        <v>85</v>
      </c>
      <c r="D8" s="67">
        <v>96.5</v>
      </c>
      <c r="E8" s="95"/>
      <c r="F8" s="68" t="s">
        <v>38</v>
      </c>
      <c r="G8" s="68" t="s">
        <v>39</v>
      </c>
      <c r="H8" s="66">
        <v>155</v>
      </c>
      <c r="I8" s="69">
        <v>0.77</v>
      </c>
      <c r="J8" s="33">
        <v>123</v>
      </c>
      <c r="K8" s="9"/>
      <c r="L8" s="20">
        <v>113</v>
      </c>
      <c r="M8" s="21">
        <v>0</v>
      </c>
      <c r="N8" s="21">
        <v>127992</v>
      </c>
      <c r="O8" s="21">
        <v>1020864</v>
      </c>
      <c r="P8" s="21">
        <v>66</v>
      </c>
      <c r="Q8" s="21">
        <v>26</v>
      </c>
      <c r="R8" s="21">
        <v>100197</v>
      </c>
      <c r="S8" s="21">
        <v>679425</v>
      </c>
      <c r="T8" s="22">
        <f t="shared" si="0"/>
        <v>53.658536585365859</v>
      </c>
      <c r="U8" s="17"/>
      <c r="V8" s="48">
        <v>123</v>
      </c>
      <c r="W8" s="49">
        <v>4549574</v>
      </c>
      <c r="X8" s="49">
        <v>4046528</v>
      </c>
      <c r="Y8" s="50">
        <f t="shared" si="1"/>
        <v>88.943008730048135</v>
      </c>
      <c r="Z8" s="49">
        <v>346</v>
      </c>
      <c r="AA8" s="49">
        <v>163960</v>
      </c>
      <c r="AB8" s="49">
        <v>83</v>
      </c>
      <c r="AC8" s="49">
        <v>4214977</v>
      </c>
      <c r="AD8" s="51">
        <f t="shared" si="2"/>
        <v>50782.855421686749</v>
      </c>
      <c r="AE8" s="49">
        <v>3768990</v>
      </c>
      <c r="AF8" s="50">
        <f t="shared" si="3"/>
        <v>89.418993270900415</v>
      </c>
      <c r="AG8" s="49">
        <v>9583</v>
      </c>
      <c r="AH8" s="49">
        <v>163960</v>
      </c>
      <c r="AI8" s="52">
        <f t="shared" si="4"/>
        <v>67.479674796747972</v>
      </c>
      <c r="AJ8" s="17"/>
      <c r="AK8" s="48">
        <v>60</v>
      </c>
      <c r="AL8" s="55">
        <f>AK8/J8*100</f>
        <v>48.780487804878049</v>
      </c>
      <c r="AN8" s="3"/>
      <c r="AO8" s="3"/>
      <c r="AP8" s="3"/>
      <c r="AR8" s="3"/>
      <c r="AS8" s="3"/>
      <c r="AT8" s="3"/>
      <c r="AU8" s="3"/>
      <c r="AV8" s="3"/>
      <c r="AW8" s="6"/>
    </row>
    <row r="9" spans="1:49" x14ac:dyDescent="0.25">
      <c r="A9" s="88" t="s">
        <v>65</v>
      </c>
      <c r="B9" s="21" t="s">
        <v>58</v>
      </c>
      <c r="C9" s="66">
        <v>85</v>
      </c>
      <c r="D9" s="67">
        <v>96.5</v>
      </c>
      <c r="E9" s="95"/>
      <c r="F9" s="68" t="s">
        <v>38</v>
      </c>
      <c r="G9" s="68" t="s">
        <v>39</v>
      </c>
      <c r="H9" s="66">
        <v>174</v>
      </c>
      <c r="I9" s="69">
        <v>0.79</v>
      </c>
      <c r="J9" s="33">
        <v>129</v>
      </c>
      <c r="K9" s="9"/>
      <c r="L9" s="20">
        <v>120</v>
      </c>
      <c r="M9" s="21">
        <v>0</v>
      </c>
      <c r="N9" s="21">
        <v>230300</v>
      </c>
      <c r="O9" s="21">
        <v>1611614</v>
      </c>
      <c r="P9" s="21">
        <v>78</v>
      </c>
      <c r="Q9" s="21">
        <v>31</v>
      </c>
      <c r="R9" s="21">
        <v>176726</v>
      </c>
      <c r="S9" s="21">
        <v>892284</v>
      </c>
      <c r="T9" s="22">
        <f t="shared" si="0"/>
        <v>60.465116279069761</v>
      </c>
      <c r="U9" s="17"/>
      <c r="V9" s="48">
        <v>129</v>
      </c>
      <c r="W9" s="49">
        <v>5015995</v>
      </c>
      <c r="X9" s="49">
        <v>4518291</v>
      </c>
      <c r="Y9" s="50">
        <f t="shared" si="1"/>
        <v>90.077661560667423</v>
      </c>
      <c r="Z9" s="49">
        <v>293</v>
      </c>
      <c r="AA9" s="49">
        <v>225107</v>
      </c>
      <c r="AB9" s="49">
        <v>88</v>
      </c>
      <c r="AC9" s="49">
        <v>4738048</v>
      </c>
      <c r="AD9" s="51">
        <f t="shared" si="2"/>
        <v>53841.454545454544</v>
      </c>
      <c r="AE9" s="49">
        <v>4279593</v>
      </c>
      <c r="AF9" s="50">
        <f t="shared" si="3"/>
        <v>90.323968858061377</v>
      </c>
      <c r="AG9" s="49">
        <v>5673</v>
      </c>
      <c r="AH9" s="49">
        <v>225107</v>
      </c>
      <c r="AI9" s="52">
        <f t="shared" si="4"/>
        <v>68.217054263565885</v>
      </c>
      <c r="AJ9" s="17"/>
      <c r="AK9" s="48">
        <v>68</v>
      </c>
      <c r="AL9" s="55">
        <f>AK9/J9*100</f>
        <v>52.713178294573652</v>
      </c>
      <c r="AN9" s="3"/>
      <c r="AO9" s="3"/>
      <c r="AP9" s="3"/>
      <c r="AR9" s="3"/>
      <c r="AS9" s="3"/>
      <c r="AT9" s="3"/>
      <c r="AU9" s="3"/>
      <c r="AV9" s="3"/>
      <c r="AW9" s="6"/>
    </row>
    <row r="10" spans="1:49" x14ac:dyDescent="0.25">
      <c r="A10" s="88" t="s">
        <v>66</v>
      </c>
      <c r="B10" s="34" t="s">
        <v>59</v>
      </c>
      <c r="C10" s="66">
        <v>50</v>
      </c>
      <c r="D10" s="70">
        <v>89.3</v>
      </c>
      <c r="E10" s="95"/>
      <c r="F10" s="68" t="s">
        <v>41</v>
      </c>
      <c r="G10" s="68" t="s">
        <v>42</v>
      </c>
      <c r="H10" s="66">
        <v>171</v>
      </c>
      <c r="I10" s="69">
        <v>1.19</v>
      </c>
      <c r="J10" s="33">
        <v>126</v>
      </c>
      <c r="K10" s="9"/>
      <c r="L10" s="20">
        <v>103</v>
      </c>
      <c r="M10" s="21">
        <v>0</v>
      </c>
      <c r="N10" s="21">
        <v>38591</v>
      </c>
      <c r="O10" s="21">
        <v>202032</v>
      </c>
      <c r="P10" s="21">
        <v>38</v>
      </c>
      <c r="Q10" s="21">
        <v>35</v>
      </c>
      <c r="R10" s="21">
        <v>30401</v>
      </c>
      <c r="S10" s="21">
        <v>137033</v>
      </c>
      <c r="T10" s="22">
        <f t="shared" si="0"/>
        <v>30.158730158730158</v>
      </c>
      <c r="U10" s="17"/>
      <c r="V10" s="48">
        <v>126</v>
      </c>
      <c r="W10" s="49">
        <v>1801830</v>
      </c>
      <c r="X10" s="49">
        <v>1611813</v>
      </c>
      <c r="Y10" s="50">
        <f t="shared" si="1"/>
        <v>89.454221541432872</v>
      </c>
      <c r="Z10" s="49">
        <v>255</v>
      </c>
      <c r="AA10" s="49">
        <v>87247</v>
      </c>
      <c r="AB10" s="49">
        <v>46</v>
      </c>
      <c r="AC10" s="49">
        <v>1401262</v>
      </c>
      <c r="AD10" s="51">
        <f t="shared" si="2"/>
        <v>30462.217391304348</v>
      </c>
      <c r="AE10" s="49">
        <v>1266551</v>
      </c>
      <c r="AF10" s="50">
        <f t="shared" si="3"/>
        <v>90.386451641448915</v>
      </c>
      <c r="AG10" s="49">
        <v>2697</v>
      </c>
      <c r="AH10" s="49">
        <v>87247</v>
      </c>
      <c r="AI10" s="52">
        <f t="shared" si="4"/>
        <v>36.507936507936506</v>
      </c>
      <c r="AJ10" s="17"/>
      <c r="AK10" s="48">
        <v>32</v>
      </c>
      <c r="AL10" s="55">
        <f t="shared" ref="AL10:AL11" si="5">AK10/J10*100</f>
        <v>25.396825396825395</v>
      </c>
      <c r="AN10" s="3"/>
      <c r="AO10" s="3"/>
      <c r="AP10" s="3"/>
      <c r="AR10" s="3"/>
      <c r="AS10" s="3"/>
      <c r="AT10" s="3"/>
      <c r="AU10" s="3"/>
      <c r="AV10" s="3"/>
      <c r="AW10" s="6"/>
    </row>
    <row r="11" spans="1:49" x14ac:dyDescent="0.25">
      <c r="A11" s="88" t="s">
        <v>67</v>
      </c>
      <c r="B11" s="34" t="s">
        <v>59</v>
      </c>
      <c r="C11" s="66">
        <v>50</v>
      </c>
      <c r="D11" s="70">
        <v>89.3</v>
      </c>
      <c r="E11" s="95"/>
      <c r="F11" s="68" t="s">
        <v>43</v>
      </c>
      <c r="G11" s="68" t="s">
        <v>42</v>
      </c>
      <c r="H11" s="66">
        <v>188</v>
      </c>
      <c r="I11" s="69">
        <v>1.04</v>
      </c>
      <c r="J11" s="33">
        <v>148</v>
      </c>
      <c r="K11" s="9"/>
      <c r="L11" s="20">
        <v>113</v>
      </c>
      <c r="M11" s="21">
        <v>0</v>
      </c>
      <c r="N11" s="21">
        <v>46269</v>
      </c>
      <c r="O11" s="21">
        <v>223810</v>
      </c>
      <c r="P11" s="21">
        <v>38</v>
      </c>
      <c r="Q11" s="21">
        <v>26</v>
      </c>
      <c r="R11" s="21">
        <v>35309</v>
      </c>
      <c r="S11" s="21">
        <v>144326</v>
      </c>
      <c r="T11" s="22">
        <f t="shared" si="0"/>
        <v>25.675675675675674</v>
      </c>
      <c r="U11" s="17"/>
      <c r="V11" s="48">
        <v>148</v>
      </c>
      <c r="W11" s="49">
        <v>1745892</v>
      </c>
      <c r="X11" s="49">
        <v>1538644</v>
      </c>
      <c r="Y11" s="50">
        <f t="shared" si="1"/>
        <v>88.129391737862363</v>
      </c>
      <c r="Z11" s="49">
        <v>111</v>
      </c>
      <c r="AA11" s="49">
        <v>78107</v>
      </c>
      <c r="AB11" s="49">
        <v>40</v>
      </c>
      <c r="AC11" s="49">
        <v>1248953</v>
      </c>
      <c r="AD11" s="51">
        <f t="shared" si="2"/>
        <v>31223.825000000001</v>
      </c>
      <c r="AE11" s="49">
        <v>1120691</v>
      </c>
      <c r="AF11" s="50">
        <f t="shared" si="3"/>
        <v>89.73043821504892</v>
      </c>
      <c r="AG11" s="49">
        <v>2576</v>
      </c>
      <c r="AH11" s="49">
        <v>78107</v>
      </c>
      <c r="AI11" s="52">
        <f t="shared" si="4"/>
        <v>27.027027027027028</v>
      </c>
      <c r="AJ11" s="17"/>
      <c r="AK11" s="48">
        <v>25</v>
      </c>
      <c r="AL11" s="55">
        <f t="shared" si="5"/>
        <v>16.891891891891891</v>
      </c>
      <c r="AN11" s="3"/>
      <c r="AO11" s="3"/>
      <c r="AP11" s="3"/>
      <c r="AR11" s="3"/>
      <c r="AS11" s="3"/>
      <c r="AT11" s="3"/>
      <c r="AU11" s="3"/>
      <c r="AV11" s="3"/>
      <c r="AW11" s="6"/>
    </row>
    <row r="12" spans="1:49" x14ac:dyDescent="0.25">
      <c r="A12" s="35" t="s">
        <v>44</v>
      </c>
      <c r="B12" s="36" t="s">
        <v>44</v>
      </c>
      <c r="C12" s="66"/>
      <c r="D12" s="67"/>
      <c r="E12" s="95"/>
      <c r="F12" s="68"/>
      <c r="G12" s="68"/>
      <c r="H12" s="66">
        <v>48</v>
      </c>
      <c r="I12" s="69"/>
      <c r="J12" s="33">
        <v>19</v>
      </c>
      <c r="K12" s="9"/>
      <c r="L12" s="20">
        <v>19</v>
      </c>
      <c r="M12" s="21">
        <v>159</v>
      </c>
      <c r="N12" s="21">
        <v>337615</v>
      </c>
      <c r="O12" s="21">
        <v>1394298</v>
      </c>
      <c r="P12" s="21">
        <v>19</v>
      </c>
      <c r="Q12" s="21">
        <v>124</v>
      </c>
      <c r="R12" s="21">
        <v>158334</v>
      </c>
      <c r="S12" s="21">
        <v>825311</v>
      </c>
      <c r="T12" s="22">
        <f t="shared" si="0"/>
        <v>100</v>
      </c>
      <c r="U12" s="17"/>
      <c r="V12" s="48">
        <v>19</v>
      </c>
      <c r="W12" s="49">
        <v>2220355</v>
      </c>
      <c r="X12" s="49">
        <v>2093350</v>
      </c>
      <c r="Y12" s="50">
        <f t="shared" si="1"/>
        <v>94.27996874373693</v>
      </c>
      <c r="Z12" s="49">
        <v>2495</v>
      </c>
      <c r="AA12" s="49">
        <v>349228</v>
      </c>
      <c r="AB12" s="49">
        <v>19</v>
      </c>
      <c r="AC12" s="49">
        <v>2220355</v>
      </c>
      <c r="AD12" s="51">
        <f t="shared" si="2"/>
        <v>116860.78947368421</v>
      </c>
      <c r="AE12" s="49">
        <v>2093350</v>
      </c>
      <c r="AF12" s="50">
        <f t="shared" si="3"/>
        <v>94.27996874373693</v>
      </c>
      <c r="AG12" s="49">
        <v>2495</v>
      </c>
      <c r="AH12" s="49">
        <v>349228</v>
      </c>
      <c r="AI12" s="52">
        <f t="shared" si="4"/>
        <v>100</v>
      </c>
      <c r="AJ12" s="17"/>
      <c r="AK12" s="48">
        <v>19</v>
      </c>
      <c r="AL12" s="55">
        <f>AK12/J12*100</f>
        <v>100</v>
      </c>
      <c r="AN12" s="3"/>
      <c r="AO12" s="3"/>
      <c r="AP12" s="3"/>
      <c r="AR12" s="3"/>
      <c r="AS12" s="3"/>
      <c r="AT12" s="3"/>
      <c r="AU12" s="3"/>
      <c r="AV12" s="3"/>
      <c r="AW12" s="6"/>
    </row>
    <row r="13" spans="1:49" x14ac:dyDescent="0.25">
      <c r="A13" s="35" t="s">
        <v>45</v>
      </c>
      <c r="B13" s="36" t="s">
        <v>45</v>
      </c>
      <c r="C13" s="66"/>
      <c r="D13" s="67"/>
      <c r="E13" s="95"/>
      <c r="F13" s="67"/>
      <c r="G13" s="67"/>
      <c r="H13" s="66">
        <v>48</v>
      </c>
      <c r="I13" s="69"/>
      <c r="J13" s="33">
        <v>19</v>
      </c>
      <c r="K13" s="9"/>
      <c r="L13" s="20">
        <v>15</v>
      </c>
      <c r="M13" s="21">
        <v>0</v>
      </c>
      <c r="N13" s="21">
        <v>117</v>
      </c>
      <c r="O13" s="21">
        <v>165</v>
      </c>
      <c r="P13" s="21">
        <v>0</v>
      </c>
      <c r="Q13" s="21">
        <v>0</v>
      </c>
      <c r="R13" s="21">
        <v>0</v>
      </c>
      <c r="S13" s="21">
        <v>0</v>
      </c>
      <c r="T13" s="22">
        <f t="shared" si="0"/>
        <v>0</v>
      </c>
      <c r="U13" s="17"/>
      <c r="V13" s="48">
        <v>19</v>
      </c>
      <c r="W13" s="49">
        <v>12054</v>
      </c>
      <c r="X13" s="49">
        <v>6679</v>
      </c>
      <c r="Y13" s="50">
        <f t="shared" si="1"/>
        <v>55.408992865438854</v>
      </c>
      <c r="Z13" s="49">
        <v>135</v>
      </c>
      <c r="AA13" s="49">
        <v>4153</v>
      </c>
      <c r="AB13" s="49">
        <v>1</v>
      </c>
      <c r="AC13" s="49">
        <v>4153</v>
      </c>
      <c r="AD13" s="51">
        <f t="shared" si="2"/>
        <v>4153</v>
      </c>
      <c r="AE13" s="49">
        <v>3002</v>
      </c>
      <c r="AF13" s="50">
        <f t="shared" si="3"/>
        <v>72.285095111967252</v>
      </c>
      <c r="AG13" s="49">
        <v>4153</v>
      </c>
      <c r="AH13" s="49">
        <v>4153</v>
      </c>
      <c r="AI13" s="52">
        <f t="shared" si="4"/>
        <v>5.2631578947368416</v>
      </c>
      <c r="AJ13" s="17"/>
      <c r="AK13" s="48">
        <v>0</v>
      </c>
      <c r="AL13" s="55">
        <f>AK13/J13*100</f>
        <v>0</v>
      </c>
      <c r="AN13" s="3"/>
      <c r="AO13" s="3"/>
      <c r="AP13" s="3"/>
      <c r="AR13" s="3"/>
      <c r="AS13" s="3"/>
      <c r="AT13" s="3"/>
      <c r="AU13" s="3"/>
      <c r="AV13" s="3"/>
      <c r="AW13" s="6"/>
    </row>
    <row r="14" spans="1:49" x14ac:dyDescent="0.25">
      <c r="A14" s="37" t="s">
        <v>46</v>
      </c>
      <c r="B14" s="38"/>
      <c r="C14" s="66"/>
      <c r="D14" s="67"/>
      <c r="E14" s="95"/>
      <c r="F14" s="67"/>
      <c r="G14" s="67"/>
      <c r="H14" s="66"/>
      <c r="I14" s="66"/>
      <c r="J14" s="71">
        <f>SUM(J6:J11)</f>
        <v>758</v>
      </c>
      <c r="L14" s="20"/>
      <c r="M14" s="21"/>
      <c r="N14" s="21"/>
      <c r="O14" s="21"/>
      <c r="P14" s="21">
        <f t="shared" ref="P14" si="6">SUM(P6:P11)</f>
        <v>378</v>
      </c>
      <c r="Q14" s="21"/>
      <c r="R14" s="21"/>
      <c r="S14" s="21"/>
      <c r="T14" s="22">
        <f>P14/J14*100</f>
        <v>49.868073878627968</v>
      </c>
      <c r="U14" s="17"/>
      <c r="V14" s="48"/>
      <c r="W14" s="53"/>
      <c r="X14" s="54"/>
      <c r="Y14" s="49"/>
      <c r="Z14" s="53"/>
      <c r="AA14" s="53"/>
      <c r="AB14" s="49">
        <f>SUM(AB6:AB11)</f>
        <v>422</v>
      </c>
      <c r="AC14" s="49"/>
      <c r="AD14" s="51"/>
      <c r="AE14" s="49"/>
      <c r="AF14" s="49"/>
      <c r="AG14" s="49"/>
      <c r="AH14" s="49"/>
      <c r="AI14" s="52">
        <f>AB14/J14*100</f>
        <v>55.672823218997358</v>
      </c>
      <c r="AJ14" s="17"/>
      <c r="AK14" s="56">
        <f>SUM(AK6:AK11)</f>
        <v>329</v>
      </c>
      <c r="AL14" s="57">
        <f>AK14/J14*100</f>
        <v>43.403693931398415</v>
      </c>
    </row>
    <row r="15" spans="1:49" x14ac:dyDescent="0.25">
      <c r="A15" s="28"/>
      <c r="B15" s="29"/>
      <c r="C15" s="66"/>
      <c r="D15" s="67"/>
      <c r="E15" s="95"/>
      <c r="F15" s="67"/>
      <c r="G15" s="67"/>
      <c r="H15" s="67"/>
      <c r="I15" s="67"/>
      <c r="J15" s="71"/>
      <c r="L15" s="20"/>
      <c r="M15" s="21"/>
      <c r="N15" s="21"/>
      <c r="O15" s="21"/>
      <c r="P15" s="21"/>
      <c r="Q15" s="21"/>
      <c r="R15" s="21"/>
      <c r="S15" s="21"/>
      <c r="T15" s="22"/>
      <c r="U15" s="17"/>
      <c r="V15" s="48"/>
      <c r="W15" s="53"/>
      <c r="X15" s="54"/>
      <c r="Y15" s="49"/>
      <c r="Z15" s="53"/>
      <c r="AA15" s="53"/>
      <c r="AB15" s="49"/>
      <c r="AC15" s="49"/>
      <c r="AD15" s="51"/>
      <c r="AE15" s="49"/>
      <c r="AF15" s="49"/>
      <c r="AG15" s="49"/>
      <c r="AH15" s="49"/>
      <c r="AI15" s="52"/>
      <c r="AJ15" s="17"/>
      <c r="AK15" s="56"/>
      <c r="AL15" s="58"/>
    </row>
    <row r="16" spans="1:49" x14ac:dyDescent="0.25">
      <c r="A16" s="31" t="s">
        <v>47</v>
      </c>
      <c r="B16" s="29"/>
      <c r="C16" s="72"/>
      <c r="D16" s="67"/>
      <c r="E16" s="95"/>
      <c r="F16" s="67"/>
      <c r="G16" s="67"/>
      <c r="H16" s="67"/>
      <c r="I16" s="67"/>
      <c r="J16" s="71"/>
      <c r="L16" s="20"/>
      <c r="M16" s="21"/>
      <c r="N16" s="21"/>
      <c r="O16" s="21"/>
      <c r="P16" s="21"/>
      <c r="Q16" s="21"/>
      <c r="R16" s="21"/>
      <c r="S16" s="21"/>
      <c r="T16" s="22"/>
      <c r="U16" s="17"/>
      <c r="V16" s="48"/>
      <c r="W16" s="53"/>
      <c r="X16" s="54"/>
      <c r="Y16" s="49"/>
      <c r="Z16" s="53"/>
      <c r="AA16" s="53"/>
      <c r="AB16" s="49"/>
      <c r="AC16" s="49"/>
      <c r="AD16" s="51"/>
      <c r="AE16" s="49"/>
      <c r="AF16" s="49"/>
      <c r="AG16" s="49"/>
      <c r="AH16" s="49"/>
      <c r="AI16" s="52"/>
      <c r="AJ16" s="17"/>
      <c r="AK16" s="56"/>
      <c r="AL16" s="58"/>
      <c r="AM16"/>
      <c r="AN16"/>
      <c r="AO16"/>
      <c r="AP16"/>
      <c r="AQ16"/>
    </row>
    <row r="17" spans="1:49" x14ac:dyDescent="0.25">
      <c r="A17" s="39" t="s">
        <v>53</v>
      </c>
      <c r="B17" s="32" t="s">
        <v>52</v>
      </c>
      <c r="C17" s="66"/>
      <c r="D17" s="67"/>
      <c r="E17" s="95"/>
      <c r="F17" s="68" t="s">
        <v>48</v>
      </c>
      <c r="G17" s="73" t="s">
        <v>42</v>
      </c>
      <c r="H17" s="74">
        <v>328</v>
      </c>
      <c r="I17" s="75">
        <v>0.76</v>
      </c>
      <c r="J17" s="71">
        <v>119</v>
      </c>
      <c r="L17" s="20">
        <v>119</v>
      </c>
      <c r="M17" s="21">
        <v>1</v>
      </c>
      <c r="N17" s="21">
        <v>69745</v>
      </c>
      <c r="O17" s="21">
        <v>862073</v>
      </c>
      <c r="P17" s="21">
        <v>88</v>
      </c>
      <c r="Q17" s="21">
        <v>28</v>
      </c>
      <c r="R17" s="21">
        <v>5716</v>
      </c>
      <c r="S17" s="21">
        <v>77418</v>
      </c>
      <c r="T17" s="22">
        <f t="shared" si="0"/>
        <v>73.94957983193278</v>
      </c>
      <c r="U17" s="17"/>
      <c r="V17" s="48">
        <v>119</v>
      </c>
      <c r="W17" s="49">
        <v>3109580</v>
      </c>
      <c r="X17" s="49">
        <v>2798641</v>
      </c>
      <c r="Y17" s="50">
        <f t="shared" ref="Y17:Y24" si="7">X17/W17*100</f>
        <v>90.000611014992387</v>
      </c>
      <c r="Z17" s="49">
        <v>243</v>
      </c>
      <c r="AA17" s="49">
        <v>76113</v>
      </c>
      <c r="AB17" s="49">
        <v>109</v>
      </c>
      <c r="AC17" s="49">
        <v>3065048</v>
      </c>
      <c r="AD17" s="51">
        <f t="shared" si="2"/>
        <v>28119.706422018349</v>
      </c>
      <c r="AE17" s="49">
        <v>2760325</v>
      </c>
      <c r="AF17" s="50">
        <f t="shared" ref="AF17:AF23" si="8">AE17/AC17*100</f>
        <v>90.058132857951975</v>
      </c>
      <c r="AG17" s="49">
        <v>2644</v>
      </c>
      <c r="AH17" s="49">
        <v>76113</v>
      </c>
      <c r="AI17" s="52">
        <f t="shared" si="4"/>
        <v>91.596638655462186</v>
      </c>
      <c r="AJ17" s="17"/>
      <c r="AK17" s="48">
        <v>87</v>
      </c>
      <c r="AL17" s="55">
        <f t="shared" ref="AL17:AL24" si="9">AK17/J17*100</f>
        <v>73.109243697478988</v>
      </c>
      <c r="AN17"/>
      <c r="AO17"/>
      <c r="AP17"/>
      <c r="AQ17" s="3"/>
      <c r="AR17" s="3"/>
      <c r="AS17" s="3"/>
      <c r="AT17" s="3"/>
      <c r="AU17" s="3"/>
      <c r="AV17" s="3"/>
      <c r="AW17" s="6"/>
    </row>
    <row r="18" spans="1:49" x14ac:dyDescent="0.25">
      <c r="A18" s="39" t="s">
        <v>54</v>
      </c>
      <c r="B18" s="32" t="s">
        <v>52</v>
      </c>
      <c r="C18" s="66"/>
      <c r="D18" s="67"/>
      <c r="E18" s="95"/>
      <c r="F18" s="68" t="s">
        <v>48</v>
      </c>
      <c r="G18" s="73" t="s">
        <v>42</v>
      </c>
      <c r="H18" s="74"/>
      <c r="I18" s="75"/>
      <c r="J18" s="71">
        <v>126</v>
      </c>
      <c r="L18" s="20">
        <v>125</v>
      </c>
      <c r="M18" s="21">
        <v>0</v>
      </c>
      <c r="N18" s="21">
        <v>89035</v>
      </c>
      <c r="O18" s="21">
        <v>1138481</v>
      </c>
      <c r="P18" s="21">
        <v>79</v>
      </c>
      <c r="Q18" s="21">
        <v>28</v>
      </c>
      <c r="R18" s="21">
        <v>12222</v>
      </c>
      <c r="S18" s="21">
        <v>104828</v>
      </c>
      <c r="T18" s="22">
        <f t="shared" si="0"/>
        <v>62.698412698412696</v>
      </c>
      <c r="U18" s="17"/>
      <c r="V18" s="48">
        <v>126</v>
      </c>
      <c r="W18" s="49">
        <v>3302757</v>
      </c>
      <c r="X18" s="49">
        <v>2977285</v>
      </c>
      <c r="Y18" s="50">
        <f t="shared" si="7"/>
        <v>90.145445153851767</v>
      </c>
      <c r="Z18" s="49">
        <v>28</v>
      </c>
      <c r="AA18" s="49">
        <v>86628</v>
      </c>
      <c r="AB18" s="49">
        <v>114</v>
      </c>
      <c r="AC18" s="49">
        <v>3288394</v>
      </c>
      <c r="AD18" s="51">
        <f t="shared" si="2"/>
        <v>28845.561403508771</v>
      </c>
      <c r="AE18" s="49">
        <v>2965070</v>
      </c>
      <c r="AF18" s="50">
        <f t="shared" si="8"/>
        <v>90.167723210783137</v>
      </c>
      <c r="AG18" s="49">
        <v>2051</v>
      </c>
      <c r="AH18" s="49">
        <v>86628</v>
      </c>
      <c r="AI18" s="52">
        <f t="shared" si="4"/>
        <v>90.476190476190482</v>
      </c>
      <c r="AJ18" s="17"/>
      <c r="AK18" s="48">
        <v>79</v>
      </c>
      <c r="AL18" s="55">
        <f t="shared" si="9"/>
        <v>62.698412698412696</v>
      </c>
      <c r="AW18" s="7"/>
    </row>
    <row r="19" spans="1:49" x14ac:dyDescent="0.25">
      <c r="A19" s="39" t="s">
        <v>55</v>
      </c>
      <c r="B19" s="32" t="s">
        <v>49</v>
      </c>
      <c r="C19" s="66"/>
      <c r="D19" s="67"/>
      <c r="E19" s="95"/>
      <c r="F19" s="68" t="s">
        <v>48</v>
      </c>
      <c r="G19" s="73" t="s">
        <v>42</v>
      </c>
      <c r="H19" s="74">
        <v>317</v>
      </c>
      <c r="I19" s="75">
        <v>0.88</v>
      </c>
      <c r="J19" s="71">
        <v>130</v>
      </c>
      <c r="L19" s="20">
        <v>130</v>
      </c>
      <c r="M19" s="21">
        <v>1</v>
      </c>
      <c r="N19" s="21">
        <v>11105</v>
      </c>
      <c r="O19" s="21">
        <v>288018</v>
      </c>
      <c r="P19" s="21">
        <v>116</v>
      </c>
      <c r="Q19" s="21">
        <v>32</v>
      </c>
      <c r="R19" s="21">
        <v>6678</v>
      </c>
      <c r="S19" s="21">
        <v>149175</v>
      </c>
      <c r="T19" s="22">
        <f t="shared" si="0"/>
        <v>89.230769230769241</v>
      </c>
      <c r="U19" s="17"/>
      <c r="V19" s="48">
        <v>130</v>
      </c>
      <c r="W19" s="49">
        <v>4697417</v>
      </c>
      <c r="X19" s="49">
        <v>4222185</v>
      </c>
      <c r="Y19" s="50">
        <f t="shared" si="7"/>
        <v>89.88312087259871</v>
      </c>
      <c r="Z19" s="49">
        <v>56</v>
      </c>
      <c r="AA19" s="49">
        <v>103035</v>
      </c>
      <c r="AB19" s="49">
        <v>123</v>
      </c>
      <c r="AC19" s="49">
        <v>4608834</v>
      </c>
      <c r="AD19" s="51">
        <f t="shared" si="2"/>
        <v>37470.195121951219</v>
      </c>
      <c r="AE19" s="49">
        <v>4140814</v>
      </c>
      <c r="AF19" s="50">
        <f t="shared" si="8"/>
        <v>89.845153893587835</v>
      </c>
      <c r="AG19" s="49">
        <v>2728</v>
      </c>
      <c r="AH19" s="49">
        <v>103035</v>
      </c>
      <c r="AI19" s="52">
        <f t="shared" si="4"/>
        <v>94.615384615384613</v>
      </c>
      <c r="AJ19" s="17"/>
      <c r="AK19" s="48">
        <v>115</v>
      </c>
      <c r="AL19" s="55">
        <f t="shared" si="9"/>
        <v>88.461538461538453</v>
      </c>
      <c r="AN19"/>
      <c r="AO19"/>
      <c r="AP19"/>
      <c r="AQ19" s="3"/>
      <c r="AR19" s="3"/>
      <c r="AS19" s="3"/>
      <c r="AT19" s="3"/>
      <c r="AU19" s="3"/>
      <c r="AV19" s="3"/>
      <c r="AW19" s="6"/>
    </row>
    <row r="20" spans="1:49" x14ac:dyDescent="0.25">
      <c r="A20" s="39" t="s">
        <v>56</v>
      </c>
      <c r="B20" s="32" t="s">
        <v>49</v>
      </c>
      <c r="C20" s="66"/>
      <c r="D20" s="67"/>
      <c r="E20" s="95"/>
      <c r="F20" s="68" t="s">
        <v>48</v>
      </c>
      <c r="G20" s="73" t="s">
        <v>42</v>
      </c>
      <c r="H20" s="67"/>
      <c r="I20" s="67"/>
      <c r="J20" s="71">
        <v>126</v>
      </c>
      <c r="L20" s="20">
        <v>126</v>
      </c>
      <c r="M20" s="21">
        <v>1</v>
      </c>
      <c r="N20" s="21">
        <v>11112</v>
      </c>
      <c r="O20" s="21">
        <v>218633</v>
      </c>
      <c r="P20" s="21">
        <v>104</v>
      </c>
      <c r="Q20" s="21">
        <v>27</v>
      </c>
      <c r="R20" s="21">
        <v>6176</v>
      </c>
      <c r="S20" s="21">
        <v>109787</v>
      </c>
      <c r="T20" s="22">
        <f t="shared" si="0"/>
        <v>82.539682539682531</v>
      </c>
      <c r="U20" s="17"/>
      <c r="V20" s="48">
        <v>126</v>
      </c>
      <c r="W20" s="49">
        <v>3723347</v>
      </c>
      <c r="X20" s="49">
        <v>3334110</v>
      </c>
      <c r="Y20" s="50">
        <f t="shared" si="7"/>
        <v>89.546045533763035</v>
      </c>
      <c r="Z20" s="49">
        <v>32</v>
      </c>
      <c r="AA20" s="49">
        <v>88250</v>
      </c>
      <c r="AB20" s="49">
        <v>120</v>
      </c>
      <c r="AC20" s="49">
        <v>3716805</v>
      </c>
      <c r="AD20" s="51">
        <f t="shared" si="2"/>
        <v>30973.375</v>
      </c>
      <c r="AE20" s="49">
        <v>3328850</v>
      </c>
      <c r="AF20" s="50">
        <f t="shared" si="8"/>
        <v>89.562137373362333</v>
      </c>
      <c r="AG20" s="49">
        <v>3120</v>
      </c>
      <c r="AH20" s="49">
        <v>88250</v>
      </c>
      <c r="AI20" s="52">
        <f t="shared" si="4"/>
        <v>95.238095238095227</v>
      </c>
      <c r="AJ20" s="17"/>
      <c r="AK20" s="48">
        <v>104</v>
      </c>
      <c r="AL20" s="55">
        <f t="shared" si="9"/>
        <v>82.539682539682531</v>
      </c>
      <c r="AW20" s="7"/>
    </row>
    <row r="21" spans="1:49" x14ac:dyDescent="0.25">
      <c r="A21" s="88" t="s">
        <v>60</v>
      </c>
      <c r="B21" s="34" t="s">
        <v>57</v>
      </c>
      <c r="C21" s="66">
        <v>90</v>
      </c>
      <c r="D21" s="67">
        <v>90.5</v>
      </c>
      <c r="E21" s="95"/>
      <c r="F21" s="68" t="s">
        <v>48</v>
      </c>
      <c r="G21" s="73" t="s">
        <v>50</v>
      </c>
      <c r="H21" s="74">
        <v>105</v>
      </c>
      <c r="I21" s="75">
        <v>2.39</v>
      </c>
      <c r="J21" s="76">
        <v>101</v>
      </c>
      <c r="L21" s="20">
        <v>100</v>
      </c>
      <c r="M21" s="21">
        <v>0</v>
      </c>
      <c r="N21" s="21">
        <v>38405</v>
      </c>
      <c r="O21" s="21">
        <v>383910</v>
      </c>
      <c r="P21" s="21">
        <v>69</v>
      </c>
      <c r="Q21" s="21">
        <v>32</v>
      </c>
      <c r="R21" s="21">
        <v>17034</v>
      </c>
      <c r="S21" s="21">
        <v>147752</v>
      </c>
      <c r="T21" s="22">
        <f t="shared" si="0"/>
        <v>68.316831683168317</v>
      </c>
      <c r="U21" s="17"/>
      <c r="V21" s="48">
        <v>101</v>
      </c>
      <c r="W21" s="49">
        <v>1518403</v>
      </c>
      <c r="X21" s="49">
        <v>1361688</v>
      </c>
      <c r="Y21" s="50">
        <f t="shared" si="7"/>
        <v>89.678958748105742</v>
      </c>
      <c r="Z21" s="49">
        <v>296</v>
      </c>
      <c r="AA21" s="49">
        <v>59904</v>
      </c>
      <c r="AB21" s="49">
        <v>78</v>
      </c>
      <c r="AC21" s="49">
        <v>1479098</v>
      </c>
      <c r="AD21" s="51">
        <f t="shared" si="2"/>
        <v>18962.794871794871</v>
      </c>
      <c r="AE21" s="49">
        <v>1329675</v>
      </c>
      <c r="AF21" s="50">
        <f t="shared" si="8"/>
        <v>89.897694405644529</v>
      </c>
      <c r="AG21" s="49">
        <v>4502</v>
      </c>
      <c r="AH21" s="49">
        <v>59904</v>
      </c>
      <c r="AI21" s="52">
        <f t="shared" si="4"/>
        <v>77.227722772277232</v>
      </c>
      <c r="AJ21" s="17"/>
      <c r="AK21" s="48">
        <v>63</v>
      </c>
      <c r="AL21" s="55">
        <f t="shared" si="9"/>
        <v>62.376237623762378</v>
      </c>
      <c r="AN21"/>
      <c r="AO21"/>
      <c r="AP21"/>
      <c r="AQ21" s="3"/>
      <c r="AR21" s="3"/>
      <c r="AS21" s="3"/>
      <c r="AT21" s="3"/>
      <c r="AU21" s="3"/>
      <c r="AV21" s="3"/>
      <c r="AW21" s="6"/>
    </row>
    <row r="22" spans="1:49" x14ac:dyDescent="0.25">
      <c r="A22" s="88" t="s">
        <v>61</v>
      </c>
      <c r="B22" s="34" t="s">
        <v>58</v>
      </c>
      <c r="C22" s="66">
        <v>85</v>
      </c>
      <c r="D22" s="67">
        <v>96.5</v>
      </c>
      <c r="E22" s="95"/>
      <c r="F22" s="68" t="s">
        <v>48</v>
      </c>
      <c r="G22" s="73" t="s">
        <v>51</v>
      </c>
      <c r="H22" s="74">
        <v>118</v>
      </c>
      <c r="I22" s="75">
        <v>2.2599999999999998</v>
      </c>
      <c r="J22" s="76">
        <v>112</v>
      </c>
      <c r="L22" s="20">
        <v>111</v>
      </c>
      <c r="M22" s="21">
        <v>0</v>
      </c>
      <c r="N22" s="21">
        <v>15578</v>
      </c>
      <c r="O22" s="21">
        <v>196170</v>
      </c>
      <c r="P22" s="21">
        <v>83</v>
      </c>
      <c r="Q22" s="21">
        <v>28</v>
      </c>
      <c r="R22" s="21">
        <v>9298</v>
      </c>
      <c r="S22" s="21">
        <v>96095</v>
      </c>
      <c r="T22" s="22">
        <f t="shared" si="0"/>
        <v>74.107142857142861</v>
      </c>
      <c r="U22" s="17"/>
      <c r="V22" s="48">
        <v>112</v>
      </c>
      <c r="W22" s="49">
        <v>1992060</v>
      </c>
      <c r="X22" s="49">
        <v>1773217</v>
      </c>
      <c r="Y22" s="50">
        <f t="shared" si="7"/>
        <v>89.014236518980354</v>
      </c>
      <c r="Z22" s="49">
        <v>16</v>
      </c>
      <c r="AA22" s="49">
        <v>46501</v>
      </c>
      <c r="AB22" s="49">
        <v>87</v>
      </c>
      <c r="AC22" s="49">
        <v>1926915</v>
      </c>
      <c r="AD22" s="51">
        <f t="shared" si="2"/>
        <v>22148.448275862069</v>
      </c>
      <c r="AE22" s="49">
        <v>1717316</v>
      </c>
      <c r="AF22" s="50">
        <f t="shared" si="8"/>
        <v>89.12256119237226</v>
      </c>
      <c r="AG22" s="49">
        <v>4863</v>
      </c>
      <c r="AH22" s="49">
        <v>46501</v>
      </c>
      <c r="AI22" s="52">
        <f t="shared" si="4"/>
        <v>77.678571428571431</v>
      </c>
      <c r="AJ22" s="17"/>
      <c r="AK22" s="48">
        <v>76</v>
      </c>
      <c r="AL22" s="55">
        <f t="shared" si="9"/>
        <v>67.857142857142861</v>
      </c>
      <c r="AN22"/>
      <c r="AO22"/>
      <c r="AP22"/>
      <c r="AQ22" s="3"/>
      <c r="AR22" s="3"/>
      <c r="AS22" s="3"/>
      <c r="AT22" s="3"/>
      <c r="AU22" s="3"/>
      <c r="AV22" s="3"/>
      <c r="AW22" s="6"/>
    </row>
    <row r="23" spans="1:49" x14ac:dyDescent="0.25">
      <c r="A23" s="35" t="s">
        <v>44</v>
      </c>
      <c r="B23" s="36" t="s">
        <v>44</v>
      </c>
      <c r="C23" s="66"/>
      <c r="D23" s="67"/>
      <c r="E23" s="95"/>
      <c r="F23" s="67"/>
      <c r="G23" s="67"/>
      <c r="H23" s="66">
        <v>48</v>
      </c>
      <c r="I23" s="69"/>
      <c r="J23" s="76">
        <v>16</v>
      </c>
      <c r="L23" s="86">
        <v>16</v>
      </c>
      <c r="M23" s="87">
        <v>25</v>
      </c>
      <c r="N23" s="87">
        <v>26759</v>
      </c>
      <c r="O23" s="87">
        <v>67115</v>
      </c>
      <c r="P23" s="87">
        <v>15</v>
      </c>
      <c r="Q23" s="87">
        <v>48</v>
      </c>
      <c r="R23" s="87">
        <v>17446</v>
      </c>
      <c r="S23" s="87">
        <v>43763</v>
      </c>
      <c r="T23" s="22">
        <f t="shared" si="0"/>
        <v>93.75</v>
      </c>
      <c r="U23" s="17"/>
      <c r="V23" s="48">
        <v>16</v>
      </c>
      <c r="W23" s="49">
        <v>323533</v>
      </c>
      <c r="X23" s="49">
        <v>299972</v>
      </c>
      <c r="Y23" s="50">
        <f t="shared" si="7"/>
        <v>92.717589859457931</v>
      </c>
      <c r="Z23" s="49">
        <v>2026</v>
      </c>
      <c r="AA23" s="49">
        <v>71635</v>
      </c>
      <c r="AB23" s="49">
        <v>16</v>
      </c>
      <c r="AC23" s="49">
        <v>323533</v>
      </c>
      <c r="AD23" s="51">
        <f t="shared" si="2"/>
        <v>20220.8125</v>
      </c>
      <c r="AE23" s="49">
        <v>299972</v>
      </c>
      <c r="AF23" s="50">
        <f t="shared" si="8"/>
        <v>92.717589859457931</v>
      </c>
      <c r="AG23" s="49">
        <v>2026</v>
      </c>
      <c r="AH23" s="49">
        <v>71635</v>
      </c>
      <c r="AI23" s="52">
        <f t="shared" si="4"/>
        <v>100</v>
      </c>
      <c r="AJ23" s="18"/>
      <c r="AK23" s="48">
        <v>15</v>
      </c>
      <c r="AL23" s="55">
        <f t="shared" si="9"/>
        <v>93.75</v>
      </c>
      <c r="AM23"/>
      <c r="AN23"/>
      <c r="AO23"/>
      <c r="AP23" s="3"/>
      <c r="AQ23" s="3"/>
      <c r="AR23" s="3"/>
      <c r="AS23" s="3"/>
      <c r="AT23" s="3"/>
      <c r="AU23" s="3"/>
      <c r="AV23" s="6"/>
    </row>
    <row r="24" spans="1:49" x14ac:dyDescent="0.25">
      <c r="A24" s="35" t="s">
        <v>45</v>
      </c>
      <c r="B24" s="36" t="s">
        <v>45</v>
      </c>
      <c r="C24" s="66"/>
      <c r="D24" s="67"/>
      <c r="E24" s="95"/>
      <c r="F24" s="67"/>
      <c r="G24" s="67"/>
      <c r="H24" s="66">
        <v>48</v>
      </c>
      <c r="I24" s="69"/>
      <c r="J24" s="76">
        <v>12</v>
      </c>
      <c r="L24" s="20">
        <v>7</v>
      </c>
      <c r="M24" s="21">
        <v>0</v>
      </c>
      <c r="N24" s="21">
        <v>80</v>
      </c>
      <c r="O24" s="21">
        <v>131</v>
      </c>
      <c r="P24" s="21">
        <v>0</v>
      </c>
      <c r="Q24" s="21">
        <v>0</v>
      </c>
      <c r="R24" s="21">
        <v>0</v>
      </c>
      <c r="S24" s="21">
        <v>0</v>
      </c>
      <c r="T24" s="22">
        <f t="shared" si="0"/>
        <v>0</v>
      </c>
      <c r="U24" s="17"/>
      <c r="V24" s="48">
        <v>12</v>
      </c>
      <c r="W24" s="49">
        <v>4890</v>
      </c>
      <c r="X24" s="49">
        <v>3301</v>
      </c>
      <c r="Y24" s="50">
        <f t="shared" si="7"/>
        <v>67.505112474437624</v>
      </c>
      <c r="Z24" s="49">
        <v>48</v>
      </c>
      <c r="AA24" s="49">
        <v>1548</v>
      </c>
      <c r="AB24" s="49">
        <v>0</v>
      </c>
      <c r="AC24" s="49">
        <v>0</v>
      </c>
      <c r="AD24" s="51">
        <v>0</v>
      </c>
      <c r="AE24" s="49">
        <v>0</v>
      </c>
      <c r="AF24" s="49"/>
      <c r="AG24" s="49">
        <v>0</v>
      </c>
      <c r="AH24" s="49">
        <v>0</v>
      </c>
      <c r="AI24" s="52">
        <f t="shared" si="4"/>
        <v>0</v>
      </c>
      <c r="AJ24" s="18"/>
      <c r="AK24" s="48">
        <v>0</v>
      </c>
      <c r="AL24" s="55">
        <f t="shared" si="9"/>
        <v>0</v>
      </c>
      <c r="AM24"/>
      <c r="AN24"/>
      <c r="AO24"/>
      <c r="AP24" s="3"/>
      <c r="AQ24" s="3"/>
      <c r="AR24" s="3"/>
      <c r="AS24" s="3"/>
      <c r="AT24" s="3"/>
      <c r="AU24" s="3"/>
      <c r="AV24" s="6"/>
    </row>
    <row r="25" spans="1:49" ht="15.75" thickBot="1" x14ac:dyDescent="0.3">
      <c r="A25" s="40" t="s">
        <v>46</v>
      </c>
      <c r="B25" s="41"/>
      <c r="C25" s="77"/>
      <c r="D25" s="78"/>
      <c r="E25" s="96"/>
      <c r="F25" s="78"/>
      <c r="G25" s="78"/>
      <c r="H25" s="78"/>
      <c r="I25" s="78"/>
      <c r="J25" s="79">
        <f>SUM(J17:J22)</f>
        <v>714</v>
      </c>
      <c r="L25" s="23"/>
      <c r="M25" s="24"/>
      <c r="N25" s="24"/>
      <c r="O25" s="24"/>
      <c r="P25" s="24">
        <f>SUM(P17:P22)</f>
        <v>539</v>
      </c>
      <c r="Q25" s="24"/>
      <c r="R25" s="24"/>
      <c r="S25" s="24"/>
      <c r="T25" s="25">
        <f>P25/J25*100</f>
        <v>75.490196078431367</v>
      </c>
      <c r="U25" s="17"/>
      <c r="V25" s="23"/>
      <c r="W25" s="44"/>
      <c r="X25" s="45"/>
      <c r="Y25" s="24"/>
      <c r="Z25" s="44"/>
      <c r="AA25" s="44"/>
      <c r="AB25" s="24">
        <f>SUM(AB17:AB22)</f>
        <v>631</v>
      </c>
      <c r="AC25" s="24"/>
      <c r="AD25" s="24"/>
      <c r="AE25" s="24"/>
      <c r="AF25" s="24"/>
      <c r="AG25" s="24"/>
      <c r="AH25" s="24"/>
      <c r="AI25" s="46">
        <f>AB25/J25*100</f>
        <v>88.375350140056014</v>
      </c>
      <c r="AJ25" s="19"/>
      <c r="AK25" s="59">
        <f>SUM(AK17:AK22)</f>
        <v>524</v>
      </c>
      <c r="AL25" s="60">
        <f>AK25/J25*100</f>
        <v>73.389355742296914</v>
      </c>
    </row>
    <row r="26" spans="1:49" x14ac:dyDescent="0.25">
      <c r="U26" s="2"/>
      <c r="V26" s="2"/>
      <c r="W26" s="14"/>
      <c r="X26" s="14"/>
      <c r="Y26" s="3"/>
      <c r="Z26" s="14"/>
      <c r="AA26" s="14"/>
      <c r="AI26" s="3"/>
      <c r="AJ26" s="3"/>
      <c r="AK26" s="61"/>
      <c r="AL26" s="62"/>
    </row>
    <row r="27" spans="1:49" x14ac:dyDescent="0.25">
      <c r="T27" s="16"/>
      <c r="U27" s="2"/>
      <c r="V27" s="2"/>
      <c r="W27" s="14"/>
      <c r="X27" s="14"/>
      <c r="Y27" s="3"/>
      <c r="Z27" s="14"/>
      <c r="AA27" s="14"/>
      <c r="AI27" s="3"/>
      <c r="AJ27" s="3"/>
      <c r="AK27" s="3"/>
    </row>
    <row r="28" spans="1:49" x14ac:dyDescent="0.25">
      <c r="A28" s="8"/>
      <c r="T28" s="13"/>
      <c r="U28" s="2"/>
      <c r="V28" s="2"/>
      <c r="W28" s="14"/>
      <c r="X28" s="14"/>
      <c r="Y28" s="3"/>
      <c r="Z28" s="14"/>
      <c r="AA28" s="14"/>
      <c r="AI28" s="3"/>
      <c r="AJ28" s="3"/>
      <c r="AK28" s="3"/>
      <c r="AL28" s="13"/>
    </row>
    <row r="29" spans="1:49" x14ac:dyDescent="0.25">
      <c r="U29" s="4"/>
      <c r="V29" s="4"/>
      <c r="W29" s="15"/>
      <c r="X29" s="15"/>
      <c r="Y29" s="5"/>
      <c r="Z29" s="15"/>
      <c r="AA29" s="15"/>
      <c r="AB29" s="5"/>
      <c r="AC29" s="5"/>
      <c r="AD29" s="5"/>
      <c r="AE29" s="5"/>
      <c r="AF29" s="5"/>
      <c r="AG29" s="5"/>
      <c r="AH29" s="5"/>
      <c r="AI29" s="5"/>
      <c r="AJ29" s="5"/>
      <c r="AK29" s="5"/>
    </row>
    <row r="30" spans="1:49" x14ac:dyDescent="0.25">
      <c r="U30" s="4"/>
      <c r="V30" s="4"/>
      <c r="W30" s="15"/>
      <c r="X30" s="15"/>
      <c r="Y30" s="5"/>
      <c r="Z30" s="15"/>
      <c r="AA30" s="15"/>
      <c r="AB30" s="5"/>
      <c r="AC30" s="5"/>
      <c r="AD30" s="5"/>
      <c r="AE30" s="5"/>
      <c r="AF30" s="5"/>
      <c r="AG30" s="5"/>
      <c r="AH30" s="5"/>
      <c r="AI30" s="5"/>
      <c r="AJ30" s="5"/>
      <c r="AK30" s="5"/>
    </row>
    <row r="31" spans="1:49" x14ac:dyDescent="0.25">
      <c r="U31" s="4"/>
      <c r="V31" s="4"/>
      <c r="W31" s="15"/>
      <c r="X31" s="15"/>
      <c r="Y31" s="5"/>
      <c r="Z31" s="15"/>
      <c r="AA31" s="15"/>
      <c r="AB31" s="5"/>
      <c r="AC31" s="5"/>
      <c r="AD31" s="5"/>
      <c r="AE31" s="5"/>
      <c r="AF31" s="5"/>
      <c r="AG31" s="5"/>
      <c r="AH31" s="5"/>
      <c r="AI31" s="5"/>
      <c r="AJ31" s="5"/>
      <c r="AK31" s="5"/>
    </row>
    <row r="32" spans="1:49" x14ac:dyDescent="0.25">
      <c r="U32" s="4"/>
      <c r="V32" s="4"/>
      <c r="W32" s="15"/>
      <c r="X32" s="15"/>
      <c r="Y32" s="5"/>
      <c r="Z32" s="15"/>
      <c r="AA32" s="15"/>
      <c r="AB32" s="5"/>
      <c r="AC32" s="5"/>
      <c r="AD32" s="5"/>
      <c r="AE32" s="5"/>
      <c r="AF32" s="5"/>
      <c r="AG32" s="5"/>
      <c r="AH32" s="5"/>
      <c r="AI32" s="5"/>
      <c r="AJ32" s="5"/>
      <c r="AK32" s="5"/>
    </row>
  </sheetData>
  <mergeCells count="12">
    <mergeCell ref="V3:AI3"/>
    <mergeCell ref="V4:AA4"/>
    <mergeCell ref="AB4:AI4"/>
    <mergeCell ref="AK3:AL3"/>
    <mergeCell ref="AK4:AL4"/>
    <mergeCell ref="B3:D3"/>
    <mergeCell ref="A4:J4"/>
    <mergeCell ref="E5:E25"/>
    <mergeCell ref="L4:O4"/>
    <mergeCell ref="P4:T4"/>
    <mergeCell ref="L3:T3"/>
    <mergeCell ref="F3:J3"/>
  </mergeCells>
  <phoneticPr fontId="4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32327FA9DD42148A9BE060DEC92123E" ma:contentTypeVersion="8" ma:contentTypeDescription="Een nieuw document maken." ma:contentTypeScope="" ma:versionID="fd5a8994b1dfecd1e6de0bafcfccf3b6">
  <xsd:schema xmlns:xsd="http://www.w3.org/2001/XMLSchema" xmlns:xs="http://www.w3.org/2001/XMLSchema" xmlns:p="http://schemas.microsoft.com/office/2006/metadata/properties" xmlns:ns2="34341ba9-d7b5-4d76-8d27-81dc39018ef7" targetNamespace="http://schemas.microsoft.com/office/2006/metadata/properties" ma:root="true" ma:fieldsID="38d1b4c6a0ca772e66f6aa07605ad472" ns2:_="">
    <xsd:import namespace="34341ba9-d7b5-4d76-8d27-81dc39018ef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4341ba9-d7b5-4d76-8d27-81dc39018ef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2A2057-3C0C-4A9A-B474-7CC5D5AFF61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099E2F7-0C2F-4B23-B7DE-1E46EC7D21C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34341ba9-d7b5-4d76-8d27-81dc39018ef7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A4E5857F-E0C4-41EB-B378-5366902734E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4341ba9-d7b5-4d76-8d27-81dc39018ef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 table 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Wilfred</dc:creator>
  <cp:keywords/>
  <dc:description/>
  <cp:lastModifiedBy>N.H.R. Litjens</cp:lastModifiedBy>
  <cp:revision/>
  <dcterms:created xsi:type="dcterms:W3CDTF">2019-07-23T10:58:18Z</dcterms:created>
  <dcterms:modified xsi:type="dcterms:W3CDTF">2020-07-09T06:01:07Z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0x010100632327FA9DD42148A9BE060DEC92123E</vt:lpwstr>
  </property>
</Properties>
</file>