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activeTab="1"/>
  </bookViews>
  <sheets>
    <sheet name="Supplementary Dataset A " sheetId="5" r:id="rId1"/>
    <sheet name="Supplementary Dataset B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O6" i="3"/>
  <c r="N34" i="3" s="1"/>
  <c r="O7" i="3"/>
  <c r="N35" i="3" s="1"/>
  <c r="O8" i="3"/>
  <c r="J36" i="3" s="1"/>
  <c r="O9" i="3"/>
  <c r="L37" i="3" s="1"/>
  <c r="O10" i="3"/>
  <c r="N38" i="3" s="1"/>
  <c r="O11" i="3"/>
  <c r="N39" i="3" s="1"/>
  <c r="O12" i="3"/>
  <c r="J40" i="3" s="1"/>
  <c r="O13" i="3"/>
  <c r="O14" i="3"/>
  <c r="N42" i="3" s="1"/>
  <c r="O15" i="3"/>
  <c r="J43" i="3" s="1"/>
  <c r="O16" i="3"/>
  <c r="J44" i="3" s="1"/>
  <c r="O17" i="3"/>
  <c r="L45" i="3" s="1"/>
  <c r="O18" i="3"/>
  <c r="N46" i="3" s="1"/>
  <c r="O19" i="3"/>
  <c r="O20" i="3"/>
  <c r="J48" i="3" s="1"/>
  <c r="L47" i="3" l="1"/>
  <c r="L41" i="3"/>
  <c r="L33" i="3"/>
  <c r="J47" i="3"/>
  <c r="M39" i="3"/>
  <c r="L39" i="3"/>
  <c r="K47" i="3"/>
  <c r="M35" i="3"/>
  <c r="L35" i="3"/>
  <c r="K44" i="3"/>
  <c r="O43" i="3"/>
  <c r="N43" i="3"/>
  <c r="J33" i="3"/>
  <c r="M43" i="3"/>
  <c r="O45" i="3"/>
  <c r="L43" i="3"/>
  <c r="J37" i="3"/>
  <c r="O37" i="3"/>
  <c r="N37" i="3"/>
  <c r="K35" i="3"/>
  <c r="J35" i="3"/>
  <c r="K43" i="3"/>
  <c r="K45" i="3"/>
  <c r="O35" i="3"/>
  <c r="K37" i="3"/>
  <c r="N45" i="3"/>
  <c r="L36" i="3"/>
  <c r="J45" i="3"/>
  <c r="K39" i="3"/>
  <c r="J39" i="3"/>
  <c r="N47" i="3"/>
  <c r="O47" i="3"/>
  <c r="M47" i="3"/>
  <c r="M44" i="3"/>
  <c r="O39" i="3"/>
  <c r="L44" i="3"/>
  <c r="O41" i="3"/>
  <c r="M48" i="3"/>
  <c r="M46" i="3"/>
  <c r="O48" i="3"/>
  <c r="K40" i="3"/>
  <c r="L48" i="3"/>
  <c r="K33" i="3"/>
  <c r="K48" i="3"/>
  <c r="K41" i="3"/>
  <c r="J41" i="3"/>
  <c r="O36" i="3"/>
  <c r="O40" i="3"/>
  <c r="M36" i="3"/>
  <c r="M40" i="3"/>
  <c r="M34" i="3"/>
  <c r="O44" i="3"/>
  <c r="L40" i="3"/>
  <c r="M38" i="3"/>
  <c r="K36" i="3"/>
  <c r="O33" i="3"/>
  <c r="M42" i="3"/>
  <c r="L46" i="3"/>
  <c r="L42" i="3"/>
  <c r="L38" i="3"/>
  <c r="L34" i="3"/>
  <c r="K46" i="3"/>
  <c r="K42" i="3"/>
  <c r="K38" i="3"/>
  <c r="K34" i="3"/>
  <c r="N48" i="3"/>
  <c r="J46" i="3"/>
  <c r="N44" i="3"/>
  <c r="J42" i="3"/>
  <c r="N40" i="3"/>
  <c r="J38" i="3"/>
  <c r="N36" i="3"/>
  <c r="J34" i="3"/>
  <c r="O42" i="3"/>
  <c r="M37" i="3"/>
  <c r="M33" i="3"/>
  <c r="N41" i="3"/>
  <c r="N33" i="3"/>
  <c r="O46" i="3"/>
  <c r="M45" i="3"/>
  <c r="M41" i="3"/>
  <c r="O38" i="3"/>
  <c r="O34" i="3"/>
  <c r="I15" i="5" l="1"/>
  <c r="AI20" i="5" l="1"/>
  <c r="Z20" i="5"/>
  <c r="Y64" i="5" s="1"/>
  <c r="T20" i="5"/>
  <c r="T64" i="5" s="1"/>
  <c r="O20" i="5"/>
  <c r="M64" i="5" s="1"/>
  <c r="I20" i="5"/>
  <c r="E64" i="5" s="1"/>
  <c r="AI19" i="5"/>
  <c r="AB63" i="5" s="1"/>
  <c r="Z19" i="5"/>
  <c r="T19" i="5"/>
  <c r="R63" i="5" s="1"/>
  <c r="O19" i="5"/>
  <c r="K63" i="5" s="1"/>
  <c r="I19" i="5"/>
  <c r="H63" i="5" s="1"/>
  <c r="AI18" i="5"/>
  <c r="AH62" i="5" s="1"/>
  <c r="Z18" i="5"/>
  <c r="Z62" i="5" s="1"/>
  <c r="T18" i="5"/>
  <c r="O18" i="5"/>
  <c r="N62" i="5" s="1"/>
  <c r="I18" i="5"/>
  <c r="I62" i="5" s="1"/>
  <c r="AI17" i="5"/>
  <c r="AF61" i="5" s="1"/>
  <c r="Z17" i="5"/>
  <c r="T17" i="5"/>
  <c r="T61" i="5" s="1"/>
  <c r="O17" i="5"/>
  <c r="N61" i="5" s="1"/>
  <c r="I17" i="5"/>
  <c r="G61" i="5" s="1"/>
  <c r="AI16" i="5"/>
  <c r="AE60" i="5" s="1"/>
  <c r="Z16" i="5"/>
  <c r="Y60" i="5" s="1"/>
  <c r="T16" i="5"/>
  <c r="Q60" i="5" s="1"/>
  <c r="O16" i="5"/>
  <c r="L60" i="5" s="1"/>
  <c r="I16" i="5"/>
  <c r="E60" i="5" s="1"/>
  <c r="AI15" i="5"/>
  <c r="AB59" i="5" s="1"/>
  <c r="Z15" i="5"/>
  <c r="Y59" i="5" s="1"/>
  <c r="T15" i="5"/>
  <c r="S59" i="5" s="1"/>
  <c r="O15" i="5"/>
  <c r="H59" i="5"/>
  <c r="AI14" i="5"/>
  <c r="AI58" i="5" s="1"/>
  <c r="Z14" i="5"/>
  <c r="Y58" i="5" s="1"/>
  <c r="T14" i="5"/>
  <c r="Q58" i="5" s="1"/>
  <c r="O14" i="5"/>
  <c r="N58" i="5" s="1"/>
  <c r="I14" i="5"/>
  <c r="H58" i="5" s="1"/>
  <c r="AI13" i="5"/>
  <c r="AG57" i="5" s="1"/>
  <c r="Z13" i="5"/>
  <c r="X57" i="5" s="1"/>
  <c r="T13" i="5"/>
  <c r="T57" i="5" s="1"/>
  <c r="O13" i="5"/>
  <c r="I13" i="5"/>
  <c r="F57" i="5" s="1"/>
  <c r="AI12" i="5"/>
  <c r="AI56" i="5" s="1"/>
  <c r="Z12" i="5"/>
  <c r="Y56" i="5" s="1"/>
  <c r="T12" i="5"/>
  <c r="T56" i="5" s="1"/>
  <c r="O12" i="5"/>
  <c r="M56" i="5" s="1"/>
  <c r="I12" i="5"/>
  <c r="I56" i="5" s="1"/>
  <c r="AI11" i="5"/>
  <c r="AB55" i="5" s="1"/>
  <c r="Z11" i="5"/>
  <c r="X55" i="5" s="1"/>
  <c r="T11" i="5"/>
  <c r="R55" i="5" s="1"/>
  <c r="O11" i="5"/>
  <c r="O55" i="5" s="1"/>
  <c r="I11" i="5"/>
  <c r="H55" i="5" s="1"/>
  <c r="AI10" i="5"/>
  <c r="AH54" i="5" s="1"/>
  <c r="Z10" i="5"/>
  <c r="Z54" i="5" s="1"/>
  <c r="T10" i="5"/>
  <c r="Q54" i="5" s="1"/>
  <c r="O10" i="5"/>
  <c r="N54" i="5" s="1"/>
  <c r="I10" i="5"/>
  <c r="I54" i="5" s="1"/>
  <c r="AI9" i="5"/>
  <c r="AF53" i="5" s="1"/>
  <c r="Z9" i="5"/>
  <c r="V53" i="5" s="1"/>
  <c r="T9" i="5"/>
  <c r="T53" i="5" s="1"/>
  <c r="O9" i="5"/>
  <c r="N53" i="5" s="1"/>
  <c r="I9" i="5"/>
  <c r="G53" i="5" s="1"/>
  <c r="AI8" i="5"/>
  <c r="Z8" i="5"/>
  <c r="Y52" i="5" s="1"/>
  <c r="T8" i="5"/>
  <c r="Q52" i="5" s="1"/>
  <c r="O8" i="5"/>
  <c r="L52" i="5" s="1"/>
  <c r="I8" i="5"/>
  <c r="F52" i="5" s="1"/>
  <c r="AI7" i="5"/>
  <c r="AB51" i="5" s="1"/>
  <c r="Z7" i="5"/>
  <c r="Y51" i="5" s="1"/>
  <c r="T7" i="5"/>
  <c r="T51" i="5" s="1"/>
  <c r="O7" i="5"/>
  <c r="O51" i="5" s="1"/>
  <c r="I7" i="5"/>
  <c r="H51" i="5" s="1"/>
  <c r="AI6" i="5"/>
  <c r="AI50" i="5" s="1"/>
  <c r="Z6" i="5"/>
  <c r="Y50" i="5" s="1"/>
  <c r="T6" i="5"/>
  <c r="R50" i="5" s="1"/>
  <c r="O6" i="5"/>
  <c r="N50" i="5" s="1"/>
  <c r="I6" i="5"/>
  <c r="H50" i="5" s="1"/>
  <c r="AI5" i="5"/>
  <c r="AH49" i="5" s="1"/>
  <c r="Z5" i="5"/>
  <c r="Y49" i="5" s="1"/>
  <c r="T5" i="5"/>
  <c r="T49" i="5" s="1"/>
  <c r="O5" i="5"/>
  <c r="O49" i="5" s="1"/>
  <c r="I5" i="5"/>
  <c r="F49" i="5" s="1"/>
  <c r="AD63" i="5" l="1"/>
  <c r="X59" i="5"/>
  <c r="S49" i="5"/>
  <c r="G51" i="5"/>
  <c r="Q56" i="5"/>
  <c r="Z52" i="5"/>
  <c r="M61" i="5"/>
  <c r="M60" i="5"/>
  <c r="AC53" i="5"/>
  <c r="J62" i="5"/>
  <c r="V54" i="5"/>
  <c r="H57" i="5"/>
  <c r="AI51" i="5"/>
  <c r="D63" i="5"/>
  <c r="AC49" i="5"/>
  <c r="Q50" i="5"/>
  <c r="I51" i="5"/>
  <c r="E52" i="5"/>
  <c r="AE53" i="5"/>
  <c r="AB54" i="5"/>
  <c r="Q55" i="5"/>
  <c r="S56" i="5"/>
  <c r="P57" i="5"/>
  <c r="V58" i="5"/>
  <c r="Z59" i="5"/>
  <c r="N60" i="5"/>
  <c r="O61" i="5"/>
  <c r="M62" i="5"/>
  <c r="G63" i="5"/>
  <c r="AG63" i="5"/>
  <c r="O50" i="5"/>
  <c r="E49" i="5"/>
  <c r="AG49" i="5"/>
  <c r="V50" i="5"/>
  <c r="S51" i="5"/>
  <c r="K52" i="5"/>
  <c r="K53" i="5"/>
  <c r="AG53" i="5"/>
  <c r="AE54" i="5"/>
  <c r="S55" i="5"/>
  <c r="V56" i="5"/>
  <c r="S57" i="5"/>
  <c r="X58" i="5"/>
  <c r="AC59" i="5"/>
  <c r="P61" i="5"/>
  <c r="O62" i="5"/>
  <c r="I63" i="5"/>
  <c r="AI63" i="5"/>
  <c r="G49" i="5"/>
  <c r="E50" i="5"/>
  <c r="X50" i="5"/>
  <c r="X51" i="5"/>
  <c r="M52" i="5"/>
  <c r="M53" i="5"/>
  <c r="AH53" i="5"/>
  <c r="AG54" i="5"/>
  <c r="T55" i="5"/>
  <c r="W56" i="5"/>
  <c r="E58" i="5"/>
  <c r="Z58" i="5"/>
  <c r="AD59" i="5"/>
  <c r="V60" i="5"/>
  <c r="S61" i="5"/>
  <c r="Q64" i="5"/>
  <c r="H49" i="5"/>
  <c r="G50" i="5"/>
  <c r="Z50" i="5"/>
  <c r="Z51" i="5"/>
  <c r="N52" i="5"/>
  <c r="O53" i="5"/>
  <c r="AI54" i="5"/>
  <c r="AC55" i="5"/>
  <c r="Z56" i="5"/>
  <c r="G58" i="5"/>
  <c r="AG59" i="5"/>
  <c r="W60" i="5"/>
  <c r="AC61" i="5"/>
  <c r="AB62" i="5"/>
  <c r="Q63" i="5"/>
  <c r="S64" i="5"/>
  <c r="K49" i="5"/>
  <c r="I50" i="5"/>
  <c r="AE50" i="5"/>
  <c r="AC51" i="5"/>
  <c r="P53" i="5"/>
  <c r="J54" i="5"/>
  <c r="D55" i="5"/>
  <c r="AD55" i="5"/>
  <c r="I58" i="5"/>
  <c r="D59" i="5"/>
  <c r="AI59" i="5"/>
  <c r="Z60" i="5"/>
  <c r="AE61" i="5"/>
  <c r="AE62" i="5"/>
  <c r="S63" i="5"/>
  <c r="V64" i="5"/>
  <c r="J50" i="5"/>
  <c r="AD51" i="5"/>
  <c r="V52" i="5"/>
  <c r="S53" i="5"/>
  <c r="M54" i="5"/>
  <c r="G55" i="5"/>
  <c r="AG55" i="5"/>
  <c r="E57" i="5"/>
  <c r="J58" i="5"/>
  <c r="G59" i="5"/>
  <c r="AG61" i="5"/>
  <c r="AG62" i="5"/>
  <c r="T63" i="5"/>
  <c r="W64" i="5"/>
  <c r="O58" i="5"/>
  <c r="P49" i="5"/>
  <c r="M50" i="5"/>
  <c r="D51" i="5"/>
  <c r="AG51" i="5"/>
  <c r="W52" i="5"/>
  <c r="O54" i="5"/>
  <c r="I55" i="5"/>
  <c r="AI55" i="5"/>
  <c r="G57" i="5"/>
  <c r="M58" i="5"/>
  <c r="I59" i="5"/>
  <c r="K60" i="5"/>
  <c r="K61" i="5"/>
  <c r="AH61" i="5"/>
  <c r="AI62" i="5"/>
  <c r="AC63" i="5"/>
  <c r="Z64" i="5"/>
  <c r="AD52" i="5"/>
  <c r="AB52" i="5"/>
  <c r="AH52" i="5"/>
  <c r="AG52" i="5"/>
  <c r="P62" i="5"/>
  <c r="T62" i="5"/>
  <c r="S62" i="5"/>
  <c r="R62" i="5"/>
  <c r="AC57" i="5"/>
  <c r="E62" i="5"/>
  <c r="J59" i="5"/>
  <c r="N59" i="5"/>
  <c r="M59" i="5"/>
  <c r="L59" i="5"/>
  <c r="P50" i="5"/>
  <c r="T50" i="5"/>
  <c r="S50" i="5"/>
  <c r="D52" i="5"/>
  <c r="H52" i="5"/>
  <c r="G52" i="5"/>
  <c r="W53" i="5"/>
  <c r="Z53" i="5"/>
  <c r="Y53" i="5"/>
  <c r="J55" i="5"/>
  <c r="N55" i="5"/>
  <c r="M55" i="5"/>
  <c r="L55" i="5"/>
  <c r="AD56" i="5"/>
  <c r="AC56" i="5"/>
  <c r="AB56" i="5"/>
  <c r="AH56" i="5"/>
  <c r="AF56" i="5"/>
  <c r="AG56" i="5"/>
  <c r="P58" i="5"/>
  <c r="T58" i="5"/>
  <c r="S58" i="5"/>
  <c r="R58" i="5"/>
  <c r="D60" i="5"/>
  <c r="H60" i="5"/>
  <c r="F60" i="5"/>
  <c r="G60" i="5"/>
  <c r="W61" i="5"/>
  <c r="V61" i="5"/>
  <c r="Z61" i="5"/>
  <c r="Y61" i="5"/>
  <c r="J63" i="5"/>
  <c r="O63" i="5"/>
  <c r="N63" i="5"/>
  <c r="M63" i="5"/>
  <c r="L63" i="5"/>
  <c r="AD64" i="5"/>
  <c r="AC64" i="5"/>
  <c r="AB64" i="5"/>
  <c r="AI64" i="5"/>
  <c r="AH64" i="5"/>
  <c r="AG64" i="5"/>
  <c r="AF64" i="5"/>
  <c r="I52" i="5"/>
  <c r="K59" i="5"/>
  <c r="J51" i="5"/>
  <c r="N51" i="5"/>
  <c r="M51" i="5"/>
  <c r="W57" i="5"/>
  <c r="V57" i="5"/>
  <c r="Z57" i="5"/>
  <c r="Y57" i="5"/>
  <c r="D64" i="5"/>
  <c r="I64" i="5"/>
  <c r="H64" i="5"/>
  <c r="F64" i="5"/>
  <c r="G64" i="5"/>
  <c r="V49" i="5"/>
  <c r="O59" i="5"/>
  <c r="AH50" i="5"/>
  <c r="AF50" i="5"/>
  <c r="AD50" i="5"/>
  <c r="AC50" i="5"/>
  <c r="H54" i="5"/>
  <c r="F54" i="5"/>
  <c r="D54" i="5"/>
  <c r="N57" i="5"/>
  <c r="M57" i="5"/>
  <c r="L57" i="5"/>
  <c r="J57" i="5"/>
  <c r="T60" i="5"/>
  <c r="S60" i="5"/>
  <c r="R60" i="5"/>
  <c r="P60" i="5"/>
  <c r="H62" i="5"/>
  <c r="G62" i="5"/>
  <c r="F62" i="5"/>
  <c r="D62" i="5"/>
  <c r="X49" i="5"/>
  <c r="K51" i="5"/>
  <c r="AE52" i="5"/>
  <c r="E54" i="5"/>
  <c r="X54" i="5"/>
  <c r="K57" i="5"/>
  <c r="I60" i="5"/>
  <c r="X61" i="5"/>
  <c r="P54" i="5"/>
  <c r="T54" i="5"/>
  <c r="S54" i="5"/>
  <c r="R54" i="5"/>
  <c r="AD60" i="5"/>
  <c r="AC60" i="5"/>
  <c r="AB60" i="5"/>
  <c r="AH60" i="5"/>
  <c r="AG60" i="5"/>
  <c r="AF60" i="5"/>
  <c r="AC52" i="5"/>
  <c r="N49" i="5"/>
  <c r="L49" i="5"/>
  <c r="J49" i="5"/>
  <c r="T52" i="5"/>
  <c r="R52" i="5"/>
  <c r="P52" i="5"/>
  <c r="Z55" i="5"/>
  <c r="Y55" i="5"/>
  <c r="W55" i="5"/>
  <c r="V55" i="5"/>
  <c r="AH58" i="5"/>
  <c r="AG58" i="5"/>
  <c r="AF58" i="5"/>
  <c r="AD58" i="5"/>
  <c r="AB58" i="5"/>
  <c r="AC58" i="5"/>
  <c r="Z63" i="5"/>
  <c r="Y63" i="5"/>
  <c r="X63" i="5"/>
  <c r="W63" i="5"/>
  <c r="V63" i="5"/>
  <c r="AB50" i="5"/>
  <c r="L51" i="5"/>
  <c r="AF52" i="5"/>
  <c r="G54" i="5"/>
  <c r="K55" i="5"/>
  <c r="O57" i="5"/>
  <c r="AE58" i="5"/>
  <c r="AI60" i="5"/>
  <c r="W49" i="5"/>
  <c r="Z49" i="5"/>
  <c r="D56" i="5"/>
  <c r="H56" i="5"/>
  <c r="F56" i="5"/>
  <c r="G56" i="5"/>
  <c r="AI52" i="5"/>
  <c r="Q62" i="5"/>
  <c r="AF49" i="5"/>
  <c r="AD49" i="5"/>
  <c r="AB49" i="5"/>
  <c r="AI49" i="5"/>
  <c r="R51" i="5"/>
  <c r="P51" i="5"/>
  <c r="F53" i="5"/>
  <c r="D53" i="5"/>
  <c r="I53" i="5"/>
  <c r="H53" i="5"/>
  <c r="Y54" i="5"/>
  <c r="W54" i="5"/>
  <c r="L56" i="5"/>
  <c r="K56" i="5"/>
  <c r="J56" i="5"/>
  <c r="O56" i="5"/>
  <c r="N56" i="5"/>
  <c r="AF57" i="5"/>
  <c r="AE57" i="5"/>
  <c r="AD57" i="5"/>
  <c r="AB57" i="5"/>
  <c r="AI57" i="5"/>
  <c r="AH57" i="5"/>
  <c r="R59" i="5"/>
  <c r="Q59" i="5"/>
  <c r="P59" i="5"/>
  <c r="T59" i="5"/>
  <c r="F61" i="5"/>
  <c r="E61" i="5"/>
  <c r="D61" i="5"/>
  <c r="H61" i="5"/>
  <c r="I61" i="5"/>
  <c r="Y62" i="5"/>
  <c r="X62" i="5"/>
  <c r="W62" i="5"/>
  <c r="L64" i="5"/>
  <c r="K64" i="5"/>
  <c r="J64" i="5"/>
  <c r="O64" i="5"/>
  <c r="N64" i="5"/>
  <c r="M49" i="5"/>
  <c r="AE49" i="5"/>
  <c r="AG50" i="5"/>
  <c r="Q51" i="5"/>
  <c r="S52" i="5"/>
  <c r="E53" i="5"/>
  <c r="X53" i="5"/>
  <c r="E56" i="5"/>
  <c r="AE56" i="5"/>
  <c r="V62" i="5"/>
  <c r="AE64" i="5"/>
  <c r="I49" i="5"/>
  <c r="Q49" i="5"/>
  <c r="K50" i="5"/>
  <c r="E51" i="5"/>
  <c r="V51" i="5"/>
  <c r="AE51" i="5"/>
  <c r="O52" i="5"/>
  <c r="X52" i="5"/>
  <c r="Q53" i="5"/>
  <c r="AI53" i="5"/>
  <c r="K54" i="5"/>
  <c r="AC54" i="5"/>
  <c r="E55" i="5"/>
  <c r="AE55" i="5"/>
  <c r="X56" i="5"/>
  <c r="I57" i="5"/>
  <c r="Q57" i="5"/>
  <c r="K58" i="5"/>
  <c r="E59" i="5"/>
  <c r="V59" i="5"/>
  <c r="AE59" i="5"/>
  <c r="O60" i="5"/>
  <c r="X60" i="5"/>
  <c r="Q61" i="5"/>
  <c r="AI61" i="5"/>
  <c r="K62" i="5"/>
  <c r="AC62" i="5"/>
  <c r="E63" i="5"/>
  <c r="AE63" i="5"/>
  <c r="X64" i="5"/>
  <c r="R49" i="5"/>
  <c r="D50" i="5"/>
  <c r="L50" i="5"/>
  <c r="F51" i="5"/>
  <c r="W51" i="5"/>
  <c r="AF51" i="5"/>
  <c r="J53" i="5"/>
  <c r="R53" i="5"/>
  <c r="AB53" i="5"/>
  <c r="L54" i="5"/>
  <c r="AD54" i="5"/>
  <c r="F55" i="5"/>
  <c r="AF55" i="5"/>
  <c r="P56" i="5"/>
  <c r="R57" i="5"/>
  <c r="D58" i="5"/>
  <c r="L58" i="5"/>
  <c r="F59" i="5"/>
  <c r="W59" i="5"/>
  <c r="AF59" i="5"/>
  <c r="J61" i="5"/>
  <c r="R61" i="5"/>
  <c r="AB61" i="5"/>
  <c r="L62" i="5"/>
  <c r="AD62" i="5"/>
  <c r="F63" i="5"/>
  <c r="AF63" i="5"/>
  <c r="P64" i="5"/>
  <c r="D49" i="5"/>
  <c r="F50" i="5"/>
  <c r="W50" i="5"/>
  <c r="AH51" i="5"/>
  <c r="J52" i="5"/>
  <c r="L53" i="5"/>
  <c r="AD53" i="5"/>
  <c r="AF54" i="5"/>
  <c r="P55" i="5"/>
  <c r="AH55" i="5"/>
  <c r="R56" i="5"/>
  <c r="D57" i="5"/>
  <c r="F58" i="5"/>
  <c r="W58" i="5"/>
  <c r="AH59" i="5"/>
  <c r="J60" i="5"/>
  <c r="L61" i="5"/>
  <c r="AD61" i="5"/>
  <c r="AF62" i="5"/>
  <c r="P63" i="5"/>
  <c r="AH63" i="5"/>
  <c r="R64" i="5"/>
  <c r="T5" i="3" l="1"/>
  <c r="AH20" i="3"/>
  <c r="AD48" i="3" s="1"/>
  <c r="Y20" i="3"/>
  <c r="T20" i="3"/>
  <c r="I20" i="3"/>
  <c r="AH19" i="3"/>
  <c r="AB47" i="3" s="1"/>
  <c r="Y19" i="3"/>
  <c r="Y47" i="3" s="1"/>
  <c r="T19" i="3"/>
  <c r="I19" i="3"/>
  <c r="AH18" i="3"/>
  <c r="AA46" i="3" s="1"/>
  <c r="Y18" i="3"/>
  <c r="T18" i="3"/>
  <c r="I18" i="3"/>
  <c r="AH17" i="3"/>
  <c r="AH45" i="3" s="1"/>
  <c r="Y17" i="3"/>
  <c r="W45" i="3" s="1"/>
  <c r="T17" i="3"/>
  <c r="I17" i="3"/>
  <c r="AH16" i="3"/>
  <c r="AG44" i="3" s="1"/>
  <c r="Y16" i="3"/>
  <c r="U44" i="3" s="1"/>
  <c r="T16" i="3"/>
  <c r="I16" i="3"/>
  <c r="AH15" i="3"/>
  <c r="AE43" i="3" s="1"/>
  <c r="Y15" i="3"/>
  <c r="X43" i="3" s="1"/>
  <c r="T15" i="3"/>
  <c r="I15" i="3"/>
  <c r="AH14" i="3"/>
  <c r="AH42" i="3" s="1"/>
  <c r="Y14" i="3"/>
  <c r="V42" i="3" s="1"/>
  <c r="T14" i="3"/>
  <c r="I14" i="3"/>
  <c r="AH13" i="3"/>
  <c r="Y13" i="3"/>
  <c r="Y41" i="3" s="1"/>
  <c r="T13" i="3"/>
  <c r="I13" i="3"/>
  <c r="AH12" i="3"/>
  <c r="AD40" i="3" s="1"/>
  <c r="Y12" i="3"/>
  <c r="X40" i="3" s="1"/>
  <c r="T12" i="3"/>
  <c r="I12" i="3"/>
  <c r="AH11" i="3"/>
  <c r="AB39" i="3" s="1"/>
  <c r="Y11" i="3"/>
  <c r="Y39" i="3" s="1"/>
  <c r="T11" i="3"/>
  <c r="I11" i="3"/>
  <c r="AH10" i="3"/>
  <c r="AE38" i="3" s="1"/>
  <c r="Y10" i="3"/>
  <c r="V38" i="3" s="1"/>
  <c r="T10" i="3"/>
  <c r="I10" i="3"/>
  <c r="AH9" i="3"/>
  <c r="AG37" i="3" s="1"/>
  <c r="Y9" i="3"/>
  <c r="W37" i="3" s="1"/>
  <c r="T9" i="3"/>
  <c r="I9" i="3"/>
  <c r="AH8" i="3"/>
  <c r="AG36" i="3" s="1"/>
  <c r="Y8" i="3"/>
  <c r="Y36" i="3" s="1"/>
  <c r="T8" i="3"/>
  <c r="I8" i="3"/>
  <c r="AH7" i="3"/>
  <c r="AC35" i="3" s="1"/>
  <c r="Y7" i="3"/>
  <c r="T7" i="3"/>
  <c r="I7" i="3"/>
  <c r="AH6" i="3"/>
  <c r="Y6" i="3"/>
  <c r="Y34" i="3" s="1"/>
  <c r="T6" i="3"/>
  <c r="R34" i="3" s="1"/>
  <c r="I6" i="3"/>
  <c r="AH5" i="3"/>
  <c r="AF33" i="3" s="1"/>
  <c r="Y5" i="3"/>
  <c r="Y33" i="3" s="1"/>
  <c r="I5" i="3"/>
  <c r="AC41" i="3" l="1"/>
  <c r="AG34" i="3"/>
  <c r="G33" i="3"/>
  <c r="F34" i="3"/>
  <c r="D36" i="3"/>
  <c r="I38" i="3"/>
  <c r="F40" i="3"/>
  <c r="D42" i="3"/>
  <c r="E44" i="3"/>
  <c r="I46" i="3"/>
  <c r="G48" i="3"/>
  <c r="I35" i="3"/>
  <c r="D39" i="3"/>
  <c r="D41" i="3"/>
  <c r="I43" i="3"/>
  <c r="E47" i="3"/>
  <c r="P41" i="3"/>
  <c r="Q41" i="3"/>
  <c r="R41" i="3"/>
  <c r="S41" i="3"/>
  <c r="P34" i="3"/>
  <c r="Q34" i="3"/>
  <c r="S34" i="3"/>
  <c r="P42" i="3"/>
  <c r="Q42" i="3"/>
  <c r="R42" i="3"/>
  <c r="S42" i="3"/>
  <c r="T47" i="3"/>
  <c r="P47" i="3"/>
  <c r="Q47" i="3"/>
  <c r="R47" i="3"/>
  <c r="S47" i="3"/>
  <c r="P33" i="3"/>
  <c r="Q33" i="3"/>
  <c r="R33" i="3"/>
  <c r="S33" i="3"/>
  <c r="P46" i="3"/>
  <c r="Q46" i="3"/>
  <c r="R46" i="3"/>
  <c r="S46" i="3"/>
  <c r="T35" i="3"/>
  <c r="P35" i="3"/>
  <c r="Q35" i="3"/>
  <c r="R35" i="3"/>
  <c r="S35" i="3"/>
  <c r="P43" i="3"/>
  <c r="Q43" i="3"/>
  <c r="R43" i="3"/>
  <c r="S43" i="3"/>
  <c r="T44" i="3"/>
  <c r="P44" i="3"/>
  <c r="Q44" i="3"/>
  <c r="R44" i="3"/>
  <c r="S44" i="3"/>
  <c r="P40" i="3"/>
  <c r="Q40" i="3"/>
  <c r="R40" i="3"/>
  <c r="S40" i="3"/>
  <c r="Q48" i="3"/>
  <c r="R48" i="3"/>
  <c r="S48" i="3"/>
  <c r="P48" i="3"/>
  <c r="P39" i="3"/>
  <c r="Q39" i="3"/>
  <c r="R39" i="3"/>
  <c r="S39" i="3"/>
  <c r="T36" i="3"/>
  <c r="Q36" i="3"/>
  <c r="R36" i="3"/>
  <c r="S36" i="3"/>
  <c r="P36" i="3"/>
  <c r="P38" i="3"/>
  <c r="Q38" i="3"/>
  <c r="R38" i="3"/>
  <c r="S38" i="3"/>
  <c r="P37" i="3"/>
  <c r="Q37" i="3"/>
  <c r="R37" i="3"/>
  <c r="S37" i="3"/>
  <c r="P45" i="3"/>
  <c r="Q45" i="3"/>
  <c r="R45" i="3"/>
  <c r="S45" i="3"/>
  <c r="U47" i="3"/>
  <c r="AG47" i="3"/>
  <c r="AE48" i="3"/>
  <c r="AH37" i="3"/>
  <c r="AE39" i="3"/>
  <c r="AB42" i="3"/>
  <c r="AA34" i="3"/>
  <c r="AE42" i="3"/>
  <c r="V44" i="3"/>
  <c r="Y45" i="3"/>
  <c r="X36" i="3"/>
  <c r="T33" i="3"/>
  <c r="T34" i="3"/>
  <c r="V34" i="3"/>
  <c r="AE35" i="3"/>
  <c r="AG39" i="3"/>
  <c r="AC42" i="3"/>
  <c r="AA48" i="3"/>
  <c r="AD35" i="3"/>
  <c r="AB34" i="3"/>
  <c r="X37" i="3"/>
  <c r="U39" i="3"/>
  <c r="AA40" i="3"/>
  <c r="T41" i="3"/>
  <c r="V43" i="3"/>
  <c r="W44" i="3"/>
  <c r="V47" i="3"/>
  <c r="AF48" i="3"/>
  <c r="AC34" i="3"/>
  <c r="Y37" i="3"/>
  <c r="V39" i="3"/>
  <c r="AE40" i="3"/>
  <c r="X44" i="3"/>
  <c r="X47" i="3"/>
  <c r="AG48" i="3"/>
  <c r="V40" i="3"/>
  <c r="AE34" i="3"/>
  <c r="U36" i="3"/>
  <c r="AA37" i="3"/>
  <c r="AC38" i="3"/>
  <c r="X39" i="3"/>
  <c r="AF40" i="3"/>
  <c r="T42" i="3"/>
  <c r="AC43" i="3"/>
  <c r="AC47" i="3"/>
  <c r="AH34" i="3"/>
  <c r="V36" i="3"/>
  <c r="AC37" i="3"/>
  <c r="AC39" i="3"/>
  <c r="AG40" i="3"/>
  <c r="AD47" i="3"/>
  <c r="T39" i="3"/>
  <c r="W36" i="3"/>
  <c r="AD39" i="3"/>
  <c r="AA42" i="3"/>
  <c r="X45" i="3"/>
  <c r="AE47" i="3"/>
  <c r="I33" i="3"/>
  <c r="H41" i="3"/>
  <c r="I41" i="3"/>
  <c r="F42" i="3"/>
  <c r="H33" i="3"/>
  <c r="D34" i="3"/>
  <c r="H36" i="3"/>
  <c r="H35" i="3"/>
  <c r="F44" i="3"/>
  <c r="D43" i="3"/>
  <c r="G44" i="3"/>
  <c r="D46" i="3"/>
  <c r="D38" i="3"/>
  <c r="F38" i="3"/>
  <c r="E43" i="3"/>
  <c r="H44" i="3"/>
  <c r="F46" i="3"/>
  <c r="E36" i="3"/>
  <c r="F43" i="3"/>
  <c r="D35" i="3"/>
  <c r="F36" i="3"/>
  <c r="H43" i="3"/>
  <c r="E35" i="3"/>
  <c r="G36" i="3"/>
  <c r="F35" i="3"/>
  <c r="T46" i="3"/>
  <c r="G37" i="3"/>
  <c r="F37" i="3"/>
  <c r="E37" i="3"/>
  <c r="G45" i="3"/>
  <c r="F45" i="3"/>
  <c r="E45" i="3"/>
  <c r="Y35" i="3"/>
  <c r="W35" i="3"/>
  <c r="AH38" i="3"/>
  <c r="AG38" i="3"/>
  <c r="AF38" i="3"/>
  <c r="AD38" i="3"/>
  <c r="Y43" i="3"/>
  <c r="W43" i="3"/>
  <c r="AH46" i="3"/>
  <c r="AG46" i="3"/>
  <c r="AE46" i="3"/>
  <c r="AF46" i="3"/>
  <c r="AD46" i="3"/>
  <c r="AC46" i="3"/>
  <c r="X41" i="3"/>
  <c r="AB46" i="3"/>
  <c r="AB35" i="3"/>
  <c r="AA35" i="3"/>
  <c r="AH35" i="3"/>
  <c r="AF35" i="3"/>
  <c r="I39" i="3"/>
  <c r="G39" i="3"/>
  <c r="U48" i="3"/>
  <c r="Y48" i="3"/>
  <c r="X48" i="3"/>
  <c r="G40" i="3"/>
  <c r="W40" i="3"/>
  <c r="AD43" i="3"/>
  <c r="AF44" i="3"/>
  <c r="AC33" i="3"/>
  <c r="T38" i="3"/>
  <c r="F39" i="3"/>
  <c r="H40" i="3"/>
  <c r="AA41" i="3"/>
  <c r="T45" i="3"/>
  <c r="V48" i="3"/>
  <c r="AD36" i="3"/>
  <c r="AC36" i="3"/>
  <c r="AB36" i="3"/>
  <c r="AH36" i="3"/>
  <c r="W41" i="3"/>
  <c r="V41" i="3"/>
  <c r="U41" i="3"/>
  <c r="AD44" i="3"/>
  <c r="AC44" i="3"/>
  <c r="AB44" i="3"/>
  <c r="AH44" i="3"/>
  <c r="E48" i="3"/>
  <c r="D48" i="3"/>
  <c r="I48" i="3"/>
  <c r="H48" i="3"/>
  <c r="AA36" i="3"/>
  <c r="AA44" i="3"/>
  <c r="H34" i="3"/>
  <c r="G34" i="3"/>
  <c r="E34" i="3"/>
  <c r="I42" i="3"/>
  <c r="H42" i="3"/>
  <c r="G42" i="3"/>
  <c r="E42" i="3"/>
  <c r="I34" i="3"/>
  <c r="AE36" i="3"/>
  <c r="AE44" i="3"/>
  <c r="U40" i="3"/>
  <c r="Y40" i="3"/>
  <c r="AB43" i="3"/>
  <c r="AA43" i="3"/>
  <c r="AH43" i="3"/>
  <c r="AF43" i="3"/>
  <c r="H47" i="3"/>
  <c r="I47" i="3"/>
  <c r="G47" i="3"/>
  <c r="F47" i="3"/>
  <c r="AA33" i="3"/>
  <c r="AG35" i="3"/>
  <c r="AF36" i="3"/>
  <c r="E39" i="3"/>
  <c r="D47" i="3"/>
  <c r="F33" i="3"/>
  <c r="E33" i="3"/>
  <c r="X34" i="3"/>
  <c r="W34" i="3"/>
  <c r="U34" i="3"/>
  <c r="AF37" i="3"/>
  <c r="AE37" i="3"/>
  <c r="AD37" i="3"/>
  <c r="AB37" i="3"/>
  <c r="G41" i="3"/>
  <c r="F41" i="3"/>
  <c r="E41" i="3"/>
  <c r="Y42" i="3"/>
  <c r="X42" i="3"/>
  <c r="W42" i="3"/>
  <c r="U42" i="3"/>
  <c r="AF45" i="3"/>
  <c r="AE45" i="3"/>
  <c r="AC45" i="3"/>
  <c r="AD45" i="3"/>
  <c r="AB45" i="3"/>
  <c r="AA45" i="3"/>
  <c r="D33" i="3"/>
  <c r="U35" i="3"/>
  <c r="D37" i="3"/>
  <c r="T37" i="3"/>
  <c r="H39" i="3"/>
  <c r="AG43" i="3"/>
  <c r="D45" i="3"/>
  <c r="W48" i="3"/>
  <c r="V33" i="3"/>
  <c r="U33" i="3"/>
  <c r="E40" i="3"/>
  <c r="D40" i="3"/>
  <c r="I40" i="3"/>
  <c r="W33" i="3"/>
  <c r="F48" i="3"/>
  <c r="AE33" i="3"/>
  <c r="AD33" i="3"/>
  <c r="AB33" i="3"/>
  <c r="Y38" i="3"/>
  <c r="X38" i="3"/>
  <c r="W38" i="3"/>
  <c r="U38" i="3"/>
  <c r="AF41" i="3"/>
  <c r="AE41" i="3"/>
  <c r="AD41" i="3"/>
  <c r="AB41" i="3"/>
  <c r="Y46" i="3"/>
  <c r="X46" i="3"/>
  <c r="V46" i="3"/>
  <c r="W46" i="3"/>
  <c r="U46" i="3"/>
  <c r="X33" i="3"/>
  <c r="T40" i="3"/>
  <c r="T48" i="3"/>
  <c r="AG33" i="3"/>
  <c r="V35" i="3"/>
  <c r="H37" i="3"/>
  <c r="AA38" i="3"/>
  <c r="AG41" i="3"/>
  <c r="T43" i="3"/>
  <c r="H45" i="3"/>
  <c r="AH33" i="3"/>
  <c r="X35" i="3"/>
  <c r="I37" i="3"/>
  <c r="AB38" i="3"/>
  <c r="AH41" i="3"/>
  <c r="U43" i="3"/>
  <c r="I45" i="3"/>
  <c r="AG45" i="3"/>
  <c r="AD34" i="3"/>
  <c r="G35" i="3"/>
  <c r="I36" i="3"/>
  <c r="E38" i="3"/>
  <c r="W39" i="3"/>
  <c r="AF39" i="3"/>
  <c r="AH40" i="3"/>
  <c r="AD42" i="3"/>
  <c r="G43" i="3"/>
  <c r="I44" i="3"/>
  <c r="Y44" i="3"/>
  <c r="E46" i="3"/>
  <c r="W47" i="3"/>
  <c r="AF47" i="3"/>
  <c r="AH48" i="3"/>
  <c r="AF34" i="3"/>
  <c r="U37" i="3"/>
  <c r="G38" i="3"/>
  <c r="AH39" i="3"/>
  <c r="AB40" i="3"/>
  <c r="AF42" i="3"/>
  <c r="U45" i="3"/>
  <c r="G46" i="3"/>
  <c r="AH47" i="3"/>
  <c r="AB48" i="3"/>
  <c r="V37" i="3"/>
  <c r="H38" i="3"/>
  <c r="AA39" i="3"/>
  <c r="AC40" i="3"/>
  <c r="AG42" i="3"/>
  <c r="D44" i="3"/>
  <c r="V45" i="3"/>
  <c r="H46" i="3"/>
  <c r="AA47" i="3"/>
  <c r="AC48" i="3"/>
</calcChain>
</file>

<file path=xl/sharedStrings.xml><?xml version="1.0" encoding="utf-8"?>
<sst xmlns="http://schemas.openxmlformats.org/spreadsheetml/2006/main" count="372" uniqueCount="125">
  <si>
    <t>PEP-0</t>
  </si>
  <si>
    <t>PEP-1</t>
  </si>
  <si>
    <t>PEP-2</t>
  </si>
  <si>
    <t>PEP-3</t>
  </si>
  <si>
    <t>3PGA-0</t>
  </si>
  <si>
    <t>3PGA-1</t>
  </si>
  <si>
    <t>3PGA-2</t>
  </si>
  <si>
    <t>3PGA-3</t>
  </si>
  <si>
    <t>Wild-type</t>
  </si>
  <si>
    <t>Quintuple</t>
  </si>
  <si>
    <t>n.d.</t>
  </si>
  <si>
    <r>
      <t>PEP-0</t>
    </r>
    <r>
      <rPr>
        <vertAlign val="superscript"/>
        <sz val="11"/>
        <color theme="1"/>
        <rFont val="Calibri"/>
        <family val="2"/>
        <scheme val="minor"/>
      </rPr>
      <t>a</t>
    </r>
  </si>
  <si>
    <r>
      <t>PEP-1</t>
    </r>
    <r>
      <rPr>
        <vertAlign val="superscript"/>
        <sz val="11"/>
        <color theme="1"/>
        <rFont val="Calibri"/>
        <family val="2"/>
        <scheme val="minor"/>
      </rPr>
      <t>a</t>
    </r>
  </si>
  <si>
    <r>
      <t>PEP-2</t>
    </r>
    <r>
      <rPr>
        <vertAlign val="superscript"/>
        <sz val="11"/>
        <color theme="1"/>
        <rFont val="Calibri"/>
        <family val="2"/>
        <scheme val="minor"/>
      </rPr>
      <t>a</t>
    </r>
  </si>
  <si>
    <r>
      <t>PEP-3</t>
    </r>
    <r>
      <rPr>
        <vertAlign val="superscript"/>
        <sz val="11"/>
        <color theme="1"/>
        <rFont val="Calibri"/>
        <family val="2"/>
        <scheme val="minor"/>
      </rPr>
      <t>a</t>
    </r>
  </si>
  <si>
    <t>Malate-0</t>
  </si>
  <si>
    <t>Malate-1</t>
  </si>
  <si>
    <t>Malate-2</t>
  </si>
  <si>
    <t>Malate-3</t>
  </si>
  <si>
    <t>Malate-4</t>
  </si>
  <si>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 enrichment (%)</t>
    </r>
  </si>
  <si>
    <t>Aspartate-0</t>
  </si>
  <si>
    <t>Aspartate-1</t>
  </si>
  <si>
    <t>Aspartate-2</t>
  </si>
  <si>
    <t>Aspartate-3</t>
  </si>
  <si>
    <t>Aspartate-4</t>
  </si>
  <si>
    <t>Sum of all isotopomer peak areas</t>
  </si>
  <si>
    <t>Citr+Isocitr-0</t>
  </si>
  <si>
    <t>Citr+Isocitr-1</t>
  </si>
  <si>
    <t>Citr+Isocitr-2</t>
  </si>
  <si>
    <t>Citr+Isocitr-3</t>
  </si>
  <si>
    <t>Citr+Isocitr-4</t>
  </si>
  <si>
    <t>Citr+Isocitr-5</t>
  </si>
  <si>
    <t>Citr+Isocitr-6</t>
  </si>
  <si>
    <r>
      <t>3PGA-0</t>
    </r>
    <r>
      <rPr>
        <vertAlign val="superscript"/>
        <sz val="11"/>
        <color theme="1"/>
        <rFont val="Calibri"/>
        <family val="2"/>
        <scheme val="minor"/>
      </rPr>
      <t>a</t>
    </r>
  </si>
  <si>
    <r>
      <t>3PGA-1</t>
    </r>
    <r>
      <rPr>
        <vertAlign val="superscript"/>
        <sz val="11"/>
        <color theme="1"/>
        <rFont val="Calibri"/>
        <family val="2"/>
        <scheme val="minor"/>
      </rPr>
      <t>a</t>
    </r>
  </si>
  <si>
    <r>
      <t>3PGA-2</t>
    </r>
    <r>
      <rPr>
        <vertAlign val="superscript"/>
        <sz val="11"/>
        <color theme="1"/>
        <rFont val="Calibri"/>
        <family val="2"/>
        <scheme val="minor"/>
      </rPr>
      <t>a</t>
    </r>
  </si>
  <si>
    <r>
      <t>3PGA-3</t>
    </r>
    <r>
      <rPr>
        <vertAlign val="superscript"/>
        <sz val="11"/>
        <color theme="1"/>
        <rFont val="Calibri"/>
        <family val="2"/>
        <scheme val="minor"/>
      </rPr>
      <t>a</t>
    </r>
  </si>
  <si>
    <t>Quadruple</t>
  </si>
  <si>
    <t>PEP</t>
  </si>
  <si>
    <t>3PGA</t>
  </si>
  <si>
    <t>Malate</t>
  </si>
  <si>
    <t>Aspartate</t>
  </si>
  <si>
    <t>Citr+Isocitr</t>
  </si>
  <si>
    <t>0 ± 0</t>
  </si>
  <si>
    <r>
      <rPr>
        <vertAlign val="superscript"/>
        <sz val="11"/>
        <rFont val="Calibri"/>
        <family val="2"/>
      </rPr>
      <t>13</t>
    </r>
    <r>
      <rPr>
        <sz val="11"/>
        <rFont val="Calibri"/>
        <family val="2"/>
      </rPr>
      <t>CO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 xml:space="preserve"> pulse (s)</t>
    </r>
  </si>
  <si>
    <t>3PGA and PEP amounts in additional samples</t>
  </si>
  <si>
    <t>Citr+Isocit</t>
  </si>
  <si>
    <t>Line</t>
  </si>
  <si>
    <t xml:space="preserve">Malate </t>
  </si>
  <si>
    <t xml:space="preserve">Aspartate </t>
  </si>
  <si>
    <t xml:space="preserve">3PGA </t>
  </si>
  <si>
    <t xml:space="preserve">PEP </t>
  </si>
  <si>
    <t>Citrate-0</t>
  </si>
  <si>
    <t>Citrate-1</t>
  </si>
  <si>
    <t>Citrate-2</t>
  </si>
  <si>
    <t>Citrate-3</t>
  </si>
  <si>
    <t>Citrate-4</t>
  </si>
  <si>
    <t>Citrate-5</t>
  </si>
  <si>
    <t>Citrate-6</t>
  </si>
  <si>
    <t>Citrate</t>
  </si>
  <si>
    <r>
      <t xml:space="preserve">Relative isotopomer distribution (%) and </t>
    </r>
    <r>
      <rPr>
        <b/>
        <vertAlign val="superscript"/>
        <sz val="16"/>
        <color theme="1"/>
        <rFont val="Calibri"/>
        <family val="2"/>
        <scheme val="minor"/>
      </rPr>
      <t>13</t>
    </r>
    <r>
      <rPr>
        <b/>
        <sz val="16"/>
        <color theme="1"/>
        <rFont val="Calibri"/>
        <family val="2"/>
        <scheme val="minor"/>
      </rPr>
      <t>C enrichment (%)</t>
    </r>
  </si>
  <si>
    <r>
      <t xml:space="preserve">Isotopomer and metabolite amounts (pmol/mg DW). </t>
    </r>
    <r>
      <rPr>
        <sz val="16"/>
        <color theme="1"/>
        <rFont val="Calibri"/>
        <family val="2"/>
        <scheme val="minor"/>
      </rPr>
      <t xml:space="preserve">As PEP isotopomers could not be quantified by LC-MS/MS, </t>
    </r>
    <r>
      <rPr>
        <vertAlign val="superscript"/>
        <sz val="16"/>
        <color theme="1"/>
        <rFont val="Calibri"/>
        <family val="2"/>
        <scheme val="minor"/>
      </rPr>
      <t>13</t>
    </r>
    <r>
      <rPr>
        <sz val="16"/>
        <color theme="1"/>
        <rFont val="Calibri"/>
        <family val="2"/>
        <scheme val="minor"/>
      </rPr>
      <t xml:space="preserve">C enrichment and relative isotopomer distribution are calculated based on peak areas (indicated with </t>
    </r>
    <r>
      <rPr>
        <vertAlign val="superscript"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). n.d. stands for not determined.</t>
    </r>
  </si>
  <si>
    <r>
      <t xml:space="preserve">Isotopomer and metabolite amounts (pmol/mg DW). </t>
    </r>
    <r>
      <rPr>
        <sz val="16"/>
        <color theme="1"/>
        <rFont val="Calibri"/>
        <family val="2"/>
        <scheme val="minor"/>
      </rPr>
      <t xml:space="preserve">As 3PGA and PEP isotopomers could not be quantified by LC-MS/MS, </t>
    </r>
    <r>
      <rPr>
        <vertAlign val="superscript"/>
        <sz val="16"/>
        <color theme="1"/>
        <rFont val="Calibri"/>
        <family val="2"/>
        <scheme val="minor"/>
      </rPr>
      <t>13</t>
    </r>
    <r>
      <rPr>
        <sz val="16"/>
        <color theme="1"/>
        <rFont val="Calibri"/>
        <family val="2"/>
        <scheme val="minor"/>
      </rPr>
      <t xml:space="preserve">C enrichment and relative isotopomer distribution are calculated based on peak areas (indicated with </t>
    </r>
    <r>
      <rPr>
        <vertAlign val="superscript"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>). Total amounts of 3PGA and PEP were determined enzymaically as described in Materials and Methods. n.d. stands for not determined.</t>
    </r>
  </si>
  <si>
    <t>13242 ± 1795</t>
  </si>
  <si>
    <t>18331 ± 2918</t>
  </si>
  <si>
    <t>13769 ± 2522</t>
  </si>
  <si>
    <t>1056 ± 261</t>
  </si>
  <si>
    <t>1911 ± 407</t>
  </si>
  <si>
    <t>605 ± 269</t>
  </si>
  <si>
    <t>5216 ± 1442</t>
  </si>
  <si>
    <t>10868 ± 3420</t>
  </si>
  <si>
    <t>14651 ± 2783</t>
  </si>
  <si>
    <t>1288 ± 632</t>
  </si>
  <si>
    <t>175 ± 74</t>
  </si>
  <si>
    <t>2817 ± 746</t>
  </si>
  <si>
    <t>100 ± 24</t>
  </si>
  <si>
    <t>525 ± 175</t>
  </si>
  <si>
    <t>35 ± 13</t>
  </si>
  <si>
    <r>
      <t xml:space="preserve">Metabolite amounts (mean </t>
    </r>
    <r>
      <rPr>
        <b/>
        <sz val="16"/>
        <color theme="1"/>
        <rFont val="Calibri"/>
        <family val="2"/>
      </rPr>
      <t>± standard error; n.d. stands for not determined.)</t>
    </r>
  </si>
  <si>
    <r>
      <rPr>
        <b/>
        <vertAlign val="superscript"/>
        <sz val="16"/>
        <color theme="1"/>
        <rFont val="Calibri"/>
        <family val="2"/>
        <scheme val="minor"/>
      </rPr>
      <t>13</t>
    </r>
    <r>
      <rPr>
        <b/>
        <sz val="16"/>
        <color theme="1"/>
        <rFont val="Calibri"/>
        <family val="2"/>
        <scheme val="minor"/>
      </rPr>
      <t>C enrichment (%; mean ± standard error)</t>
    </r>
  </si>
  <si>
    <t>5828 ± 403</t>
  </si>
  <si>
    <t>14471 ± 982</t>
  </si>
  <si>
    <t>513 ± 220</t>
  </si>
  <si>
    <t>51 ± 10:7</t>
  </si>
  <si>
    <t>491 ± 102</t>
  </si>
  <si>
    <t>647 ± 172</t>
  </si>
  <si>
    <t>7276 ± 574</t>
  </si>
  <si>
    <t>13354 ± 1190</t>
  </si>
  <si>
    <t>1.86 ± 0.38</t>
  </si>
  <si>
    <t>9.65 ± 1.91</t>
  </si>
  <si>
    <t>1.85 ± 0.96</t>
  </si>
  <si>
    <t>0.97 ± 0.05</t>
  </si>
  <si>
    <t>22.9 ± 5.12</t>
  </si>
  <si>
    <t>0.01 ± 0.01</t>
  </si>
  <si>
    <t>6.35 ± 1.99</t>
  </si>
  <si>
    <t>0.52 ± 0.21</t>
  </si>
  <si>
    <t>1.76 ± 0.21</t>
  </si>
  <si>
    <t>50.3 ± 5.31</t>
  </si>
  <si>
    <t>62.6 ± 0.94</t>
  </si>
  <si>
    <t>56.57 ± 1.44</t>
  </si>
  <si>
    <t>57.82 ± 1.32</t>
  </si>
  <si>
    <t>0.02 ± 0.02</t>
  </si>
  <si>
    <t>1.51 ± 0.32</t>
  </si>
  <si>
    <t>0.13 ± 0.13</t>
  </si>
  <si>
    <t>0.78 ± 0.4</t>
  </si>
  <si>
    <t>0.11 ± 0.07</t>
  </si>
  <si>
    <t>0.08 ± 0.09</t>
  </si>
  <si>
    <t>0.22 ± 0.12</t>
  </si>
  <si>
    <t>0.15 ± 0.04</t>
  </si>
  <si>
    <t>56 ± 7.48</t>
  </si>
  <si>
    <t>1.98 ± 0.16</t>
  </si>
  <si>
    <t>4.88 ± 0.48</t>
  </si>
  <si>
    <t>12.88 ± 1.15</t>
  </si>
  <si>
    <t>10.4 ± 0.48</t>
  </si>
  <si>
    <t>12.9 ± 0.57</t>
  </si>
  <si>
    <t>41.6 ± 3.88</t>
  </si>
  <si>
    <t>75.1 ± 1.83</t>
  </si>
  <si>
    <t>72.3 ± 1.62</t>
  </si>
  <si>
    <t>68.3 ± 4.3</t>
  </si>
  <si>
    <t>69.1 ± 6.92</t>
  </si>
  <si>
    <t>64.1 ± 7.06</t>
  </si>
  <si>
    <t>0.16 ± 0.03</t>
  </si>
  <si>
    <t>0.28 ± 0.05</t>
  </si>
  <si>
    <t>1.95 ± 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</si>
</sst>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3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vertAlign val="superscript"/>
      <sz val="11"/>
      <name val="Calibri"/>
      <family val="2"/>
    </font>
    <font>
      <vertAlign val="subscript"/>
      <sz val="1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7" xfId="0" applyBorder="1"/>
    <xf numFmtId="0" fontId="0" fillId="0" borderId="7" xfId="0" applyFill="1" applyBorder="1"/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0" fillId="0" borderId="3" xfId="0" applyFill="1" applyBorder="1"/>
    <xf numFmtId="0" fontId="0" fillId="0" borderId="11" xfId="0" applyFill="1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Fill="1" applyBorder="1"/>
    <xf numFmtId="164" fontId="0" fillId="0" borderId="0" xfId="0" applyNumberFormat="1"/>
    <xf numFmtId="0" fontId="0" fillId="0" borderId="12" xfId="0" applyFill="1" applyBorder="1"/>
    <xf numFmtId="0" fontId="0" fillId="0" borderId="14" xfId="0" applyFill="1" applyBorder="1"/>
    <xf numFmtId="2" fontId="0" fillId="0" borderId="0" xfId="0" applyNumberFormat="1" applyBorder="1"/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5" fillId="0" borderId="0" xfId="0" applyFont="1"/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0" xfId="0" applyNumberFormat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164" fontId="0" fillId="0" borderId="7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1" fontId="0" fillId="0" borderId="0" xfId="0" applyNumberFormat="1" applyBorder="1"/>
    <xf numFmtId="0" fontId="0" fillId="0" borderId="8" xfId="0" applyFill="1" applyBorder="1" applyAlignment="1">
      <alignment horizontal="left"/>
    </xf>
    <xf numFmtId="1" fontId="0" fillId="0" borderId="9" xfId="0" applyNumberFormat="1" applyBorder="1"/>
    <xf numFmtId="164" fontId="0" fillId="0" borderId="9" xfId="0" applyNumberForma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2" fontId="0" fillId="0" borderId="11" xfId="0" applyNumberFormat="1" applyBorder="1"/>
    <xf numFmtId="2" fontId="0" fillId="0" borderId="13" xfId="0" applyNumberFormat="1" applyBorder="1"/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Border="1"/>
    <xf numFmtId="11" fontId="0" fillId="0" borderId="0" xfId="0" applyNumberFormat="1" applyBorder="1"/>
    <xf numFmtId="164" fontId="0" fillId="0" borderId="9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1" fontId="0" fillId="0" borderId="3" xfId="0" applyNumberFormat="1" applyBorder="1"/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/>
    <xf numFmtId="164" fontId="0" fillId="0" borderId="11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2" fontId="0" fillId="0" borderId="7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1" xfId="0" applyNumberFormat="1" applyFill="1" applyBorder="1"/>
    <xf numFmtId="2" fontId="0" fillId="0" borderId="11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0" fillId="0" borderId="11" xfId="0" applyNumberFormat="1" applyFill="1" applyBorder="1"/>
    <xf numFmtId="0" fontId="0" fillId="0" borderId="5" xfId="0" applyBorder="1"/>
  </cellXfs>
  <cellStyles count="2">
    <cellStyle name="Normal" xfId="0" builtinId="0"/>
    <cellStyle name="Normal 6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6"/>
  <sheetViews>
    <sheetView zoomScale="55" zoomScaleNormal="55" workbookViewId="0">
      <selection activeCell="B38" sqref="B38"/>
    </sheetView>
  </sheetViews>
  <sheetFormatPr defaultColWidth="9.140625" defaultRowHeight="15" x14ac:dyDescent="0.25"/>
  <cols>
    <col min="1" max="1" width="9.140625" style="11"/>
    <col min="2" max="2" width="15.42578125" style="11" customWidth="1"/>
    <col min="3" max="3" width="13.7109375" style="11" customWidth="1"/>
    <col min="4" max="4" width="14.140625" style="11" customWidth="1"/>
    <col min="5" max="5" width="14.28515625" style="11" customWidth="1"/>
    <col min="6" max="6" width="12.5703125" style="11" customWidth="1"/>
    <col min="7" max="7" width="14" style="11" customWidth="1"/>
    <col min="8" max="8" width="12.5703125" style="11" customWidth="1"/>
    <col min="9" max="9" width="14.28515625" style="11" customWidth="1"/>
    <col min="10" max="14" width="12.5703125" style="11" customWidth="1"/>
    <col min="15" max="15" width="14.28515625" style="11" customWidth="1"/>
    <col min="16" max="20" width="12.5703125" style="11" customWidth="1"/>
    <col min="21" max="21" width="14" style="11" customWidth="1"/>
    <col min="22" max="26" width="12.5703125" style="11" customWidth="1"/>
    <col min="27" max="27" width="14.28515625" style="17" customWidth="1"/>
    <col min="28" max="34" width="13.5703125" style="11" customWidth="1"/>
    <col min="35" max="35" width="14.5703125" style="11" customWidth="1"/>
    <col min="36" max="16384" width="9.140625" style="11"/>
  </cols>
  <sheetData>
    <row r="2" spans="2:35" ht="23.45" x14ac:dyDescent="0.4">
      <c r="B2" s="43" t="s">
        <v>63</v>
      </c>
    </row>
    <row r="3" spans="2:35" ht="14.45" x14ac:dyDescent="0.3">
      <c r="B3" s="32"/>
      <c r="C3" s="32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1"/>
    </row>
    <row r="4" spans="2:35" ht="43.15" customHeight="1" x14ac:dyDescent="0.3">
      <c r="B4" s="52" t="s">
        <v>48</v>
      </c>
      <c r="C4" s="44" t="s">
        <v>45</v>
      </c>
      <c r="D4" s="40" t="s">
        <v>15</v>
      </c>
      <c r="E4" s="55" t="s">
        <v>16</v>
      </c>
      <c r="F4" s="55" t="s">
        <v>17</v>
      </c>
      <c r="G4" s="55" t="s">
        <v>18</v>
      </c>
      <c r="H4" s="55" t="s">
        <v>19</v>
      </c>
      <c r="I4" s="56" t="s">
        <v>49</v>
      </c>
      <c r="J4" s="58" t="s">
        <v>21</v>
      </c>
      <c r="K4" s="57" t="s">
        <v>22</v>
      </c>
      <c r="L4" s="57" t="s">
        <v>23</v>
      </c>
      <c r="M4" s="57" t="s">
        <v>24</v>
      </c>
      <c r="N4" s="57" t="s">
        <v>25</v>
      </c>
      <c r="O4" s="56" t="s">
        <v>50</v>
      </c>
      <c r="P4" s="33" t="s">
        <v>34</v>
      </c>
      <c r="Q4" s="33" t="s">
        <v>35</v>
      </c>
      <c r="R4" s="33" t="s">
        <v>36</v>
      </c>
      <c r="S4" s="33" t="s">
        <v>37</v>
      </c>
      <c r="T4" s="73" t="s">
        <v>26</v>
      </c>
      <c r="U4" s="73" t="s">
        <v>51</v>
      </c>
      <c r="V4" s="55" t="s">
        <v>11</v>
      </c>
      <c r="W4" s="33" t="s">
        <v>12</v>
      </c>
      <c r="X4" s="33" t="s">
        <v>13</v>
      </c>
      <c r="Y4" s="33" t="s">
        <v>14</v>
      </c>
      <c r="Z4" s="59" t="s">
        <v>26</v>
      </c>
      <c r="AA4" s="56" t="s">
        <v>52</v>
      </c>
      <c r="AB4" s="55" t="s">
        <v>27</v>
      </c>
      <c r="AC4" s="55" t="s">
        <v>28</v>
      </c>
      <c r="AD4" s="55" t="s">
        <v>29</v>
      </c>
      <c r="AE4" s="55" t="s">
        <v>30</v>
      </c>
      <c r="AF4" s="55" t="s">
        <v>31</v>
      </c>
      <c r="AG4" s="55" t="s">
        <v>32</v>
      </c>
      <c r="AH4" s="55" t="s">
        <v>33</v>
      </c>
      <c r="AI4" s="56" t="s">
        <v>43</v>
      </c>
    </row>
    <row r="5" spans="2:35" ht="14.45" x14ac:dyDescent="0.3">
      <c r="B5" s="47" t="s">
        <v>8</v>
      </c>
      <c r="C5" s="53">
        <v>0</v>
      </c>
      <c r="D5" s="48">
        <v>11180.45049186287</v>
      </c>
      <c r="E5" s="17">
        <v>0</v>
      </c>
      <c r="F5" s="17">
        <v>0</v>
      </c>
      <c r="G5" s="17">
        <v>0</v>
      </c>
      <c r="H5" s="17">
        <v>0</v>
      </c>
      <c r="I5" s="71">
        <f t="shared" ref="I5:I20" si="0">SUM(D5:H5)</f>
        <v>11180.45049186287</v>
      </c>
      <c r="J5" s="16">
        <v>1313.4040983412067</v>
      </c>
      <c r="K5" s="17">
        <v>13.625592845894877</v>
      </c>
      <c r="L5" s="17">
        <v>0</v>
      </c>
      <c r="M5" s="17">
        <v>0</v>
      </c>
      <c r="N5" s="17">
        <v>0</v>
      </c>
      <c r="O5" s="62">
        <f t="shared" ref="O5:O20" si="1">SUM(J5:N5)</f>
        <v>1327.0296911871017</v>
      </c>
      <c r="P5" s="19">
        <v>591296</v>
      </c>
      <c r="Q5" s="13">
        <v>0</v>
      </c>
      <c r="R5" s="13">
        <v>0</v>
      </c>
      <c r="S5" s="13">
        <v>0</v>
      </c>
      <c r="T5" s="13">
        <f t="shared" ref="T5:T20" si="2">SUM(P5:S5)</f>
        <v>591296</v>
      </c>
      <c r="U5" s="60">
        <v>200.39830719442372</v>
      </c>
      <c r="V5" s="13">
        <v>143455</v>
      </c>
      <c r="W5" s="13">
        <v>0</v>
      </c>
      <c r="X5" s="13">
        <v>0</v>
      </c>
      <c r="Y5" s="13">
        <v>0</v>
      </c>
      <c r="Z5" s="13">
        <f>SUM(V5:Y5)</f>
        <v>143455</v>
      </c>
      <c r="AA5" s="60">
        <v>18.670649738610905</v>
      </c>
      <c r="AB5" s="17">
        <v>1540.8671362144291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12">
        <f>SUM(AB5:AH5)</f>
        <v>1540.8671362144291</v>
      </c>
    </row>
    <row r="6" spans="2:35" ht="14.45" x14ac:dyDescent="0.3">
      <c r="B6" s="47" t="s">
        <v>8</v>
      </c>
      <c r="C6" s="53">
        <v>0</v>
      </c>
      <c r="D6" s="48">
        <v>9935.5569399888318</v>
      </c>
      <c r="E6" s="31">
        <v>9.2919040554103081</v>
      </c>
      <c r="F6" s="17">
        <v>0</v>
      </c>
      <c r="G6" s="17">
        <v>0</v>
      </c>
      <c r="H6" s="17">
        <v>0</v>
      </c>
      <c r="I6" s="71">
        <f t="shared" si="0"/>
        <v>9944.8488440442416</v>
      </c>
      <c r="J6" s="16">
        <v>278.60932162394602</v>
      </c>
      <c r="K6" s="17">
        <v>0</v>
      </c>
      <c r="L6" s="17">
        <v>0</v>
      </c>
      <c r="M6" s="17">
        <v>0</v>
      </c>
      <c r="N6" s="17">
        <v>0</v>
      </c>
      <c r="O6" s="62">
        <f t="shared" si="1"/>
        <v>278.60932162394602</v>
      </c>
      <c r="P6" s="19">
        <v>815538</v>
      </c>
      <c r="Q6" s="13">
        <v>0</v>
      </c>
      <c r="R6" s="13">
        <v>0</v>
      </c>
      <c r="S6" s="13">
        <v>0</v>
      </c>
      <c r="T6" s="13">
        <f t="shared" si="2"/>
        <v>815538</v>
      </c>
      <c r="U6" s="60" t="s">
        <v>10</v>
      </c>
      <c r="V6" s="13">
        <v>132605</v>
      </c>
      <c r="W6" s="13">
        <v>673.10799999999995</v>
      </c>
      <c r="X6" s="13">
        <v>0</v>
      </c>
      <c r="Y6" s="13">
        <v>0</v>
      </c>
      <c r="Z6" s="13">
        <f t="shared" ref="Z6:Z20" si="3">SUM(V6:Y6)</f>
        <v>133278.10800000001</v>
      </c>
      <c r="AA6" s="60" t="s">
        <v>10</v>
      </c>
      <c r="AB6" s="17">
        <v>5072.4983697452626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12">
        <f t="shared" ref="AI6:AI20" si="4">SUM(AB6:AH6)</f>
        <v>5072.4983697452626</v>
      </c>
    </row>
    <row r="7" spans="2:35" ht="14.45" x14ac:dyDescent="0.3">
      <c r="B7" s="47" t="s">
        <v>8</v>
      </c>
      <c r="C7" s="53">
        <v>60</v>
      </c>
      <c r="D7" s="48">
        <v>17433.418171056524</v>
      </c>
      <c r="E7" s="48">
        <v>188.56123113347144</v>
      </c>
      <c r="F7" s="17">
        <v>171.84184670020716</v>
      </c>
      <c r="G7" s="17">
        <v>95.405859721811197</v>
      </c>
      <c r="H7" s="17">
        <v>122.11269606392425</v>
      </c>
      <c r="I7" s="71">
        <f t="shared" si="0"/>
        <v>18011.339804675936</v>
      </c>
      <c r="J7" s="16">
        <v>958.40309156092064</v>
      </c>
      <c r="K7" s="17">
        <v>154.37684689252995</v>
      </c>
      <c r="L7" s="17">
        <v>64.561983759971724</v>
      </c>
      <c r="M7" s="17">
        <v>37.886949425308899</v>
      </c>
      <c r="N7" s="17">
        <v>23.222874886734662</v>
      </c>
      <c r="O7" s="62">
        <f t="shared" si="1"/>
        <v>1238.4517465254658</v>
      </c>
      <c r="P7" s="19">
        <v>131135</v>
      </c>
      <c r="Q7" s="13">
        <v>495253</v>
      </c>
      <c r="R7" s="13">
        <v>463799</v>
      </c>
      <c r="S7" s="13">
        <v>1576330</v>
      </c>
      <c r="T7" s="13">
        <f t="shared" si="2"/>
        <v>2666517</v>
      </c>
      <c r="U7" s="60" t="s">
        <v>10</v>
      </c>
      <c r="V7" s="13">
        <v>15543.5</v>
      </c>
      <c r="W7" s="13">
        <v>86903.7</v>
      </c>
      <c r="X7" s="13">
        <v>56412.5</v>
      </c>
      <c r="Y7" s="13">
        <v>226364</v>
      </c>
      <c r="Z7" s="13">
        <f t="shared" si="3"/>
        <v>385223.7</v>
      </c>
      <c r="AA7" s="60" t="s">
        <v>10</v>
      </c>
      <c r="AB7" s="17">
        <v>5657.9041510293191</v>
      </c>
      <c r="AC7" s="17">
        <v>24.562175244378633</v>
      </c>
      <c r="AD7" s="17">
        <v>0</v>
      </c>
      <c r="AE7" s="17">
        <v>0</v>
      </c>
      <c r="AF7" s="17">
        <v>4.1106435890504853</v>
      </c>
      <c r="AG7" s="17">
        <v>1.0990362812024297</v>
      </c>
      <c r="AH7" s="17">
        <v>0</v>
      </c>
      <c r="AI7" s="112">
        <f t="shared" si="4"/>
        <v>5687.6760061439509</v>
      </c>
    </row>
    <row r="8" spans="2:35" ht="14.45" x14ac:dyDescent="0.3">
      <c r="B8" s="47" t="s">
        <v>8</v>
      </c>
      <c r="C8" s="53">
        <v>60</v>
      </c>
      <c r="D8" s="48">
        <v>13289.387392719738</v>
      </c>
      <c r="E8" s="48">
        <v>192.26244451021009</v>
      </c>
      <c r="F8" s="17">
        <v>154.3361941402782</v>
      </c>
      <c r="G8" s="17">
        <v>92.206806747558446</v>
      </c>
      <c r="H8" s="17">
        <v>102.65841965078425</v>
      </c>
      <c r="I8" s="71">
        <f t="shared" si="0"/>
        <v>13830.851257768571</v>
      </c>
      <c r="J8" s="16">
        <v>1061.2567975177276</v>
      </c>
      <c r="K8" s="17">
        <v>148.98108777479024</v>
      </c>
      <c r="L8" s="17">
        <v>79.842337560471748</v>
      </c>
      <c r="M8" s="17">
        <v>61.902256033247497</v>
      </c>
      <c r="N8" s="17">
        <v>26.073143763717656</v>
      </c>
      <c r="O8" s="62">
        <f t="shared" si="1"/>
        <v>1378.0556226499548</v>
      </c>
      <c r="P8" s="19">
        <v>1142860</v>
      </c>
      <c r="Q8" s="13">
        <v>3280450</v>
      </c>
      <c r="R8" s="13">
        <v>3101660</v>
      </c>
      <c r="S8" s="13">
        <v>8788510</v>
      </c>
      <c r="T8" s="13">
        <f t="shared" si="2"/>
        <v>16313480</v>
      </c>
      <c r="U8" s="60" t="s">
        <v>10</v>
      </c>
      <c r="V8" s="13">
        <v>263072</v>
      </c>
      <c r="W8" s="13">
        <v>329733</v>
      </c>
      <c r="X8" s="13">
        <v>266484</v>
      </c>
      <c r="Y8" s="13">
        <v>653224</v>
      </c>
      <c r="Z8" s="13">
        <f t="shared" si="3"/>
        <v>1512513</v>
      </c>
      <c r="AA8" s="60" t="s">
        <v>10</v>
      </c>
      <c r="AB8" s="17">
        <v>8482.3025921674453</v>
      </c>
      <c r="AC8" s="17">
        <v>74.615756496573937</v>
      </c>
      <c r="AD8" s="17">
        <v>0</v>
      </c>
      <c r="AE8" s="17">
        <v>0</v>
      </c>
      <c r="AF8" s="17">
        <v>5.7731504681969454</v>
      </c>
      <c r="AG8" s="17">
        <v>0</v>
      </c>
      <c r="AH8" s="17">
        <v>0</v>
      </c>
      <c r="AI8" s="112">
        <f t="shared" si="4"/>
        <v>8562.6914991322155</v>
      </c>
    </row>
    <row r="9" spans="2:35" s="12" customFormat="1" ht="14.45" x14ac:dyDescent="0.3">
      <c r="B9" s="47" t="s">
        <v>38</v>
      </c>
      <c r="C9" s="53">
        <v>0</v>
      </c>
      <c r="D9" s="103">
        <v>13824.220183486239</v>
      </c>
      <c r="E9" s="13">
        <v>0</v>
      </c>
      <c r="F9" s="13">
        <v>0</v>
      </c>
      <c r="G9" s="13">
        <v>0</v>
      </c>
      <c r="H9" s="13">
        <v>0</v>
      </c>
      <c r="I9" s="104">
        <f t="shared" si="0"/>
        <v>13824.220183486239</v>
      </c>
      <c r="J9" s="19">
        <v>786.99962700796766</v>
      </c>
      <c r="K9" s="13">
        <v>6.3964635073805791</v>
      </c>
      <c r="L9" s="13">
        <v>0</v>
      </c>
      <c r="M9" s="13">
        <v>0</v>
      </c>
      <c r="N9" s="13">
        <v>0</v>
      </c>
      <c r="O9" s="62">
        <f t="shared" si="1"/>
        <v>793.39609051534819</v>
      </c>
      <c r="P9" s="19">
        <v>2394870</v>
      </c>
      <c r="Q9" s="13">
        <v>178.66900000000001</v>
      </c>
      <c r="R9" s="13">
        <v>637.66499999999996</v>
      </c>
      <c r="S9" s="13">
        <v>0</v>
      </c>
      <c r="T9" s="13">
        <f t="shared" si="2"/>
        <v>2395686.3340000003</v>
      </c>
      <c r="U9" s="62">
        <v>448.35490830636468</v>
      </c>
      <c r="V9" s="13">
        <v>188911</v>
      </c>
      <c r="W9" s="13">
        <v>0</v>
      </c>
      <c r="X9" s="13">
        <v>0</v>
      </c>
      <c r="Y9" s="13">
        <v>0</v>
      </c>
      <c r="Z9" s="13">
        <f t="shared" si="3"/>
        <v>188911</v>
      </c>
      <c r="AA9" s="62">
        <v>50.56634304207121</v>
      </c>
      <c r="AB9" s="13">
        <v>6098.4381274449133</v>
      </c>
      <c r="AC9" s="13">
        <v>76.710205342106718</v>
      </c>
      <c r="AD9" s="13">
        <v>0</v>
      </c>
      <c r="AE9" s="13">
        <v>0</v>
      </c>
      <c r="AF9" s="13">
        <v>4.1535565572002167</v>
      </c>
      <c r="AG9" s="13">
        <v>0</v>
      </c>
      <c r="AH9" s="13">
        <v>0</v>
      </c>
      <c r="AI9" s="113">
        <f t="shared" si="4"/>
        <v>6179.3018893442204</v>
      </c>
    </row>
    <row r="10" spans="2:35" s="12" customFormat="1" ht="14.45" x14ac:dyDescent="0.3">
      <c r="B10" s="47" t="s">
        <v>38</v>
      </c>
      <c r="C10" s="53">
        <v>0</v>
      </c>
      <c r="D10" s="103">
        <v>9885.5992897306896</v>
      </c>
      <c r="E10" s="13">
        <v>0</v>
      </c>
      <c r="F10" s="13">
        <v>0</v>
      </c>
      <c r="G10" s="13">
        <v>0</v>
      </c>
      <c r="H10" s="13">
        <v>0</v>
      </c>
      <c r="I10" s="104">
        <f t="shared" si="0"/>
        <v>9885.5992897306896</v>
      </c>
      <c r="J10" s="19">
        <v>1199.8533199332585</v>
      </c>
      <c r="K10" s="13">
        <v>42.594522161297832</v>
      </c>
      <c r="L10" s="13">
        <v>0</v>
      </c>
      <c r="M10" s="13">
        <v>5.6317917859473656</v>
      </c>
      <c r="N10" s="13">
        <v>0.74920387862902615</v>
      </c>
      <c r="O10" s="62">
        <f t="shared" si="1"/>
        <v>1248.8288377591327</v>
      </c>
      <c r="P10" s="19">
        <v>2862460</v>
      </c>
      <c r="Q10" s="13">
        <v>0</v>
      </c>
      <c r="R10" s="13">
        <v>0</v>
      </c>
      <c r="S10" s="13">
        <v>8390.84</v>
      </c>
      <c r="T10" s="13">
        <f t="shared" si="2"/>
        <v>2870850.84</v>
      </c>
      <c r="U10" s="62" t="s">
        <v>10</v>
      </c>
      <c r="V10" s="13">
        <v>168448</v>
      </c>
      <c r="W10" s="13">
        <v>0</v>
      </c>
      <c r="X10" s="13">
        <v>0</v>
      </c>
      <c r="Y10" s="13">
        <v>117.857</v>
      </c>
      <c r="Z10" s="13">
        <f t="shared" si="3"/>
        <v>168565.85699999999</v>
      </c>
      <c r="AA10" s="62" t="s">
        <v>10</v>
      </c>
      <c r="AB10" s="13">
        <v>4967.6051102002948</v>
      </c>
      <c r="AC10" s="13">
        <v>40.289375908159045</v>
      </c>
      <c r="AD10" s="13">
        <v>0</v>
      </c>
      <c r="AE10" s="13">
        <v>0</v>
      </c>
      <c r="AF10" s="13">
        <v>2.5648774509241425</v>
      </c>
      <c r="AG10" s="13">
        <v>0</v>
      </c>
      <c r="AH10" s="13">
        <v>0</v>
      </c>
      <c r="AI10" s="113">
        <f t="shared" si="4"/>
        <v>5010.4593635593783</v>
      </c>
    </row>
    <row r="11" spans="2:35" s="12" customFormat="1" ht="14.45" x14ac:dyDescent="0.3">
      <c r="B11" s="47" t="s">
        <v>38</v>
      </c>
      <c r="C11" s="53">
        <v>0</v>
      </c>
      <c r="D11" s="103">
        <v>10353.808819177271</v>
      </c>
      <c r="E11" s="13">
        <v>15.301509322284698</v>
      </c>
      <c r="F11" s="13">
        <v>0</v>
      </c>
      <c r="G11" s="13">
        <v>0</v>
      </c>
      <c r="H11" s="13">
        <v>0</v>
      </c>
      <c r="I11" s="104">
        <f t="shared" si="0"/>
        <v>10369.110328499555</v>
      </c>
      <c r="J11" s="19">
        <v>1365.2760306089053</v>
      </c>
      <c r="K11" s="13">
        <v>64.303278002946087</v>
      </c>
      <c r="L11" s="13">
        <v>0</v>
      </c>
      <c r="M11" s="13">
        <v>6.0066244530086639</v>
      </c>
      <c r="N11" s="13">
        <v>3.1985297013318075</v>
      </c>
      <c r="O11" s="62">
        <f t="shared" si="1"/>
        <v>1438.7844627661921</v>
      </c>
      <c r="P11" s="19">
        <v>1304070</v>
      </c>
      <c r="Q11" s="13">
        <v>0</v>
      </c>
      <c r="R11" s="13">
        <v>0</v>
      </c>
      <c r="S11" s="13">
        <v>1526.37</v>
      </c>
      <c r="T11" s="13">
        <f t="shared" si="2"/>
        <v>1305596.3700000001</v>
      </c>
      <c r="U11" s="62" t="s">
        <v>10</v>
      </c>
      <c r="V11" s="13">
        <v>160475</v>
      </c>
      <c r="W11" s="13">
        <v>0</v>
      </c>
      <c r="X11" s="13">
        <v>0</v>
      </c>
      <c r="Y11" s="13">
        <v>0</v>
      </c>
      <c r="Z11" s="13">
        <f t="shared" si="3"/>
        <v>160475</v>
      </c>
      <c r="AA11" s="62" t="s">
        <v>10</v>
      </c>
      <c r="AB11" s="13">
        <v>5016.3571789343996</v>
      </c>
      <c r="AC11" s="13">
        <v>14.706752943724037</v>
      </c>
      <c r="AD11" s="13">
        <v>0</v>
      </c>
      <c r="AE11" s="13">
        <v>0</v>
      </c>
      <c r="AF11" s="13">
        <v>2.5029203425912709</v>
      </c>
      <c r="AG11" s="13">
        <v>0.10773253378070917</v>
      </c>
      <c r="AH11" s="13">
        <v>0</v>
      </c>
      <c r="AI11" s="113">
        <f t="shared" si="4"/>
        <v>5033.6745847544953</v>
      </c>
    </row>
    <row r="12" spans="2:35" s="12" customFormat="1" ht="14.45" x14ac:dyDescent="0.3">
      <c r="B12" s="47" t="s">
        <v>38</v>
      </c>
      <c r="C12" s="53">
        <v>0</v>
      </c>
      <c r="D12" s="103">
        <v>29514.284691654713</v>
      </c>
      <c r="E12" s="13">
        <v>0</v>
      </c>
      <c r="F12" s="13">
        <v>0</v>
      </c>
      <c r="G12" s="13">
        <v>0</v>
      </c>
      <c r="H12" s="13">
        <v>0</v>
      </c>
      <c r="I12" s="104">
        <f t="shared" si="0"/>
        <v>29514.284691654713</v>
      </c>
      <c r="J12" s="19">
        <v>3502.3385972115743</v>
      </c>
      <c r="K12" s="13">
        <v>2.1368988530434718</v>
      </c>
      <c r="L12" s="13">
        <v>0</v>
      </c>
      <c r="M12" s="13">
        <v>0</v>
      </c>
      <c r="N12" s="13">
        <v>0</v>
      </c>
      <c r="O12" s="62">
        <f t="shared" si="1"/>
        <v>3504.4754960646178</v>
      </c>
      <c r="P12" s="19">
        <v>311839</v>
      </c>
      <c r="Q12" s="13">
        <v>0</v>
      </c>
      <c r="R12" s="13">
        <v>0</v>
      </c>
      <c r="S12" s="13">
        <v>0</v>
      </c>
      <c r="T12" s="13">
        <f t="shared" si="2"/>
        <v>311839</v>
      </c>
      <c r="U12" s="62" t="s">
        <v>10</v>
      </c>
      <c r="V12" s="13">
        <v>16706.3</v>
      </c>
      <c r="W12" s="13">
        <v>0</v>
      </c>
      <c r="X12" s="13">
        <v>0</v>
      </c>
      <c r="Y12" s="13">
        <v>0</v>
      </c>
      <c r="Z12" s="13">
        <f t="shared" si="3"/>
        <v>16706.3</v>
      </c>
      <c r="AA12" s="62" t="s">
        <v>10</v>
      </c>
      <c r="AB12" s="13">
        <v>29157.385025316536</v>
      </c>
      <c r="AC12" s="13">
        <v>153.07610651406654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13">
        <f t="shared" si="4"/>
        <v>29310.461131830602</v>
      </c>
    </row>
    <row r="13" spans="2:35" s="12" customFormat="1" ht="14.45" x14ac:dyDescent="0.3">
      <c r="B13" s="47" t="s">
        <v>38</v>
      </c>
      <c r="C13" s="53">
        <v>60</v>
      </c>
      <c r="D13" s="103">
        <v>15892.453388576503</v>
      </c>
      <c r="E13" s="13">
        <v>594.50961823024568</v>
      </c>
      <c r="F13" s="13">
        <v>332.36342113051194</v>
      </c>
      <c r="G13" s="13">
        <v>215.58591299200944</v>
      </c>
      <c r="H13" s="13">
        <v>315.41923646049128</v>
      </c>
      <c r="I13" s="104">
        <f t="shared" si="0"/>
        <v>17350.331577389759</v>
      </c>
      <c r="J13" s="19">
        <v>1089.8125355017787</v>
      </c>
      <c r="K13" s="13">
        <v>187.39017227432083</v>
      </c>
      <c r="L13" s="13">
        <v>75.614751207953162</v>
      </c>
      <c r="M13" s="13">
        <v>77.012925018395066</v>
      </c>
      <c r="N13" s="13">
        <v>61.594134569823723</v>
      </c>
      <c r="O13" s="62">
        <f t="shared" si="1"/>
        <v>1491.4245185722712</v>
      </c>
      <c r="P13" s="19">
        <v>480961</v>
      </c>
      <c r="Q13" s="13">
        <v>721652</v>
      </c>
      <c r="R13" s="13">
        <v>1091290</v>
      </c>
      <c r="S13" s="13">
        <v>2962440</v>
      </c>
      <c r="T13" s="13">
        <f t="shared" si="2"/>
        <v>5256343</v>
      </c>
      <c r="U13" s="62" t="s">
        <v>10</v>
      </c>
      <c r="V13" s="13">
        <v>127169</v>
      </c>
      <c r="W13" s="13">
        <v>127086</v>
      </c>
      <c r="X13" s="13">
        <v>157843</v>
      </c>
      <c r="Y13" s="13">
        <v>451314</v>
      </c>
      <c r="Z13" s="13">
        <f t="shared" si="3"/>
        <v>863412</v>
      </c>
      <c r="AA13" s="62" t="s">
        <v>10</v>
      </c>
      <c r="AB13" s="13">
        <v>3823.1456794312048</v>
      </c>
      <c r="AC13" s="13">
        <v>59.858723305747581</v>
      </c>
      <c r="AD13" s="13">
        <v>0</v>
      </c>
      <c r="AE13" s="13">
        <v>0</v>
      </c>
      <c r="AF13" s="13">
        <v>3.3937810964548292</v>
      </c>
      <c r="AG13" s="13">
        <v>0</v>
      </c>
      <c r="AH13" s="13">
        <v>0</v>
      </c>
      <c r="AI13" s="113">
        <f t="shared" si="4"/>
        <v>3886.3981838334071</v>
      </c>
    </row>
    <row r="14" spans="2:35" s="12" customFormat="1" ht="14.45" x14ac:dyDescent="0.3">
      <c r="B14" s="47" t="s">
        <v>38</v>
      </c>
      <c r="C14" s="53">
        <v>60</v>
      </c>
      <c r="D14" s="103">
        <v>18862.515537141164</v>
      </c>
      <c r="E14" s="13">
        <v>713.18141461971004</v>
      </c>
      <c r="F14" s="13">
        <v>508.81207457827759</v>
      </c>
      <c r="G14" s="13">
        <v>248.76791950281148</v>
      </c>
      <c r="H14" s="13">
        <v>257.27623557265463</v>
      </c>
      <c r="I14" s="104">
        <f t="shared" si="0"/>
        <v>20590.553181414616</v>
      </c>
      <c r="J14" s="19">
        <v>1111.8788285132491</v>
      </c>
      <c r="K14" s="13">
        <v>181.05696813814552</v>
      </c>
      <c r="L14" s="13">
        <v>94.12565681423257</v>
      </c>
      <c r="M14" s="13">
        <v>86.524721798475213</v>
      </c>
      <c r="N14" s="13">
        <v>43.272171370360759</v>
      </c>
      <c r="O14" s="62">
        <f t="shared" si="1"/>
        <v>1516.8583466344633</v>
      </c>
      <c r="P14" s="19">
        <v>633598</v>
      </c>
      <c r="Q14" s="13">
        <v>2613440</v>
      </c>
      <c r="R14" s="13">
        <v>2138140</v>
      </c>
      <c r="S14" s="13">
        <v>4650590</v>
      </c>
      <c r="T14" s="13">
        <f t="shared" si="2"/>
        <v>10035768</v>
      </c>
      <c r="U14" s="62">
        <v>3936.2849732608042</v>
      </c>
      <c r="V14" s="13">
        <v>126504</v>
      </c>
      <c r="W14" s="13">
        <v>92291.199999999997</v>
      </c>
      <c r="X14" s="13">
        <v>60898.2</v>
      </c>
      <c r="Y14" s="13">
        <v>89065.8</v>
      </c>
      <c r="Z14" s="13">
        <f t="shared" si="3"/>
        <v>368759.2</v>
      </c>
      <c r="AA14" s="62">
        <v>61.970667217517033</v>
      </c>
      <c r="AB14" s="13">
        <v>13324.382711614167</v>
      </c>
      <c r="AC14" s="13">
        <v>129.17589488774021</v>
      </c>
      <c r="AD14" s="13">
        <v>0</v>
      </c>
      <c r="AE14" s="13">
        <v>0</v>
      </c>
      <c r="AF14" s="13">
        <v>2.1623565365505617</v>
      </c>
      <c r="AG14" s="13">
        <v>0.94242754899449765</v>
      </c>
      <c r="AH14" s="13">
        <v>0</v>
      </c>
      <c r="AI14" s="113">
        <f t="shared" si="4"/>
        <v>13456.663390587451</v>
      </c>
    </row>
    <row r="15" spans="2:35" s="12" customFormat="1" ht="14.45" x14ac:dyDescent="0.3">
      <c r="B15" s="47" t="s">
        <v>38</v>
      </c>
      <c r="C15" s="53">
        <v>60</v>
      </c>
      <c r="D15" s="103">
        <v>23659.334008115893</v>
      </c>
      <c r="E15" s="13">
        <v>1439.5729960676945</v>
      </c>
      <c r="F15" s="13">
        <v>761.66959355265828</v>
      </c>
      <c r="G15" s="13">
        <v>422.53121975531485</v>
      </c>
      <c r="H15" s="13">
        <v>498.8678437078886</v>
      </c>
      <c r="I15" s="104">
        <f t="shared" si="0"/>
        <v>26781.975661199449</v>
      </c>
      <c r="J15" s="19">
        <v>2306.9081581566302</v>
      </c>
      <c r="K15" s="13">
        <v>666.3450839391694</v>
      </c>
      <c r="L15" s="13">
        <v>302.64026456941338</v>
      </c>
      <c r="M15" s="13">
        <v>107.97587512806381</v>
      </c>
      <c r="N15" s="13">
        <v>0</v>
      </c>
      <c r="O15" s="62">
        <f t="shared" si="1"/>
        <v>3383.8693817932767</v>
      </c>
      <c r="P15" s="19">
        <v>91232.9</v>
      </c>
      <c r="Q15" s="13">
        <v>171466</v>
      </c>
      <c r="R15" s="13">
        <v>277228</v>
      </c>
      <c r="S15" s="13">
        <v>555271</v>
      </c>
      <c r="T15" s="13">
        <f t="shared" si="2"/>
        <v>1095197.8999999999</v>
      </c>
      <c r="U15" s="62">
        <v>1675.9130836800734</v>
      </c>
      <c r="V15" s="13">
        <v>9863.99</v>
      </c>
      <c r="W15" s="13">
        <v>5704.62</v>
      </c>
      <c r="X15" s="13">
        <v>2946.56</v>
      </c>
      <c r="Y15" s="13">
        <v>14063.7</v>
      </c>
      <c r="Z15" s="13">
        <f t="shared" si="3"/>
        <v>32578.870000000003</v>
      </c>
      <c r="AA15" s="62">
        <v>128.78937982960176</v>
      </c>
      <c r="AB15" s="13">
        <v>12965.671764505778</v>
      </c>
      <c r="AC15" s="13">
        <v>217.93094550863526</v>
      </c>
      <c r="AD15" s="13">
        <v>0</v>
      </c>
      <c r="AE15" s="13">
        <v>11.90367092166329</v>
      </c>
      <c r="AF15" s="13">
        <v>6.1034248619483309</v>
      </c>
      <c r="AG15" s="13">
        <v>0</v>
      </c>
      <c r="AH15" s="13">
        <v>0</v>
      </c>
      <c r="AI15" s="113">
        <f t="shared" si="4"/>
        <v>13201.609805798025</v>
      </c>
    </row>
    <row r="16" spans="2:35" s="12" customFormat="1" ht="14.45" x14ac:dyDescent="0.3">
      <c r="B16" s="47" t="s">
        <v>9</v>
      </c>
      <c r="C16" s="53">
        <v>0</v>
      </c>
      <c r="D16" s="103">
        <v>12551.280753425579</v>
      </c>
      <c r="E16" s="13">
        <v>0</v>
      </c>
      <c r="F16" s="13">
        <v>0</v>
      </c>
      <c r="G16" s="13">
        <v>0</v>
      </c>
      <c r="H16" s="13">
        <v>0</v>
      </c>
      <c r="I16" s="104">
        <f t="shared" si="0"/>
        <v>12551.280753425579</v>
      </c>
      <c r="J16" s="19">
        <v>256.47348473579007</v>
      </c>
      <c r="K16" s="13">
        <v>0.7022466681223376</v>
      </c>
      <c r="L16" s="13">
        <v>0</v>
      </c>
      <c r="M16" s="13">
        <v>0</v>
      </c>
      <c r="N16" s="13">
        <v>0</v>
      </c>
      <c r="O16" s="62">
        <f t="shared" si="1"/>
        <v>257.17573140391238</v>
      </c>
      <c r="P16" s="19">
        <v>185059</v>
      </c>
      <c r="Q16" s="13">
        <v>0</v>
      </c>
      <c r="R16" s="13">
        <v>0</v>
      </c>
      <c r="S16" s="13">
        <v>0</v>
      </c>
      <c r="T16" s="13">
        <f t="shared" si="2"/>
        <v>185059</v>
      </c>
      <c r="U16" s="62">
        <v>100.68320747932395</v>
      </c>
      <c r="V16" s="13">
        <v>94318.1</v>
      </c>
      <c r="W16" s="13">
        <v>0</v>
      </c>
      <c r="X16" s="13">
        <v>0</v>
      </c>
      <c r="Y16" s="13">
        <v>0</v>
      </c>
      <c r="Z16" s="13">
        <f t="shared" si="3"/>
        <v>94318.1</v>
      </c>
      <c r="AA16" s="62">
        <v>21.574973031283712</v>
      </c>
      <c r="AB16" s="13">
        <v>16521.489626643855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13">
        <f t="shared" si="4"/>
        <v>16521.489626643855</v>
      </c>
    </row>
    <row r="17" spans="2:35" s="12" customFormat="1" ht="14.45" x14ac:dyDescent="0.3">
      <c r="B17" s="47" t="s">
        <v>9</v>
      </c>
      <c r="C17" s="53">
        <v>0</v>
      </c>
      <c r="D17" s="103">
        <v>18993.853083875609</v>
      </c>
      <c r="E17" s="13">
        <v>0</v>
      </c>
      <c r="F17" s="13">
        <v>0</v>
      </c>
      <c r="G17" s="13">
        <v>0</v>
      </c>
      <c r="H17" s="13">
        <v>0</v>
      </c>
      <c r="I17" s="104">
        <f t="shared" si="0"/>
        <v>18993.853083875609</v>
      </c>
      <c r="J17" s="19">
        <v>209.09751900226459</v>
      </c>
      <c r="K17" s="13">
        <v>0</v>
      </c>
      <c r="L17" s="13">
        <v>0</v>
      </c>
      <c r="M17" s="13">
        <v>0</v>
      </c>
      <c r="N17" s="13">
        <v>0</v>
      </c>
      <c r="O17" s="62">
        <f t="shared" si="1"/>
        <v>209.09751900226459</v>
      </c>
      <c r="P17" s="19">
        <v>674109</v>
      </c>
      <c r="Q17" s="13">
        <v>0</v>
      </c>
      <c r="R17" s="13">
        <v>0</v>
      </c>
      <c r="S17" s="13">
        <v>0</v>
      </c>
      <c r="T17" s="13">
        <f t="shared" si="2"/>
        <v>674109</v>
      </c>
      <c r="U17" s="62" t="s">
        <v>10</v>
      </c>
      <c r="V17" s="13">
        <v>23999.4</v>
      </c>
      <c r="W17" s="13">
        <v>225.87899999999999</v>
      </c>
      <c r="X17" s="13">
        <v>0</v>
      </c>
      <c r="Y17" s="13">
        <v>0</v>
      </c>
      <c r="Z17" s="13">
        <f t="shared" si="3"/>
        <v>24225.279000000002</v>
      </c>
      <c r="AA17" s="62" t="s">
        <v>10</v>
      </c>
      <c r="AB17" s="13">
        <v>18962.565330499394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13">
        <f t="shared" si="4"/>
        <v>18962.565330499394</v>
      </c>
    </row>
    <row r="18" spans="2:35" ht="14.45" x14ac:dyDescent="0.3">
      <c r="B18" s="47" t="s">
        <v>9</v>
      </c>
      <c r="C18" s="53">
        <v>0</v>
      </c>
      <c r="D18" s="48">
        <v>5578.056088279257</v>
      </c>
      <c r="E18" s="17">
        <v>13.088487993378935</v>
      </c>
      <c r="F18" s="17">
        <v>0</v>
      </c>
      <c r="G18" s="17">
        <v>0</v>
      </c>
      <c r="H18" s="17">
        <v>0</v>
      </c>
      <c r="I18" s="71">
        <f t="shared" si="0"/>
        <v>5591.1445762726362</v>
      </c>
      <c r="J18" s="16">
        <v>239.42691659529314</v>
      </c>
      <c r="K18" s="17">
        <v>0</v>
      </c>
      <c r="L18" s="17">
        <v>0</v>
      </c>
      <c r="M18" s="17">
        <v>0</v>
      </c>
      <c r="N18" s="17">
        <v>0</v>
      </c>
      <c r="O18" s="62">
        <f t="shared" si="1"/>
        <v>239.42691659529314</v>
      </c>
      <c r="P18" s="19">
        <v>505597</v>
      </c>
      <c r="Q18" s="13">
        <v>0</v>
      </c>
      <c r="R18" s="13">
        <v>0</v>
      </c>
      <c r="S18" s="13">
        <v>0</v>
      </c>
      <c r="T18" s="13">
        <f t="shared" si="2"/>
        <v>505597</v>
      </c>
      <c r="U18" s="60">
        <v>247.90865237833546</v>
      </c>
      <c r="V18" s="13">
        <v>47995.8</v>
      </c>
      <c r="W18" s="13">
        <v>517.92200000000003</v>
      </c>
      <c r="X18" s="13">
        <v>0</v>
      </c>
      <c r="Y18" s="13">
        <v>0</v>
      </c>
      <c r="Z18" s="13">
        <f t="shared" si="3"/>
        <v>48513.722000000002</v>
      </c>
      <c r="AA18" s="60" t="s">
        <v>10</v>
      </c>
      <c r="AB18" s="17">
        <v>3642.9132162414649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12">
        <f t="shared" si="4"/>
        <v>3642.9132162414649</v>
      </c>
    </row>
    <row r="19" spans="2:35" s="12" customFormat="1" ht="14.45" x14ac:dyDescent="0.3">
      <c r="B19" s="47" t="s">
        <v>9</v>
      </c>
      <c r="C19" s="53">
        <v>60</v>
      </c>
      <c r="D19" s="48">
        <v>15477.86919206866</v>
      </c>
      <c r="E19" s="17">
        <v>1341.5815329979284</v>
      </c>
      <c r="F19" s="17">
        <v>656.04379994081091</v>
      </c>
      <c r="G19" s="17">
        <v>655.71707605800532</v>
      </c>
      <c r="H19" s="17">
        <v>1102.2172240307782</v>
      </c>
      <c r="I19" s="71">
        <f t="shared" si="0"/>
        <v>19233.42882509618</v>
      </c>
      <c r="J19" s="16">
        <v>335.69252078770108</v>
      </c>
      <c r="K19" s="17">
        <v>477.85714788580469</v>
      </c>
      <c r="L19" s="17">
        <v>237.31565982009789</v>
      </c>
      <c r="M19" s="17">
        <v>280.06206260841361</v>
      </c>
      <c r="N19" s="17">
        <v>288.20184683438026</v>
      </c>
      <c r="O19" s="62">
        <f t="shared" si="1"/>
        <v>1619.1292379363977</v>
      </c>
      <c r="P19" s="19">
        <v>317455</v>
      </c>
      <c r="Q19" s="13">
        <v>357998</v>
      </c>
      <c r="R19" s="13">
        <v>447465</v>
      </c>
      <c r="S19" s="13">
        <v>833808</v>
      </c>
      <c r="T19" s="13">
        <f t="shared" si="2"/>
        <v>1956726</v>
      </c>
      <c r="U19" s="60" t="s">
        <v>10</v>
      </c>
      <c r="V19" s="13">
        <v>42237.599999999999</v>
      </c>
      <c r="W19" s="13">
        <v>26585.200000000001</v>
      </c>
      <c r="X19" s="13">
        <v>32737.5</v>
      </c>
      <c r="Y19" s="13">
        <v>63221.5</v>
      </c>
      <c r="Z19" s="13">
        <f t="shared" si="3"/>
        <v>164781.79999999999</v>
      </c>
      <c r="AA19" s="60" t="s">
        <v>10</v>
      </c>
      <c r="AB19" s="17">
        <v>16210.814049244766</v>
      </c>
      <c r="AC19" s="17">
        <v>342.15086613240453</v>
      </c>
      <c r="AD19" s="17">
        <v>71.679032150474058</v>
      </c>
      <c r="AE19" s="17">
        <v>152.91341918472389</v>
      </c>
      <c r="AF19" s="17">
        <v>222.45830409866738</v>
      </c>
      <c r="AG19" s="17">
        <v>39.081439738152262</v>
      </c>
      <c r="AH19" s="17">
        <v>49.503415280347944</v>
      </c>
      <c r="AI19" s="112">
        <f t="shared" si="4"/>
        <v>17088.600525829537</v>
      </c>
    </row>
    <row r="20" spans="2:35" s="12" customFormat="1" ht="14.45" x14ac:dyDescent="0.3">
      <c r="B20" s="49" t="s">
        <v>9</v>
      </c>
      <c r="C20" s="54">
        <v>60</v>
      </c>
      <c r="D20" s="50">
        <v>9752.8499556081679</v>
      </c>
      <c r="E20" s="23">
        <v>874.23142941698734</v>
      </c>
      <c r="F20" s="23">
        <v>399.10387688665293</v>
      </c>
      <c r="G20" s="23">
        <v>472.44983722994965</v>
      </c>
      <c r="H20" s="23">
        <v>978.28943474400717</v>
      </c>
      <c r="I20" s="72">
        <f t="shared" si="0"/>
        <v>12476.924533885764</v>
      </c>
      <c r="J20" s="22">
        <v>247.8717267486214</v>
      </c>
      <c r="K20" s="23">
        <v>165.20542690780798</v>
      </c>
      <c r="L20" s="23">
        <v>72.582225578548716</v>
      </c>
      <c r="M20" s="23">
        <v>108.39189858122343</v>
      </c>
      <c r="N20" s="23">
        <v>104.67227662241524</v>
      </c>
      <c r="O20" s="63">
        <f t="shared" si="1"/>
        <v>698.7235544386167</v>
      </c>
      <c r="P20" s="25">
        <v>358186</v>
      </c>
      <c r="Q20" s="26">
        <v>403475</v>
      </c>
      <c r="R20" s="26">
        <v>702420</v>
      </c>
      <c r="S20" s="26">
        <v>1676270</v>
      </c>
      <c r="T20" s="26">
        <f t="shared" si="2"/>
        <v>3140351</v>
      </c>
      <c r="U20" s="61" t="s">
        <v>10</v>
      </c>
      <c r="V20" s="26">
        <v>35760.1</v>
      </c>
      <c r="W20" s="26">
        <v>32239</v>
      </c>
      <c r="X20" s="26">
        <v>58087.5</v>
      </c>
      <c r="Y20" s="26">
        <v>139036</v>
      </c>
      <c r="Z20" s="26">
        <f t="shared" si="3"/>
        <v>265122.59999999998</v>
      </c>
      <c r="AA20" s="61" t="s">
        <v>10</v>
      </c>
      <c r="AB20" s="23">
        <v>16393.956486050789</v>
      </c>
      <c r="AC20" s="23">
        <v>295.2533537791254</v>
      </c>
      <c r="AD20" s="23">
        <v>6.988439992243312</v>
      </c>
      <c r="AE20" s="23">
        <v>102.27486463133887</v>
      </c>
      <c r="AF20" s="23">
        <v>191.14761594146819</v>
      </c>
      <c r="AG20" s="23">
        <v>17.458980186995426</v>
      </c>
      <c r="AH20" s="23">
        <v>31.734781344221755</v>
      </c>
      <c r="AI20" s="114">
        <f t="shared" si="4"/>
        <v>17038.814521926179</v>
      </c>
    </row>
    <row r="21" spans="2:35" s="12" customFormat="1" ht="14.45" x14ac:dyDescent="0.3">
      <c r="D21" s="37"/>
      <c r="E21" s="11"/>
      <c r="F21" s="11"/>
      <c r="G21" s="11"/>
      <c r="H21" s="11"/>
      <c r="I21" s="6"/>
      <c r="J21" s="11"/>
      <c r="K21" s="11"/>
      <c r="L21" s="11"/>
      <c r="M21" s="11"/>
      <c r="N21" s="11"/>
      <c r="O21" s="7"/>
      <c r="T21" s="13"/>
      <c r="U21" s="3"/>
      <c r="Z21" s="13"/>
      <c r="AA21" s="3"/>
      <c r="AB21" s="11"/>
      <c r="AC21" s="11"/>
      <c r="AD21" s="11"/>
      <c r="AE21" s="11"/>
      <c r="AF21" s="11"/>
      <c r="AG21" s="11"/>
      <c r="AH21" s="11"/>
      <c r="AI21" s="17"/>
    </row>
    <row r="22" spans="2:35" s="12" customFormat="1" ht="14.45" x14ac:dyDescent="0.3">
      <c r="D22" s="37"/>
      <c r="E22" s="11"/>
      <c r="F22" s="11"/>
      <c r="G22" s="11"/>
      <c r="H22" s="11"/>
      <c r="I22" s="6"/>
      <c r="J22" s="11"/>
      <c r="K22" s="11"/>
      <c r="L22" s="11"/>
      <c r="M22" s="11"/>
      <c r="N22" s="11"/>
      <c r="O22" s="7"/>
      <c r="T22" s="13"/>
      <c r="U22" s="3"/>
      <c r="Z22" s="13"/>
      <c r="AA22" s="3"/>
      <c r="AB22" s="11"/>
      <c r="AC22" s="11"/>
      <c r="AD22" s="11"/>
      <c r="AE22" s="11"/>
      <c r="AF22" s="11"/>
      <c r="AG22" s="11"/>
      <c r="AH22" s="11"/>
      <c r="AI22" s="17"/>
    </row>
    <row r="23" spans="2:35" s="12" customFormat="1" ht="21" x14ac:dyDescent="0.4">
      <c r="B23" s="43" t="s">
        <v>46</v>
      </c>
      <c r="D23" s="37"/>
      <c r="E23" s="11"/>
      <c r="F23" s="11"/>
      <c r="G23" s="11"/>
      <c r="H23" s="11"/>
      <c r="I23" s="6"/>
      <c r="J23" s="11"/>
      <c r="K23" s="11"/>
      <c r="L23" s="11"/>
      <c r="M23" s="11"/>
      <c r="N23" s="11"/>
      <c r="O23" s="7"/>
      <c r="T23" s="13"/>
      <c r="U23" s="3"/>
      <c r="Z23" s="13"/>
      <c r="AA23" s="3"/>
      <c r="AB23" s="11"/>
      <c r="AC23" s="11"/>
      <c r="AD23" s="11"/>
      <c r="AE23" s="11"/>
      <c r="AF23" s="11"/>
      <c r="AG23" s="11"/>
      <c r="AH23" s="11"/>
      <c r="AI23" s="17"/>
    </row>
    <row r="24" spans="2:35" s="12" customFormat="1" ht="14.45" customHeight="1" x14ac:dyDescent="0.3">
      <c r="D24" s="37"/>
      <c r="E24" s="11"/>
      <c r="F24" s="11"/>
      <c r="G24" s="11"/>
      <c r="H24" s="11"/>
      <c r="I24" s="6"/>
      <c r="J24" s="11"/>
      <c r="K24" s="11"/>
      <c r="L24" s="11"/>
      <c r="M24" s="11"/>
      <c r="N24" s="11"/>
      <c r="O24" s="7"/>
      <c r="T24" s="13"/>
      <c r="U24" s="11"/>
      <c r="Z24" s="13"/>
      <c r="AA24" s="11"/>
      <c r="AB24" s="11"/>
      <c r="AC24" s="11"/>
      <c r="AD24" s="11"/>
      <c r="AE24" s="11"/>
      <c r="AF24" s="11"/>
      <c r="AG24" s="11"/>
      <c r="AH24" s="11"/>
      <c r="AI24" s="17"/>
    </row>
    <row r="25" spans="2:35" s="12" customFormat="1" ht="46.15" customHeight="1" x14ac:dyDescent="0.3">
      <c r="B25" s="44" t="s">
        <v>48</v>
      </c>
      <c r="C25" s="64" t="s">
        <v>51</v>
      </c>
      <c r="D25" s="56" t="s">
        <v>52</v>
      </c>
      <c r="F25" s="11"/>
      <c r="G25" s="11"/>
      <c r="H25" s="11"/>
      <c r="I25" s="78"/>
      <c r="J25" s="102"/>
      <c r="K25" s="65"/>
      <c r="L25" s="65"/>
      <c r="M25" s="65"/>
      <c r="N25" s="17"/>
      <c r="O25" s="7"/>
      <c r="P25" s="13"/>
      <c r="Q25" s="13"/>
      <c r="R25" s="13"/>
      <c r="S25" s="13"/>
      <c r="T25" s="13"/>
      <c r="U25" s="17"/>
      <c r="V25" s="13"/>
      <c r="W25" s="13"/>
      <c r="X25" s="13"/>
      <c r="Y25" s="13"/>
      <c r="Z25" s="13"/>
      <c r="AA25" s="17"/>
      <c r="AB25" s="11"/>
      <c r="AC25" s="11"/>
      <c r="AD25" s="11"/>
      <c r="AE25" s="11"/>
      <c r="AF25" s="11"/>
      <c r="AG25" s="11"/>
      <c r="AH25" s="11"/>
      <c r="AI25" s="17"/>
    </row>
    <row r="26" spans="2:35" s="12" customFormat="1" ht="14.45" x14ac:dyDescent="0.3">
      <c r="B26" s="29" t="s">
        <v>8</v>
      </c>
      <c r="C26" s="7">
        <v>572.75447273615441</v>
      </c>
      <c r="D26" s="62">
        <v>36.636746656896868</v>
      </c>
      <c r="F26" s="11"/>
      <c r="G26" s="11"/>
      <c r="H26" s="11"/>
      <c r="I26" s="101"/>
      <c r="J26" s="101"/>
      <c r="K26" s="91"/>
      <c r="L26" s="91"/>
      <c r="M26" s="101"/>
      <c r="N26" s="13"/>
      <c r="O26" s="7"/>
      <c r="P26" s="13"/>
      <c r="Q26" s="13"/>
      <c r="R26" s="7"/>
      <c r="S26" s="7"/>
      <c r="T26" s="13"/>
      <c r="U26" s="7"/>
      <c r="V26" s="7"/>
      <c r="W26" s="13"/>
      <c r="X26" s="7"/>
      <c r="Y26" s="7"/>
      <c r="Z26" s="13"/>
      <c r="AA26" s="13"/>
      <c r="AB26" s="11"/>
      <c r="AC26" s="11"/>
      <c r="AD26" s="11"/>
      <c r="AE26" s="11"/>
      <c r="AF26" s="11"/>
      <c r="AG26" s="11"/>
      <c r="AH26" s="11"/>
      <c r="AI26" s="17"/>
    </row>
    <row r="27" spans="2:35" s="12" customFormat="1" ht="14.45" x14ac:dyDescent="0.3">
      <c r="B27" s="29" t="s">
        <v>8</v>
      </c>
      <c r="C27" s="7">
        <v>1330.9061488673142</v>
      </c>
      <c r="D27" s="62">
        <v>131.47249190938513</v>
      </c>
      <c r="F27" s="11"/>
      <c r="G27" s="11"/>
      <c r="H27" s="11"/>
      <c r="I27" s="101"/>
      <c r="J27" s="101"/>
      <c r="K27" s="91"/>
      <c r="L27" s="91"/>
      <c r="M27" s="101"/>
      <c r="N27" s="13"/>
      <c r="O27" s="7"/>
      <c r="P27" s="13"/>
      <c r="Q27" s="13"/>
      <c r="R27" s="7"/>
      <c r="S27" s="7"/>
      <c r="T27" s="13"/>
      <c r="U27" s="7"/>
      <c r="V27" s="7"/>
      <c r="W27" s="13"/>
      <c r="X27" s="7"/>
      <c r="Y27" s="7"/>
      <c r="Z27" s="13"/>
      <c r="AA27" s="13"/>
      <c r="AB27" s="11"/>
      <c r="AC27" s="11"/>
      <c r="AD27" s="11"/>
      <c r="AE27" s="11"/>
      <c r="AF27" s="11"/>
      <c r="AG27" s="11"/>
      <c r="AH27" s="11"/>
      <c r="AI27" s="17"/>
    </row>
    <row r="28" spans="2:35" s="12" customFormat="1" ht="14.45" x14ac:dyDescent="0.3">
      <c r="B28" s="29" t="s">
        <v>8</v>
      </c>
      <c r="C28" s="7" t="s">
        <v>10</v>
      </c>
      <c r="D28" s="62">
        <v>289.19644701507957</v>
      </c>
      <c r="F28" s="7"/>
      <c r="G28" s="11"/>
      <c r="H28" s="11"/>
      <c r="I28" s="101"/>
      <c r="J28" s="101"/>
      <c r="K28" s="91"/>
      <c r="L28" s="91"/>
      <c r="M28" s="101"/>
      <c r="N28" s="13"/>
      <c r="O28" s="7"/>
      <c r="P28" s="13"/>
      <c r="Q28" s="13"/>
      <c r="R28" s="7"/>
      <c r="S28" s="7"/>
      <c r="T28" s="13"/>
      <c r="U28" s="7"/>
      <c r="V28" s="7"/>
      <c r="W28" s="13"/>
      <c r="X28" s="7"/>
      <c r="Y28" s="7"/>
      <c r="Z28" s="13"/>
      <c r="AA28" s="13"/>
      <c r="AB28" s="11"/>
      <c r="AC28" s="11"/>
      <c r="AD28" s="11"/>
      <c r="AE28" s="11"/>
      <c r="AF28" s="11"/>
      <c r="AG28" s="11"/>
      <c r="AH28" s="11"/>
      <c r="AI28" s="17"/>
    </row>
    <row r="29" spans="2:35" s="12" customFormat="1" ht="14.45" x14ac:dyDescent="0.3">
      <c r="B29" s="29" t="s">
        <v>8</v>
      </c>
      <c r="C29" s="7">
        <v>3049.5394573064473</v>
      </c>
      <c r="D29" s="62">
        <v>401.41896938013446</v>
      </c>
      <c r="G29" s="11"/>
      <c r="H29" s="11"/>
      <c r="I29" s="101"/>
      <c r="J29" s="13"/>
      <c r="K29" s="13"/>
      <c r="L29" s="13"/>
      <c r="M29" s="13"/>
      <c r="N29" s="13"/>
      <c r="O29" s="7"/>
      <c r="P29" s="13"/>
      <c r="Q29" s="13"/>
      <c r="R29" s="7"/>
      <c r="S29" s="7"/>
      <c r="T29" s="13"/>
      <c r="U29" s="7"/>
      <c r="V29" s="7"/>
      <c r="W29" s="13"/>
      <c r="X29" s="7"/>
      <c r="Y29" s="7"/>
      <c r="Z29" s="13"/>
      <c r="AA29" s="13"/>
      <c r="AB29" s="11"/>
      <c r="AC29" s="11"/>
      <c r="AD29" s="11"/>
      <c r="AE29" s="11"/>
      <c r="AF29" s="11"/>
      <c r="AG29" s="11"/>
      <c r="AH29" s="11"/>
      <c r="AI29" s="17"/>
    </row>
    <row r="30" spans="2:35" s="12" customFormat="1" ht="14.45" x14ac:dyDescent="0.3">
      <c r="B30" s="29" t="s">
        <v>38</v>
      </c>
      <c r="C30" s="7">
        <v>4247.5728155339812</v>
      </c>
      <c r="D30" s="62">
        <v>179.79144192736427</v>
      </c>
      <c r="F30" s="11"/>
      <c r="G30" s="11"/>
      <c r="H30" s="11"/>
      <c r="I30" s="13"/>
      <c r="J30" s="13"/>
      <c r="K30" s="13"/>
      <c r="L30" s="13"/>
      <c r="M30" s="13"/>
      <c r="N30" s="13"/>
      <c r="O30" s="7"/>
      <c r="P30" s="7"/>
      <c r="Q30" s="13"/>
      <c r="R30" s="7"/>
      <c r="S30" s="7"/>
      <c r="T30" s="13"/>
      <c r="U30" s="7"/>
      <c r="V30" s="7"/>
      <c r="W30" s="13"/>
      <c r="X30" s="7"/>
      <c r="Y30" s="7"/>
      <c r="Z30" s="13"/>
      <c r="AA30" s="13"/>
      <c r="AB30" s="11"/>
      <c r="AC30" s="11"/>
      <c r="AD30" s="11"/>
      <c r="AE30" s="11"/>
      <c r="AF30" s="11"/>
      <c r="AG30" s="11"/>
      <c r="AH30" s="11"/>
      <c r="AI30" s="17"/>
    </row>
    <row r="31" spans="2:35" s="12" customFormat="1" ht="14.45" x14ac:dyDescent="0.3">
      <c r="B31" s="29" t="s">
        <v>38</v>
      </c>
      <c r="C31" s="7">
        <v>3775.620280474649</v>
      </c>
      <c r="D31" s="62">
        <v>77.669902912621367</v>
      </c>
      <c r="F31" s="11"/>
      <c r="G31" s="11"/>
      <c r="H31" s="11"/>
      <c r="I31" s="13"/>
      <c r="J31" s="13"/>
      <c r="K31" s="13"/>
      <c r="L31" s="13"/>
      <c r="M31" s="13"/>
      <c r="N31" s="13"/>
      <c r="O31" s="7"/>
      <c r="P31" s="7"/>
      <c r="Q31" s="13"/>
      <c r="R31" s="7"/>
      <c r="S31" s="7"/>
      <c r="T31" s="13"/>
      <c r="U31" s="7"/>
      <c r="V31" s="7"/>
      <c r="W31" s="13"/>
      <c r="X31" s="7"/>
      <c r="Y31" s="7"/>
      <c r="Z31" s="13"/>
      <c r="AA31" s="13"/>
      <c r="AB31" s="11"/>
      <c r="AC31" s="11"/>
      <c r="AD31" s="11"/>
      <c r="AE31" s="11"/>
      <c r="AF31" s="11"/>
      <c r="AG31" s="11"/>
      <c r="AH31" s="11"/>
      <c r="AI31" s="17"/>
    </row>
    <row r="32" spans="2:35" s="12" customFormat="1" ht="14.45" x14ac:dyDescent="0.3">
      <c r="B32" s="29" t="s">
        <v>9</v>
      </c>
      <c r="C32" s="7">
        <v>280.9061488673139</v>
      </c>
      <c r="D32" s="62" t="s">
        <v>10</v>
      </c>
      <c r="F32" s="11"/>
      <c r="G32" s="11"/>
      <c r="H32" s="11"/>
      <c r="I32" s="13"/>
      <c r="J32" s="13"/>
      <c r="K32" s="13"/>
      <c r="L32" s="13"/>
      <c r="M32" s="13"/>
      <c r="N32" s="13"/>
      <c r="O32" s="7"/>
      <c r="P32" s="7"/>
      <c r="Q32" s="13"/>
      <c r="R32" s="7"/>
      <c r="S32" s="7"/>
      <c r="T32" s="13"/>
      <c r="U32" s="7"/>
      <c r="V32" s="7"/>
      <c r="W32" s="13"/>
      <c r="X32" s="7"/>
      <c r="Y32" s="7"/>
      <c r="Z32" s="13"/>
      <c r="AA32" s="13"/>
      <c r="AB32" s="11"/>
      <c r="AC32" s="11"/>
      <c r="AD32" s="11"/>
      <c r="AE32" s="11"/>
      <c r="AF32" s="11"/>
      <c r="AG32" s="11"/>
      <c r="AH32" s="11"/>
      <c r="AI32" s="17"/>
    </row>
    <row r="33" spans="2:35" s="12" customFormat="1" ht="14.45" x14ac:dyDescent="0.3">
      <c r="B33" s="29" t="s">
        <v>9</v>
      </c>
      <c r="C33" s="7">
        <v>906.14886731391584</v>
      </c>
      <c r="D33" s="62">
        <v>31.318509238960228</v>
      </c>
      <c r="F33" s="11"/>
      <c r="G33" s="11"/>
      <c r="H33" s="11"/>
      <c r="I33" s="101"/>
      <c r="J33" s="13"/>
      <c r="K33" s="13"/>
      <c r="L33" s="13"/>
      <c r="M33" s="13"/>
      <c r="N33" s="13"/>
      <c r="O33" s="7"/>
      <c r="P33" s="7"/>
      <c r="Q33" s="13"/>
      <c r="R33" s="7"/>
      <c r="S33" s="7"/>
      <c r="T33" s="13"/>
      <c r="U33" s="7"/>
      <c r="V33" s="7"/>
      <c r="W33" s="13"/>
      <c r="X33" s="7"/>
      <c r="Y33" s="7"/>
      <c r="Z33" s="13"/>
      <c r="AA33" s="13"/>
      <c r="AB33" s="11"/>
      <c r="AC33" s="11"/>
      <c r="AD33" s="11"/>
      <c r="AE33" s="11"/>
      <c r="AF33" s="11"/>
      <c r="AG33" s="11"/>
      <c r="AH33" s="11"/>
      <c r="AI33" s="17"/>
    </row>
    <row r="34" spans="2:35" s="12" customFormat="1" ht="14.45" x14ac:dyDescent="0.3">
      <c r="B34" s="29" t="s">
        <v>9</v>
      </c>
      <c r="C34" s="7">
        <v>424.75728155339817</v>
      </c>
      <c r="D34" s="62">
        <v>15.169902912621358</v>
      </c>
      <c r="F34" s="11"/>
      <c r="G34" s="11"/>
      <c r="H34" s="11"/>
      <c r="I34" s="101"/>
      <c r="J34" s="13"/>
      <c r="K34" s="13"/>
      <c r="L34" s="13"/>
      <c r="M34" s="13"/>
      <c r="N34" s="13"/>
      <c r="O34" s="7"/>
      <c r="P34" s="13"/>
      <c r="Q34" s="13"/>
      <c r="R34" s="91"/>
      <c r="S34" s="91"/>
      <c r="T34" s="13"/>
      <c r="U34" s="7"/>
      <c r="V34" s="7"/>
      <c r="W34" s="13"/>
      <c r="X34" s="7"/>
      <c r="Y34" s="7"/>
      <c r="Z34" s="13"/>
      <c r="AA34" s="13"/>
      <c r="AB34" s="11"/>
      <c r="AC34" s="11"/>
      <c r="AD34" s="11"/>
      <c r="AE34" s="11"/>
      <c r="AF34" s="11"/>
      <c r="AG34" s="11"/>
      <c r="AH34" s="11"/>
      <c r="AI34" s="17"/>
    </row>
    <row r="35" spans="2:35" s="12" customFormat="1" ht="14.45" x14ac:dyDescent="0.3">
      <c r="B35" s="30" t="s">
        <v>9</v>
      </c>
      <c r="C35" s="51">
        <v>1191.7827494019982</v>
      </c>
      <c r="D35" s="63">
        <v>73.870831574504038</v>
      </c>
      <c r="F35" s="11"/>
      <c r="G35" s="11"/>
      <c r="H35" s="11"/>
      <c r="I35" s="101"/>
      <c r="J35" s="13"/>
      <c r="K35" s="13"/>
      <c r="L35" s="13"/>
      <c r="M35" s="13"/>
      <c r="N35" s="13"/>
      <c r="O35" s="7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1"/>
      <c r="AC35" s="11"/>
      <c r="AD35" s="11"/>
      <c r="AE35" s="11"/>
      <c r="AF35" s="11"/>
      <c r="AG35" s="11"/>
      <c r="AH35" s="11"/>
      <c r="AI35" s="17"/>
    </row>
    <row r="36" spans="2:35" s="12" customFormat="1" ht="14.45" x14ac:dyDescent="0.3">
      <c r="B36" s="13"/>
      <c r="C36" s="3"/>
      <c r="D36" s="3"/>
      <c r="F36" s="11"/>
      <c r="G36" s="11"/>
      <c r="H36" s="11"/>
      <c r="I36" s="101"/>
      <c r="J36" s="13"/>
      <c r="K36" s="13"/>
      <c r="L36" s="13"/>
      <c r="M36" s="13"/>
      <c r="N36" s="13"/>
      <c r="O36" s="7"/>
      <c r="P36" s="13"/>
      <c r="Q36" s="13"/>
      <c r="R36" s="13"/>
      <c r="S36" s="13"/>
      <c r="T36" s="13"/>
      <c r="U36" s="91"/>
      <c r="V36" s="91"/>
      <c r="W36" s="13"/>
      <c r="X36" s="91"/>
      <c r="Y36" s="91"/>
      <c r="Z36" s="13"/>
      <c r="AA36" s="13"/>
      <c r="AB36" s="11"/>
      <c r="AC36" s="11"/>
      <c r="AD36" s="11"/>
      <c r="AE36" s="11"/>
      <c r="AF36" s="11"/>
      <c r="AG36" s="11"/>
      <c r="AH36" s="11"/>
      <c r="AI36" s="17"/>
    </row>
    <row r="37" spans="2:35" s="12" customFormat="1" ht="14.45" x14ac:dyDescent="0.3">
      <c r="D37" s="37"/>
      <c r="E37" s="11"/>
      <c r="F37" s="11"/>
      <c r="G37" s="11"/>
      <c r="H37" s="11"/>
      <c r="I37" s="101"/>
      <c r="J37" s="13"/>
      <c r="K37" s="13"/>
      <c r="L37" s="13"/>
      <c r="M37" s="13"/>
      <c r="N37" s="13"/>
      <c r="O37" s="7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7"/>
      <c r="AB37" s="11"/>
      <c r="AC37" s="11"/>
      <c r="AD37" s="11"/>
      <c r="AE37" s="11"/>
      <c r="AF37" s="11"/>
      <c r="AG37" s="11"/>
      <c r="AH37" s="11"/>
      <c r="AI37" s="17"/>
    </row>
    <row r="38" spans="2:35" s="12" customFormat="1" ht="21" x14ac:dyDescent="0.35">
      <c r="B38" s="45" t="s">
        <v>79</v>
      </c>
      <c r="C38" s="45"/>
      <c r="D38" s="45"/>
      <c r="E38" s="45"/>
      <c r="F38" s="11"/>
      <c r="G38" s="11"/>
      <c r="H38" s="11"/>
      <c r="I38" s="101"/>
      <c r="J38" s="13"/>
      <c r="K38" s="13"/>
      <c r="L38" s="13"/>
      <c r="M38" s="13"/>
      <c r="N38" s="13"/>
      <c r="O38" s="7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7"/>
      <c r="AB38" s="11"/>
      <c r="AC38" s="11"/>
      <c r="AD38" s="11"/>
      <c r="AE38" s="11"/>
      <c r="AF38" s="11"/>
      <c r="AG38" s="11"/>
      <c r="AH38" s="11"/>
      <c r="AI38" s="17"/>
    </row>
    <row r="39" spans="2:35" s="12" customFormat="1" ht="14.45" x14ac:dyDescent="0.3">
      <c r="D39" s="37"/>
      <c r="E39" s="11"/>
      <c r="F39" s="11"/>
      <c r="G39" s="11"/>
      <c r="H39" s="11"/>
      <c r="I39" s="101"/>
      <c r="J39" s="13"/>
      <c r="K39" s="13"/>
      <c r="L39" s="13"/>
      <c r="M39" s="13"/>
      <c r="N39" s="13"/>
      <c r="O39" s="7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7"/>
      <c r="AB39" s="11"/>
      <c r="AC39" s="11"/>
      <c r="AD39" s="11"/>
      <c r="AE39" s="11"/>
      <c r="AF39" s="11"/>
      <c r="AG39" s="11"/>
      <c r="AH39" s="11"/>
      <c r="AI39" s="17"/>
    </row>
    <row r="40" spans="2:35" s="12" customFormat="1" ht="43.15" customHeight="1" x14ac:dyDescent="0.3">
      <c r="B40" s="44" t="s">
        <v>48</v>
      </c>
      <c r="C40" s="40" t="s">
        <v>41</v>
      </c>
      <c r="D40" s="69" t="s">
        <v>42</v>
      </c>
      <c r="E40" s="41" t="s">
        <v>40</v>
      </c>
      <c r="F40" s="41" t="s">
        <v>39</v>
      </c>
      <c r="G40" s="70" t="s">
        <v>47</v>
      </c>
      <c r="H40" s="11"/>
      <c r="I40" s="101"/>
      <c r="J40" s="13"/>
      <c r="K40" s="13"/>
      <c r="L40" s="13"/>
      <c r="M40" s="13"/>
      <c r="N40" s="13"/>
      <c r="O40" s="7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7"/>
      <c r="AB40" s="11"/>
      <c r="AC40" s="11"/>
      <c r="AD40" s="11"/>
      <c r="AE40" s="11"/>
      <c r="AF40" s="11"/>
      <c r="AG40" s="11"/>
      <c r="AH40" s="11"/>
      <c r="AI40" s="17"/>
    </row>
    <row r="41" spans="2:35" s="12" customFormat="1" x14ac:dyDescent="0.25">
      <c r="B41" s="21" t="s">
        <v>8</v>
      </c>
      <c r="C41" s="65" t="s">
        <v>64</v>
      </c>
      <c r="D41" s="65" t="s">
        <v>67</v>
      </c>
      <c r="E41" s="65" t="s">
        <v>73</v>
      </c>
      <c r="F41" s="65" t="s">
        <v>74</v>
      </c>
      <c r="G41" s="66" t="s">
        <v>70</v>
      </c>
      <c r="H41" s="11"/>
      <c r="I41" s="101"/>
      <c r="O41" s="7"/>
      <c r="Z41" s="13"/>
      <c r="AA41" s="11"/>
      <c r="AB41" s="11"/>
      <c r="AC41" s="11"/>
      <c r="AD41" s="11"/>
      <c r="AE41" s="11"/>
      <c r="AF41" s="11"/>
      <c r="AG41" s="11"/>
      <c r="AH41" s="11"/>
      <c r="AI41" s="17"/>
    </row>
    <row r="42" spans="2:35" s="12" customFormat="1" x14ac:dyDescent="0.25">
      <c r="B42" s="29" t="s">
        <v>38</v>
      </c>
      <c r="C42" s="65" t="s">
        <v>65</v>
      </c>
      <c r="D42" s="65" t="s">
        <v>68</v>
      </c>
      <c r="E42" s="65" t="s">
        <v>75</v>
      </c>
      <c r="F42" s="65" t="s">
        <v>76</v>
      </c>
      <c r="G42" s="66" t="s">
        <v>71</v>
      </c>
      <c r="H42" s="11"/>
      <c r="I42" s="101"/>
      <c r="O42" s="7"/>
      <c r="Z42" s="13"/>
      <c r="AA42" s="11"/>
      <c r="AB42" s="11"/>
      <c r="AC42" s="11"/>
      <c r="AD42" s="11"/>
      <c r="AE42" s="11"/>
      <c r="AF42" s="11"/>
      <c r="AG42" s="11"/>
      <c r="AH42" s="11"/>
      <c r="AI42" s="17"/>
    </row>
    <row r="43" spans="2:35" s="12" customFormat="1" x14ac:dyDescent="0.25">
      <c r="B43" s="30" t="s">
        <v>9</v>
      </c>
      <c r="C43" s="67" t="s">
        <v>66</v>
      </c>
      <c r="D43" s="67" t="s">
        <v>69</v>
      </c>
      <c r="E43" s="67" t="s">
        <v>77</v>
      </c>
      <c r="F43" s="67" t="s">
        <v>78</v>
      </c>
      <c r="G43" s="68" t="s">
        <v>72</v>
      </c>
      <c r="H43" s="11"/>
      <c r="I43" s="101"/>
      <c r="O43" s="7"/>
      <c r="Z43" s="13"/>
      <c r="AA43" s="11"/>
      <c r="AB43" s="11"/>
      <c r="AC43" s="11"/>
      <c r="AD43" s="11"/>
      <c r="AE43" s="11"/>
      <c r="AF43" s="11"/>
      <c r="AG43" s="11"/>
      <c r="AH43" s="11"/>
      <c r="AI43" s="17"/>
    </row>
    <row r="44" spans="2:35" s="12" customFormat="1" ht="14.45" x14ac:dyDescent="0.3">
      <c r="B44" s="13"/>
      <c r="C44" s="10"/>
      <c r="D44" s="10"/>
      <c r="E44" s="10"/>
      <c r="F44" s="10"/>
      <c r="G44" s="10"/>
      <c r="H44" s="11"/>
      <c r="I44" s="101"/>
      <c r="O44" s="7"/>
      <c r="T44" s="13"/>
      <c r="Z44" s="13"/>
      <c r="AA44" s="11"/>
      <c r="AB44" s="11"/>
      <c r="AC44" s="11"/>
      <c r="AD44" s="11"/>
      <c r="AE44" s="11"/>
      <c r="AF44" s="11"/>
      <c r="AG44" s="11"/>
      <c r="AH44" s="11"/>
      <c r="AI44" s="17"/>
    </row>
    <row r="45" spans="2:35" s="12" customFormat="1" ht="14.45" x14ac:dyDescent="0.3">
      <c r="D45" s="37"/>
      <c r="E45" s="11"/>
      <c r="F45" s="11"/>
      <c r="G45" s="11"/>
      <c r="H45" s="11"/>
      <c r="I45" s="101"/>
      <c r="O45" s="7"/>
      <c r="T45" s="13"/>
      <c r="Z45" s="13"/>
      <c r="AA45" s="11"/>
      <c r="AB45" s="11"/>
      <c r="AC45" s="11"/>
      <c r="AD45" s="11"/>
      <c r="AE45" s="11"/>
      <c r="AF45" s="11"/>
      <c r="AG45" s="11"/>
      <c r="AH45" s="11"/>
      <c r="AI45" s="17"/>
    </row>
    <row r="46" spans="2:35" ht="23.45" x14ac:dyDescent="0.4">
      <c r="B46" s="43" t="s">
        <v>61</v>
      </c>
      <c r="P46" s="13"/>
      <c r="Q46" s="13"/>
      <c r="R46" s="13"/>
      <c r="S46" s="13"/>
      <c r="T46" s="13"/>
      <c r="U46" s="13"/>
    </row>
    <row r="47" spans="2:35" x14ac:dyDescent="0.25">
      <c r="P47" s="13"/>
      <c r="Q47" s="13"/>
      <c r="R47" s="13"/>
      <c r="S47" s="13"/>
      <c r="T47" s="13"/>
      <c r="U47" s="13"/>
    </row>
    <row r="48" spans="2:35" s="78" customFormat="1" ht="45" customHeight="1" x14ac:dyDescent="0.25">
      <c r="B48" s="44" t="s">
        <v>48</v>
      </c>
      <c r="C48" s="44" t="s">
        <v>45</v>
      </c>
      <c r="D48" s="33" t="s">
        <v>15</v>
      </c>
      <c r="E48" s="33" t="s">
        <v>16</v>
      </c>
      <c r="F48" s="33" t="s">
        <v>17</v>
      </c>
      <c r="G48" s="33" t="s">
        <v>18</v>
      </c>
      <c r="H48" s="33" t="s">
        <v>19</v>
      </c>
      <c r="I48" s="73" t="s">
        <v>20</v>
      </c>
      <c r="J48" s="33" t="s">
        <v>21</v>
      </c>
      <c r="K48" s="33" t="s">
        <v>22</v>
      </c>
      <c r="L48" s="33" t="s">
        <v>23</v>
      </c>
      <c r="M48" s="33" t="s">
        <v>24</v>
      </c>
      <c r="N48" s="33" t="s">
        <v>25</v>
      </c>
      <c r="O48" s="73" t="s">
        <v>20</v>
      </c>
      <c r="P48" s="33" t="s">
        <v>4</v>
      </c>
      <c r="Q48" s="33" t="s">
        <v>5</v>
      </c>
      <c r="R48" s="33" t="s">
        <v>6</v>
      </c>
      <c r="S48" s="33" t="s">
        <v>7</v>
      </c>
      <c r="T48" s="73" t="s">
        <v>20</v>
      </c>
      <c r="U48" s="77"/>
      <c r="V48" s="33" t="s">
        <v>0</v>
      </c>
      <c r="W48" s="33" t="s">
        <v>1</v>
      </c>
      <c r="X48" s="33" t="s">
        <v>2</v>
      </c>
      <c r="Y48" s="33" t="s">
        <v>3</v>
      </c>
      <c r="Z48" s="73" t="s">
        <v>20</v>
      </c>
      <c r="AA48" s="77"/>
      <c r="AB48" s="33" t="s">
        <v>27</v>
      </c>
      <c r="AC48" s="33" t="s">
        <v>28</v>
      </c>
      <c r="AD48" s="33" t="s">
        <v>29</v>
      </c>
      <c r="AE48" s="33" t="s">
        <v>30</v>
      </c>
      <c r="AF48" s="33" t="s">
        <v>31</v>
      </c>
      <c r="AG48" s="33" t="s">
        <v>32</v>
      </c>
      <c r="AH48" s="33" t="s">
        <v>33</v>
      </c>
      <c r="AI48" s="73" t="s">
        <v>20</v>
      </c>
    </row>
    <row r="49" spans="2:35" s="17" customFormat="1" x14ac:dyDescent="0.25">
      <c r="B49" s="19" t="s">
        <v>8</v>
      </c>
      <c r="C49" s="53">
        <v>0</v>
      </c>
      <c r="D49" s="19">
        <f t="shared" ref="D49:H58" si="5">D5*100/$I5</f>
        <v>100</v>
      </c>
      <c r="E49" s="13">
        <f t="shared" si="5"/>
        <v>0</v>
      </c>
      <c r="F49" s="13">
        <f t="shared" si="5"/>
        <v>0</v>
      </c>
      <c r="G49" s="13">
        <f t="shared" si="5"/>
        <v>0</v>
      </c>
      <c r="H49" s="13">
        <f t="shared" si="5"/>
        <v>0</v>
      </c>
      <c r="I49" s="62">
        <f t="shared" ref="I49:I64" si="6">(1*E5+2*F5+3*G5+4*H5)/(4*I5)*100</f>
        <v>0</v>
      </c>
      <c r="J49" s="16">
        <f t="shared" ref="J49:N58" si="7">J5*100/$O5</f>
        <v>98.973226225729263</v>
      </c>
      <c r="K49" s="17">
        <f t="shared" si="7"/>
        <v>1.0267737742707195</v>
      </c>
      <c r="L49" s="17">
        <f t="shared" si="7"/>
        <v>0</v>
      </c>
      <c r="M49" s="17">
        <f t="shared" si="7"/>
        <v>0</v>
      </c>
      <c r="N49" s="17">
        <f t="shared" si="7"/>
        <v>0</v>
      </c>
      <c r="O49" s="60">
        <f t="shared" ref="O49:O64" si="8">(1*K5+2*L5+3*M5+4*N5)/(4*O5)*100</f>
        <v>0.25669344356767987</v>
      </c>
      <c r="P49" s="82">
        <f t="shared" ref="P49:S64" si="9">P5*100/$T5</f>
        <v>100</v>
      </c>
      <c r="Q49" s="14">
        <f t="shared" si="9"/>
        <v>0</v>
      </c>
      <c r="R49" s="14">
        <f t="shared" si="9"/>
        <v>0</v>
      </c>
      <c r="S49" s="14">
        <f t="shared" si="9"/>
        <v>0</v>
      </c>
      <c r="T49" s="96">
        <f t="shared" ref="T49:T64" si="10">(1*Q5+2*R5+3*S5)/(3*T5)*100</f>
        <v>0</v>
      </c>
      <c r="U49" s="18"/>
      <c r="V49" s="82">
        <f t="shared" ref="V49:Y64" si="11">V5*100/$Z5</f>
        <v>100</v>
      </c>
      <c r="W49" s="14">
        <f t="shared" si="11"/>
        <v>0</v>
      </c>
      <c r="X49" s="14">
        <f t="shared" si="11"/>
        <v>0</v>
      </c>
      <c r="Y49" s="14">
        <f t="shared" si="11"/>
        <v>0</v>
      </c>
      <c r="Z49" s="96">
        <f t="shared" ref="Z49:Z64" si="12">(1*W5+2*X5+3*Y5)/(3*Z5)*100</f>
        <v>0</v>
      </c>
      <c r="AA49" s="18"/>
      <c r="AB49" s="16">
        <f t="shared" ref="AB49:AH58" si="13">AB5*100/$AI5</f>
        <v>100</v>
      </c>
      <c r="AC49" s="17">
        <f t="shared" si="13"/>
        <v>0</v>
      </c>
      <c r="AD49" s="17">
        <f t="shared" si="13"/>
        <v>0</v>
      </c>
      <c r="AE49" s="17">
        <f t="shared" si="13"/>
        <v>0</v>
      </c>
      <c r="AF49" s="17">
        <f t="shared" si="13"/>
        <v>0</v>
      </c>
      <c r="AG49" s="17">
        <f t="shared" si="13"/>
        <v>0</v>
      </c>
      <c r="AH49" s="17">
        <f t="shared" si="13"/>
        <v>0</v>
      </c>
      <c r="AI49" s="74">
        <f t="shared" ref="AI49:AI64" si="14">(1*AC5+2*AD5+3*AE5+4*AF5+5*AG5+6*AH5)/(6*AI5)*100</f>
        <v>0</v>
      </c>
    </row>
    <row r="50" spans="2:35" s="17" customFormat="1" x14ac:dyDescent="0.25">
      <c r="B50" s="19" t="s">
        <v>8</v>
      </c>
      <c r="C50" s="53">
        <v>0</v>
      </c>
      <c r="D50" s="19">
        <f t="shared" si="5"/>
        <v>99.906565658250557</v>
      </c>
      <c r="E50" s="13">
        <f t="shared" si="5"/>
        <v>9.3434341749447827E-2</v>
      </c>
      <c r="F50" s="13">
        <f t="shared" si="5"/>
        <v>0</v>
      </c>
      <c r="G50" s="13">
        <f t="shared" si="5"/>
        <v>0</v>
      </c>
      <c r="H50" s="13">
        <f t="shared" si="5"/>
        <v>0</v>
      </c>
      <c r="I50" s="62">
        <f t="shared" si="6"/>
        <v>2.3358585437361957E-2</v>
      </c>
      <c r="J50" s="16">
        <f t="shared" si="7"/>
        <v>100</v>
      </c>
      <c r="K50" s="17">
        <f t="shared" si="7"/>
        <v>0</v>
      </c>
      <c r="L50" s="17">
        <f t="shared" si="7"/>
        <v>0</v>
      </c>
      <c r="M50" s="17">
        <f t="shared" si="7"/>
        <v>0</v>
      </c>
      <c r="N50" s="17">
        <f t="shared" si="7"/>
        <v>0</v>
      </c>
      <c r="O50" s="60">
        <f t="shared" si="8"/>
        <v>0</v>
      </c>
      <c r="P50" s="16">
        <f t="shared" si="9"/>
        <v>100</v>
      </c>
      <c r="Q50" s="17">
        <f t="shared" si="9"/>
        <v>0</v>
      </c>
      <c r="R50" s="17">
        <f t="shared" si="9"/>
        <v>0</v>
      </c>
      <c r="S50" s="17">
        <f t="shared" si="9"/>
        <v>0</v>
      </c>
      <c r="T50" s="97">
        <f t="shared" si="10"/>
        <v>0</v>
      </c>
      <c r="U50" s="18"/>
      <c r="V50" s="16">
        <f t="shared" si="11"/>
        <v>99.494959817406766</v>
      </c>
      <c r="W50" s="17">
        <f t="shared" si="11"/>
        <v>0.50504018259322814</v>
      </c>
      <c r="X50" s="17">
        <f t="shared" si="11"/>
        <v>0</v>
      </c>
      <c r="Y50" s="17">
        <f t="shared" si="11"/>
        <v>0</v>
      </c>
      <c r="Z50" s="97">
        <f t="shared" si="12"/>
        <v>0.16834672753107607</v>
      </c>
      <c r="AA50" s="18"/>
      <c r="AB50" s="16">
        <f t="shared" si="13"/>
        <v>100</v>
      </c>
      <c r="AC50" s="17">
        <f t="shared" si="13"/>
        <v>0</v>
      </c>
      <c r="AD50" s="17">
        <f t="shared" si="13"/>
        <v>0</v>
      </c>
      <c r="AE50" s="17">
        <f t="shared" si="13"/>
        <v>0</v>
      </c>
      <c r="AF50" s="17">
        <f t="shared" si="13"/>
        <v>0</v>
      </c>
      <c r="AG50" s="17">
        <f t="shared" si="13"/>
        <v>0</v>
      </c>
      <c r="AH50" s="17">
        <f t="shared" si="13"/>
        <v>0</v>
      </c>
      <c r="AI50" s="74">
        <f t="shared" si="14"/>
        <v>0</v>
      </c>
    </row>
    <row r="51" spans="2:35" s="17" customFormat="1" x14ac:dyDescent="0.25">
      <c r="B51" s="19" t="s">
        <v>8</v>
      </c>
      <c r="C51" s="53">
        <v>60</v>
      </c>
      <c r="D51" s="19">
        <f t="shared" si="5"/>
        <v>96.791345675076457</v>
      </c>
      <c r="E51" s="13">
        <f t="shared" si="5"/>
        <v>1.0469028577458681</v>
      </c>
      <c r="F51" s="13">
        <f t="shared" si="5"/>
        <v>0.95407586866799987</v>
      </c>
      <c r="G51" s="13">
        <f t="shared" si="5"/>
        <v>0.52969884948282864</v>
      </c>
      <c r="H51" s="13">
        <f t="shared" si="5"/>
        <v>0.67797674902686855</v>
      </c>
      <c r="I51" s="62">
        <f t="shared" si="6"/>
        <v>1.814014534909457</v>
      </c>
      <c r="J51" s="16">
        <f t="shared" si="7"/>
        <v>77.387196897236024</v>
      </c>
      <c r="K51" s="17">
        <f t="shared" si="7"/>
        <v>12.465309797143201</v>
      </c>
      <c r="L51" s="17">
        <f t="shared" si="7"/>
        <v>5.2131206517414501</v>
      </c>
      <c r="M51" s="17">
        <f t="shared" si="7"/>
        <v>3.0592188619058036</v>
      </c>
      <c r="N51" s="17">
        <f t="shared" si="7"/>
        <v>1.8751537919735284</v>
      </c>
      <c r="O51" s="60">
        <f t="shared" si="8"/>
        <v>9.8924557135594053</v>
      </c>
      <c r="P51" s="16">
        <f t="shared" si="9"/>
        <v>4.917838513686581</v>
      </c>
      <c r="Q51" s="17">
        <f t="shared" si="9"/>
        <v>18.57302991130377</v>
      </c>
      <c r="R51" s="17">
        <f t="shared" si="9"/>
        <v>17.393438706747418</v>
      </c>
      <c r="S51" s="17">
        <f t="shared" si="9"/>
        <v>59.115692868262229</v>
      </c>
      <c r="T51" s="97">
        <f t="shared" si="10"/>
        <v>76.902328643195091</v>
      </c>
      <c r="U51" s="18"/>
      <c r="V51" s="16">
        <f t="shared" si="11"/>
        <v>4.0349282767389436</v>
      </c>
      <c r="W51" s="17">
        <f t="shared" si="11"/>
        <v>22.559281788737298</v>
      </c>
      <c r="X51" s="17">
        <f t="shared" si="11"/>
        <v>14.644088616562271</v>
      </c>
      <c r="Y51" s="17">
        <f t="shared" si="11"/>
        <v>58.761701317961482</v>
      </c>
      <c r="Z51" s="97">
        <f t="shared" si="12"/>
        <v>76.044187658582089</v>
      </c>
      <c r="AA51" s="18"/>
      <c r="AB51" s="16">
        <f t="shared" si="13"/>
        <v>99.476555009770749</v>
      </c>
      <c r="AC51" s="17">
        <f t="shared" si="13"/>
        <v>0.43184905781985539</v>
      </c>
      <c r="AD51" s="17">
        <f t="shared" si="13"/>
        <v>0</v>
      </c>
      <c r="AE51" s="17">
        <f t="shared" si="13"/>
        <v>0</v>
      </c>
      <c r="AF51" s="17">
        <f t="shared" si="13"/>
        <v>7.2272815550852035E-2</v>
      </c>
      <c r="AG51" s="17">
        <f t="shared" si="13"/>
        <v>1.9323116858541642E-2</v>
      </c>
      <c r="AH51" s="17">
        <f t="shared" si="13"/>
        <v>0</v>
      </c>
      <c r="AI51" s="74">
        <f t="shared" si="14"/>
        <v>0.13625931738599528</v>
      </c>
    </row>
    <row r="52" spans="2:35" s="17" customFormat="1" x14ac:dyDescent="0.25">
      <c r="B52" s="19" t="s">
        <v>8</v>
      </c>
      <c r="C52" s="53">
        <v>60</v>
      </c>
      <c r="D52" s="19">
        <f t="shared" si="5"/>
        <v>96.085100946012261</v>
      </c>
      <c r="E52" s="13">
        <f t="shared" si="5"/>
        <v>1.3900984178556566</v>
      </c>
      <c r="F52" s="13">
        <f t="shared" si="5"/>
        <v>1.1158835509389924</v>
      </c>
      <c r="G52" s="13">
        <f t="shared" si="5"/>
        <v>0.66667484906807406</v>
      </c>
      <c r="H52" s="13">
        <f t="shared" si="5"/>
        <v>0.74224223612500095</v>
      </c>
      <c r="I52" s="62">
        <f t="shared" si="6"/>
        <v>2.1477147528594664</v>
      </c>
      <c r="J52" s="16">
        <f t="shared" si="7"/>
        <v>77.011172849247274</v>
      </c>
      <c r="K52" s="17">
        <f t="shared" si="7"/>
        <v>10.810963311357826</v>
      </c>
      <c r="L52" s="17">
        <f t="shared" si="7"/>
        <v>5.7938399762803199</v>
      </c>
      <c r="M52" s="17">
        <f t="shared" si="7"/>
        <v>4.4919998159589181</v>
      </c>
      <c r="N52" s="17">
        <f t="shared" si="7"/>
        <v>1.8920240471556493</v>
      </c>
      <c r="O52" s="60">
        <f t="shared" si="8"/>
        <v>10.860684725104454</v>
      </c>
      <c r="P52" s="16">
        <f t="shared" si="9"/>
        <v>7.0056174403009042</v>
      </c>
      <c r="Q52" s="17">
        <f t="shared" si="9"/>
        <v>20.108830243455106</v>
      </c>
      <c r="R52" s="17">
        <f t="shared" si="9"/>
        <v>19.012865433984654</v>
      </c>
      <c r="S52" s="17">
        <f t="shared" si="9"/>
        <v>53.872686882259337</v>
      </c>
      <c r="T52" s="97">
        <f t="shared" si="10"/>
        <v>73.250873919400803</v>
      </c>
      <c r="U52" s="18"/>
      <c r="V52" s="16">
        <f t="shared" si="11"/>
        <v>17.393040588742046</v>
      </c>
      <c r="W52" s="17">
        <f t="shared" si="11"/>
        <v>21.800341550783365</v>
      </c>
      <c r="X52" s="17">
        <f t="shared" si="11"/>
        <v>17.618625426690546</v>
      </c>
      <c r="Y52" s="17">
        <f t="shared" si="11"/>
        <v>43.187992433784039</v>
      </c>
      <c r="Z52" s="97">
        <f t="shared" si="12"/>
        <v>62.200523235172192</v>
      </c>
      <c r="AA52" s="18"/>
      <c r="AB52" s="16">
        <f t="shared" si="13"/>
        <v>99.061172448255121</v>
      </c>
      <c r="AC52" s="17">
        <f t="shared" si="13"/>
        <v>0.87140540452888982</v>
      </c>
      <c r="AD52" s="17">
        <f t="shared" si="13"/>
        <v>0</v>
      </c>
      <c r="AE52" s="17">
        <f t="shared" si="13"/>
        <v>0</v>
      </c>
      <c r="AF52" s="17">
        <f t="shared" si="13"/>
        <v>6.7422147216001233E-2</v>
      </c>
      <c r="AG52" s="17">
        <f t="shared" si="13"/>
        <v>0</v>
      </c>
      <c r="AH52" s="17">
        <f t="shared" si="13"/>
        <v>0</v>
      </c>
      <c r="AI52" s="74">
        <f t="shared" si="14"/>
        <v>0.19018233223214911</v>
      </c>
    </row>
    <row r="53" spans="2:35" s="13" customFormat="1" x14ac:dyDescent="0.25">
      <c r="B53" s="19" t="s">
        <v>38</v>
      </c>
      <c r="C53" s="53">
        <v>0</v>
      </c>
      <c r="D53" s="19">
        <f t="shared" si="5"/>
        <v>100.00000000000001</v>
      </c>
      <c r="E53" s="13">
        <f t="shared" si="5"/>
        <v>0</v>
      </c>
      <c r="F53" s="13">
        <f t="shared" si="5"/>
        <v>0</v>
      </c>
      <c r="G53" s="13">
        <f t="shared" si="5"/>
        <v>0</v>
      </c>
      <c r="H53" s="13">
        <f t="shared" si="5"/>
        <v>0</v>
      </c>
      <c r="I53" s="62">
        <f t="shared" si="6"/>
        <v>0</v>
      </c>
      <c r="J53" s="19">
        <f t="shared" si="7"/>
        <v>99.193786863352742</v>
      </c>
      <c r="K53" s="13">
        <f t="shared" si="7"/>
        <v>0.80621313664726713</v>
      </c>
      <c r="L53" s="13">
        <f t="shared" si="7"/>
        <v>0</v>
      </c>
      <c r="M53" s="13">
        <f t="shared" si="7"/>
        <v>0</v>
      </c>
      <c r="N53" s="13">
        <f t="shared" si="7"/>
        <v>0</v>
      </c>
      <c r="O53" s="62">
        <f t="shared" si="8"/>
        <v>0.20155328416181678</v>
      </c>
      <c r="P53" s="19">
        <f t="shared" si="9"/>
        <v>99.965924837971698</v>
      </c>
      <c r="Q53" s="13">
        <f t="shared" si="9"/>
        <v>7.4579462872204202E-3</v>
      </c>
      <c r="R53" s="13">
        <f t="shared" si="9"/>
        <v>2.6617215741065372E-2</v>
      </c>
      <c r="S53" s="13">
        <f t="shared" si="9"/>
        <v>0</v>
      </c>
      <c r="T53" s="115">
        <f t="shared" si="10"/>
        <v>2.0230792589783723E-2</v>
      </c>
      <c r="U53" s="20"/>
      <c r="V53" s="19">
        <f t="shared" si="11"/>
        <v>100</v>
      </c>
      <c r="W53" s="13">
        <f t="shared" si="11"/>
        <v>0</v>
      </c>
      <c r="X53" s="13">
        <f t="shared" si="11"/>
        <v>0</v>
      </c>
      <c r="Y53" s="13">
        <f t="shared" si="11"/>
        <v>0</v>
      </c>
      <c r="Z53" s="115">
        <f t="shared" si="12"/>
        <v>0</v>
      </c>
      <c r="AA53" s="20"/>
      <c r="AB53" s="19">
        <f t="shared" si="13"/>
        <v>98.691377062532737</v>
      </c>
      <c r="AC53" s="13">
        <f t="shared" si="13"/>
        <v>1.2414056913838143</v>
      </c>
      <c r="AD53" s="13">
        <f t="shared" si="13"/>
        <v>0</v>
      </c>
      <c r="AE53" s="13">
        <f t="shared" si="13"/>
        <v>0</v>
      </c>
      <c r="AF53" s="13">
        <f t="shared" si="13"/>
        <v>6.7217246083457069E-2</v>
      </c>
      <c r="AG53" s="13">
        <f t="shared" si="13"/>
        <v>0</v>
      </c>
      <c r="AH53" s="13">
        <f t="shared" si="13"/>
        <v>0</v>
      </c>
      <c r="AI53" s="111">
        <f t="shared" si="14"/>
        <v>0.25171244595294046</v>
      </c>
    </row>
    <row r="54" spans="2:35" s="13" customFormat="1" x14ac:dyDescent="0.25">
      <c r="B54" s="19" t="s">
        <v>38</v>
      </c>
      <c r="C54" s="53">
        <v>0</v>
      </c>
      <c r="D54" s="19">
        <f t="shared" si="5"/>
        <v>100</v>
      </c>
      <c r="E54" s="13">
        <f t="shared" si="5"/>
        <v>0</v>
      </c>
      <c r="F54" s="13">
        <f t="shared" si="5"/>
        <v>0</v>
      </c>
      <c r="G54" s="13">
        <f t="shared" si="5"/>
        <v>0</v>
      </c>
      <c r="H54" s="13">
        <f t="shared" si="5"/>
        <v>0</v>
      </c>
      <c r="I54" s="62">
        <f t="shared" si="6"/>
        <v>0</v>
      </c>
      <c r="J54" s="19">
        <f t="shared" si="7"/>
        <v>96.078284201560024</v>
      </c>
      <c r="K54" s="13">
        <f t="shared" si="7"/>
        <v>3.4107574131398484</v>
      </c>
      <c r="L54" s="13">
        <f t="shared" si="7"/>
        <v>0</v>
      </c>
      <c r="M54" s="13">
        <f t="shared" si="7"/>
        <v>0.45096586623134932</v>
      </c>
      <c r="N54" s="13">
        <f t="shared" si="7"/>
        <v>5.9992519068776382E-2</v>
      </c>
      <c r="O54" s="62">
        <f t="shared" si="8"/>
        <v>1.2509062720272506</v>
      </c>
      <c r="P54" s="19">
        <f t="shared" si="9"/>
        <v>99.707722885386829</v>
      </c>
      <c r="Q54" s="13">
        <f t="shared" si="9"/>
        <v>0</v>
      </c>
      <c r="R54" s="13">
        <f t="shared" si="9"/>
        <v>0</v>
      </c>
      <c r="S54" s="13">
        <f t="shared" si="9"/>
        <v>0.29227711461317163</v>
      </c>
      <c r="T54" s="115">
        <f t="shared" si="10"/>
        <v>0.29227711461317163</v>
      </c>
      <c r="U54" s="20"/>
      <c r="V54" s="19">
        <f t="shared" si="11"/>
        <v>99.930082519617244</v>
      </c>
      <c r="W54" s="13">
        <f t="shared" si="11"/>
        <v>0</v>
      </c>
      <c r="X54" s="13">
        <f t="shared" si="11"/>
        <v>0</v>
      </c>
      <c r="Y54" s="13">
        <f t="shared" si="11"/>
        <v>6.9917480382756289E-2</v>
      </c>
      <c r="Z54" s="115">
        <f t="shared" si="12"/>
        <v>6.9917480382756289E-2</v>
      </c>
      <c r="AA54" s="20"/>
      <c r="AB54" s="19">
        <f t="shared" si="13"/>
        <v>99.144704102965918</v>
      </c>
      <c r="AC54" s="13">
        <f t="shared" si="13"/>
        <v>0.80410543195260831</v>
      </c>
      <c r="AD54" s="13">
        <f t="shared" si="13"/>
        <v>0</v>
      </c>
      <c r="AE54" s="13">
        <f t="shared" si="13"/>
        <v>0</v>
      </c>
      <c r="AF54" s="13">
        <f t="shared" si="13"/>
        <v>5.1190465081470696E-2</v>
      </c>
      <c r="AG54" s="13">
        <f t="shared" si="13"/>
        <v>0</v>
      </c>
      <c r="AH54" s="13">
        <f t="shared" si="13"/>
        <v>0</v>
      </c>
      <c r="AI54" s="111">
        <f t="shared" si="14"/>
        <v>0.16814454871308185</v>
      </c>
    </row>
    <row r="55" spans="2:35" s="13" customFormat="1" x14ac:dyDescent="0.25">
      <c r="B55" s="19" t="s">
        <v>38</v>
      </c>
      <c r="C55" s="53">
        <v>0</v>
      </c>
      <c r="D55" s="19">
        <f t="shared" si="5"/>
        <v>99.852431801403185</v>
      </c>
      <c r="E55" s="13">
        <f t="shared" si="5"/>
        <v>0.14756819859683062</v>
      </c>
      <c r="F55" s="13">
        <f t="shared" si="5"/>
        <v>0</v>
      </c>
      <c r="G55" s="13">
        <f t="shared" si="5"/>
        <v>0</v>
      </c>
      <c r="H55" s="13">
        <f t="shared" si="5"/>
        <v>0</v>
      </c>
      <c r="I55" s="62">
        <f t="shared" si="6"/>
        <v>3.6892049649207649E-2</v>
      </c>
      <c r="J55" s="19">
        <f t="shared" si="7"/>
        <v>94.890935087249957</v>
      </c>
      <c r="K55" s="13">
        <f t="shared" si="7"/>
        <v>4.4692780376094188</v>
      </c>
      <c r="L55" s="13">
        <f t="shared" si="7"/>
        <v>0</v>
      </c>
      <c r="M55" s="13">
        <f t="shared" si="7"/>
        <v>0.41747910187050463</v>
      </c>
      <c r="N55" s="13">
        <f t="shared" si="7"/>
        <v>0.22230777327010798</v>
      </c>
      <c r="O55" s="62">
        <f t="shared" si="8"/>
        <v>1.6527366090753413</v>
      </c>
      <c r="P55" s="19">
        <f t="shared" si="9"/>
        <v>99.883090208040315</v>
      </c>
      <c r="Q55" s="13">
        <f t="shared" si="9"/>
        <v>0</v>
      </c>
      <c r="R55" s="13">
        <f t="shared" si="9"/>
        <v>0</v>
      </c>
      <c r="S55" s="13">
        <f t="shared" si="9"/>
        <v>0.11690979195966973</v>
      </c>
      <c r="T55" s="115">
        <f t="shared" si="10"/>
        <v>0.11690979195966972</v>
      </c>
      <c r="U55" s="20"/>
      <c r="V55" s="19">
        <f t="shared" si="11"/>
        <v>100</v>
      </c>
      <c r="W55" s="13">
        <f t="shared" si="11"/>
        <v>0</v>
      </c>
      <c r="X55" s="13">
        <f t="shared" si="11"/>
        <v>0</v>
      </c>
      <c r="Y55" s="13">
        <f t="shared" si="11"/>
        <v>0</v>
      </c>
      <c r="Z55" s="115">
        <f t="shared" si="12"/>
        <v>0</v>
      </c>
      <c r="AA55" s="20"/>
      <c r="AB55" s="19">
        <f t="shared" si="13"/>
        <v>99.655968904455108</v>
      </c>
      <c r="AC55" s="13">
        <f t="shared" si="13"/>
        <v>0.29216733612988055</v>
      </c>
      <c r="AD55" s="13">
        <f t="shared" si="13"/>
        <v>0</v>
      </c>
      <c r="AE55" s="13">
        <f t="shared" si="13"/>
        <v>0</v>
      </c>
      <c r="AF55" s="13">
        <f t="shared" si="13"/>
        <v>4.9723523053553619E-2</v>
      </c>
      <c r="AG55" s="13">
        <f t="shared" si="13"/>
        <v>2.1402363614644263E-3</v>
      </c>
      <c r="AH55" s="13">
        <f t="shared" si="13"/>
        <v>0</v>
      </c>
      <c r="AI55" s="111">
        <f t="shared" si="14"/>
        <v>8.3627101691902864E-2</v>
      </c>
    </row>
    <row r="56" spans="2:35" s="13" customFormat="1" x14ac:dyDescent="0.25">
      <c r="B56" s="19" t="s">
        <v>38</v>
      </c>
      <c r="C56" s="53">
        <v>0</v>
      </c>
      <c r="D56" s="19">
        <f t="shared" si="5"/>
        <v>100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62">
        <f t="shared" si="6"/>
        <v>0</v>
      </c>
      <c r="J56" s="19">
        <f t="shared" si="7"/>
        <v>99.939023718229919</v>
      </c>
      <c r="K56" s="13">
        <f t="shared" si="7"/>
        <v>6.0976281770071486E-2</v>
      </c>
      <c r="L56" s="13">
        <f t="shared" si="7"/>
        <v>0</v>
      </c>
      <c r="M56" s="13">
        <f t="shared" si="7"/>
        <v>0</v>
      </c>
      <c r="N56" s="13">
        <f t="shared" si="7"/>
        <v>0</v>
      </c>
      <c r="O56" s="62">
        <f t="shared" si="8"/>
        <v>1.5244070442517871E-2</v>
      </c>
      <c r="P56" s="19">
        <f t="shared" si="9"/>
        <v>100</v>
      </c>
      <c r="Q56" s="13">
        <f t="shared" si="9"/>
        <v>0</v>
      </c>
      <c r="R56" s="13">
        <f t="shared" si="9"/>
        <v>0</v>
      </c>
      <c r="S56" s="13">
        <f t="shared" si="9"/>
        <v>0</v>
      </c>
      <c r="T56" s="115">
        <f t="shared" si="10"/>
        <v>0</v>
      </c>
      <c r="U56" s="20"/>
      <c r="V56" s="19">
        <f t="shared" si="11"/>
        <v>100</v>
      </c>
      <c r="W56" s="13">
        <f t="shared" si="11"/>
        <v>0</v>
      </c>
      <c r="X56" s="13">
        <f t="shared" si="11"/>
        <v>0</v>
      </c>
      <c r="Y56" s="13">
        <f t="shared" si="11"/>
        <v>0</v>
      </c>
      <c r="Z56" s="115">
        <f t="shared" si="12"/>
        <v>0</v>
      </c>
      <c r="AA56" s="20"/>
      <c r="AB56" s="19">
        <f t="shared" si="13"/>
        <v>99.477742414813719</v>
      </c>
      <c r="AC56" s="13">
        <f t="shared" si="13"/>
        <v>0.5222575851862965</v>
      </c>
      <c r="AD56" s="13">
        <f t="shared" si="13"/>
        <v>0</v>
      </c>
      <c r="AE56" s="13">
        <f t="shared" si="13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11">
        <f t="shared" si="14"/>
        <v>8.704293086438275E-2</v>
      </c>
    </row>
    <row r="57" spans="2:35" s="13" customFormat="1" x14ac:dyDescent="0.25">
      <c r="B57" s="19" t="s">
        <v>38</v>
      </c>
      <c r="C57" s="53">
        <v>60</v>
      </c>
      <c r="D57" s="19">
        <f t="shared" si="5"/>
        <v>91.597404451260729</v>
      </c>
      <c r="E57" s="13">
        <f t="shared" si="5"/>
        <v>3.4265029205838706</v>
      </c>
      <c r="F57" s="13">
        <f t="shared" si="5"/>
        <v>1.9156027056199565</v>
      </c>
      <c r="G57" s="13">
        <f t="shared" si="5"/>
        <v>1.2425463572866362</v>
      </c>
      <c r="H57" s="13">
        <f t="shared" si="5"/>
        <v>1.8179435652488203</v>
      </c>
      <c r="I57" s="62">
        <f t="shared" si="6"/>
        <v>4.5642804161697432</v>
      </c>
      <c r="J57" s="19">
        <f t="shared" si="7"/>
        <v>73.071920297049132</v>
      </c>
      <c r="K57" s="13">
        <f t="shared" si="7"/>
        <v>12.56450929569724</v>
      </c>
      <c r="L57" s="13">
        <f t="shared" si="7"/>
        <v>5.0699683602049506</v>
      </c>
      <c r="M57" s="13">
        <f t="shared" si="7"/>
        <v>5.1637159010982954</v>
      </c>
      <c r="N57" s="13">
        <f t="shared" si="7"/>
        <v>4.1298861459504037</v>
      </c>
      <c r="O57" s="62">
        <f t="shared" si="8"/>
        <v>13.678784575800909</v>
      </c>
      <c r="P57" s="19">
        <f t="shared" si="9"/>
        <v>9.1501068328303532</v>
      </c>
      <c r="Q57" s="13">
        <f t="shared" si="9"/>
        <v>13.72916493463231</v>
      </c>
      <c r="R57" s="13">
        <f t="shared" si="9"/>
        <v>20.761392473816873</v>
      </c>
      <c r="S57" s="13">
        <f t="shared" si="9"/>
        <v>56.359335758720462</v>
      </c>
      <c r="T57" s="115">
        <f t="shared" si="10"/>
        <v>74.776652386142487</v>
      </c>
      <c r="U57" s="20"/>
      <c r="V57" s="19">
        <f t="shared" si="11"/>
        <v>14.72865792923888</v>
      </c>
      <c r="W57" s="13">
        <f t="shared" si="11"/>
        <v>14.719044905560729</v>
      </c>
      <c r="X57" s="13">
        <f t="shared" si="11"/>
        <v>18.281307185908929</v>
      </c>
      <c r="Y57" s="13">
        <f t="shared" si="11"/>
        <v>52.270989979291464</v>
      </c>
      <c r="Z57" s="115">
        <f t="shared" si="12"/>
        <v>69.364876405084317</v>
      </c>
      <c r="AA57" s="20"/>
      <c r="AB57" s="19">
        <f t="shared" si="13"/>
        <v>98.372464646949481</v>
      </c>
      <c r="AC57" s="13">
        <f t="shared" si="13"/>
        <v>1.5402107677681403</v>
      </c>
      <c r="AD57" s="13">
        <f t="shared" si="13"/>
        <v>0</v>
      </c>
      <c r="AE57" s="13">
        <f t="shared" si="13"/>
        <v>0</v>
      </c>
      <c r="AF57" s="13">
        <f t="shared" si="13"/>
        <v>8.7324585282389219E-2</v>
      </c>
      <c r="AG57" s="13">
        <f t="shared" si="13"/>
        <v>0</v>
      </c>
      <c r="AH57" s="13">
        <f t="shared" si="13"/>
        <v>0</v>
      </c>
      <c r="AI57" s="111">
        <f t="shared" si="14"/>
        <v>0.31491818481628286</v>
      </c>
    </row>
    <row r="58" spans="2:35" s="13" customFormat="1" x14ac:dyDescent="0.25">
      <c r="B58" s="19" t="s">
        <v>38</v>
      </c>
      <c r="C58" s="53">
        <v>60</v>
      </c>
      <c r="D58" s="19">
        <f t="shared" si="5"/>
        <v>91.607619139474068</v>
      </c>
      <c r="E58" s="13">
        <f t="shared" si="5"/>
        <v>3.4636340672160264</v>
      </c>
      <c r="F58" s="13">
        <f t="shared" si="5"/>
        <v>2.4710947301675219</v>
      </c>
      <c r="G58" s="13">
        <f t="shared" si="5"/>
        <v>1.2081653043073832</v>
      </c>
      <c r="H58" s="13">
        <f t="shared" si="5"/>
        <v>1.2494867588350007</v>
      </c>
      <c r="I58" s="62">
        <f t="shared" si="6"/>
        <v>4.2570666189533055</v>
      </c>
      <c r="J58" s="19">
        <f t="shared" si="7"/>
        <v>73.301427979760646</v>
      </c>
      <c r="K58" s="13">
        <f t="shared" si="7"/>
        <v>11.936313535134415</v>
      </c>
      <c r="L58" s="13">
        <f t="shared" si="7"/>
        <v>6.2053030214109528</v>
      </c>
      <c r="M58" s="13">
        <f t="shared" si="7"/>
        <v>5.7042058007890031</v>
      </c>
      <c r="N58" s="13">
        <f t="shared" si="7"/>
        <v>2.8527496629049836</v>
      </c>
      <c r="O58" s="62">
        <f t="shared" si="8"/>
        <v>13.217633907985816</v>
      </c>
      <c r="P58" s="19">
        <f t="shared" si="9"/>
        <v>6.3133982371852362</v>
      </c>
      <c r="Q58" s="13">
        <f t="shared" si="9"/>
        <v>26.041255636838159</v>
      </c>
      <c r="R58" s="13">
        <f t="shared" si="9"/>
        <v>21.305195576462111</v>
      </c>
      <c r="S58" s="13">
        <f t="shared" si="9"/>
        <v>46.340150549514497</v>
      </c>
      <c r="T58" s="115">
        <f t="shared" si="10"/>
        <v>69.224032812768627</v>
      </c>
      <c r="U58" s="20"/>
      <c r="V58" s="19">
        <f t="shared" si="11"/>
        <v>34.305313603023329</v>
      </c>
      <c r="W58" s="13">
        <f t="shared" si="11"/>
        <v>25.027497619042453</v>
      </c>
      <c r="X58" s="13">
        <f t="shared" si="11"/>
        <v>16.514354082555769</v>
      </c>
      <c r="Y58" s="13">
        <f t="shared" si="11"/>
        <v>24.152834695378449</v>
      </c>
      <c r="Z58" s="115">
        <f t="shared" si="12"/>
        <v>43.504903290096443</v>
      </c>
      <c r="AA58" s="20"/>
      <c r="AB58" s="19">
        <f t="shared" si="13"/>
        <v>99.016987531501982</v>
      </c>
      <c r="AC58" s="13">
        <f t="shared" si="13"/>
        <v>0.95994000249790767</v>
      </c>
      <c r="AD58" s="13">
        <f t="shared" si="13"/>
        <v>0</v>
      </c>
      <c r="AE58" s="13">
        <f t="shared" si="13"/>
        <v>0</v>
      </c>
      <c r="AF58" s="13">
        <f t="shared" si="13"/>
        <v>1.6069039358323163E-2</v>
      </c>
      <c r="AG58" s="13">
        <f t="shared" si="13"/>
        <v>7.0034266418055654E-3</v>
      </c>
      <c r="AH58" s="13">
        <f t="shared" si="13"/>
        <v>0</v>
      </c>
      <c r="AI58" s="111">
        <f t="shared" si="14"/>
        <v>0.17653888219003802</v>
      </c>
    </row>
    <row r="59" spans="2:35" s="13" customFormat="1" x14ac:dyDescent="0.25">
      <c r="B59" s="19" t="s">
        <v>38</v>
      </c>
      <c r="C59" s="53">
        <v>60</v>
      </c>
      <c r="D59" s="19">
        <f t="shared" ref="D59:H64" si="15">D15*100/$I15</f>
        <v>88.340510451559027</v>
      </c>
      <c r="E59" s="13">
        <f t="shared" si="15"/>
        <v>5.3751560910918341</v>
      </c>
      <c r="F59" s="13">
        <f t="shared" si="15"/>
        <v>2.8439634296887659</v>
      </c>
      <c r="G59" s="13">
        <f t="shared" si="15"/>
        <v>1.5776700908867582</v>
      </c>
      <c r="H59" s="13">
        <f t="shared" si="15"/>
        <v>1.8626999367736206</v>
      </c>
      <c r="I59" s="62">
        <f t="shared" si="6"/>
        <v>5.8117232425560301</v>
      </c>
      <c r="J59" s="19">
        <f t="shared" ref="J59:N64" si="16">J15*100/$O15</f>
        <v>68.173676282211801</v>
      </c>
      <c r="K59" s="13">
        <f t="shared" si="16"/>
        <v>19.691808659175869</v>
      </c>
      <c r="L59" s="13">
        <f t="shared" si="16"/>
        <v>8.9436154420661946</v>
      </c>
      <c r="M59" s="13">
        <f t="shared" si="16"/>
        <v>3.1908996165461367</v>
      </c>
      <c r="N59" s="13">
        <f t="shared" si="16"/>
        <v>0</v>
      </c>
      <c r="O59" s="62">
        <f t="shared" si="8"/>
        <v>11.787934598236665</v>
      </c>
      <c r="P59" s="19">
        <f t="shared" si="9"/>
        <v>8.3302661555505182</v>
      </c>
      <c r="Q59" s="13">
        <f t="shared" si="9"/>
        <v>15.656165885635831</v>
      </c>
      <c r="R59" s="13">
        <f t="shared" si="9"/>
        <v>25.313050728092158</v>
      </c>
      <c r="S59" s="13">
        <f t="shared" si="9"/>
        <v>50.700517230721502</v>
      </c>
      <c r="T59" s="115">
        <f t="shared" si="10"/>
        <v>72.794606344661545</v>
      </c>
      <c r="U59" s="20"/>
      <c r="V59" s="19">
        <f t="shared" si="11"/>
        <v>30.277262532432829</v>
      </c>
      <c r="W59" s="13">
        <f t="shared" si="11"/>
        <v>17.510183747932324</v>
      </c>
      <c r="X59" s="13">
        <f t="shared" si="11"/>
        <v>9.0443898146252462</v>
      </c>
      <c r="Y59" s="13">
        <f t="shared" si="11"/>
        <v>43.168163905009592</v>
      </c>
      <c r="Z59" s="115">
        <f t="shared" si="12"/>
        <v>55.034485030737201</v>
      </c>
      <c r="AA59" s="20"/>
      <c r="AB59" s="19">
        <f t="shared" ref="AB59:AH64" si="17">AB15*100/$AI15</f>
        <v>98.212808553176401</v>
      </c>
      <c r="AC59" s="13">
        <f t="shared" si="17"/>
        <v>1.6507906892758033</v>
      </c>
      <c r="AD59" s="13">
        <f t="shared" si="17"/>
        <v>0</v>
      </c>
      <c r="AE59" s="13">
        <f t="shared" si="17"/>
        <v>9.0168328686970486E-2</v>
      </c>
      <c r="AF59" s="13">
        <f t="shared" si="17"/>
        <v>4.6232428860817888E-2</v>
      </c>
      <c r="AG59" s="13">
        <f t="shared" si="17"/>
        <v>0</v>
      </c>
      <c r="AH59" s="13">
        <f t="shared" si="17"/>
        <v>0</v>
      </c>
      <c r="AI59" s="111">
        <f t="shared" si="14"/>
        <v>0.35103756512999773</v>
      </c>
    </row>
    <row r="60" spans="2:35" s="13" customFormat="1" x14ac:dyDescent="0.25">
      <c r="B60" s="19" t="s">
        <v>9</v>
      </c>
      <c r="C60" s="53">
        <v>0</v>
      </c>
      <c r="D60" s="19">
        <f t="shared" si="15"/>
        <v>100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62">
        <f t="shared" si="6"/>
        <v>0</v>
      </c>
      <c r="J60" s="19">
        <f t="shared" si="16"/>
        <v>99.726938982815852</v>
      </c>
      <c r="K60" s="13">
        <f t="shared" si="16"/>
        <v>0.27306101718416437</v>
      </c>
      <c r="L60" s="13">
        <f t="shared" si="16"/>
        <v>0</v>
      </c>
      <c r="M60" s="13">
        <f t="shared" si="16"/>
        <v>0</v>
      </c>
      <c r="N60" s="13">
        <f t="shared" si="16"/>
        <v>0</v>
      </c>
      <c r="O60" s="62">
        <f t="shared" si="8"/>
        <v>6.8265254296041092E-2</v>
      </c>
      <c r="P60" s="19">
        <f t="shared" si="9"/>
        <v>100</v>
      </c>
      <c r="Q60" s="13">
        <f t="shared" si="9"/>
        <v>0</v>
      </c>
      <c r="R60" s="13">
        <f t="shared" si="9"/>
        <v>0</v>
      </c>
      <c r="S60" s="13">
        <f t="shared" si="9"/>
        <v>0</v>
      </c>
      <c r="T60" s="115">
        <f t="shared" si="10"/>
        <v>0</v>
      </c>
      <c r="U60" s="20"/>
      <c r="V60" s="19">
        <f t="shared" si="11"/>
        <v>100</v>
      </c>
      <c r="W60" s="13">
        <f t="shared" si="11"/>
        <v>0</v>
      </c>
      <c r="X60" s="13">
        <f t="shared" si="11"/>
        <v>0</v>
      </c>
      <c r="Y60" s="13">
        <f t="shared" si="11"/>
        <v>0</v>
      </c>
      <c r="Z60" s="115">
        <f t="shared" si="12"/>
        <v>0</v>
      </c>
      <c r="AA60" s="20"/>
      <c r="AB60" s="19">
        <f t="shared" si="17"/>
        <v>100</v>
      </c>
      <c r="AC60" s="13">
        <f t="shared" si="17"/>
        <v>0</v>
      </c>
      <c r="AD60" s="13">
        <f t="shared" si="17"/>
        <v>0</v>
      </c>
      <c r="AE60" s="13">
        <f t="shared" si="17"/>
        <v>0</v>
      </c>
      <c r="AF60" s="13">
        <f t="shared" si="17"/>
        <v>0</v>
      </c>
      <c r="AG60" s="13">
        <f t="shared" si="17"/>
        <v>0</v>
      </c>
      <c r="AH60" s="13">
        <f t="shared" si="17"/>
        <v>0</v>
      </c>
      <c r="AI60" s="111">
        <f t="shared" si="14"/>
        <v>0</v>
      </c>
    </row>
    <row r="61" spans="2:35" s="17" customFormat="1" x14ac:dyDescent="0.25">
      <c r="B61" s="19" t="s">
        <v>9</v>
      </c>
      <c r="C61" s="53">
        <v>0</v>
      </c>
      <c r="D61" s="19">
        <f t="shared" si="15"/>
        <v>100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62">
        <f t="shared" si="6"/>
        <v>0</v>
      </c>
      <c r="J61" s="16">
        <f t="shared" si="16"/>
        <v>100</v>
      </c>
      <c r="K61" s="17">
        <f t="shared" si="16"/>
        <v>0</v>
      </c>
      <c r="L61" s="17">
        <f t="shared" si="16"/>
        <v>0</v>
      </c>
      <c r="M61" s="17">
        <f t="shared" si="16"/>
        <v>0</v>
      </c>
      <c r="N61" s="17">
        <f t="shared" si="16"/>
        <v>0</v>
      </c>
      <c r="O61" s="60">
        <f t="shared" si="8"/>
        <v>0</v>
      </c>
      <c r="P61" s="16">
        <f t="shared" si="9"/>
        <v>100</v>
      </c>
      <c r="Q61" s="17">
        <f t="shared" si="9"/>
        <v>0</v>
      </c>
      <c r="R61" s="17">
        <f t="shared" si="9"/>
        <v>0</v>
      </c>
      <c r="S61" s="17">
        <f t="shared" si="9"/>
        <v>0</v>
      </c>
      <c r="T61" s="97">
        <f t="shared" si="10"/>
        <v>0</v>
      </c>
      <c r="U61" s="18"/>
      <c r="V61" s="16">
        <f t="shared" si="11"/>
        <v>99.067589685963981</v>
      </c>
      <c r="W61" s="17">
        <f t="shared" si="11"/>
        <v>0.93241031403601149</v>
      </c>
      <c r="X61" s="17">
        <f t="shared" si="11"/>
        <v>0</v>
      </c>
      <c r="Y61" s="17">
        <f t="shared" si="11"/>
        <v>0</v>
      </c>
      <c r="Z61" s="97">
        <f t="shared" si="12"/>
        <v>0.31080343801200394</v>
      </c>
      <c r="AA61" s="18"/>
      <c r="AB61" s="16">
        <f t="shared" si="17"/>
        <v>100</v>
      </c>
      <c r="AC61" s="17">
        <f t="shared" si="17"/>
        <v>0</v>
      </c>
      <c r="AD61" s="17">
        <f t="shared" si="17"/>
        <v>0</v>
      </c>
      <c r="AE61" s="17">
        <f t="shared" si="17"/>
        <v>0</v>
      </c>
      <c r="AF61" s="17">
        <f t="shared" si="17"/>
        <v>0</v>
      </c>
      <c r="AG61" s="17">
        <f t="shared" si="17"/>
        <v>0</v>
      </c>
      <c r="AH61" s="17">
        <f t="shared" si="17"/>
        <v>0</v>
      </c>
      <c r="AI61" s="74">
        <f t="shared" si="14"/>
        <v>0</v>
      </c>
    </row>
    <row r="62" spans="2:35" s="17" customFormat="1" x14ac:dyDescent="0.25">
      <c r="B62" s="19" t="s">
        <v>9</v>
      </c>
      <c r="C62" s="53">
        <v>0</v>
      </c>
      <c r="D62" s="19">
        <f t="shared" si="15"/>
        <v>99.765906822568624</v>
      </c>
      <c r="E62" s="13">
        <f t="shared" si="15"/>
        <v>0.23409317743138094</v>
      </c>
      <c r="F62" s="13">
        <f t="shared" si="15"/>
        <v>0</v>
      </c>
      <c r="G62" s="13">
        <f t="shared" si="15"/>
        <v>0</v>
      </c>
      <c r="H62" s="13">
        <f t="shared" si="15"/>
        <v>0</v>
      </c>
      <c r="I62" s="62">
        <f t="shared" si="6"/>
        <v>5.8523294357845243E-2</v>
      </c>
      <c r="J62" s="16">
        <f t="shared" si="16"/>
        <v>100</v>
      </c>
      <c r="K62" s="17">
        <f t="shared" si="16"/>
        <v>0</v>
      </c>
      <c r="L62" s="17">
        <f t="shared" si="16"/>
        <v>0</v>
      </c>
      <c r="M62" s="17">
        <f t="shared" si="16"/>
        <v>0</v>
      </c>
      <c r="N62" s="17">
        <f t="shared" si="16"/>
        <v>0</v>
      </c>
      <c r="O62" s="60">
        <f t="shared" si="8"/>
        <v>0</v>
      </c>
      <c r="P62" s="16">
        <f t="shared" si="9"/>
        <v>100</v>
      </c>
      <c r="Q62" s="17">
        <f t="shared" si="9"/>
        <v>0</v>
      </c>
      <c r="R62" s="17">
        <f t="shared" si="9"/>
        <v>0</v>
      </c>
      <c r="S62" s="17">
        <f t="shared" si="9"/>
        <v>0</v>
      </c>
      <c r="T62" s="97">
        <f t="shared" si="10"/>
        <v>0</v>
      </c>
      <c r="U62" s="18"/>
      <c r="V62" s="16">
        <f t="shared" si="11"/>
        <v>98.932421635264348</v>
      </c>
      <c r="W62" s="17">
        <f t="shared" si="11"/>
        <v>1.0675783647356516</v>
      </c>
      <c r="X62" s="17">
        <f t="shared" si="11"/>
        <v>0</v>
      </c>
      <c r="Y62" s="17">
        <f t="shared" si="11"/>
        <v>0</v>
      </c>
      <c r="Z62" s="97">
        <f t="shared" si="12"/>
        <v>0.35585945491188387</v>
      </c>
      <c r="AA62" s="18"/>
      <c r="AB62" s="16">
        <f t="shared" si="17"/>
        <v>100</v>
      </c>
      <c r="AC62" s="17">
        <f t="shared" si="17"/>
        <v>0</v>
      </c>
      <c r="AD62" s="17">
        <f t="shared" si="17"/>
        <v>0</v>
      </c>
      <c r="AE62" s="17">
        <f t="shared" si="17"/>
        <v>0</v>
      </c>
      <c r="AF62" s="17">
        <f t="shared" si="17"/>
        <v>0</v>
      </c>
      <c r="AG62" s="17">
        <f t="shared" si="17"/>
        <v>0</v>
      </c>
      <c r="AH62" s="17">
        <f t="shared" si="17"/>
        <v>0</v>
      </c>
      <c r="AI62" s="74">
        <f t="shared" si="14"/>
        <v>0</v>
      </c>
    </row>
    <row r="63" spans="2:35" s="17" customFormat="1" x14ac:dyDescent="0.25">
      <c r="B63" s="19" t="s">
        <v>9</v>
      </c>
      <c r="C63" s="53">
        <v>60</v>
      </c>
      <c r="D63" s="19">
        <f t="shared" si="15"/>
        <v>80.473790361668705</v>
      </c>
      <c r="E63" s="13">
        <f t="shared" si="15"/>
        <v>6.9752593008658179</v>
      </c>
      <c r="F63" s="13">
        <f t="shared" si="15"/>
        <v>3.4109560282085076</v>
      </c>
      <c r="G63" s="13">
        <f t="shared" si="15"/>
        <v>3.4092572989503149</v>
      </c>
      <c r="H63" s="13">
        <f t="shared" si="15"/>
        <v>5.7307370103066706</v>
      </c>
      <c r="I63" s="62">
        <f t="shared" si="6"/>
        <v>11.736972823840116</v>
      </c>
      <c r="J63" s="16">
        <f t="shared" si="16"/>
        <v>20.732904633082025</v>
      </c>
      <c r="K63" s="17">
        <f t="shared" si="16"/>
        <v>29.513218382421414</v>
      </c>
      <c r="L63" s="17">
        <f t="shared" si="16"/>
        <v>14.656993046618068</v>
      </c>
      <c r="M63" s="17">
        <f t="shared" si="16"/>
        <v>17.297078951236564</v>
      </c>
      <c r="N63" s="17">
        <f t="shared" si="16"/>
        <v>17.799804986641924</v>
      </c>
      <c r="O63" s="60">
        <f t="shared" si="8"/>
        <v>45.479415318983726</v>
      </c>
      <c r="P63" s="16">
        <f t="shared" si="9"/>
        <v>16.22378401472664</v>
      </c>
      <c r="Q63" s="17">
        <f t="shared" si="9"/>
        <v>18.295765477639691</v>
      </c>
      <c r="R63" s="17">
        <f t="shared" si="9"/>
        <v>22.868045909340399</v>
      </c>
      <c r="S63" s="17">
        <f t="shared" si="9"/>
        <v>42.612404598293274</v>
      </c>
      <c r="T63" s="97">
        <f t="shared" si="10"/>
        <v>63.956357030400099</v>
      </c>
      <c r="U63" s="18"/>
      <c r="V63" s="16">
        <f t="shared" si="11"/>
        <v>25.632442417791285</v>
      </c>
      <c r="W63" s="17">
        <f t="shared" si="11"/>
        <v>16.133577858719836</v>
      </c>
      <c r="X63" s="17">
        <f t="shared" si="11"/>
        <v>19.867181933927171</v>
      </c>
      <c r="Y63" s="17">
        <f t="shared" si="11"/>
        <v>38.366797789561716</v>
      </c>
      <c r="Z63" s="97">
        <f t="shared" si="12"/>
        <v>56.989445031753107</v>
      </c>
      <c r="AA63" s="18"/>
      <c r="AB63" s="16">
        <f t="shared" si="17"/>
        <v>94.863321456558182</v>
      </c>
      <c r="AC63" s="17">
        <f t="shared" si="17"/>
        <v>2.0022170078541022</v>
      </c>
      <c r="AD63" s="17">
        <f t="shared" si="17"/>
        <v>0.41945525054629668</v>
      </c>
      <c r="AE63" s="17">
        <f t="shared" si="17"/>
        <v>0.89482704539552094</v>
      </c>
      <c r="AF63" s="17">
        <f t="shared" si="17"/>
        <v>1.3017935773173475</v>
      </c>
      <c r="AG63" s="17">
        <f t="shared" si="17"/>
        <v>0.22869889011145411</v>
      </c>
      <c r="AH63" s="17">
        <f t="shared" si="17"/>
        <v>0.28968677221708816</v>
      </c>
      <c r="AI63" s="74">
        <f t="shared" si="14"/>
        <v>2.2690663397104074</v>
      </c>
    </row>
    <row r="64" spans="2:35" s="17" customFormat="1" x14ac:dyDescent="0.25">
      <c r="B64" s="25" t="s">
        <v>9</v>
      </c>
      <c r="C64" s="54">
        <v>60</v>
      </c>
      <c r="D64" s="25">
        <f t="shared" si="15"/>
        <v>78.167099024448291</v>
      </c>
      <c r="E64" s="26">
        <f t="shared" si="15"/>
        <v>7.0067862239823953</v>
      </c>
      <c r="F64" s="26">
        <f t="shared" si="15"/>
        <v>3.1987360010292347</v>
      </c>
      <c r="G64" s="26">
        <f t="shared" si="15"/>
        <v>3.7865888821146196</v>
      </c>
      <c r="H64" s="26">
        <f t="shared" si="15"/>
        <v>7.8407898684254729</v>
      </c>
      <c r="I64" s="63">
        <f t="shared" si="6"/>
        <v>14.031796086521652</v>
      </c>
      <c r="J64" s="22">
        <f t="shared" si="16"/>
        <v>35.474934997399906</v>
      </c>
      <c r="K64" s="23">
        <f t="shared" si="16"/>
        <v>23.643889755590223</v>
      </c>
      <c r="L64" s="23">
        <f t="shared" si="16"/>
        <v>10.387831513260529</v>
      </c>
      <c r="M64" s="23">
        <f t="shared" si="16"/>
        <v>15.512844513780554</v>
      </c>
      <c r="N64" s="23">
        <f t="shared" si="16"/>
        <v>14.980499219968801</v>
      </c>
      <c r="O64" s="61">
        <f t="shared" si="8"/>
        <v>37.720020800832032</v>
      </c>
      <c r="P64" s="22">
        <f t="shared" si="9"/>
        <v>11.405922458986273</v>
      </c>
      <c r="Q64" s="23">
        <f t="shared" si="9"/>
        <v>12.848086089739651</v>
      </c>
      <c r="R64" s="23">
        <f t="shared" si="9"/>
        <v>22.367563371100875</v>
      </c>
      <c r="S64" s="23">
        <f t="shared" si="9"/>
        <v>53.378428080173201</v>
      </c>
      <c r="T64" s="98">
        <f t="shared" si="10"/>
        <v>72.572832357487002</v>
      </c>
      <c r="U64" s="24"/>
      <c r="V64" s="22">
        <f t="shared" si="11"/>
        <v>13.488137186343225</v>
      </c>
      <c r="W64" s="23">
        <f t="shared" si="11"/>
        <v>12.160034640577605</v>
      </c>
      <c r="X64" s="23">
        <f t="shared" si="11"/>
        <v>21.909674995643527</v>
      </c>
      <c r="Y64" s="23">
        <f t="shared" si="11"/>
        <v>52.44215317743565</v>
      </c>
      <c r="Z64" s="98">
        <f t="shared" si="12"/>
        <v>71.101948054723877</v>
      </c>
      <c r="AA64" s="24"/>
      <c r="AB64" s="22">
        <f t="shared" si="17"/>
        <v>96.215358556514815</v>
      </c>
      <c r="AC64" s="23">
        <f t="shared" si="17"/>
        <v>1.732828028611864</v>
      </c>
      <c r="AD64" s="23">
        <f t="shared" si="17"/>
        <v>4.1014825199548528E-2</v>
      </c>
      <c r="AE64" s="23">
        <f t="shared" si="17"/>
        <v>0.60024636396932307</v>
      </c>
      <c r="AF64" s="23">
        <f t="shared" si="17"/>
        <v>1.121836356018151</v>
      </c>
      <c r="AG64" s="23">
        <f t="shared" si="17"/>
        <v>0.10246593250092935</v>
      </c>
      <c r="AH64" s="23">
        <f t="shared" si="17"/>
        <v>0.18624993718538493</v>
      </c>
      <c r="AI64" s="75">
        <f t="shared" si="14"/>
        <v>1.6221285801014154</v>
      </c>
    </row>
    <row r="65" spans="2:36" s="17" customFormat="1" x14ac:dyDescent="0.25">
      <c r="AA65" s="13"/>
      <c r="AJ65" s="13"/>
    </row>
    <row r="66" spans="2:36" s="17" customFormat="1" x14ac:dyDescent="0.25">
      <c r="Q66" s="91"/>
      <c r="AA66" s="13"/>
      <c r="AJ66" s="13"/>
    </row>
    <row r="67" spans="2:36" ht="24" customHeight="1" x14ac:dyDescent="0.35">
      <c r="B67" s="43" t="s">
        <v>80</v>
      </c>
      <c r="D67" s="9"/>
      <c r="E67" s="9"/>
      <c r="F67" s="9"/>
      <c r="G67" s="9"/>
      <c r="P67" s="9"/>
      <c r="Q67" s="91"/>
      <c r="R67" s="17"/>
    </row>
    <row r="68" spans="2:36" ht="14.45" customHeight="1" x14ac:dyDescent="0.35">
      <c r="B68" s="43"/>
      <c r="D68" s="9"/>
      <c r="E68" s="9"/>
      <c r="F68" s="9"/>
      <c r="G68" s="9"/>
      <c r="H68" s="9"/>
      <c r="J68" s="42"/>
      <c r="P68" s="13"/>
      <c r="Q68" s="13"/>
      <c r="R68" s="13"/>
      <c r="S68" s="13"/>
      <c r="T68" s="13"/>
      <c r="U68" s="13"/>
    </row>
    <row r="69" spans="2:36" ht="45" customHeight="1" x14ac:dyDescent="0.25">
      <c r="B69" s="44" t="s">
        <v>48</v>
      </c>
      <c r="C69" s="44" t="s">
        <v>45</v>
      </c>
      <c r="D69" s="33" t="s">
        <v>41</v>
      </c>
      <c r="E69" s="33" t="s">
        <v>42</v>
      </c>
      <c r="F69" s="33" t="s">
        <v>40</v>
      </c>
      <c r="G69" s="33" t="s">
        <v>39</v>
      </c>
      <c r="H69" s="33" t="s">
        <v>43</v>
      </c>
      <c r="S69" s="39"/>
      <c r="T69" s="13"/>
      <c r="U69" s="13"/>
    </row>
    <row r="70" spans="2:36" x14ac:dyDescent="0.25">
      <c r="B70" s="29" t="s">
        <v>8</v>
      </c>
      <c r="C70" s="94">
        <v>0</v>
      </c>
      <c r="D70" s="79" t="s">
        <v>94</v>
      </c>
      <c r="E70" s="78" t="s">
        <v>104</v>
      </c>
      <c r="F70" s="78" t="s">
        <v>44</v>
      </c>
      <c r="G70" s="78" t="s">
        <v>107</v>
      </c>
      <c r="H70" s="92" t="s">
        <v>44</v>
      </c>
      <c r="J70" s="38"/>
      <c r="K70" s="38"/>
      <c r="L70" s="38"/>
      <c r="M70" s="38"/>
      <c r="T70" s="13"/>
      <c r="U70" s="13"/>
      <c r="V70" s="13"/>
      <c r="W70" s="13"/>
    </row>
    <row r="71" spans="2:36" x14ac:dyDescent="0.25">
      <c r="B71" s="29" t="s">
        <v>38</v>
      </c>
      <c r="C71" s="94">
        <v>0</v>
      </c>
      <c r="D71" s="79" t="s">
        <v>94</v>
      </c>
      <c r="E71" s="78" t="s">
        <v>105</v>
      </c>
      <c r="F71" s="78" t="s">
        <v>106</v>
      </c>
      <c r="G71" s="78" t="s">
        <v>102</v>
      </c>
      <c r="H71" s="92" t="s">
        <v>109</v>
      </c>
      <c r="J71" s="38"/>
      <c r="K71" s="38"/>
      <c r="L71" s="38"/>
      <c r="M71" s="38"/>
      <c r="N71" s="28"/>
      <c r="Q71" s="28"/>
      <c r="R71" s="28"/>
      <c r="S71" s="28"/>
      <c r="T71" s="13"/>
      <c r="U71" s="13"/>
      <c r="V71" s="13"/>
      <c r="W71" s="13"/>
      <c r="X71" s="28"/>
      <c r="Y71" s="28"/>
      <c r="AF71" s="28"/>
      <c r="AG71" s="28"/>
      <c r="AH71" s="28"/>
    </row>
    <row r="72" spans="2:36" x14ac:dyDescent="0.25">
      <c r="B72" s="29" t="s">
        <v>9</v>
      </c>
      <c r="C72" s="94">
        <v>0</v>
      </c>
      <c r="D72" s="79" t="s">
        <v>102</v>
      </c>
      <c r="E72" s="78" t="s">
        <v>102</v>
      </c>
      <c r="F72" s="78" t="s">
        <v>44</v>
      </c>
      <c r="G72" s="78" t="s">
        <v>108</v>
      </c>
      <c r="H72" s="92" t="s">
        <v>44</v>
      </c>
      <c r="J72" s="38"/>
      <c r="K72" s="38"/>
      <c r="L72" s="38"/>
      <c r="M72" s="38"/>
      <c r="N72" s="28"/>
      <c r="Q72" s="28"/>
      <c r="R72" s="28"/>
      <c r="S72" s="28"/>
      <c r="T72" s="13"/>
      <c r="U72" s="13"/>
      <c r="V72" s="13"/>
      <c r="W72" s="13"/>
      <c r="X72" s="28"/>
      <c r="Y72" s="28"/>
      <c r="AF72" s="28"/>
      <c r="AG72" s="28"/>
      <c r="AH72" s="28"/>
    </row>
    <row r="73" spans="2:36" x14ac:dyDescent="0.25">
      <c r="B73" s="29" t="s">
        <v>8</v>
      </c>
      <c r="C73" s="94">
        <v>60</v>
      </c>
      <c r="D73" s="79" t="s">
        <v>111</v>
      </c>
      <c r="E73" s="78" t="s">
        <v>114</v>
      </c>
      <c r="F73" s="78" t="s">
        <v>117</v>
      </c>
      <c r="G73" s="78" t="s">
        <v>120</v>
      </c>
      <c r="H73" s="92" t="s">
        <v>122</v>
      </c>
      <c r="J73" s="38"/>
      <c r="K73" s="38"/>
      <c r="L73" s="38"/>
      <c r="M73" s="38"/>
      <c r="T73" s="13"/>
      <c r="U73" s="13"/>
      <c r="V73" s="13"/>
      <c r="W73" s="13"/>
    </row>
    <row r="74" spans="2:36" x14ac:dyDescent="0.25">
      <c r="B74" s="29" t="s">
        <v>38</v>
      </c>
      <c r="C74" s="94">
        <v>60</v>
      </c>
      <c r="D74" s="79" t="s">
        <v>112</v>
      </c>
      <c r="E74" s="78" t="s">
        <v>115</v>
      </c>
      <c r="F74" s="78" t="s">
        <v>118</v>
      </c>
      <c r="G74" s="78" t="s">
        <v>110</v>
      </c>
      <c r="H74" s="92" t="s">
        <v>123</v>
      </c>
      <c r="J74" s="38"/>
      <c r="K74" s="38"/>
      <c r="L74" s="38"/>
      <c r="M74" s="38"/>
      <c r="T74" s="13"/>
      <c r="U74" s="13"/>
      <c r="V74" s="13"/>
      <c r="W74" s="13"/>
    </row>
    <row r="75" spans="2:36" x14ac:dyDescent="0.25">
      <c r="B75" s="30" t="s">
        <v>9</v>
      </c>
      <c r="C75" s="95">
        <v>60</v>
      </c>
      <c r="D75" s="80" t="s">
        <v>113</v>
      </c>
      <c r="E75" s="93" t="s">
        <v>116</v>
      </c>
      <c r="F75" s="93" t="s">
        <v>119</v>
      </c>
      <c r="G75" s="93" t="s">
        <v>121</v>
      </c>
      <c r="H75" s="81" t="s">
        <v>124</v>
      </c>
      <c r="J75" s="38"/>
      <c r="K75" s="38"/>
      <c r="L75" s="38"/>
      <c r="M75" s="38"/>
      <c r="T75" s="13"/>
      <c r="U75" s="13"/>
      <c r="V75" s="13"/>
      <c r="W75" s="13"/>
    </row>
    <row r="76" spans="2:36" x14ac:dyDescent="0.25">
      <c r="B76" s="12"/>
      <c r="C76" s="12"/>
      <c r="D76" s="12"/>
      <c r="E76" s="12"/>
      <c r="F76" s="12"/>
      <c r="G76" s="12"/>
      <c r="H76" s="12"/>
      <c r="J76" s="38"/>
      <c r="K76" s="38"/>
      <c r="L76" s="38"/>
      <c r="M76" s="3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zoomScale="55" zoomScaleNormal="55" workbookViewId="0">
      <selection activeCell="M30" sqref="M30"/>
    </sheetView>
  </sheetViews>
  <sheetFormatPr defaultColWidth="9.140625" defaultRowHeight="15" x14ac:dyDescent="0.25"/>
  <cols>
    <col min="1" max="1" width="9.140625" style="17"/>
    <col min="2" max="2" width="18.140625" customWidth="1"/>
    <col min="3" max="3" width="13.85546875" customWidth="1"/>
    <col min="4" max="25" width="14.140625" customWidth="1"/>
    <col min="26" max="26" width="14.140625" style="1" customWidth="1"/>
    <col min="27" max="34" width="14.140625" customWidth="1"/>
  </cols>
  <sheetData>
    <row r="1" spans="1:34" s="11" customFormat="1" ht="14.45" x14ac:dyDescent="0.3">
      <c r="A1" s="17"/>
      <c r="Z1" s="13"/>
    </row>
    <row r="2" spans="1:34" ht="23.45" x14ac:dyDescent="0.4">
      <c r="B2" s="43" t="s">
        <v>62</v>
      </c>
    </row>
    <row r="3" spans="1:34" s="17" customFormat="1" ht="14.45" x14ac:dyDescent="0.3">
      <c r="B3" s="32"/>
      <c r="C3" s="3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34" ht="45" customHeight="1" x14ac:dyDescent="0.3">
      <c r="B4" s="44" t="s">
        <v>48</v>
      </c>
      <c r="C4" s="44" t="s">
        <v>45</v>
      </c>
      <c r="D4" s="40" t="s">
        <v>15</v>
      </c>
      <c r="E4" s="55" t="s">
        <v>16</v>
      </c>
      <c r="F4" s="55" t="s">
        <v>17</v>
      </c>
      <c r="G4" s="55" t="s">
        <v>18</v>
      </c>
      <c r="H4" s="55" t="s">
        <v>19</v>
      </c>
      <c r="I4" s="64" t="s">
        <v>49</v>
      </c>
      <c r="J4" s="58" t="s">
        <v>21</v>
      </c>
      <c r="K4" s="57" t="s">
        <v>22</v>
      </c>
      <c r="L4" s="57" t="s">
        <v>23</v>
      </c>
      <c r="M4" s="57" t="s">
        <v>24</v>
      </c>
      <c r="N4" s="57" t="s">
        <v>25</v>
      </c>
      <c r="O4" s="56" t="s">
        <v>50</v>
      </c>
      <c r="P4" s="55" t="s">
        <v>4</v>
      </c>
      <c r="Q4" s="33" t="s">
        <v>5</v>
      </c>
      <c r="R4" s="33" t="s">
        <v>6</v>
      </c>
      <c r="S4" s="33" t="s">
        <v>7</v>
      </c>
      <c r="T4" s="59" t="s">
        <v>40</v>
      </c>
      <c r="U4" s="33" t="s">
        <v>11</v>
      </c>
      <c r="V4" s="33" t="s">
        <v>12</v>
      </c>
      <c r="W4" s="33" t="s">
        <v>13</v>
      </c>
      <c r="X4" s="33" t="s">
        <v>14</v>
      </c>
      <c r="Y4" s="59" t="s">
        <v>26</v>
      </c>
      <c r="Z4" s="33" t="s">
        <v>39</v>
      </c>
      <c r="AA4" s="55" t="s">
        <v>53</v>
      </c>
      <c r="AB4" s="33" t="s">
        <v>54</v>
      </c>
      <c r="AC4" s="33" t="s">
        <v>55</v>
      </c>
      <c r="AD4" s="33" t="s">
        <v>56</v>
      </c>
      <c r="AE4" s="33" t="s">
        <v>57</v>
      </c>
      <c r="AF4" s="33" t="s">
        <v>58</v>
      </c>
      <c r="AG4" s="33" t="s">
        <v>59</v>
      </c>
      <c r="AH4" s="73" t="s">
        <v>60</v>
      </c>
    </row>
    <row r="5" spans="1:34" ht="14.45" x14ac:dyDescent="0.3">
      <c r="A5" s="34"/>
      <c r="B5" s="100" t="s">
        <v>8</v>
      </c>
      <c r="C5" s="100">
        <v>0</v>
      </c>
      <c r="D5" s="14">
        <v>6596.388060622241</v>
      </c>
      <c r="E5" s="14">
        <v>0</v>
      </c>
      <c r="F5" s="14">
        <v>0</v>
      </c>
      <c r="G5" s="14">
        <v>0</v>
      </c>
      <c r="H5" s="14">
        <v>0</v>
      </c>
      <c r="I5" s="46">
        <f t="shared" ref="I5:I20" si="0">SUM(D5:H5)</f>
        <v>6596.388060622241</v>
      </c>
      <c r="J5" s="82">
        <v>299.70531061295389</v>
      </c>
      <c r="K5" s="14">
        <v>9.5837021258995776</v>
      </c>
      <c r="L5" s="14">
        <v>0</v>
      </c>
      <c r="M5" s="14">
        <v>0</v>
      </c>
      <c r="N5" s="14">
        <v>0</v>
      </c>
      <c r="O5" s="85">
        <f t="shared" ref="O5:O20" si="1">SUM(J5:N5)</f>
        <v>309.28901273885344</v>
      </c>
      <c r="P5" s="14">
        <v>41.967621243734925</v>
      </c>
      <c r="Q5" s="14">
        <v>0.37624384768363789</v>
      </c>
      <c r="R5" s="14">
        <v>0.47632429350189581</v>
      </c>
      <c r="S5" s="14">
        <v>0</v>
      </c>
      <c r="T5" s="107">
        <f t="shared" ref="T5:T20" si="2">SUM(P5:S5)</f>
        <v>42.820189384920461</v>
      </c>
      <c r="U5" s="82">
        <v>268408</v>
      </c>
      <c r="V5" s="14">
        <v>0</v>
      </c>
      <c r="W5" s="14">
        <v>0</v>
      </c>
      <c r="X5" s="14">
        <v>0</v>
      </c>
      <c r="Y5" s="15">
        <f>SUM(U5:X5)</f>
        <v>268408</v>
      </c>
      <c r="Z5" s="86" t="s">
        <v>10</v>
      </c>
      <c r="AA5" s="14">
        <v>5399.100185979114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10">
        <f>SUM(AA5:AG5)</f>
        <v>5399.100185979114</v>
      </c>
    </row>
    <row r="6" spans="1:34" ht="14.45" x14ac:dyDescent="0.3">
      <c r="A6" s="34"/>
      <c r="B6" s="53" t="s">
        <v>8</v>
      </c>
      <c r="C6" s="53">
        <v>0</v>
      </c>
      <c r="D6" s="17">
        <v>5188.4685018102737</v>
      </c>
      <c r="E6" s="17">
        <v>0</v>
      </c>
      <c r="F6" s="17">
        <v>0</v>
      </c>
      <c r="G6" s="17">
        <v>0</v>
      </c>
      <c r="H6" s="17">
        <v>0</v>
      </c>
      <c r="I6" s="6">
        <f t="shared" si="0"/>
        <v>5188.4685018102737</v>
      </c>
      <c r="J6" s="16">
        <v>262.21926958391924</v>
      </c>
      <c r="K6" s="17">
        <v>10.373872942344278</v>
      </c>
      <c r="L6" s="17">
        <v>0</v>
      </c>
      <c r="M6" s="17">
        <v>0</v>
      </c>
      <c r="N6" s="17">
        <v>0</v>
      </c>
      <c r="O6" s="62">
        <f t="shared" si="1"/>
        <v>272.59314252626353</v>
      </c>
      <c r="P6" s="17">
        <v>94.350462453501294</v>
      </c>
      <c r="Q6" s="17">
        <v>0.3693698491291928</v>
      </c>
      <c r="R6" s="17">
        <v>0.11734460440335168</v>
      </c>
      <c r="S6" s="17">
        <v>0</v>
      </c>
      <c r="T6" s="108">
        <f t="shared" si="2"/>
        <v>94.83717690703385</v>
      </c>
      <c r="U6" s="87">
        <v>1342040</v>
      </c>
      <c r="V6" s="17">
        <v>0</v>
      </c>
      <c r="W6" s="17">
        <v>0</v>
      </c>
      <c r="X6" s="17">
        <v>0</v>
      </c>
      <c r="Y6" s="13">
        <f t="shared" ref="Y6:Y20" si="3">SUM(U6:X6)</f>
        <v>1342040</v>
      </c>
      <c r="Z6" s="88" t="s">
        <v>10</v>
      </c>
      <c r="AA6" s="17">
        <v>4700.2242967898201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60">
        <f t="shared" ref="AH6:AH20" si="4">SUM(AA6:AG6)</f>
        <v>4700.2242967898201</v>
      </c>
    </row>
    <row r="7" spans="1:34" ht="14.45" x14ac:dyDescent="0.3">
      <c r="A7" s="34"/>
      <c r="B7" s="53" t="s">
        <v>8</v>
      </c>
      <c r="C7" s="53">
        <v>0</v>
      </c>
      <c r="D7" s="17">
        <v>9115.7832130429906</v>
      </c>
      <c r="E7" s="17">
        <v>0</v>
      </c>
      <c r="F7" s="17">
        <v>0</v>
      </c>
      <c r="G7" s="17">
        <v>0</v>
      </c>
      <c r="H7" s="17">
        <v>0</v>
      </c>
      <c r="I7" s="6">
        <f t="shared" si="0"/>
        <v>9115.7832130429906</v>
      </c>
      <c r="J7" s="16">
        <v>260.9203959522431</v>
      </c>
      <c r="K7" s="17">
        <v>61.117452964586725</v>
      </c>
      <c r="L7" s="17">
        <v>0</v>
      </c>
      <c r="M7" s="17">
        <v>0</v>
      </c>
      <c r="N7" s="17">
        <v>0</v>
      </c>
      <c r="O7" s="62">
        <f t="shared" si="1"/>
        <v>322.03784891682983</v>
      </c>
      <c r="P7" s="17">
        <v>164.58772697384993</v>
      </c>
      <c r="Q7" s="17">
        <v>0.60593844516568751</v>
      </c>
      <c r="R7" s="17">
        <v>0</v>
      </c>
      <c r="S7" s="17">
        <v>0</v>
      </c>
      <c r="T7" s="108">
        <f t="shared" si="2"/>
        <v>165.19366541901562</v>
      </c>
      <c r="U7" s="87">
        <v>1383980</v>
      </c>
      <c r="V7" s="17">
        <v>0</v>
      </c>
      <c r="W7" s="17">
        <v>0</v>
      </c>
      <c r="X7" s="17">
        <v>0</v>
      </c>
      <c r="Y7" s="13">
        <f t="shared" si="3"/>
        <v>1383980</v>
      </c>
      <c r="Z7" s="88" t="s">
        <v>10</v>
      </c>
      <c r="AA7" s="17">
        <v>5456.9509714161795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60">
        <f t="shared" si="4"/>
        <v>5456.9509714161795</v>
      </c>
    </row>
    <row r="8" spans="1:34" ht="14.45" x14ac:dyDescent="0.3">
      <c r="A8" s="34"/>
      <c r="B8" s="53" t="s">
        <v>8</v>
      </c>
      <c r="C8" s="53">
        <v>0</v>
      </c>
      <c r="D8" s="17">
        <v>5645.5987130593348</v>
      </c>
      <c r="E8" s="17">
        <v>0</v>
      </c>
      <c r="F8" s="17">
        <v>0</v>
      </c>
      <c r="G8" s="17">
        <v>0</v>
      </c>
      <c r="H8" s="17">
        <v>0</v>
      </c>
      <c r="I8" s="6">
        <f t="shared" si="0"/>
        <v>5645.5987130593348</v>
      </c>
      <c r="J8" s="16">
        <v>296.63826619240632</v>
      </c>
      <c r="K8" s="17">
        <v>11.697576309041276</v>
      </c>
      <c r="L8" s="17">
        <v>0</v>
      </c>
      <c r="M8" s="17">
        <v>0</v>
      </c>
      <c r="N8" s="17">
        <v>0</v>
      </c>
      <c r="O8" s="62">
        <f t="shared" si="1"/>
        <v>308.33584250144759</v>
      </c>
      <c r="P8" s="17">
        <v>46.290246407911297</v>
      </c>
      <c r="Q8" s="17">
        <v>0.32494771405938988</v>
      </c>
      <c r="R8" s="17">
        <v>0.32914897661143538</v>
      </c>
      <c r="S8" s="17">
        <v>0</v>
      </c>
      <c r="T8" s="108">
        <f t="shared" si="2"/>
        <v>46.944343098582124</v>
      </c>
      <c r="U8" s="16">
        <v>466569</v>
      </c>
      <c r="V8" s="17">
        <v>0</v>
      </c>
      <c r="W8" s="17">
        <v>0</v>
      </c>
      <c r="X8" s="17">
        <v>0</v>
      </c>
      <c r="Y8" s="13">
        <f t="shared" si="3"/>
        <v>466569</v>
      </c>
      <c r="Z8" s="88" t="s">
        <v>10</v>
      </c>
      <c r="AA8" s="17">
        <v>4984.3488527899899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60">
        <f t="shared" si="4"/>
        <v>4984.3488527899899</v>
      </c>
    </row>
    <row r="9" spans="1:34" ht="14.45" x14ac:dyDescent="0.3">
      <c r="A9" s="34"/>
      <c r="B9" s="53" t="s">
        <v>8</v>
      </c>
      <c r="C9" s="53">
        <v>60</v>
      </c>
      <c r="D9" s="17">
        <v>8746.0317087745243</v>
      </c>
      <c r="E9" s="17">
        <v>68.019037591246757</v>
      </c>
      <c r="F9" s="17">
        <v>26.798061441753635</v>
      </c>
      <c r="G9" s="17">
        <v>35.944504438082525</v>
      </c>
      <c r="H9" s="17">
        <v>28.081576069133</v>
      </c>
      <c r="I9" s="6">
        <f t="shared" si="0"/>
        <v>8904.87488831474</v>
      </c>
      <c r="J9" s="16">
        <v>483.03302232579631</v>
      </c>
      <c r="K9" s="17">
        <v>21.274626976362097</v>
      </c>
      <c r="L9" s="17">
        <v>4.974177151642559</v>
      </c>
      <c r="M9" s="17">
        <v>5.5215142862847673</v>
      </c>
      <c r="N9" s="17">
        <v>2.7516094711350592</v>
      </c>
      <c r="O9" s="62">
        <f t="shared" si="1"/>
        <v>517.55495021122078</v>
      </c>
      <c r="P9" s="17">
        <v>125.06790098172607</v>
      </c>
      <c r="Q9" s="17">
        <v>605.08898711662812</v>
      </c>
      <c r="R9" s="17">
        <v>305.48657418385903</v>
      </c>
      <c r="S9" s="17">
        <v>745.06986071177232</v>
      </c>
      <c r="T9" s="108">
        <f t="shared" si="2"/>
        <v>1780.7133229939855</v>
      </c>
      <c r="U9" s="16">
        <v>547301</v>
      </c>
      <c r="V9" s="83">
        <v>1616350</v>
      </c>
      <c r="W9" s="17">
        <v>705701</v>
      </c>
      <c r="X9" s="83">
        <v>1799590</v>
      </c>
      <c r="Y9" s="13">
        <f t="shared" si="3"/>
        <v>4668942</v>
      </c>
      <c r="Z9" s="88" t="s">
        <v>10</v>
      </c>
      <c r="AA9" s="17">
        <v>4823.5656519136191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60">
        <f t="shared" si="4"/>
        <v>4823.5656519136191</v>
      </c>
    </row>
    <row r="10" spans="1:34" ht="14.45" x14ac:dyDescent="0.3">
      <c r="A10" s="34"/>
      <c r="B10" s="53" t="s">
        <v>8</v>
      </c>
      <c r="C10" s="53">
        <v>60</v>
      </c>
      <c r="D10" s="17">
        <v>8343.2387050809921</v>
      </c>
      <c r="E10" s="17">
        <v>117.00618602525454</v>
      </c>
      <c r="F10" s="17">
        <v>60.113318145585211</v>
      </c>
      <c r="G10" s="17">
        <v>57.389980833163371</v>
      </c>
      <c r="H10" s="17">
        <v>27.380402828452997</v>
      </c>
      <c r="I10" s="6">
        <f t="shared" si="0"/>
        <v>8605.1285929134465</v>
      </c>
      <c r="J10" s="16">
        <v>353.39564893705023</v>
      </c>
      <c r="K10" s="17">
        <v>30.709901563404745</v>
      </c>
      <c r="L10" s="17">
        <v>12.050376375217139</v>
      </c>
      <c r="M10" s="17">
        <v>7.9230705600132358</v>
      </c>
      <c r="N10" s="17">
        <v>3.9505500868558188</v>
      </c>
      <c r="O10" s="62">
        <f t="shared" si="1"/>
        <v>408.02954752254112</v>
      </c>
      <c r="P10" s="17">
        <v>97.481931257553157</v>
      </c>
      <c r="Q10" s="17">
        <v>342.86964738251805</v>
      </c>
      <c r="R10" s="17">
        <v>275.99860203191884</v>
      </c>
      <c r="S10" s="17">
        <v>378.17164958618019</v>
      </c>
      <c r="T10" s="108">
        <f t="shared" si="2"/>
        <v>1094.5218302581702</v>
      </c>
      <c r="U10" s="16">
        <v>525283</v>
      </c>
      <c r="V10" s="17">
        <v>944008</v>
      </c>
      <c r="W10" s="17">
        <v>626894</v>
      </c>
      <c r="X10" s="83">
        <v>1009930</v>
      </c>
      <c r="Y10" s="13">
        <f t="shared" si="3"/>
        <v>3106115</v>
      </c>
      <c r="Z10" s="88" t="s">
        <v>10</v>
      </c>
      <c r="AA10" s="17">
        <v>6709.127770495109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60">
        <f t="shared" si="4"/>
        <v>6709.127770495109</v>
      </c>
    </row>
    <row r="11" spans="1:34" ht="14.45" x14ac:dyDescent="0.3">
      <c r="A11" s="34"/>
      <c r="B11" s="53" t="s">
        <v>8</v>
      </c>
      <c r="C11" s="53">
        <v>60</v>
      </c>
      <c r="D11" s="17">
        <v>5534.366401930959</v>
      </c>
      <c r="E11" s="17">
        <v>127.29642416258116</v>
      </c>
      <c r="F11" s="17">
        <v>74.375988524510007</v>
      </c>
      <c r="G11" s="17">
        <v>63.291684775226479</v>
      </c>
      <c r="H11" s="17">
        <v>29.314145915272146</v>
      </c>
      <c r="I11" s="6">
        <f t="shared" si="0"/>
        <v>5828.6446453085491</v>
      </c>
      <c r="J11" s="16">
        <v>995.05997187525861</v>
      </c>
      <c r="K11" s="17">
        <v>75.452394739018942</v>
      </c>
      <c r="L11" s="17">
        <v>23.996691206882289</v>
      </c>
      <c r="M11" s="17">
        <v>20.757217304988007</v>
      </c>
      <c r="N11" s="17">
        <v>7.0249317561419469</v>
      </c>
      <c r="O11" s="62">
        <f t="shared" si="1"/>
        <v>1122.29120688229</v>
      </c>
      <c r="P11" s="17">
        <v>58.707023486823914</v>
      </c>
      <c r="Q11" s="17">
        <v>150.38344189995479</v>
      </c>
      <c r="R11" s="17">
        <v>130.98096500423142</v>
      </c>
      <c r="S11" s="17">
        <v>171.6736377524789</v>
      </c>
      <c r="T11" s="108">
        <f t="shared" si="2"/>
        <v>511.74506814348905</v>
      </c>
      <c r="U11" s="16">
        <v>310347</v>
      </c>
      <c r="V11" s="17">
        <v>383302</v>
      </c>
      <c r="W11" s="17">
        <v>344268</v>
      </c>
      <c r="X11" s="17">
        <v>414823</v>
      </c>
      <c r="Y11" s="13">
        <f t="shared" si="3"/>
        <v>1452740</v>
      </c>
      <c r="Z11" s="88" t="s">
        <v>10</v>
      </c>
      <c r="AA11" s="17">
        <v>7907.7180086112648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60">
        <f t="shared" si="4"/>
        <v>7907.7180086112648</v>
      </c>
    </row>
    <row r="12" spans="1:34" ht="14.45" x14ac:dyDescent="0.3">
      <c r="A12" s="34"/>
      <c r="B12" s="53" t="s">
        <v>8</v>
      </c>
      <c r="C12" s="53">
        <v>60</v>
      </c>
      <c r="D12" s="17">
        <v>7938.7193158539212</v>
      </c>
      <c r="E12" s="17">
        <v>139.98523827830584</v>
      </c>
      <c r="F12" s="17">
        <v>103.79689775567205</v>
      </c>
      <c r="G12" s="17">
        <v>90.316743899885608</v>
      </c>
      <c r="H12" s="17">
        <v>51.390097680564104</v>
      </c>
      <c r="I12" s="6">
        <f t="shared" si="0"/>
        <v>8324.2082934683476</v>
      </c>
      <c r="J12" s="16">
        <v>500.28951939779967</v>
      </c>
      <c r="K12" s="17">
        <v>76.078027357703093</v>
      </c>
      <c r="L12" s="17">
        <v>41.483241714857236</v>
      </c>
      <c r="M12" s="17">
        <v>29.437279570458493</v>
      </c>
      <c r="N12" s="17">
        <v>18.181517382443847</v>
      </c>
      <c r="O12" s="62">
        <f t="shared" si="1"/>
        <v>665.4695854232624</v>
      </c>
      <c r="P12" s="17">
        <v>41.983050440502268</v>
      </c>
      <c r="Q12" s="17">
        <v>88.50295582118909</v>
      </c>
      <c r="R12" s="17">
        <v>97.204999250927798</v>
      </c>
      <c r="S12" s="17">
        <v>139.74790407119374</v>
      </c>
      <c r="T12" s="108">
        <f t="shared" si="2"/>
        <v>367.43890958381292</v>
      </c>
      <c r="U12" s="16">
        <v>203403</v>
      </c>
      <c r="V12" s="17">
        <v>257056</v>
      </c>
      <c r="W12" s="17">
        <v>256763</v>
      </c>
      <c r="X12" s="17">
        <v>350363</v>
      </c>
      <c r="Y12" s="13">
        <f t="shared" si="3"/>
        <v>1067585</v>
      </c>
      <c r="Z12" s="88" t="s">
        <v>10</v>
      </c>
      <c r="AA12" s="17">
        <v>6630.7311762273648</v>
      </c>
      <c r="AB12" s="17">
        <v>0</v>
      </c>
      <c r="AC12" s="17">
        <v>0</v>
      </c>
      <c r="AD12" s="17">
        <v>8.5055360939330598</v>
      </c>
      <c r="AE12" s="17">
        <v>0</v>
      </c>
      <c r="AF12" s="17">
        <v>0</v>
      </c>
      <c r="AG12" s="17">
        <v>0</v>
      </c>
      <c r="AH12" s="60">
        <f t="shared" si="4"/>
        <v>6639.236712321298</v>
      </c>
    </row>
    <row r="13" spans="1:34" s="12" customFormat="1" ht="14.45" x14ac:dyDescent="0.3">
      <c r="A13" s="34"/>
      <c r="B13" s="53" t="s">
        <v>9</v>
      </c>
      <c r="C13" s="53">
        <v>0</v>
      </c>
      <c r="D13" s="13">
        <v>17428.11967020954</v>
      </c>
      <c r="E13" s="13">
        <v>10.233454453103311</v>
      </c>
      <c r="F13" s="13">
        <v>0</v>
      </c>
      <c r="G13" s="13">
        <v>0</v>
      </c>
      <c r="H13" s="13">
        <v>0</v>
      </c>
      <c r="I13" s="101">
        <f t="shared" si="0"/>
        <v>17438.353124662644</v>
      </c>
      <c r="J13" s="19">
        <v>239.40588781353108</v>
      </c>
      <c r="K13" s="13">
        <v>9.6941572228196407</v>
      </c>
      <c r="L13" s="13">
        <v>0</v>
      </c>
      <c r="M13" s="13">
        <v>0</v>
      </c>
      <c r="N13" s="13">
        <v>0</v>
      </c>
      <c r="O13" s="62">
        <f t="shared" si="1"/>
        <v>249.10004503635071</v>
      </c>
      <c r="P13" s="13">
        <v>29.165937083806448</v>
      </c>
      <c r="Q13" s="13">
        <v>0.17805663281271378</v>
      </c>
      <c r="R13" s="13">
        <v>0.66179986874097541</v>
      </c>
      <c r="S13" s="13">
        <v>0</v>
      </c>
      <c r="T13" s="108">
        <f t="shared" si="2"/>
        <v>30.005793585360134</v>
      </c>
      <c r="U13" s="19">
        <v>189773</v>
      </c>
      <c r="V13" s="13">
        <v>0</v>
      </c>
      <c r="W13" s="13">
        <v>0</v>
      </c>
      <c r="X13" s="13">
        <v>0</v>
      </c>
      <c r="Y13" s="13">
        <f t="shared" si="3"/>
        <v>189773</v>
      </c>
      <c r="Z13" s="88" t="s">
        <v>10</v>
      </c>
      <c r="AA13" s="13">
        <v>14292.032966661201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62">
        <f t="shared" si="4"/>
        <v>14292.032966661201</v>
      </c>
    </row>
    <row r="14" spans="1:34" ht="14.45" x14ac:dyDescent="0.3">
      <c r="A14" s="34"/>
      <c r="B14" s="53" t="s">
        <v>9</v>
      </c>
      <c r="C14" s="53">
        <v>0</v>
      </c>
      <c r="D14" s="17">
        <v>11528.859979748233</v>
      </c>
      <c r="E14" s="17">
        <v>2.5629173602818076</v>
      </c>
      <c r="F14" s="17">
        <v>0</v>
      </c>
      <c r="G14" s="17">
        <v>0</v>
      </c>
      <c r="H14" s="17">
        <v>0</v>
      </c>
      <c r="I14" s="6">
        <f t="shared" si="0"/>
        <v>11531.422897108514</v>
      </c>
      <c r="J14" s="16">
        <v>264.00258687461934</v>
      </c>
      <c r="K14" s="17">
        <v>9.1492792094992446</v>
      </c>
      <c r="L14" s="17">
        <v>0</v>
      </c>
      <c r="M14" s="17">
        <v>0</v>
      </c>
      <c r="N14" s="17">
        <v>0</v>
      </c>
      <c r="O14" s="62">
        <f t="shared" si="1"/>
        <v>273.15186608411858</v>
      </c>
      <c r="P14" s="17">
        <v>32.477487879914989</v>
      </c>
      <c r="Q14" s="17">
        <v>0.13430382884401659</v>
      </c>
      <c r="R14" s="17">
        <v>0.5921863469476476</v>
      </c>
      <c r="S14" s="17">
        <v>0</v>
      </c>
      <c r="T14" s="108">
        <f t="shared" si="2"/>
        <v>33.203978055706656</v>
      </c>
      <c r="U14" s="16">
        <v>241148</v>
      </c>
      <c r="V14" s="17">
        <v>0</v>
      </c>
      <c r="W14" s="17">
        <v>0</v>
      </c>
      <c r="X14" s="17">
        <v>0</v>
      </c>
      <c r="Y14" s="13">
        <f t="shared" si="3"/>
        <v>241148</v>
      </c>
      <c r="Z14" s="88" t="s">
        <v>10</v>
      </c>
      <c r="AA14" s="17">
        <v>13288.04161736943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60">
        <f t="shared" si="4"/>
        <v>13288.04161736943</v>
      </c>
    </row>
    <row r="15" spans="1:34" ht="14.45" x14ac:dyDescent="0.3">
      <c r="A15" s="34"/>
      <c r="B15" s="53" t="s">
        <v>9</v>
      </c>
      <c r="C15" s="53">
        <v>0</v>
      </c>
      <c r="D15" s="17">
        <v>11442.164956318846</v>
      </c>
      <c r="E15" s="17">
        <v>0</v>
      </c>
      <c r="F15" s="17">
        <v>0</v>
      </c>
      <c r="G15" s="17">
        <v>0</v>
      </c>
      <c r="H15" s="17">
        <v>0</v>
      </c>
      <c r="I15" s="6">
        <f t="shared" si="0"/>
        <v>11442.164956318846</v>
      </c>
      <c r="J15" s="16">
        <v>313.88984082341682</v>
      </c>
      <c r="K15" s="17">
        <v>12.895306240620165</v>
      </c>
      <c r="L15" s="17">
        <v>0</v>
      </c>
      <c r="M15" s="17">
        <v>0</v>
      </c>
      <c r="N15" s="17">
        <v>0</v>
      </c>
      <c r="O15" s="62">
        <f t="shared" si="1"/>
        <v>326.78514706403701</v>
      </c>
      <c r="P15" s="17">
        <v>19.838699233455127</v>
      </c>
      <c r="Q15" s="17">
        <v>0.18594305542902956</v>
      </c>
      <c r="R15" s="17">
        <v>0.63232627652166173</v>
      </c>
      <c r="S15" s="17">
        <v>0</v>
      </c>
      <c r="T15" s="108">
        <f t="shared" si="2"/>
        <v>20.656968565405819</v>
      </c>
      <c r="U15" s="16">
        <v>157270</v>
      </c>
      <c r="V15" s="17">
        <v>0</v>
      </c>
      <c r="W15" s="17">
        <v>0</v>
      </c>
      <c r="X15" s="17">
        <v>0</v>
      </c>
      <c r="Y15" s="13">
        <f t="shared" si="3"/>
        <v>157270</v>
      </c>
      <c r="Z15" s="88" t="s">
        <v>10</v>
      </c>
      <c r="AA15" s="17">
        <v>14470.621362207843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60">
        <f t="shared" si="4"/>
        <v>14470.621362207843</v>
      </c>
    </row>
    <row r="16" spans="1:34" ht="14.45" x14ac:dyDescent="0.3">
      <c r="A16" s="34"/>
      <c r="B16" s="53" t="s">
        <v>9</v>
      </c>
      <c r="C16" s="53">
        <v>0</v>
      </c>
      <c r="D16" s="17">
        <v>12045.569620829958</v>
      </c>
      <c r="E16" s="17">
        <v>0</v>
      </c>
      <c r="F16" s="17">
        <v>0</v>
      </c>
      <c r="G16" s="17">
        <v>0</v>
      </c>
      <c r="H16" s="17">
        <v>0</v>
      </c>
      <c r="I16" s="6">
        <f t="shared" si="0"/>
        <v>12045.569620829958</v>
      </c>
      <c r="J16" s="16">
        <v>296.15973198775748</v>
      </c>
      <c r="K16" s="17">
        <v>13.415424145917775</v>
      </c>
      <c r="L16" s="17">
        <v>0</v>
      </c>
      <c r="M16" s="17">
        <v>0</v>
      </c>
      <c r="N16" s="17">
        <v>0</v>
      </c>
      <c r="O16" s="62">
        <f t="shared" si="1"/>
        <v>309.57515613367525</v>
      </c>
      <c r="P16" s="17">
        <v>23.077092278598389</v>
      </c>
      <c r="Q16" s="17">
        <v>0.15708305697639965</v>
      </c>
      <c r="R16" s="17">
        <v>0.52473270666516247</v>
      </c>
      <c r="S16" s="17">
        <v>0</v>
      </c>
      <c r="T16" s="108">
        <f t="shared" si="2"/>
        <v>23.758908042239952</v>
      </c>
      <c r="U16" s="16">
        <v>189773</v>
      </c>
      <c r="V16" s="17">
        <v>0</v>
      </c>
      <c r="W16" s="17">
        <v>0</v>
      </c>
      <c r="X16" s="17">
        <v>0</v>
      </c>
      <c r="Y16" s="13">
        <f t="shared" si="3"/>
        <v>189773</v>
      </c>
      <c r="Z16" s="88" t="s">
        <v>10</v>
      </c>
      <c r="AA16" s="17">
        <v>12415.180607306776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60">
        <f t="shared" si="4"/>
        <v>12415.180607306776</v>
      </c>
    </row>
    <row r="17" spans="1:36" ht="14.45" x14ac:dyDescent="0.3">
      <c r="A17" s="34"/>
      <c r="B17" s="53" t="s">
        <v>9</v>
      </c>
      <c r="C17" s="53">
        <v>60</v>
      </c>
      <c r="D17" s="17">
        <v>14506.483961986833</v>
      </c>
      <c r="E17" s="17">
        <v>854.36993550968896</v>
      </c>
      <c r="F17" s="17">
        <v>247.12520888347871</v>
      </c>
      <c r="G17" s="17">
        <v>398.13580450983312</v>
      </c>
      <c r="H17" s="17">
        <v>683.05305207437721</v>
      </c>
      <c r="I17" s="6">
        <f t="shared" si="0"/>
        <v>16689.167962964209</v>
      </c>
      <c r="J17" s="16">
        <v>630.67891631688633</v>
      </c>
      <c r="K17" s="17">
        <v>332.93716761972354</v>
      </c>
      <c r="L17" s="17">
        <v>104.62852126299835</v>
      </c>
      <c r="M17" s="17">
        <v>111.19594192534402</v>
      </c>
      <c r="N17" s="17">
        <v>242.99456450678969</v>
      </c>
      <c r="O17" s="62">
        <f t="shared" si="1"/>
        <v>1422.4351116317418</v>
      </c>
      <c r="P17" s="17">
        <v>22.662052373536138</v>
      </c>
      <c r="Q17" s="17">
        <v>4.163726750190456</v>
      </c>
      <c r="R17" s="17">
        <v>6.3551645204172162</v>
      </c>
      <c r="S17" s="17">
        <v>16.879981441161938</v>
      </c>
      <c r="T17" s="108">
        <f t="shared" si="2"/>
        <v>50.060925085305747</v>
      </c>
      <c r="U17" s="16">
        <v>89224.7</v>
      </c>
      <c r="V17" s="17">
        <v>0</v>
      </c>
      <c r="W17" s="17">
        <v>222192</v>
      </c>
      <c r="X17" s="17">
        <v>105377</v>
      </c>
      <c r="Y17" s="13">
        <f t="shared" si="3"/>
        <v>416793.7</v>
      </c>
      <c r="Z17" s="88" t="s">
        <v>10</v>
      </c>
      <c r="AA17" s="17">
        <v>19237.613404386651</v>
      </c>
      <c r="AB17" s="17">
        <v>58.311548695171894</v>
      </c>
      <c r="AC17" s="17">
        <v>153.68023443950392</v>
      </c>
      <c r="AD17" s="17">
        <v>152.21212203909602</v>
      </c>
      <c r="AE17" s="17">
        <v>256.9209727443195</v>
      </c>
      <c r="AF17" s="17">
        <v>4.1997654431402358</v>
      </c>
      <c r="AG17" s="17">
        <v>16.402215488922735</v>
      </c>
      <c r="AH17" s="60">
        <f t="shared" si="4"/>
        <v>19879.340263236805</v>
      </c>
    </row>
    <row r="18" spans="1:36" ht="14.45" x14ac:dyDescent="0.3">
      <c r="A18" s="34"/>
      <c r="B18" s="53" t="s">
        <v>9</v>
      </c>
      <c r="C18" s="53">
        <v>60</v>
      </c>
      <c r="D18" s="17">
        <v>15703.189491137782</v>
      </c>
      <c r="E18" s="17">
        <v>869.89130660170372</v>
      </c>
      <c r="F18" s="17">
        <v>340.93663393799642</v>
      </c>
      <c r="G18" s="17">
        <v>484.61467714060507</v>
      </c>
      <c r="H18" s="17">
        <v>381.07202330116041</v>
      </c>
      <c r="I18" s="6">
        <f t="shared" si="0"/>
        <v>17779.704132119248</v>
      </c>
      <c r="J18" s="16">
        <v>451.74952436098937</v>
      </c>
      <c r="K18" s="17">
        <v>147.30977393852737</v>
      </c>
      <c r="L18" s="17">
        <v>47.517932476986168</v>
      </c>
      <c r="M18" s="17">
        <v>49.743923046925779</v>
      </c>
      <c r="N18" s="17">
        <v>43.706025548609716</v>
      </c>
      <c r="O18" s="62">
        <f t="shared" si="1"/>
        <v>740.02717937203852</v>
      </c>
      <c r="P18" s="17">
        <v>35.592989773763357</v>
      </c>
      <c r="Q18" s="17">
        <v>7.3379709084787388</v>
      </c>
      <c r="R18" s="17">
        <v>11.812082410729335</v>
      </c>
      <c r="S18" s="17">
        <v>16.837945420519677</v>
      </c>
      <c r="T18" s="108">
        <f t="shared" si="2"/>
        <v>71.580988513491107</v>
      </c>
      <c r="U18" s="16">
        <v>117428</v>
      </c>
      <c r="V18" s="17">
        <v>40322.400000000001</v>
      </c>
      <c r="W18" s="17">
        <v>196290</v>
      </c>
      <c r="X18" s="17">
        <v>115197</v>
      </c>
      <c r="Y18" s="13">
        <f t="shared" si="3"/>
        <v>469237.4</v>
      </c>
      <c r="Z18" s="88" t="s">
        <v>10</v>
      </c>
      <c r="AA18" s="17">
        <v>15253.760417730284</v>
      </c>
      <c r="AB18" s="17">
        <v>70.655295952547462</v>
      </c>
      <c r="AC18" s="17">
        <v>177.38748617850294</v>
      </c>
      <c r="AD18" s="17">
        <v>194.57616253893841</v>
      </c>
      <c r="AE18" s="17">
        <v>163.91547528046408</v>
      </c>
      <c r="AF18" s="17">
        <v>8.7985456551190584</v>
      </c>
      <c r="AG18" s="17">
        <v>7.405755199670482</v>
      </c>
      <c r="AH18" s="60">
        <f t="shared" si="4"/>
        <v>15876.499138535526</v>
      </c>
    </row>
    <row r="19" spans="1:36" s="2" customFormat="1" ht="14.45" x14ac:dyDescent="0.3">
      <c r="A19" s="34"/>
      <c r="B19" s="53" t="s">
        <v>9</v>
      </c>
      <c r="C19" s="53">
        <v>60</v>
      </c>
      <c r="D19" s="17">
        <v>8432.6307362230928</v>
      </c>
      <c r="E19" s="17">
        <v>666.11444907815439</v>
      </c>
      <c r="F19" s="17">
        <v>386.46868603325277</v>
      </c>
      <c r="G19" s="17">
        <v>372.91362193854565</v>
      </c>
      <c r="H19" s="17">
        <v>296.7488158496372</v>
      </c>
      <c r="I19" s="6">
        <f t="shared" si="0"/>
        <v>10154.876309122683</v>
      </c>
      <c r="J19" s="11">
        <v>1003.2090202454704</v>
      </c>
      <c r="K19" s="11">
        <v>216.9990601052408</v>
      </c>
      <c r="L19" s="11">
        <v>95.277543375800107</v>
      </c>
      <c r="M19" s="11">
        <v>29.15929158005228</v>
      </c>
      <c r="N19" s="11">
        <v>13.87288094895068</v>
      </c>
      <c r="O19" s="62">
        <f t="shared" si="1"/>
        <v>1358.5177962555142</v>
      </c>
      <c r="P19" s="17">
        <v>15.287504147019034</v>
      </c>
      <c r="Q19" s="17">
        <v>12.056076820348755</v>
      </c>
      <c r="R19" s="17">
        <v>16.729380119060263</v>
      </c>
      <c r="S19" s="17">
        <v>24.420976410288599</v>
      </c>
      <c r="T19" s="108">
        <f t="shared" si="2"/>
        <v>68.493937496716654</v>
      </c>
      <c r="U19" s="16">
        <v>136301</v>
      </c>
      <c r="V19" s="17">
        <v>61990.6</v>
      </c>
      <c r="W19" s="17">
        <v>166978</v>
      </c>
      <c r="X19" s="17">
        <v>207161</v>
      </c>
      <c r="Y19" s="13">
        <f t="shared" si="3"/>
        <v>572430.6</v>
      </c>
      <c r="Z19" s="88" t="s">
        <v>10</v>
      </c>
      <c r="AA19" s="17">
        <v>10273.558500172301</v>
      </c>
      <c r="AB19" s="17">
        <v>0</v>
      </c>
      <c r="AC19" s="17">
        <v>43.853767966203783</v>
      </c>
      <c r="AD19" s="17">
        <v>41.818904442379448</v>
      </c>
      <c r="AE19" s="17">
        <v>35.735082199450702</v>
      </c>
      <c r="AF19" s="17">
        <v>0</v>
      </c>
      <c r="AG19" s="17">
        <v>0</v>
      </c>
      <c r="AH19" s="60">
        <f t="shared" si="4"/>
        <v>10394.966254780336</v>
      </c>
    </row>
    <row r="20" spans="1:36" s="2" customFormat="1" ht="14.45" x14ac:dyDescent="0.3">
      <c r="A20" s="34"/>
      <c r="B20" s="54" t="s">
        <v>9</v>
      </c>
      <c r="C20" s="54">
        <v>60</v>
      </c>
      <c r="D20" s="23">
        <v>7385.327469228223</v>
      </c>
      <c r="E20" s="23">
        <v>691.17696621490086</v>
      </c>
      <c r="F20" s="23">
        <v>428.81471879000941</v>
      </c>
      <c r="G20" s="23">
        <v>644.72423020203917</v>
      </c>
      <c r="H20" s="23">
        <v>601.61480529321727</v>
      </c>
      <c r="I20" s="84">
        <f t="shared" si="0"/>
        <v>9751.6581897283886</v>
      </c>
      <c r="J20" s="22">
        <v>248.83410998060677</v>
      </c>
      <c r="K20" s="23">
        <v>86.553064769625266</v>
      </c>
      <c r="L20" s="23">
        <v>40.34080569112416</v>
      </c>
      <c r="M20" s="23">
        <v>53.415685517596337</v>
      </c>
      <c r="N20" s="23">
        <v>64.696096543230297</v>
      </c>
      <c r="O20" s="63">
        <f t="shared" si="1"/>
        <v>493.83976250218279</v>
      </c>
      <c r="P20" s="23">
        <v>23.356924626243121</v>
      </c>
      <c r="Q20" s="23">
        <v>15.259464483459494</v>
      </c>
      <c r="R20" s="23">
        <v>27.909645037485749</v>
      </c>
      <c r="S20" s="23">
        <v>41.603377996890643</v>
      </c>
      <c r="T20" s="109">
        <f t="shared" si="2"/>
        <v>108.12941214407901</v>
      </c>
      <c r="U20" s="22">
        <v>92684.6</v>
      </c>
      <c r="V20" s="23">
        <v>41193.199999999997</v>
      </c>
      <c r="W20" s="23">
        <v>120037</v>
      </c>
      <c r="X20" s="23">
        <v>109492</v>
      </c>
      <c r="Y20" s="26">
        <f t="shared" si="3"/>
        <v>363406.8</v>
      </c>
      <c r="Z20" s="89" t="s">
        <v>10</v>
      </c>
      <c r="AA20" s="23">
        <v>14584.360010877292</v>
      </c>
      <c r="AB20" s="23">
        <v>0</v>
      </c>
      <c r="AC20" s="23">
        <v>149.94455443231399</v>
      </c>
      <c r="AD20" s="23">
        <v>194.8936701131847</v>
      </c>
      <c r="AE20" s="23">
        <v>187.63672041486558</v>
      </c>
      <c r="AF20" s="23">
        <v>20.879285262482519</v>
      </c>
      <c r="AG20" s="23">
        <v>12.657334751023345</v>
      </c>
      <c r="AH20" s="61">
        <f t="shared" si="4"/>
        <v>15150.371575851163</v>
      </c>
    </row>
    <row r="21" spans="1:36" s="2" customFormat="1" ht="14.45" x14ac:dyDescent="0.3">
      <c r="A21" s="13"/>
      <c r="B21" s="5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36" s="12" customFormat="1" ht="14.45" x14ac:dyDescent="0.3">
      <c r="A22" s="13"/>
      <c r="B22" s="5"/>
      <c r="C22" s="3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36" s="12" customFormat="1" ht="21" x14ac:dyDescent="0.35">
      <c r="A23" s="13"/>
      <c r="B23" s="45" t="s">
        <v>79</v>
      </c>
      <c r="C23" s="45"/>
      <c r="D23" s="45"/>
      <c r="E23" s="45"/>
      <c r="F23" s="11"/>
      <c r="G23" s="11"/>
      <c r="H23" s="11"/>
      <c r="I23" s="39"/>
      <c r="J23" s="39"/>
      <c r="K23" s="11"/>
      <c r="L23" s="11"/>
      <c r="M23" s="11"/>
      <c r="N23" s="11"/>
      <c r="O23" s="7"/>
      <c r="T23" s="13"/>
      <c r="U23" s="11"/>
      <c r="Z23" s="13"/>
      <c r="AA23" s="11"/>
      <c r="AB23" s="11"/>
      <c r="AC23" s="11"/>
      <c r="AD23" s="11"/>
      <c r="AE23" s="11"/>
      <c r="AF23" s="11"/>
      <c r="AG23" s="11"/>
      <c r="AH23" s="11"/>
      <c r="AI23" s="17"/>
    </row>
    <row r="24" spans="1:36" s="12" customFormat="1" ht="14.45" x14ac:dyDescent="0.3">
      <c r="A24" s="13"/>
      <c r="B24" s="5"/>
      <c r="C24" s="32"/>
      <c r="D24" s="11"/>
      <c r="E24" s="11"/>
      <c r="F24" s="11"/>
      <c r="G24" s="11"/>
      <c r="H24" s="11"/>
      <c r="I24" s="28"/>
      <c r="J24" s="28"/>
      <c r="K24" s="11"/>
      <c r="L24" s="11"/>
      <c r="M24" s="11"/>
      <c r="N24" s="11"/>
      <c r="O24" s="28"/>
      <c r="P24" s="28"/>
      <c r="Q24" s="11"/>
      <c r="R24" s="11"/>
      <c r="S24" s="11"/>
      <c r="T24" s="28"/>
      <c r="U24" s="28"/>
      <c r="V24" s="11"/>
      <c r="W24" s="11"/>
      <c r="X24" s="11"/>
      <c r="Y24" s="11"/>
      <c r="Z24" s="11"/>
      <c r="AA24" s="11"/>
      <c r="AB24" s="11"/>
      <c r="AC24" s="11"/>
      <c r="AH24" s="28"/>
      <c r="AI24" s="28"/>
      <c r="AJ24" s="11"/>
    </row>
    <row r="25" spans="1:36" s="12" customFormat="1" ht="45" customHeight="1" x14ac:dyDescent="0.3">
      <c r="A25" s="13"/>
      <c r="B25" s="44" t="s">
        <v>48</v>
      </c>
      <c r="C25" s="40" t="s">
        <v>41</v>
      </c>
      <c r="D25" s="69" t="s">
        <v>42</v>
      </c>
      <c r="E25" s="41" t="s">
        <v>40</v>
      </c>
      <c r="F25" s="41" t="s">
        <v>39</v>
      </c>
      <c r="G25" s="70" t="s">
        <v>60</v>
      </c>
      <c r="H25" s="11"/>
      <c r="I25" s="28"/>
      <c r="J25" s="28"/>
      <c r="K25" s="11"/>
      <c r="L25" s="11"/>
      <c r="M25" s="11"/>
      <c r="N25" s="11"/>
      <c r="O25" s="28"/>
      <c r="P25" s="28"/>
      <c r="Q25" s="11"/>
      <c r="R25" s="11"/>
      <c r="S25" s="11"/>
      <c r="T25" s="28"/>
      <c r="U25" s="28"/>
      <c r="V25" s="11"/>
      <c r="W25" s="11"/>
      <c r="X25" s="11"/>
      <c r="Y25" s="11"/>
      <c r="Z25" s="11"/>
      <c r="AA25" s="11"/>
      <c r="AB25" s="11"/>
      <c r="AC25" s="11"/>
      <c r="AH25" s="28"/>
      <c r="AI25" s="28"/>
      <c r="AJ25" s="11"/>
    </row>
    <row r="26" spans="1:36" s="12" customFormat="1" x14ac:dyDescent="0.25">
      <c r="A26" s="13"/>
      <c r="B26" s="116" t="s">
        <v>8</v>
      </c>
      <c r="C26" s="65" t="s">
        <v>87</v>
      </c>
      <c r="D26" s="65" t="s">
        <v>85</v>
      </c>
      <c r="E26" s="65" t="s">
        <v>83</v>
      </c>
      <c r="F26" s="65" t="s">
        <v>10</v>
      </c>
      <c r="G26" s="66" t="s">
        <v>81</v>
      </c>
      <c r="H26" s="11"/>
      <c r="I26" s="28"/>
      <c r="J26" s="28"/>
      <c r="K26" s="11"/>
      <c r="L26" s="11"/>
      <c r="M26" s="11"/>
      <c r="N26" s="11"/>
      <c r="O26" s="28"/>
      <c r="P26" s="28"/>
      <c r="Q26" s="11"/>
      <c r="R26" s="11"/>
      <c r="S26" s="11"/>
      <c r="T26" s="28"/>
      <c r="U26" s="28"/>
      <c r="V26" s="11"/>
      <c r="W26" s="11"/>
      <c r="X26" s="11"/>
      <c r="Y26" s="11"/>
      <c r="Z26" s="11"/>
      <c r="AA26" s="11"/>
      <c r="AB26" s="11"/>
      <c r="AC26" s="11"/>
      <c r="AH26" s="28"/>
      <c r="AI26" s="28"/>
      <c r="AJ26" s="11"/>
    </row>
    <row r="27" spans="1:36" s="12" customFormat="1" x14ac:dyDescent="0.25">
      <c r="A27" s="13"/>
      <c r="B27" s="30" t="s">
        <v>9</v>
      </c>
      <c r="C27" s="67" t="s">
        <v>88</v>
      </c>
      <c r="D27" s="67" t="s">
        <v>86</v>
      </c>
      <c r="E27" s="67" t="s">
        <v>84</v>
      </c>
      <c r="F27" s="67" t="s">
        <v>10</v>
      </c>
      <c r="G27" s="68" t="s">
        <v>82</v>
      </c>
      <c r="H27" s="11"/>
      <c r="I27" s="28"/>
      <c r="J27" s="28"/>
      <c r="K27" s="11"/>
      <c r="L27" s="11"/>
      <c r="M27" s="11"/>
      <c r="N27" s="11"/>
      <c r="O27" s="28"/>
      <c r="P27" s="28"/>
      <c r="Q27" s="11"/>
      <c r="R27" s="11"/>
      <c r="S27" s="11"/>
      <c r="T27" s="28"/>
      <c r="U27" s="28"/>
      <c r="V27" s="11"/>
      <c r="W27" s="11"/>
      <c r="X27" s="11"/>
      <c r="Y27" s="11"/>
      <c r="Z27" s="11"/>
      <c r="AA27" s="11"/>
      <c r="AB27" s="11"/>
      <c r="AC27" s="11"/>
      <c r="AH27" s="28"/>
      <c r="AI27" s="28"/>
      <c r="AJ27" s="11"/>
    </row>
    <row r="28" spans="1:36" s="12" customFormat="1" ht="14.45" x14ac:dyDescent="0.3">
      <c r="A28" s="13"/>
      <c r="B28" s="13"/>
      <c r="C28" s="65"/>
      <c r="D28" s="65"/>
      <c r="E28" s="65"/>
      <c r="F28" s="65"/>
      <c r="G28" s="65"/>
      <c r="H28" s="11"/>
      <c r="I28" s="11"/>
      <c r="J28" s="28"/>
      <c r="K28" s="11"/>
      <c r="L28" s="11"/>
      <c r="M28" s="11"/>
      <c r="N28" s="11"/>
      <c r="O28" s="11"/>
      <c r="P28" s="28"/>
      <c r="Q28" s="11"/>
      <c r="R28" s="11"/>
      <c r="S28" s="11"/>
      <c r="T28" s="11"/>
      <c r="U28" s="28"/>
      <c r="V28" s="11"/>
      <c r="W28" s="11"/>
      <c r="X28" s="11"/>
      <c r="Y28" s="11"/>
      <c r="Z28" s="11"/>
      <c r="AA28" s="11"/>
      <c r="AB28" s="11"/>
      <c r="AC28" s="11"/>
      <c r="AH28" s="11"/>
      <c r="AI28" s="28"/>
    </row>
    <row r="29" spans="1:36" s="12" customFormat="1" ht="14.45" x14ac:dyDescent="0.3">
      <c r="A29" s="13"/>
      <c r="B29" s="5"/>
      <c r="C29" s="32"/>
      <c r="D29" s="11"/>
      <c r="E29" s="11"/>
      <c r="F29" s="11"/>
      <c r="G29" s="11"/>
      <c r="H29" s="11"/>
      <c r="I29" s="11"/>
      <c r="J29" s="28"/>
      <c r="K29" s="11"/>
      <c r="L29" s="11"/>
      <c r="M29" s="11"/>
      <c r="N29" s="11"/>
      <c r="O29" s="11"/>
      <c r="P29" s="28"/>
      <c r="Q29" s="11"/>
      <c r="R29" s="11"/>
      <c r="S29" s="11"/>
      <c r="T29" s="11"/>
      <c r="U29" s="28"/>
      <c r="V29" s="11"/>
      <c r="W29" s="11"/>
      <c r="X29" s="11"/>
      <c r="Y29" s="11"/>
      <c r="Z29" s="11"/>
      <c r="AA29" s="11"/>
      <c r="AB29" s="11"/>
      <c r="AC29" s="11"/>
      <c r="AH29" s="11"/>
      <c r="AI29" s="28"/>
    </row>
    <row r="30" spans="1:36" s="12" customFormat="1" ht="23.45" x14ac:dyDescent="0.4">
      <c r="A30" s="13"/>
      <c r="B30" s="43" t="s">
        <v>61</v>
      </c>
      <c r="C30" s="3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36" s="12" customFormat="1" ht="21" x14ac:dyDescent="0.4">
      <c r="A31" s="13"/>
      <c r="B31" s="43"/>
      <c r="C31" s="3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36" ht="45" customHeight="1" x14ac:dyDescent="0.3">
      <c r="B32" s="44" t="s">
        <v>48</v>
      </c>
      <c r="C32" s="44" t="s">
        <v>45</v>
      </c>
      <c r="D32" s="33" t="s">
        <v>15</v>
      </c>
      <c r="E32" s="33" t="s">
        <v>16</v>
      </c>
      <c r="F32" s="33" t="s">
        <v>17</v>
      </c>
      <c r="G32" s="33" t="s">
        <v>18</v>
      </c>
      <c r="H32" s="33" t="s">
        <v>19</v>
      </c>
      <c r="I32" s="73" t="s">
        <v>20</v>
      </c>
      <c r="J32" s="33" t="s">
        <v>21</v>
      </c>
      <c r="K32" s="33" t="s">
        <v>22</v>
      </c>
      <c r="L32" s="33" t="s">
        <v>23</v>
      </c>
      <c r="M32" s="33" t="s">
        <v>24</v>
      </c>
      <c r="N32" s="33" t="s">
        <v>25</v>
      </c>
      <c r="O32" s="73" t="s">
        <v>20</v>
      </c>
      <c r="P32" s="55" t="s">
        <v>4</v>
      </c>
      <c r="Q32" s="33" t="s">
        <v>5</v>
      </c>
      <c r="R32" s="33" t="s">
        <v>6</v>
      </c>
      <c r="S32" s="33" t="s">
        <v>7</v>
      </c>
      <c r="T32" s="59" t="s">
        <v>20</v>
      </c>
      <c r="U32" s="105" t="s">
        <v>0</v>
      </c>
      <c r="V32" s="40" t="s">
        <v>1</v>
      </c>
      <c r="W32" s="40" t="s">
        <v>2</v>
      </c>
      <c r="X32" s="40" t="s">
        <v>3</v>
      </c>
      <c r="Y32" s="56" t="s">
        <v>20</v>
      </c>
      <c r="Z32" s="99"/>
      <c r="AA32" s="33" t="s">
        <v>53</v>
      </c>
      <c r="AB32" s="55" t="s">
        <v>54</v>
      </c>
      <c r="AC32" s="55" t="s">
        <v>55</v>
      </c>
      <c r="AD32" s="55" t="s">
        <v>56</v>
      </c>
      <c r="AE32" s="55" t="s">
        <v>57</v>
      </c>
      <c r="AF32" s="55" t="s">
        <v>58</v>
      </c>
      <c r="AG32" s="55" t="s">
        <v>59</v>
      </c>
      <c r="AH32" s="106" t="s">
        <v>20</v>
      </c>
    </row>
    <row r="33" spans="2:34" s="17" customFormat="1" ht="14.45" x14ac:dyDescent="0.3">
      <c r="B33" s="100" t="s">
        <v>8</v>
      </c>
      <c r="C33" s="100">
        <v>0</v>
      </c>
      <c r="D33" s="16">
        <f t="shared" ref="D33:H42" si="5">D5*100/$I5</f>
        <v>100</v>
      </c>
      <c r="E33" s="17">
        <f t="shared" si="5"/>
        <v>0</v>
      </c>
      <c r="F33" s="17">
        <f t="shared" si="5"/>
        <v>0</v>
      </c>
      <c r="G33" s="17">
        <f t="shared" si="5"/>
        <v>0</v>
      </c>
      <c r="H33" s="17">
        <f t="shared" si="5"/>
        <v>0</v>
      </c>
      <c r="I33" s="60">
        <f t="shared" ref="I33:I48" si="6">(1*E5+2*F5+3*G5+4*H5)/(4*I5)*100</f>
        <v>0</v>
      </c>
      <c r="J33" s="16">
        <f t="shared" ref="J33:N42" si="7">J5*100/$O5</f>
        <v>96.901376469525133</v>
      </c>
      <c r="K33" s="17">
        <f t="shared" si="7"/>
        <v>3.0986235304748853</v>
      </c>
      <c r="L33" s="17">
        <f t="shared" si="7"/>
        <v>0</v>
      </c>
      <c r="M33" s="17">
        <f t="shared" si="7"/>
        <v>0</v>
      </c>
      <c r="N33" s="17">
        <f t="shared" si="7"/>
        <v>0</v>
      </c>
      <c r="O33" s="60">
        <f t="shared" ref="O33:O48" si="8">(1*K5+2*L5+3*M5+4*N5)/(4*O5)*100</f>
        <v>0.77465588261872131</v>
      </c>
      <c r="P33" s="17">
        <f t="shared" ref="P33:S48" si="9">P5*100/$T5</f>
        <v>98.008957565503479</v>
      </c>
      <c r="Q33" s="17">
        <f t="shared" si="9"/>
        <v>0.87865993375577123</v>
      </c>
      <c r="R33" s="17">
        <f t="shared" si="9"/>
        <v>1.1123825007407324</v>
      </c>
      <c r="S33" s="17">
        <f t="shared" si="9"/>
        <v>0</v>
      </c>
      <c r="T33" s="3">
        <f t="shared" ref="T33:T48" si="10">(1*Q5+2*R5+3*S5)/(3*T5)*100</f>
        <v>1.0344749784124121</v>
      </c>
      <c r="U33" s="16">
        <f t="shared" ref="U33:X48" si="11">U5*100/$Y5</f>
        <v>100</v>
      </c>
      <c r="V33" s="17">
        <f t="shared" si="11"/>
        <v>0</v>
      </c>
      <c r="W33" s="17">
        <f t="shared" si="11"/>
        <v>0</v>
      </c>
      <c r="X33" s="17">
        <f t="shared" si="11"/>
        <v>0</v>
      </c>
      <c r="Y33" s="60">
        <f t="shared" ref="Y33:Y48" si="12">(1*V5+2*W5+3*X5)/(3*Y5)*100</f>
        <v>0</v>
      </c>
      <c r="Z33" s="16"/>
      <c r="AA33" s="16">
        <f t="shared" ref="AA33:AG33" si="13">AA5*100/$AH5</f>
        <v>99.999999999999986</v>
      </c>
      <c r="AB33" s="17">
        <f t="shared" si="13"/>
        <v>0</v>
      </c>
      <c r="AC33" s="17">
        <f t="shared" si="13"/>
        <v>0</v>
      </c>
      <c r="AD33" s="17">
        <f t="shared" si="13"/>
        <v>0</v>
      </c>
      <c r="AE33" s="17">
        <f t="shared" si="13"/>
        <v>0</v>
      </c>
      <c r="AF33" s="17">
        <f t="shared" si="13"/>
        <v>0</v>
      </c>
      <c r="AG33" s="17">
        <f t="shared" si="13"/>
        <v>0</v>
      </c>
      <c r="AH33" s="112">
        <f t="shared" ref="AH33:AH48" si="14">(1*AB5+2*AC5+3*AD5+4*AE5+5*AF5+6*AG5)/(6*AH5)*100</f>
        <v>0</v>
      </c>
    </row>
    <row r="34" spans="2:34" s="17" customFormat="1" ht="14.45" x14ac:dyDescent="0.3">
      <c r="B34" s="53" t="s">
        <v>8</v>
      </c>
      <c r="C34" s="53">
        <v>0</v>
      </c>
      <c r="D34" s="16">
        <f t="shared" si="5"/>
        <v>100</v>
      </c>
      <c r="E34" s="17">
        <f t="shared" si="5"/>
        <v>0</v>
      </c>
      <c r="F34" s="17">
        <f t="shared" si="5"/>
        <v>0</v>
      </c>
      <c r="G34" s="17">
        <f t="shared" si="5"/>
        <v>0</v>
      </c>
      <c r="H34" s="17">
        <f t="shared" si="5"/>
        <v>0</v>
      </c>
      <c r="I34" s="60">
        <f t="shared" si="6"/>
        <v>0</v>
      </c>
      <c r="J34" s="16">
        <f t="shared" si="7"/>
        <v>96.194374940541721</v>
      </c>
      <c r="K34" s="17">
        <f t="shared" si="7"/>
        <v>3.8056250594582681</v>
      </c>
      <c r="L34" s="17">
        <f t="shared" si="7"/>
        <v>0</v>
      </c>
      <c r="M34" s="17">
        <f t="shared" si="7"/>
        <v>0</v>
      </c>
      <c r="N34" s="17">
        <f t="shared" si="7"/>
        <v>0</v>
      </c>
      <c r="O34" s="60">
        <f t="shared" si="8"/>
        <v>0.95140626486456703</v>
      </c>
      <c r="P34" s="17">
        <f t="shared" si="9"/>
        <v>99.486789390610326</v>
      </c>
      <c r="Q34" s="17">
        <f t="shared" si="9"/>
        <v>0.38947790431517737</v>
      </c>
      <c r="R34" s="17">
        <f>R6*100/$T6</f>
        <v>0.12373270507448909</v>
      </c>
      <c r="S34" s="17">
        <f t="shared" si="9"/>
        <v>0</v>
      </c>
      <c r="T34" s="3">
        <f t="shared" si="10"/>
        <v>0.21231443815471854</v>
      </c>
      <c r="U34" s="16">
        <f t="shared" si="11"/>
        <v>100</v>
      </c>
      <c r="V34" s="17">
        <f t="shared" si="11"/>
        <v>0</v>
      </c>
      <c r="W34" s="17">
        <f t="shared" si="11"/>
        <v>0</v>
      </c>
      <c r="X34" s="17">
        <f t="shared" si="11"/>
        <v>0</v>
      </c>
      <c r="Y34" s="60">
        <f t="shared" si="12"/>
        <v>0</v>
      </c>
      <c r="Z34" s="16"/>
      <c r="AA34" s="16">
        <f t="shared" ref="AA34:AG48" si="15">AA6*100/$AH6</f>
        <v>100</v>
      </c>
      <c r="AB34" s="17">
        <f t="shared" si="15"/>
        <v>0</v>
      </c>
      <c r="AC34" s="17">
        <f t="shared" si="15"/>
        <v>0</v>
      </c>
      <c r="AD34" s="17">
        <f t="shared" si="15"/>
        <v>0</v>
      </c>
      <c r="AE34" s="17">
        <f t="shared" si="15"/>
        <v>0</v>
      </c>
      <c r="AF34" s="17">
        <f t="shared" si="15"/>
        <v>0</v>
      </c>
      <c r="AG34" s="17">
        <f t="shared" si="15"/>
        <v>0</v>
      </c>
      <c r="AH34" s="112">
        <f t="shared" si="14"/>
        <v>0</v>
      </c>
    </row>
    <row r="35" spans="2:34" s="17" customFormat="1" ht="14.45" x14ac:dyDescent="0.3">
      <c r="B35" s="53" t="s">
        <v>8</v>
      </c>
      <c r="C35" s="53">
        <v>0</v>
      </c>
      <c r="D35" s="16">
        <f t="shared" si="5"/>
        <v>100</v>
      </c>
      <c r="E35" s="17">
        <f t="shared" si="5"/>
        <v>0</v>
      </c>
      <c r="F35" s="17">
        <f t="shared" si="5"/>
        <v>0</v>
      </c>
      <c r="G35" s="17">
        <f t="shared" si="5"/>
        <v>0</v>
      </c>
      <c r="H35" s="17">
        <f t="shared" si="5"/>
        <v>0</v>
      </c>
      <c r="I35" s="60">
        <f t="shared" si="6"/>
        <v>0</v>
      </c>
      <c r="J35" s="16">
        <f t="shared" si="7"/>
        <v>81.021655320902653</v>
      </c>
      <c r="K35" s="17">
        <f t="shared" si="7"/>
        <v>18.978344679097347</v>
      </c>
      <c r="L35" s="17">
        <f t="shared" si="7"/>
        <v>0</v>
      </c>
      <c r="M35" s="17">
        <f t="shared" si="7"/>
        <v>0</v>
      </c>
      <c r="N35" s="17">
        <f t="shared" si="7"/>
        <v>0</v>
      </c>
      <c r="O35" s="60">
        <f t="shared" si="8"/>
        <v>4.7445861697743368</v>
      </c>
      <c r="P35" s="17">
        <f t="shared" si="9"/>
        <v>99.63319510852385</v>
      </c>
      <c r="Q35" s="17">
        <f t="shared" si="9"/>
        <v>0.36680489147614576</v>
      </c>
      <c r="R35" s="17">
        <f t="shared" si="9"/>
        <v>0</v>
      </c>
      <c r="S35" s="17">
        <f t="shared" si="9"/>
        <v>0</v>
      </c>
      <c r="T35" s="3">
        <f t="shared" si="10"/>
        <v>0.12226829715871525</v>
      </c>
      <c r="U35" s="16">
        <f t="shared" si="11"/>
        <v>100</v>
      </c>
      <c r="V35" s="17">
        <f t="shared" si="11"/>
        <v>0</v>
      </c>
      <c r="W35" s="17">
        <f t="shared" si="11"/>
        <v>0</v>
      </c>
      <c r="X35" s="17">
        <f t="shared" si="11"/>
        <v>0</v>
      </c>
      <c r="Y35" s="60">
        <f t="shared" si="12"/>
        <v>0</v>
      </c>
      <c r="Z35" s="16"/>
      <c r="AA35" s="16">
        <f t="shared" si="15"/>
        <v>99.999999999999986</v>
      </c>
      <c r="AB35" s="17">
        <f t="shared" si="15"/>
        <v>0</v>
      </c>
      <c r="AC35" s="17">
        <f t="shared" si="15"/>
        <v>0</v>
      </c>
      <c r="AD35" s="17">
        <f t="shared" si="15"/>
        <v>0</v>
      </c>
      <c r="AE35" s="17">
        <f t="shared" si="15"/>
        <v>0</v>
      </c>
      <c r="AF35" s="17">
        <f t="shared" si="15"/>
        <v>0</v>
      </c>
      <c r="AG35" s="17">
        <f t="shared" si="15"/>
        <v>0</v>
      </c>
      <c r="AH35" s="112">
        <f t="shared" si="14"/>
        <v>0</v>
      </c>
    </row>
    <row r="36" spans="2:34" s="17" customFormat="1" ht="14.45" x14ac:dyDescent="0.3">
      <c r="B36" s="53" t="s">
        <v>8</v>
      </c>
      <c r="C36" s="53">
        <v>0</v>
      </c>
      <c r="D36" s="16">
        <f t="shared" si="5"/>
        <v>100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60">
        <f t="shared" si="6"/>
        <v>0</v>
      </c>
      <c r="J36" s="16">
        <f t="shared" si="7"/>
        <v>96.206222340503174</v>
      </c>
      <c r="K36" s="17">
        <f t="shared" si="7"/>
        <v>3.7937776594968384</v>
      </c>
      <c r="L36" s="17">
        <f t="shared" si="7"/>
        <v>0</v>
      </c>
      <c r="M36" s="17">
        <f t="shared" si="7"/>
        <v>0</v>
      </c>
      <c r="N36" s="17">
        <f t="shared" si="7"/>
        <v>0</v>
      </c>
      <c r="O36" s="60">
        <f t="shared" si="8"/>
        <v>0.94844441487420972</v>
      </c>
      <c r="P36" s="17">
        <f t="shared" si="9"/>
        <v>98.606654929014056</v>
      </c>
      <c r="Q36" s="17">
        <f t="shared" si="9"/>
        <v>0.69219780832166855</v>
      </c>
      <c r="R36" s="17">
        <f t="shared" si="9"/>
        <v>0.70114726266427785</v>
      </c>
      <c r="S36" s="17">
        <f t="shared" si="9"/>
        <v>0</v>
      </c>
      <c r="T36" s="3">
        <f t="shared" si="10"/>
        <v>0.69816411121674149</v>
      </c>
      <c r="U36" s="16">
        <f t="shared" si="11"/>
        <v>100</v>
      </c>
      <c r="V36" s="17">
        <f t="shared" si="11"/>
        <v>0</v>
      </c>
      <c r="W36" s="17">
        <f t="shared" si="11"/>
        <v>0</v>
      </c>
      <c r="X36" s="17">
        <f t="shared" si="11"/>
        <v>0</v>
      </c>
      <c r="Y36" s="60">
        <f t="shared" si="12"/>
        <v>0</v>
      </c>
      <c r="Z36" s="16"/>
      <c r="AA36" s="16">
        <f t="shared" si="15"/>
        <v>100</v>
      </c>
      <c r="AB36" s="17">
        <f t="shared" si="15"/>
        <v>0</v>
      </c>
      <c r="AC36" s="17">
        <f t="shared" si="15"/>
        <v>0</v>
      </c>
      <c r="AD36" s="17">
        <f t="shared" si="15"/>
        <v>0</v>
      </c>
      <c r="AE36" s="17">
        <f t="shared" si="15"/>
        <v>0</v>
      </c>
      <c r="AF36" s="17">
        <f t="shared" si="15"/>
        <v>0</v>
      </c>
      <c r="AG36" s="17">
        <f t="shared" si="15"/>
        <v>0</v>
      </c>
      <c r="AH36" s="112">
        <f t="shared" si="14"/>
        <v>0</v>
      </c>
    </row>
    <row r="37" spans="2:34" s="17" customFormat="1" ht="14.45" x14ac:dyDescent="0.3">
      <c r="B37" s="53" t="s">
        <v>8</v>
      </c>
      <c r="C37" s="53">
        <v>60</v>
      </c>
      <c r="D37" s="16">
        <f t="shared" si="5"/>
        <v>98.216222220610263</v>
      </c>
      <c r="E37" s="17">
        <f t="shared" si="5"/>
        <v>0.76384046316589471</v>
      </c>
      <c r="F37" s="17">
        <f t="shared" si="5"/>
        <v>0.3009369786533318</v>
      </c>
      <c r="G37" s="17">
        <f t="shared" si="5"/>
        <v>0.40364974116873947</v>
      </c>
      <c r="H37" s="17">
        <f t="shared" si="5"/>
        <v>0.31535059640178142</v>
      </c>
      <c r="I37" s="60">
        <f t="shared" si="6"/>
        <v>0.95951650739647554</v>
      </c>
      <c r="J37" s="16">
        <f t="shared" si="7"/>
        <v>93.329804328731541</v>
      </c>
      <c r="K37" s="17">
        <f t="shared" si="7"/>
        <v>4.1106025490973757</v>
      </c>
      <c r="L37" s="17">
        <f t="shared" si="7"/>
        <v>0.96109159995717053</v>
      </c>
      <c r="M37" s="17">
        <f t="shared" si="7"/>
        <v>1.0668460004162585</v>
      </c>
      <c r="N37" s="17">
        <f t="shared" si="7"/>
        <v>0.53165552179765496</v>
      </c>
      <c r="O37" s="60">
        <f t="shared" si="8"/>
        <v>2.8399864593627782</v>
      </c>
      <c r="P37" s="17">
        <f t="shared" si="9"/>
        <v>7.0234719629908948</v>
      </c>
      <c r="Q37" s="17">
        <f t="shared" si="9"/>
        <v>33.980146006841096</v>
      </c>
      <c r="R37" s="17">
        <f t="shared" si="9"/>
        <v>17.155292221334768</v>
      </c>
      <c r="S37" s="17">
        <f t="shared" si="9"/>
        <v>41.841089808833246</v>
      </c>
      <c r="T37" s="3">
        <f t="shared" si="10"/>
        <v>64.604666625336776</v>
      </c>
      <c r="U37" s="16">
        <f t="shared" si="11"/>
        <v>11.722163179581155</v>
      </c>
      <c r="V37" s="17">
        <f t="shared" si="11"/>
        <v>34.619192099623426</v>
      </c>
      <c r="W37" s="17">
        <f t="shared" si="11"/>
        <v>15.114794743648561</v>
      </c>
      <c r="X37" s="17">
        <f t="shared" si="11"/>
        <v>38.543849977146856</v>
      </c>
      <c r="Y37" s="60">
        <f t="shared" si="12"/>
        <v>60.160110506120368</v>
      </c>
      <c r="Z37" s="16"/>
      <c r="AA37" s="16">
        <f t="shared" si="15"/>
        <v>100</v>
      </c>
      <c r="AB37" s="17">
        <f t="shared" si="15"/>
        <v>0</v>
      </c>
      <c r="AC37" s="17">
        <f t="shared" si="15"/>
        <v>0</v>
      </c>
      <c r="AD37" s="17">
        <f t="shared" si="15"/>
        <v>0</v>
      </c>
      <c r="AE37" s="17">
        <f t="shared" si="15"/>
        <v>0</v>
      </c>
      <c r="AF37" s="17">
        <f t="shared" si="15"/>
        <v>0</v>
      </c>
      <c r="AG37" s="17">
        <f t="shared" si="15"/>
        <v>0</v>
      </c>
      <c r="AH37" s="112">
        <f t="shared" si="14"/>
        <v>0</v>
      </c>
    </row>
    <row r="38" spans="2:34" s="17" customFormat="1" ht="14.45" x14ac:dyDescent="0.3">
      <c r="B38" s="53" t="s">
        <v>8</v>
      </c>
      <c r="C38" s="53">
        <v>60</v>
      </c>
      <c r="D38" s="16">
        <f t="shared" si="5"/>
        <v>96.956583681409157</v>
      </c>
      <c r="E38" s="17">
        <f t="shared" si="5"/>
        <v>1.3597261768012654</v>
      </c>
      <c r="F38" s="17">
        <f t="shared" si="5"/>
        <v>0.69857547736230385</v>
      </c>
      <c r="G38" s="17">
        <f t="shared" si="5"/>
        <v>0.66692763755355799</v>
      </c>
      <c r="H38" s="17">
        <f t="shared" si="5"/>
        <v>0.3181870268737354</v>
      </c>
      <c r="I38" s="60">
        <f t="shared" si="6"/>
        <v>1.5076020379203723</v>
      </c>
      <c r="J38" s="16">
        <f t="shared" si="7"/>
        <v>86.610308268796942</v>
      </c>
      <c r="K38" s="17">
        <f t="shared" si="7"/>
        <v>7.5263915934196444</v>
      </c>
      <c r="L38" s="17">
        <f t="shared" si="7"/>
        <v>2.9533097415087148</v>
      </c>
      <c r="M38" s="17">
        <f t="shared" si="7"/>
        <v>1.9417884337348228</v>
      </c>
      <c r="N38" s="17">
        <f t="shared" si="7"/>
        <v>0.96820196253987589</v>
      </c>
      <c r="O38" s="60">
        <f t="shared" si="8"/>
        <v>5.7827960569502617</v>
      </c>
      <c r="P38" s="17">
        <f t="shared" si="9"/>
        <v>8.9063487417660383</v>
      </c>
      <c r="Q38" s="17">
        <f t="shared" si="9"/>
        <v>31.325976138972372</v>
      </c>
      <c r="R38" s="17">
        <f t="shared" si="9"/>
        <v>25.216363383708639</v>
      </c>
      <c r="S38" s="17">
        <f t="shared" si="9"/>
        <v>34.551311735552957</v>
      </c>
      <c r="T38" s="3">
        <f t="shared" si="10"/>
        <v>61.804212704349503</v>
      </c>
      <c r="U38" s="16">
        <f t="shared" si="11"/>
        <v>16.911254090721044</v>
      </c>
      <c r="V38" s="17">
        <f t="shared" si="11"/>
        <v>30.391920453685714</v>
      </c>
      <c r="W38" s="17">
        <f t="shared" si="11"/>
        <v>20.182575339290398</v>
      </c>
      <c r="X38" s="17">
        <f t="shared" si="11"/>
        <v>32.51425011630284</v>
      </c>
      <c r="Y38" s="60">
        <f t="shared" si="12"/>
        <v>56.099940493725008</v>
      </c>
      <c r="Z38" s="16"/>
      <c r="AA38" s="16">
        <f t="shared" si="15"/>
        <v>100</v>
      </c>
      <c r="AB38" s="17">
        <f t="shared" si="15"/>
        <v>0</v>
      </c>
      <c r="AC38" s="17">
        <f t="shared" si="15"/>
        <v>0</v>
      </c>
      <c r="AD38" s="17">
        <f t="shared" si="15"/>
        <v>0</v>
      </c>
      <c r="AE38" s="17">
        <f t="shared" si="15"/>
        <v>0</v>
      </c>
      <c r="AF38" s="17">
        <f t="shared" si="15"/>
        <v>0</v>
      </c>
      <c r="AG38" s="17">
        <f t="shared" si="15"/>
        <v>0</v>
      </c>
      <c r="AH38" s="112">
        <f t="shared" si="14"/>
        <v>0</v>
      </c>
    </row>
    <row r="39" spans="2:34" s="17" customFormat="1" ht="14.45" x14ac:dyDescent="0.3">
      <c r="B39" s="53" t="s">
        <v>8</v>
      </c>
      <c r="C39" s="53">
        <v>60</v>
      </c>
      <c r="D39" s="16">
        <f t="shared" si="5"/>
        <v>94.951171991340161</v>
      </c>
      <c r="E39" s="17">
        <f t="shared" si="5"/>
        <v>2.1839798428103094</v>
      </c>
      <c r="F39" s="17">
        <f t="shared" si="5"/>
        <v>1.2760425973879694</v>
      </c>
      <c r="G39" s="17">
        <f t="shared" si="5"/>
        <v>1.0858731081876758</v>
      </c>
      <c r="H39" s="17">
        <f t="shared" si="5"/>
        <v>0.50293246027388161</v>
      </c>
      <c r="I39" s="60">
        <f t="shared" si="6"/>
        <v>2.5013535508112006</v>
      </c>
      <c r="J39" s="16">
        <f t="shared" si="7"/>
        <v>88.663260103366753</v>
      </c>
      <c r="K39" s="17">
        <f t="shared" si="7"/>
        <v>6.723067442417614</v>
      </c>
      <c r="L39" s="17">
        <f t="shared" si="7"/>
        <v>2.1381875808815054</v>
      </c>
      <c r="M39" s="17">
        <f t="shared" si="7"/>
        <v>1.8495393332583689</v>
      </c>
      <c r="N39" s="17">
        <f t="shared" si="7"/>
        <v>0.62594554007574499</v>
      </c>
      <c r="O39" s="60">
        <f t="shared" si="8"/>
        <v>4.762960691064678</v>
      </c>
      <c r="P39" s="17">
        <f t="shared" si="9"/>
        <v>11.471927555609183</v>
      </c>
      <c r="Q39" s="17">
        <f t="shared" si="9"/>
        <v>29.386397888604279</v>
      </c>
      <c r="R39" s="17">
        <f t="shared" si="9"/>
        <v>25.594963812627395</v>
      </c>
      <c r="S39" s="17">
        <f t="shared" si="9"/>
        <v>33.546710743159139</v>
      </c>
      <c r="T39" s="3">
        <f t="shared" si="10"/>
        <v>60.405485914445492</v>
      </c>
      <c r="U39" s="16">
        <f t="shared" si="11"/>
        <v>21.362872916006992</v>
      </c>
      <c r="V39" s="17">
        <f t="shared" si="11"/>
        <v>26.384762586560569</v>
      </c>
      <c r="W39" s="17">
        <f t="shared" si="11"/>
        <v>23.697839943830278</v>
      </c>
      <c r="X39" s="17">
        <f t="shared" si="11"/>
        <v>28.55452455360216</v>
      </c>
      <c r="Y39" s="60">
        <f t="shared" si="12"/>
        <v>53.148005378342532</v>
      </c>
      <c r="Z39" s="16"/>
      <c r="AA39" s="16">
        <f t="shared" si="15"/>
        <v>100</v>
      </c>
      <c r="AB39" s="17">
        <f t="shared" si="15"/>
        <v>0</v>
      </c>
      <c r="AC39" s="17">
        <f t="shared" si="15"/>
        <v>0</v>
      </c>
      <c r="AD39" s="17">
        <f t="shared" si="15"/>
        <v>0</v>
      </c>
      <c r="AE39" s="17">
        <f t="shared" si="15"/>
        <v>0</v>
      </c>
      <c r="AF39" s="17">
        <f t="shared" si="15"/>
        <v>0</v>
      </c>
      <c r="AG39" s="17">
        <f t="shared" si="15"/>
        <v>0</v>
      </c>
      <c r="AH39" s="112">
        <f t="shared" si="14"/>
        <v>0</v>
      </c>
    </row>
    <row r="40" spans="2:34" s="17" customFormat="1" ht="14.45" x14ac:dyDescent="0.3">
      <c r="B40" s="53" t="s">
        <v>8</v>
      </c>
      <c r="C40" s="53">
        <v>60</v>
      </c>
      <c r="D40" s="16">
        <f t="shared" si="5"/>
        <v>95.369061368672106</v>
      </c>
      <c r="E40" s="17">
        <f t="shared" si="5"/>
        <v>1.6816642897817238</v>
      </c>
      <c r="F40" s="17">
        <f t="shared" si="5"/>
        <v>1.2469281653742021</v>
      </c>
      <c r="G40" s="17">
        <f t="shared" si="5"/>
        <v>1.0849889949384535</v>
      </c>
      <c r="H40" s="17">
        <f t="shared" si="5"/>
        <v>0.61735718123353223</v>
      </c>
      <c r="I40" s="60">
        <f t="shared" si="6"/>
        <v>2.4749790825699041</v>
      </c>
      <c r="J40" s="16">
        <f t="shared" si="7"/>
        <v>75.178419924270116</v>
      </c>
      <c r="K40" s="17">
        <f t="shared" si="7"/>
        <v>11.432232069526476</v>
      </c>
      <c r="L40" s="17">
        <f t="shared" si="7"/>
        <v>6.2336795885979397</v>
      </c>
      <c r="M40" s="17">
        <f t="shared" si="7"/>
        <v>4.423534931613041</v>
      </c>
      <c r="N40" s="17">
        <f t="shared" si="7"/>
        <v>2.7321334859924145</v>
      </c>
      <c r="O40" s="60">
        <f t="shared" si="8"/>
        <v>12.024682496382784</v>
      </c>
      <c r="P40" s="17">
        <f t="shared" si="9"/>
        <v>11.425858651729403</v>
      </c>
      <c r="Q40" s="17">
        <f t="shared" si="9"/>
        <v>24.086440905628027</v>
      </c>
      <c r="R40" s="17">
        <f t="shared" si="9"/>
        <v>26.454737567403789</v>
      </c>
      <c r="S40" s="17">
        <f t="shared" si="9"/>
        <v>38.03296287523878</v>
      </c>
      <c r="T40" s="3">
        <f t="shared" si="10"/>
        <v>63.698268222050643</v>
      </c>
      <c r="U40" s="16">
        <f t="shared" si="11"/>
        <v>19.052628127971076</v>
      </c>
      <c r="V40" s="17">
        <f t="shared" si="11"/>
        <v>24.078270114323448</v>
      </c>
      <c r="W40" s="17">
        <f t="shared" si="11"/>
        <v>24.050824992857713</v>
      </c>
      <c r="X40" s="17">
        <f t="shared" si="11"/>
        <v>32.818276764847766</v>
      </c>
      <c r="Y40" s="60">
        <f t="shared" si="12"/>
        <v>56.878250131527388</v>
      </c>
      <c r="Z40" s="16"/>
      <c r="AA40" s="16">
        <f t="shared" si="15"/>
        <v>99.871889850257205</v>
      </c>
      <c r="AB40" s="17">
        <f t="shared" si="15"/>
        <v>0</v>
      </c>
      <c r="AC40" s="17">
        <f t="shared" si="15"/>
        <v>0</v>
      </c>
      <c r="AD40" s="17">
        <f t="shared" si="15"/>
        <v>0.12811014974278936</v>
      </c>
      <c r="AE40" s="17">
        <f t="shared" si="15"/>
        <v>0</v>
      </c>
      <c r="AF40" s="17">
        <f t="shared" si="15"/>
        <v>0</v>
      </c>
      <c r="AG40" s="17">
        <f t="shared" si="15"/>
        <v>0</v>
      </c>
      <c r="AH40" s="112">
        <f t="shared" si="14"/>
        <v>6.4055074871394682E-2</v>
      </c>
    </row>
    <row r="41" spans="2:34" s="17" customFormat="1" ht="14.45" x14ac:dyDescent="0.3">
      <c r="B41" s="53" t="s">
        <v>9</v>
      </c>
      <c r="C41" s="53">
        <v>0</v>
      </c>
      <c r="D41" s="16">
        <f t="shared" si="5"/>
        <v>99.941316393928091</v>
      </c>
      <c r="E41" s="17">
        <f t="shared" si="5"/>
        <v>5.8683606071896675E-2</v>
      </c>
      <c r="F41" s="17">
        <f t="shared" si="5"/>
        <v>0</v>
      </c>
      <c r="G41" s="17">
        <f t="shared" si="5"/>
        <v>0</v>
      </c>
      <c r="H41" s="17">
        <f t="shared" si="5"/>
        <v>0</v>
      </c>
      <c r="I41" s="60">
        <f t="shared" si="6"/>
        <v>1.4670901517974169E-2</v>
      </c>
      <c r="J41" s="16">
        <f t="shared" si="7"/>
        <v>96.108327791990178</v>
      </c>
      <c r="K41" s="17">
        <f t="shared" si="7"/>
        <v>3.891672208009834</v>
      </c>
      <c r="L41" s="17">
        <f t="shared" si="7"/>
        <v>0</v>
      </c>
      <c r="M41" s="17">
        <f t="shared" si="7"/>
        <v>0</v>
      </c>
      <c r="N41" s="17">
        <f t="shared" si="7"/>
        <v>0</v>
      </c>
      <c r="O41" s="60">
        <f t="shared" si="8"/>
        <v>0.97291805200245851</v>
      </c>
      <c r="P41" s="17">
        <f t="shared" si="9"/>
        <v>97.20101886602508</v>
      </c>
      <c r="Q41" s="17">
        <f t="shared" si="9"/>
        <v>0.59340751080680587</v>
      </c>
      <c r="R41" s="17">
        <f t="shared" si="9"/>
        <v>2.2055736231681218</v>
      </c>
      <c r="S41" s="17">
        <f t="shared" si="9"/>
        <v>0</v>
      </c>
      <c r="T41" s="3">
        <f t="shared" si="10"/>
        <v>1.6681849190476832</v>
      </c>
      <c r="U41" s="16">
        <f t="shared" si="11"/>
        <v>100</v>
      </c>
      <c r="V41" s="17">
        <f t="shared" si="11"/>
        <v>0</v>
      </c>
      <c r="W41" s="17">
        <f t="shared" si="11"/>
        <v>0</v>
      </c>
      <c r="X41" s="17">
        <f t="shared" si="11"/>
        <v>0</v>
      </c>
      <c r="Y41" s="60">
        <f t="shared" si="12"/>
        <v>0</v>
      </c>
      <c r="Z41" s="16"/>
      <c r="AA41" s="16">
        <f t="shared" si="15"/>
        <v>100</v>
      </c>
      <c r="AB41" s="17">
        <f t="shared" si="15"/>
        <v>0</v>
      </c>
      <c r="AC41" s="17">
        <f t="shared" si="15"/>
        <v>0</v>
      </c>
      <c r="AD41" s="17">
        <f t="shared" si="15"/>
        <v>0</v>
      </c>
      <c r="AE41" s="17">
        <f t="shared" si="15"/>
        <v>0</v>
      </c>
      <c r="AF41" s="17">
        <f t="shared" si="15"/>
        <v>0</v>
      </c>
      <c r="AG41" s="17">
        <f t="shared" si="15"/>
        <v>0</v>
      </c>
      <c r="AH41" s="112">
        <f t="shared" si="14"/>
        <v>0</v>
      </c>
    </row>
    <row r="42" spans="2:34" s="17" customFormat="1" ht="14.45" x14ac:dyDescent="0.3">
      <c r="B42" s="53" t="s">
        <v>9</v>
      </c>
      <c r="C42" s="53">
        <v>0</v>
      </c>
      <c r="D42" s="16">
        <f t="shared" si="5"/>
        <v>99.97777449163776</v>
      </c>
      <c r="E42" s="17">
        <f t="shared" si="5"/>
        <v>2.222550836223737E-2</v>
      </c>
      <c r="F42" s="17">
        <f t="shared" si="5"/>
        <v>0</v>
      </c>
      <c r="G42" s="17">
        <f t="shared" si="5"/>
        <v>0</v>
      </c>
      <c r="H42" s="17">
        <f t="shared" si="5"/>
        <v>0</v>
      </c>
      <c r="I42" s="60">
        <f t="shared" si="6"/>
        <v>5.5563770905593425E-3</v>
      </c>
      <c r="J42" s="16">
        <f t="shared" si="7"/>
        <v>96.650478965909144</v>
      </c>
      <c r="K42" s="17">
        <f t="shared" si="7"/>
        <v>3.3495210340908579</v>
      </c>
      <c r="L42" s="17">
        <f t="shared" si="7"/>
        <v>0</v>
      </c>
      <c r="M42" s="17">
        <f t="shared" si="7"/>
        <v>0</v>
      </c>
      <c r="N42" s="17">
        <f t="shared" si="7"/>
        <v>0</v>
      </c>
      <c r="O42" s="60">
        <f t="shared" si="8"/>
        <v>0.83738025852271458</v>
      </c>
      <c r="P42" s="17">
        <f t="shared" si="9"/>
        <v>97.812038742548168</v>
      </c>
      <c r="Q42" s="17">
        <f t="shared" si="9"/>
        <v>0.4044811396354186</v>
      </c>
      <c r="R42" s="17">
        <f t="shared" si="9"/>
        <v>1.7834801178163968</v>
      </c>
      <c r="S42" s="17">
        <f t="shared" si="9"/>
        <v>0</v>
      </c>
      <c r="T42" s="3">
        <f t="shared" si="10"/>
        <v>1.3238137917560706</v>
      </c>
      <c r="U42" s="16">
        <f t="shared" si="11"/>
        <v>100</v>
      </c>
      <c r="V42" s="17">
        <f t="shared" si="11"/>
        <v>0</v>
      </c>
      <c r="W42" s="17">
        <f t="shared" si="11"/>
        <v>0</v>
      </c>
      <c r="X42" s="17">
        <f t="shared" si="11"/>
        <v>0</v>
      </c>
      <c r="Y42" s="60">
        <f t="shared" si="12"/>
        <v>0</v>
      </c>
      <c r="Z42" s="16"/>
      <c r="AA42" s="16">
        <f t="shared" si="15"/>
        <v>100</v>
      </c>
      <c r="AB42" s="17">
        <f t="shared" si="15"/>
        <v>0</v>
      </c>
      <c r="AC42" s="17">
        <f t="shared" si="15"/>
        <v>0</v>
      </c>
      <c r="AD42" s="17">
        <f t="shared" si="15"/>
        <v>0</v>
      </c>
      <c r="AE42" s="17">
        <f t="shared" si="15"/>
        <v>0</v>
      </c>
      <c r="AF42" s="17">
        <f t="shared" si="15"/>
        <v>0</v>
      </c>
      <c r="AG42" s="17">
        <f t="shared" si="15"/>
        <v>0</v>
      </c>
      <c r="AH42" s="112">
        <f t="shared" si="14"/>
        <v>0</v>
      </c>
    </row>
    <row r="43" spans="2:34" s="17" customFormat="1" ht="14.45" x14ac:dyDescent="0.3">
      <c r="B43" s="53" t="s">
        <v>9</v>
      </c>
      <c r="C43" s="53">
        <v>0</v>
      </c>
      <c r="D43" s="16">
        <f t="shared" ref="D43:H48" si="16">D15*100/$I15</f>
        <v>100</v>
      </c>
      <c r="E43" s="17">
        <f t="shared" si="16"/>
        <v>0</v>
      </c>
      <c r="F43" s="17">
        <f t="shared" si="16"/>
        <v>0</v>
      </c>
      <c r="G43" s="17">
        <f t="shared" si="16"/>
        <v>0</v>
      </c>
      <c r="H43" s="17">
        <f t="shared" si="16"/>
        <v>0</v>
      </c>
      <c r="I43" s="60">
        <f t="shared" si="6"/>
        <v>0</v>
      </c>
      <c r="J43" s="16">
        <f t="shared" ref="J43:N48" si="17">J15*100/$O15</f>
        <v>96.053888508557819</v>
      </c>
      <c r="K43" s="17">
        <f t="shared" si="17"/>
        <v>3.946111491442172</v>
      </c>
      <c r="L43" s="17">
        <f t="shared" si="17"/>
        <v>0</v>
      </c>
      <c r="M43" s="17">
        <f t="shared" si="17"/>
        <v>0</v>
      </c>
      <c r="N43" s="17">
        <f t="shared" si="17"/>
        <v>0</v>
      </c>
      <c r="O43" s="60">
        <f t="shared" si="8"/>
        <v>0.98652787286054289</v>
      </c>
      <c r="P43" s="17">
        <f t="shared" si="9"/>
        <v>96.038773407822063</v>
      </c>
      <c r="Q43" s="17">
        <f t="shared" si="9"/>
        <v>0.90014686734058347</v>
      </c>
      <c r="R43" s="17">
        <f t="shared" si="9"/>
        <v>3.0610797248373469</v>
      </c>
      <c r="S43" s="17">
        <f t="shared" si="9"/>
        <v>0</v>
      </c>
      <c r="T43" s="3">
        <f t="shared" si="10"/>
        <v>2.3407687723384258</v>
      </c>
      <c r="U43" s="16">
        <f t="shared" si="11"/>
        <v>100</v>
      </c>
      <c r="V43" s="17">
        <f t="shared" si="11"/>
        <v>0</v>
      </c>
      <c r="W43" s="17">
        <f t="shared" si="11"/>
        <v>0</v>
      </c>
      <c r="X43" s="17">
        <f t="shared" si="11"/>
        <v>0</v>
      </c>
      <c r="Y43" s="60">
        <f t="shared" si="12"/>
        <v>0</v>
      </c>
      <c r="Z43" s="16"/>
      <c r="AA43" s="16">
        <f t="shared" si="15"/>
        <v>100</v>
      </c>
      <c r="AB43" s="17">
        <f t="shared" si="15"/>
        <v>0</v>
      </c>
      <c r="AC43" s="17">
        <f t="shared" si="15"/>
        <v>0</v>
      </c>
      <c r="AD43" s="17">
        <f t="shared" si="15"/>
        <v>0</v>
      </c>
      <c r="AE43" s="17">
        <f t="shared" si="15"/>
        <v>0</v>
      </c>
      <c r="AF43" s="17">
        <f t="shared" si="15"/>
        <v>0</v>
      </c>
      <c r="AG43" s="17">
        <f t="shared" si="15"/>
        <v>0</v>
      </c>
      <c r="AH43" s="112">
        <f t="shared" si="14"/>
        <v>0</v>
      </c>
    </row>
    <row r="44" spans="2:34" s="17" customFormat="1" ht="14.45" x14ac:dyDescent="0.3">
      <c r="B44" s="53" t="s">
        <v>9</v>
      </c>
      <c r="C44" s="53">
        <v>0</v>
      </c>
      <c r="D44" s="16">
        <f t="shared" si="16"/>
        <v>100</v>
      </c>
      <c r="E44" s="17">
        <f t="shared" si="16"/>
        <v>0</v>
      </c>
      <c r="F44" s="17">
        <f t="shared" si="16"/>
        <v>0</v>
      </c>
      <c r="G44" s="17">
        <f t="shared" si="16"/>
        <v>0</v>
      </c>
      <c r="H44" s="17">
        <f t="shared" si="16"/>
        <v>0</v>
      </c>
      <c r="I44" s="60">
        <f t="shared" si="6"/>
        <v>0</v>
      </c>
      <c r="J44" s="16">
        <f t="shared" si="17"/>
        <v>95.666504924534394</v>
      </c>
      <c r="K44" s="17">
        <f t="shared" si="17"/>
        <v>4.3334950754656054</v>
      </c>
      <c r="L44" s="17">
        <f t="shared" si="17"/>
        <v>0</v>
      </c>
      <c r="M44" s="17">
        <f t="shared" si="17"/>
        <v>0</v>
      </c>
      <c r="N44" s="17">
        <f t="shared" si="17"/>
        <v>0</v>
      </c>
      <c r="O44" s="60">
        <f t="shared" si="8"/>
        <v>1.0833737688664014</v>
      </c>
      <c r="P44" s="17">
        <f t="shared" si="9"/>
        <v>97.130273148793734</v>
      </c>
      <c r="Q44" s="17">
        <f t="shared" si="9"/>
        <v>0.66115436238537717</v>
      </c>
      <c r="R44" s="17">
        <f t="shared" si="9"/>
        <v>2.2085724888208773</v>
      </c>
      <c r="S44" s="17">
        <f t="shared" si="9"/>
        <v>0</v>
      </c>
      <c r="T44" s="3">
        <f t="shared" si="10"/>
        <v>1.6927664466757106</v>
      </c>
      <c r="U44" s="16">
        <f t="shared" si="11"/>
        <v>100</v>
      </c>
      <c r="V44" s="17">
        <f t="shared" si="11"/>
        <v>0</v>
      </c>
      <c r="W44" s="17">
        <f t="shared" si="11"/>
        <v>0</v>
      </c>
      <c r="X44" s="17">
        <f t="shared" si="11"/>
        <v>0</v>
      </c>
      <c r="Y44" s="60">
        <f t="shared" si="12"/>
        <v>0</v>
      </c>
      <c r="Z44" s="16"/>
      <c r="AA44" s="16">
        <f t="shared" si="15"/>
        <v>100</v>
      </c>
      <c r="AB44" s="17">
        <f t="shared" si="15"/>
        <v>0</v>
      </c>
      <c r="AC44" s="17">
        <f t="shared" si="15"/>
        <v>0</v>
      </c>
      <c r="AD44" s="17">
        <f t="shared" si="15"/>
        <v>0</v>
      </c>
      <c r="AE44" s="17">
        <f t="shared" si="15"/>
        <v>0</v>
      </c>
      <c r="AF44" s="17">
        <f t="shared" si="15"/>
        <v>0</v>
      </c>
      <c r="AG44" s="17">
        <f t="shared" si="15"/>
        <v>0</v>
      </c>
      <c r="AH44" s="112">
        <f t="shared" si="14"/>
        <v>0</v>
      </c>
    </row>
    <row r="45" spans="2:34" s="17" customFormat="1" ht="14.45" x14ac:dyDescent="0.3">
      <c r="B45" s="53" t="s">
        <v>9</v>
      </c>
      <c r="C45" s="53">
        <v>60</v>
      </c>
      <c r="D45" s="16">
        <f t="shared" si="16"/>
        <v>86.92155291491413</v>
      </c>
      <c r="E45" s="17">
        <f t="shared" si="16"/>
        <v>5.1193081488883401</v>
      </c>
      <c r="F45" s="17">
        <f t="shared" si="16"/>
        <v>1.4807521227654186</v>
      </c>
      <c r="G45" s="17">
        <f t="shared" si="16"/>
        <v>2.3855940894917995</v>
      </c>
      <c r="H45" s="17">
        <f t="shared" si="16"/>
        <v>4.092792723940315</v>
      </c>
      <c r="I45" s="60">
        <f t="shared" si="6"/>
        <v>7.9021913896639564</v>
      </c>
      <c r="J45" s="16">
        <f t="shared" si="17"/>
        <v>44.337974446750337</v>
      </c>
      <c r="K45" s="17">
        <f t="shared" si="17"/>
        <v>23.406140982965173</v>
      </c>
      <c r="L45" s="17">
        <f t="shared" si="17"/>
        <v>7.3555918584556084</v>
      </c>
      <c r="M45" s="17">
        <f t="shared" si="17"/>
        <v>7.8172945124917472</v>
      </c>
      <c r="N45" s="17">
        <f t="shared" si="17"/>
        <v>17.08299819933714</v>
      </c>
      <c r="O45" s="60">
        <f t="shared" si="8"/>
        <v>32.475300258675048</v>
      </c>
      <c r="P45" s="17">
        <f t="shared" si="9"/>
        <v>45.268944461012509</v>
      </c>
      <c r="Q45" s="17">
        <f t="shared" si="9"/>
        <v>8.3173188331923651</v>
      </c>
      <c r="R45" s="17">
        <f t="shared" si="9"/>
        <v>12.69486033186117</v>
      </c>
      <c r="S45" s="17">
        <f t="shared" si="9"/>
        <v>33.718876373933959</v>
      </c>
      <c r="T45" s="3">
        <f t="shared" si="10"/>
        <v>44.954556206238863</v>
      </c>
      <c r="U45" s="16">
        <f t="shared" si="11"/>
        <v>21.407401311488155</v>
      </c>
      <c r="V45" s="17">
        <f t="shared" si="11"/>
        <v>0</v>
      </c>
      <c r="W45" s="17">
        <f t="shared" si="11"/>
        <v>53.309826899974738</v>
      </c>
      <c r="X45" s="17">
        <f t="shared" si="11"/>
        <v>25.282771788537111</v>
      </c>
      <c r="Y45" s="60">
        <f t="shared" si="12"/>
        <v>60.822656388520272</v>
      </c>
      <c r="Z45" s="16"/>
      <c r="AA45" s="16">
        <f t="shared" si="15"/>
        <v>96.771890564009766</v>
      </c>
      <c r="AB45" s="17">
        <f t="shared" si="15"/>
        <v>0.29332738372112083</v>
      </c>
      <c r="AC45" s="17">
        <f t="shared" si="15"/>
        <v>0.7730650635509636</v>
      </c>
      <c r="AD45" s="17">
        <f t="shared" si="15"/>
        <v>0.76567994723941835</v>
      </c>
      <c r="AE45" s="17">
        <f t="shared" si="15"/>
        <v>1.292401907418667</v>
      </c>
      <c r="AF45" s="17">
        <f t="shared" si="15"/>
        <v>2.1126281795713974E-2</v>
      </c>
      <c r="AG45" s="17">
        <f t="shared" si="15"/>
        <v>8.2508852264356197E-2</v>
      </c>
      <c r="AH45" s="112">
        <f t="shared" si="14"/>
        <v>1.6511315841301131</v>
      </c>
    </row>
    <row r="46" spans="2:34" s="17" customFormat="1" x14ac:dyDescent="0.25">
      <c r="B46" s="53" t="s">
        <v>9</v>
      </c>
      <c r="C46" s="53">
        <v>60</v>
      </c>
      <c r="D46" s="16">
        <f t="shared" si="16"/>
        <v>88.320870664938582</v>
      </c>
      <c r="E46" s="17">
        <f t="shared" si="16"/>
        <v>4.8926084491486819</v>
      </c>
      <c r="F46" s="17">
        <f t="shared" si="16"/>
        <v>1.917560783939539</v>
      </c>
      <c r="G46" s="17">
        <f t="shared" si="16"/>
        <v>2.7256622131587829</v>
      </c>
      <c r="H46" s="17">
        <f t="shared" si="16"/>
        <v>2.143297888814411</v>
      </c>
      <c r="I46" s="60">
        <f t="shared" si="6"/>
        <v>6.3694770529404376</v>
      </c>
      <c r="J46" s="16">
        <f t="shared" si="17"/>
        <v>61.044990907540509</v>
      </c>
      <c r="K46" s="17">
        <f t="shared" si="17"/>
        <v>19.905995082981864</v>
      </c>
      <c r="L46" s="17">
        <f t="shared" si="17"/>
        <v>6.421106386566537</v>
      </c>
      <c r="M46" s="17">
        <f t="shared" si="17"/>
        <v>6.7219048750529344</v>
      </c>
      <c r="N46" s="17">
        <f t="shared" si="17"/>
        <v>5.9060027478581443</v>
      </c>
      <c r="O46" s="60">
        <f t="shared" si="8"/>
        <v>19.134483368176582</v>
      </c>
      <c r="P46" s="17">
        <f t="shared" si="9"/>
        <v>49.724082487426152</v>
      </c>
      <c r="Q46" s="17">
        <f t="shared" si="9"/>
        <v>10.251284678886108</v>
      </c>
      <c r="R46" s="17">
        <f t="shared" si="9"/>
        <v>16.501703393636529</v>
      </c>
      <c r="S46" s="17">
        <f t="shared" si="9"/>
        <v>23.522929440051215</v>
      </c>
      <c r="T46" s="3">
        <f t="shared" si="10"/>
        <v>37.941159928770929</v>
      </c>
      <c r="U46" s="16">
        <f t="shared" si="11"/>
        <v>25.025285708257694</v>
      </c>
      <c r="V46" s="17">
        <f t="shared" si="11"/>
        <v>8.5931769292047058</v>
      </c>
      <c r="W46" s="17">
        <f t="shared" si="11"/>
        <v>41.831703951986775</v>
      </c>
      <c r="X46" s="17">
        <f t="shared" si="11"/>
        <v>24.549833410550821</v>
      </c>
      <c r="Y46" s="60">
        <f t="shared" si="12"/>
        <v>55.302028354943566</v>
      </c>
      <c r="Z46" s="16"/>
      <c r="AA46" s="16">
        <f t="shared" si="15"/>
        <v>96.077606811354741</v>
      </c>
      <c r="AB46" s="17">
        <f t="shared" si="15"/>
        <v>0.44503070441425296</v>
      </c>
      <c r="AC46" s="17">
        <f t="shared" si="15"/>
        <v>1.117295977095776</v>
      </c>
      <c r="AD46" s="17">
        <f t="shared" si="15"/>
        <v>1.2255608798961357</v>
      </c>
      <c r="AE46" s="17">
        <f t="shared" si="15"/>
        <v>1.0324409295157995</v>
      </c>
      <c r="AF46" s="17">
        <f t="shared" si="15"/>
        <v>5.5418676235513283E-2</v>
      </c>
      <c r="AG46" s="17">
        <f t="shared" si="15"/>
        <v>4.6646021487792559E-2</v>
      </c>
      <c r="AH46" s="112">
        <f t="shared" si="14"/>
        <v>1.8405064210769551</v>
      </c>
    </row>
    <row r="47" spans="2:34" s="17" customFormat="1" x14ac:dyDescent="0.25">
      <c r="B47" s="53" t="s">
        <v>9</v>
      </c>
      <c r="C47" s="53">
        <v>60</v>
      </c>
      <c r="D47" s="16">
        <f t="shared" si="16"/>
        <v>83.040211219979085</v>
      </c>
      <c r="E47" s="17">
        <f t="shared" si="16"/>
        <v>6.559552561755452</v>
      </c>
      <c r="F47" s="17">
        <f t="shared" si="16"/>
        <v>3.8057448881584772</v>
      </c>
      <c r="G47" s="17">
        <f t="shared" si="16"/>
        <v>3.6722615873079305</v>
      </c>
      <c r="H47" s="17">
        <f t="shared" si="16"/>
        <v>2.9222297427990478</v>
      </c>
      <c r="I47" s="60">
        <f t="shared" si="6"/>
        <v>9.2191865177980983</v>
      </c>
      <c r="J47" s="16">
        <f t="shared" si="17"/>
        <v>73.845850456329515</v>
      </c>
      <c r="K47" s="17">
        <f t="shared" si="17"/>
        <v>15.973221749715448</v>
      </c>
      <c r="L47" s="17">
        <f t="shared" si="17"/>
        <v>7.0133452530702076</v>
      </c>
      <c r="M47" s="17">
        <f t="shared" si="17"/>
        <v>2.1464048288821909</v>
      </c>
      <c r="N47" s="17">
        <f t="shared" si="17"/>
        <v>1.0211777120026351</v>
      </c>
      <c r="O47" s="60">
        <f t="shared" si="8"/>
        <v>10.130959397628244</v>
      </c>
      <c r="P47" s="17">
        <f t="shared" si="9"/>
        <v>22.319499660465365</v>
      </c>
      <c r="Q47" s="17">
        <f t="shared" si="9"/>
        <v>17.601669959369293</v>
      </c>
      <c r="R47" s="17">
        <f t="shared" si="9"/>
        <v>24.424614397240934</v>
      </c>
      <c r="S47" s="17">
        <f t="shared" si="9"/>
        <v>35.654215982924399</v>
      </c>
      <c r="T47" s="3">
        <f t="shared" si="10"/>
        <v>57.804515567541458</v>
      </c>
      <c r="U47" s="16">
        <f t="shared" si="11"/>
        <v>23.810921358851189</v>
      </c>
      <c r="V47" s="17">
        <f t="shared" si="11"/>
        <v>10.829365166711913</v>
      </c>
      <c r="W47" s="17">
        <f t="shared" si="11"/>
        <v>29.169998948344134</v>
      </c>
      <c r="X47" s="17">
        <f t="shared" si="11"/>
        <v>36.189714526092772</v>
      </c>
      <c r="Y47" s="60">
        <f t="shared" si="12"/>
        <v>59.246168880559502</v>
      </c>
      <c r="Z47" s="16"/>
      <c r="AA47" s="16">
        <f t="shared" si="15"/>
        <v>98.832052441226509</v>
      </c>
      <c r="AB47" s="17">
        <f t="shared" si="15"/>
        <v>0</v>
      </c>
      <c r="AC47" s="17">
        <f t="shared" si="15"/>
        <v>0.42187503923869635</v>
      </c>
      <c r="AD47" s="17">
        <f t="shared" si="15"/>
        <v>0.40229956901638014</v>
      </c>
      <c r="AE47" s="17">
        <f t="shared" si="15"/>
        <v>0.34377295051840306</v>
      </c>
      <c r="AF47" s="17">
        <f t="shared" si="15"/>
        <v>0</v>
      </c>
      <c r="AG47" s="17">
        <f t="shared" si="15"/>
        <v>0</v>
      </c>
      <c r="AH47" s="112">
        <f t="shared" si="14"/>
        <v>0.5709567646000242</v>
      </c>
    </row>
    <row r="48" spans="2:34" s="17" customFormat="1" x14ac:dyDescent="0.25">
      <c r="B48" s="54" t="s">
        <v>9</v>
      </c>
      <c r="C48" s="54">
        <v>60</v>
      </c>
      <c r="D48" s="22">
        <f t="shared" si="16"/>
        <v>75.73406825320572</v>
      </c>
      <c r="E48" s="23">
        <f t="shared" si="16"/>
        <v>7.0877890997341462</v>
      </c>
      <c r="F48" s="23">
        <f t="shared" si="16"/>
        <v>4.3973518190135943</v>
      </c>
      <c r="G48" s="23">
        <f t="shared" si="16"/>
        <v>6.611431796093302</v>
      </c>
      <c r="H48" s="23">
        <f t="shared" si="16"/>
        <v>6.1693590319532516</v>
      </c>
      <c r="I48" s="61">
        <f t="shared" si="6"/>
        <v>15.098556063463564</v>
      </c>
      <c r="J48" s="22">
        <f t="shared" si="17"/>
        <v>50.387621425989757</v>
      </c>
      <c r="K48" s="23">
        <f t="shared" si="17"/>
        <v>17.526548354688774</v>
      </c>
      <c r="L48" s="23">
        <f t="shared" si="17"/>
        <v>8.1688046921790445</v>
      </c>
      <c r="M48" s="23">
        <f t="shared" si="17"/>
        <v>10.81640029287035</v>
      </c>
      <c r="N48" s="23">
        <f t="shared" si="17"/>
        <v>13.100625234272085</v>
      </c>
      <c r="O48" s="61">
        <f t="shared" si="8"/>
        <v>29.678964888686561</v>
      </c>
      <c r="P48" s="23">
        <f t="shared" si="9"/>
        <v>21.600898555816396</v>
      </c>
      <c r="Q48" s="23">
        <f t="shared" si="9"/>
        <v>14.112223659485673</v>
      </c>
      <c r="R48" s="23">
        <f t="shared" si="9"/>
        <v>25.811335217745409</v>
      </c>
      <c r="S48" s="23">
        <f t="shared" si="9"/>
        <v>38.475542566952512</v>
      </c>
      <c r="T48" s="8">
        <f t="shared" si="10"/>
        <v>60.38717393194468</v>
      </c>
      <c r="U48" s="22">
        <f t="shared" si="11"/>
        <v>25.504365906196583</v>
      </c>
      <c r="V48" s="23">
        <f t="shared" si="11"/>
        <v>11.335285966030353</v>
      </c>
      <c r="W48" s="23">
        <f t="shared" si="11"/>
        <v>33.031027487652956</v>
      </c>
      <c r="X48" s="23">
        <f t="shared" si="11"/>
        <v>30.12932064012011</v>
      </c>
      <c r="Y48" s="61">
        <f t="shared" si="12"/>
        <v>55.9284342872322</v>
      </c>
      <c r="Z48" s="25"/>
      <c r="AA48" s="22">
        <f t="shared" si="15"/>
        <v>96.264041696006572</v>
      </c>
      <c r="AB48" s="23">
        <f t="shared" si="15"/>
        <v>0</v>
      </c>
      <c r="AC48" s="23">
        <f t="shared" si="15"/>
        <v>0.98970875850541618</v>
      </c>
      <c r="AD48" s="23">
        <f t="shared" si="15"/>
        <v>1.2863953147118465</v>
      </c>
      <c r="AE48" s="23">
        <f t="shared" si="15"/>
        <v>1.2384958314418371</v>
      </c>
      <c r="AF48" s="23">
        <f t="shared" si="15"/>
        <v>0.13781368435717392</v>
      </c>
      <c r="AG48" s="23">
        <f t="shared" si="15"/>
        <v>8.3544714977145662E-2</v>
      </c>
      <c r="AH48" s="114">
        <f t="shared" si="14"/>
        <v>1.9971539164270771</v>
      </c>
    </row>
    <row r="49" spans="2:35" x14ac:dyDescent="0.25">
      <c r="P49" s="1"/>
      <c r="Q49" s="1"/>
      <c r="R49" s="1"/>
      <c r="S49" s="1"/>
      <c r="T49" s="1"/>
      <c r="AI49" s="1"/>
    </row>
    <row r="50" spans="2:35" x14ac:dyDescent="0.25">
      <c r="P50" s="1"/>
      <c r="Q50" s="1"/>
      <c r="R50" s="1"/>
      <c r="S50" s="1"/>
      <c r="T50" s="1"/>
    </row>
    <row r="51" spans="2:35" ht="23.25" x14ac:dyDescent="0.35">
      <c r="B51" s="43" t="s">
        <v>80</v>
      </c>
      <c r="C51" s="11"/>
      <c r="D51" s="9"/>
      <c r="E51" s="9"/>
      <c r="F51" s="9"/>
      <c r="G51" s="9"/>
      <c r="H51" s="9"/>
    </row>
    <row r="52" spans="2:35" ht="21" x14ac:dyDescent="0.35">
      <c r="B52" s="43"/>
      <c r="C52" s="11"/>
      <c r="D52" s="9"/>
      <c r="E52" s="9"/>
      <c r="F52" s="9"/>
      <c r="G52" s="9"/>
      <c r="H52" s="9"/>
    </row>
    <row r="53" spans="2:35" ht="45" customHeight="1" x14ac:dyDescent="0.25">
      <c r="B53" s="76" t="s">
        <v>48</v>
      </c>
      <c r="C53" s="76" t="s">
        <v>45</v>
      </c>
      <c r="D53" s="90" t="s">
        <v>41</v>
      </c>
      <c r="E53" s="90" t="s">
        <v>42</v>
      </c>
      <c r="F53" s="90" t="s">
        <v>40</v>
      </c>
      <c r="G53" s="90" t="s">
        <v>39</v>
      </c>
      <c r="H53" s="90" t="s">
        <v>60</v>
      </c>
    </row>
    <row r="54" spans="2:35" x14ac:dyDescent="0.25">
      <c r="B54" s="27" t="s">
        <v>8</v>
      </c>
      <c r="C54" s="90">
        <v>0</v>
      </c>
      <c r="D54" s="35" t="s">
        <v>44</v>
      </c>
      <c r="E54" s="35" t="s">
        <v>91</v>
      </c>
      <c r="F54" s="35" t="s">
        <v>96</v>
      </c>
      <c r="G54" s="35" t="s">
        <v>44</v>
      </c>
      <c r="H54" s="86" t="s">
        <v>44</v>
      </c>
    </row>
    <row r="55" spans="2:35" x14ac:dyDescent="0.25">
      <c r="B55" s="29" t="s">
        <v>9</v>
      </c>
      <c r="C55" s="94">
        <v>0</v>
      </c>
      <c r="D55" s="34" t="s">
        <v>94</v>
      </c>
      <c r="E55" s="34" t="s">
        <v>92</v>
      </c>
      <c r="F55" s="34" t="s">
        <v>97</v>
      </c>
      <c r="G55" s="34" t="s">
        <v>44</v>
      </c>
      <c r="H55" s="88" t="s">
        <v>44</v>
      </c>
    </row>
    <row r="56" spans="2:35" x14ac:dyDescent="0.25">
      <c r="B56" s="29" t="s">
        <v>8</v>
      </c>
      <c r="C56" s="94">
        <v>60</v>
      </c>
      <c r="D56" s="34" t="s">
        <v>89</v>
      </c>
      <c r="E56" s="34" t="s">
        <v>95</v>
      </c>
      <c r="F56" s="34" t="s">
        <v>99</v>
      </c>
      <c r="G56" s="34" t="s">
        <v>100</v>
      </c>
      <c r="H56" s="88" t="s">
        <v>102</v>
      </c>
    </row>
    <row r="57" spans="2:35" x14ac:dyDescent="0.25">
      <c r="B57" s="30" t="s">
        <v>9</v>
      </c>
      <c r="C57" s="95">
        <v>60</v>
      </c>
      <c r="D57" s="36" t="s">
        <v>90</v>
      </c>
      <c r="E57" s="36" t="s">
        <v>93</v>
      </c>
      <c r="F57" s="36" t="s">
        <v>98</v>
      </c>
      <c r="G57" s="36" t="s">
        <v>101</v>
      </c>
      <c r="H57" s="89" t="s">
        <v>103</v>
      </c>
    </row>
    <row r="60" spans="2:35" x14ac:dyDescent="0.25">
      <c r="I60" s="1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 Dataset A </vt:lpstr>
      <vt:lpstr>Supplementary Dataset B</vt:lpstr>
    </vt:vector>
  </TitlesOfParts>
  <Company>MPI of Molecular Plant Physiology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Arrivault</dc:creator>
  <cp:lastModifiedBy>Lin, Hsiang-Chun (IRRI)</cp:lastModifiedBy>
  <dcterms:created xsi:type="dcterms:W3CDTF">2019-09-24T12:52:40Z</dcterms:created>
  <dcterms:modified xsi:type="dcterms:W3CDTF">2020-02-06T06:46:23Z</dcterms:modified>
</cp:coreProperties>
</file>