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20" yWindow="960" windowWidth="23256" windowHeight="13176"/>
  </bookViews>
  <sheets>
    <sheet name="SemEpi_Casos_UF_BR_COAIB_SESAI" sheetId="1" r:id="rId1"/>
    <sheet name="SemEpi_Óbitos_UF_BR_COAIB_SESAI" sheetId="3" r:id="rId2"/>
    <sheet name="Incidence_Mortality_Rates" sheetId="4" r:id="rId3"/>
    <sheet name="Incidence_Mortality_Rates_BR_AL" sheetId="5" r:id="rId4"/>
  </sheets>
  <externalReferences>
    <externalReference r:id="rId5"/>
  </externalReferences>
  <definedNames>
    <definedName name="_xlchart.v1.0" hidden="1">SemEpi_Casos_UF_BR_COAIB_SESAI!$E$6:$E$37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7" i="1"/>
  <c r="F16" i="4" l="1"/>
  <c r="F15" i="4"/>
  <c r="F14" i="4"/>
  <c r="F13" i="4"/>
  <c r="F12" i="4"/>
  <c r="F11" i="4"/>
  <c r="F10" i="4"/>
  <c r="F9" i="4"/>
  <c r="F8" i="4"/>
  <c r="F7" i="4"/>
  <c r="F6" i="4"/>
  <c r="F5" i="4"/>
  <c r="F4" i="4"/>
  <c r="H6" i="4" l="1"/>
  <c r="H7" i="4"/>
  <c r="H8" i="4" l="1"/>
  <c r="H9" i="4"/>
  <c r="H10" i="4"/>
  <c r="H11" i="4"/>
  <c r="H12" i="4"/>
  <c r="H13" i="4"/>
  <c r="H14" i="4"/>
  <c r="H15" i="4"/>
  <c r="H16" i="4"/>
  <c r="H5" i="4"/>
  <c r="G8" i="4"/>
  <c r="G9" i="4"/>
  <c r="G10" i="4"/>
  <c r="G11" i="4"/>
  <c r="G12" i="4"/>
  <c r="G13" i="4"/>
  <c r="G14" i="4"/>
  <c r="G15" i="4"/>
  <c r="G16" i="4"/>
  <c r="G6" i="4"/>
  <c r="G7" i="4"/>
  <c r="G5" i="4"/>
</calcChain>
</file>

<file path=xl/sharedStrings.xml><?xml version="1.0" encoding="utf-8"?>
<sst xmlns="http://schemas.openxmlformats.org/spreadsheetml/2006/main" count="101" uniqueCount="34">
  <si>
    <t>New cases of Covid19, notified between 23/02/2020 to 03/10/2020, according geographical area, general population and indigenous population</t>
  </si>
  <si>
    <t>Brazil</t>
  </si>
  <si>
    <t>Legal Amazonian</t>
  </si>
  <si>
    <t>Acre</t>
  </si>
  <si>
    <t>Amazonas</t>
  </si>
  <si>
    <t>Roraima</t>
  </si>
  <si>
    <t>Tocantins</t>
  </si>
  <si>
    <t>Mato Grosso</t>
  </si>
  <si>
    <t>Coiab</t>
  </si>
  <si>
    <t>Sesai</t>
  </si>
  <si>
    <t>n</t>
  </si>
  <si>
    <t>Brasil</t>
  </si>
  <si>
    <t xml:space="preserve">Death for Covid19, notified between 23/02/2020 to 03/10/2020, according geographical area, general population and indigenous population </t>
  </si>
  <si>
    <t>Population</t>
  </si>
  <si>
    <t>Area</t>
  </si>
  <si>
    <t>Rondonia</t>
  </si>
  <si>
    <t>Para</t>
  </si>
  <si>
    <t>Amapa</t>
  </si>
  <si>
    <t>Maranhao</t>
  </si>
  <si>
    <t>Incidence Rate</t>
  </si>
  <si>
    <t>Mortality Rate</t>
  </si>
  <si>
    <t>Letality</t>
  </si>
  <si>
    <t>Epidemiological Weeks</t>
  </si>
  <si>
    <t>Source: https://covid.saude.gov.br/, updated in 03/10/2020</t>
  </si>
  <si>
    <t>Risk Increase Incidence*</t>
  </si>
  <si>
    <t>* Risk related to Incidence Rate in Brazil</t>
  </si>
  <si>
    <t>Risk Increase Mortality**</t>
  </si>
  <si>
    <t>** Risk related to Mortality Rate in Brazil</t>
  </si>
  <si>
    <t>--</t>
  </si>
  <si>
    <t>Accumulated</t>
  </si>
  <si>
    <t>Legal Amazon</t>
  </si>
  <si>
    <t>COIAB</t>
  </si>
  <si>
    <t>SESAI</t>
  </si>
  <si>
    <t>Letality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</si>
</sst>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1" fontId="2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2" borderId="0" xfId="0" applyFont="1" applyFill="1"/>
    <xf numFmtId="1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2" borderId="0" xfId="0" quotePrefix="1" applyNumberFormat="1" applyFont="1" applyFill="1" applyAlignment="1">
      <alignment horizontal="center"/>
    </xf>
    <xf numFmtId="0" fontId="2" fillId="0" borderId="0" xfId="0" applyFont="1" applyBorder="1"/>
    <xf numFmtId="1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2" borderId="0" xfId="1" applyNumberFormat="1" applyFont="1" applyFill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CC33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u%20Drive/Nucleo%20indigena/COVID-19/Artigo/Analises/HIST_PAINEL_COVIDBR_03out2020_Arti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_PAINEL_COVIDBR_03out2020"/>
      <sheetName val="SemEPI_BR"/>
      <sheetName val="SemEpi_UF_AML"/>
      <sheetName val="SemEpi_Casos"/>
      <sheetName val="SemEpi_Obitos"/>
      <sheetName val="Gráfico_BR"/>
      <sheetName val="Municípios"/>
      <sheetName val="Roraima"/>
      <sheetName val="DSEIYanomami"/>
    </sheetNames>
    <sheetDataSet>
      <sheetData sheetId="0"/>
      <sheetData sheetId="1">
        <row r="2">
          <cell r="L2">
            <v>2</v>
          </cell>
        </row>
      </sheetData>
      <sheetData sheetId="2">
        <row r="2">
          <cell r="A2" t="str">
            <v>SEM9</v>
          </cell>
        </row>
      </sheetData>
      <sheetData sheetId="3">
        <row r="41">
          <cell r="A41" t="str">
            <v>Brasil</v>
          </cell>
        </row>
      </sheetData>
      <sheetData sheetId="4">
        <row r="6">
          <cell r="A6" t="str">
            <v>Week 9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Week 10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Week 11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Week 12</v>
          </cell>
          <cell r="B9">
            <v>18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1</v>
          </cell>
          <cell r="N9">
            <v>1</v>
          </cell>
        </row>
        <row r="10">
          <cell r="A10" t="str">
            <v>Week 13</v>
          </cell>
          <cell r="B10">
            <v>96</v>
          </cell>
          <cell r="C10">
            <v>1</v>
          </cell>
          <cell r="D10">
            <v>0</v>
          </cell>
          <cell r="E10">
            <v>0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Week 14</v>
          </cell>
          <cell r="B11">
            <v>318</v>
          </cell>
          <cell r="C11">
            <v>17</v>
          </cell>
          <cell r="D11">
            <v>1</v>
          </cell>
          <cell r="E11">
            <v>0</v>
          </cell>
          <cell r="F11">
            <v>11</v>
          </cell>
          <cell r="G11">
            <v>1</v>
          </cell>
          <cell r="H11">
            <v>1</v>
          </cell>
          <cell r="I11">
            <v>1</v>
          </cell>
          <cell r="J11">
            <v>0</v>
          </cell>
          <cell r="K11">
            <v>1</v>
          </cell>
          <cell r="L11">
            <v>1</v>
          </cell>
          <cell r="M11">
            <v>0</v>
          </cell>
          <cell r="N11">
            <v>0</v>
          </cell>
        </row>
        <row r="12">
          <cell r="A12" t="str">
            <v>Week 15</v>
          </cell>
          <cell r="B12">
            <v>692</v>
          </cell>
          <cell r="C12">
            <v>79</v>
          </cell>
          <cell r="D12">
            <v>1</v>
          </cell>
          <cell r="E12">
            <v>2</v>
          </cell>
          <cell r="F12">
            <v>41</v>
          </cell>
          <cell r="G12">
            <v>2</v>
          </cell>
          <cell r="H12">
            <v>9</v>
          </cell>
          <cell r="I12">
            <v>2</v>
          </cell>
          <cell r="J12">
            <v>0</v>
          </cell>
          <cell r="K12">
            <v>20</v>
          </cell>
          <cell r="L12">
            <v>2</v>
          </cell>
          <cell r="M12">
            <v>3</v>
          </cell>
          <cell r="N12">
            <v>0</v>
          </cell>
        </row>
        <row r="13">
          <cell r="A13" t="str">
            <v>Week 16</v>
          </cell>
          <cell r="B13">
            <v>1223</v>
          </cell>
          <cell r="C13">
            <v>168</v>
          </cell>
          <cell r="D13">
            <v>1</v>
          </cell>
          <cell r="E13">
            <v>3</v>
          </cell>
          <cell r="F13">
            <v>108</v>
          </cell>
          <cell r="G13">
            <v>0</v>
          </cell>
          <cell r="H13">
            <v>23</v>
          </cell>
          <cell r="I13">
            <v>7</v>
          </cell>
          <cell r="J13">
            <v>1</v>
          </cell>
          <cell r="K13">
            <v>23</v>
          </cell>
          <cell r="L13">
            <v>2</v>
          </cell>
          <cell r="M13">
            <v>2</v>
          </cell>
          <cell r="N13">
            <v>1</v>
          </cell>
        </row>
        <row r="14">
          <cell r="A14" t="str">
            <v>Week 17</v>
          </cell>
          <cell r="B14">
            <v>1669</v>
          </cell>
          <cell r="C14">
            <v>259</v>
          </cell>
          <cell r="D14">
            <v>4</v>
          </cell>
          <cell r="E14">
            <v>6</v>
          </cell>
          <cell r="F14">
            <v>126</v>
          </cell>
          <cell r="G14">
            <v>0</v>
          </cell>
          <cell r="H14">
            <v>53</v>
          </cell>
          <cell r="I14">
            <v>9</v>
          </cell>
          <cell r="J14">
            <v>1</v>
          </cell>
          <cell r="K14">
            <v>56</v>
          </cell>
          <cell r="L14">
            <v>4</v>
          </cell>
          <cell r="M14">
            <v>7</v>
          </cell>
          <cell r="N14">
            <v>1</v>
          </cell>
        </row>
        <row r="15">
          <cell r="A15" t="str">
            <v>Week 18</v>
          </cell>
          <cell r="B15">
            <v>2708</v>
          </cell>
          <cell r="C15">
            <v>583</v>
          </cell>
          <cell r="D15">
            <v>16</v>
          </cell>
          <cell r="E15">
            <v>10</v>
          </cell>
          <cell r="F15">
            <v>214</v>
          </cell>
          <cell r="G15">
            <v>6</v>
          </cell>
          <cell r="H15">
            <v>187</v>
          </cell>
          <cell r="I15">
            <v>21</v>
          </cell>
          <cell r="J15">
            <v>2</v>
          </cell>
          <cell r="K15">
            <v>124</v>
          </cell>
          <cell r="L15">
            <v>3</v>
          </cell>
          <cell r="M15">
            <v>3</v>
          </cell>
          <cell r="N15">
            <v>2</v>
          </cell>
        </row>
        <row r="16">
          <cell r="A16" t="str">
            <v>Week 19</v>
          </cell>
          <cell r="B16">
            <v>3903</v>
          </cell>
          <cell r="C16">
            <v>980</v>
          </cell>
          <cell r="D16">
            <v>18</v>
          </cell>
          <cell r="E16">
            <v>18</v>
          </cell>
          <cell r="F16">
            <v>461</v>
          </cell>
          <cell r="G16">
            <v>9</v>
          </cell>
          <cell r="H16">
            <v>305</v>
          </cell>
          <cell r="I16">
            <v>29</v>
          </cell>
          <cell r="J16">
            <v>5</v>
          </cell>
          <cell r="K16">
            <v>131</v>
          </cell>
          <cell r="L16">
            <v>4</v>
          </cell>
          <cell r="M16">
            <v>18</v>
          </cell>
          <cell r="N16">
            <v>5</v>
          </cell>
        </row>
        <row r="17">
          <cell r="A17" t="str">
            <v>Week 20</v>
          </cell>
          <cell r="B17">
            <v>5006</v>
          </cell>
          <cell r="C17">
            <v>1350</v>
          </cell>
          <cell r="D17">
            <v>28</v>
          </cell>
          <cell r="E17">
            <v>20</v>
          </cell>
          <cell r="F17">
            <v>413</v>
          </cell>
          <cell r="G17">
            <v>31</v>
          </cell>
          <cell r="H17">
            <v>621</v>
          </cell>
          <cell r="I17">
            <v>39</v>
          </cell>
          <cell r="J17">
            <v>18</v>
          </cell>
          <cell r="K17">
            <v>169</v>
          </cell>
          <cell r="L17">
            <v>11</v>
          </cell>
          <cell r="M17">
            <v>45</v>
          </cell>
          <cell r="N17">
            <v>6</v>
          </cell>
        </row>
        <row r="18">
          <cell r="A18" t="str">
            <v>Week 21</v>
          </cell>
          <cell r="B18">
            <v>6380</v>
          </cell>
          <cell r="C18">
            <v>1563</v>
          </cell>
          <cell r="D18">
            <v>46</v>
          </cell>
          <cell r="E18">
            <v>28</v>
          </cell>
          <cell r="F18">
            <v>369</v>
          </cell>
          <cell r="G18">
            <v>32</v>
          </cell>
          <cell r="H18">
            <v>802</v>
          </cell>
          <cell r="I18">
            <v>54</v>
          </cell>
          <cell r="J18">
            <v>24</v>
          </cell>
          <cell r="K18">
            <v>198</v>
          </cell>
          <cell r="L18">
            <v>10</v>
          </cell>
          <cell r="M18">
            <v>13</v>
          </cell>
          <cell r="N18">
            <v>6</v>
          </cell>
        </row>
        <row r="19">
          <cell r="A19" t="str">
            <v>Week 22</v>
          </cell>
          <cell r="B19">
            <v>6821</v>
          </cell>
          <cell r="C19">
            <v>1625</v>
          </cell>
          <cell r="D19">
            <v>36</v>
          </cell>
          <cell r="E19">
            <v>55</v>
          </cell>
          <cell r="F19">
            <v>303</v>
          </cell>
          <cell r="G19">
            <v>29</v>
          </cell>
          <cell r="H19">
            <v>899</v>
          </cell>
          <cell r="I19">
            <v>53</v>
          </cell>
          <cell r="J19">
            <v>20</v>
          </cell>
          <cell r="K19">
            <v>210</v>
          </cell>
          <cell r="L19">
            <v>20</v>
          </cell>
          <cell r="M19">
            <v>53</v>
          </cell>
          <cell r="N19">
            <v>25</v>
          </cell>
        </row>
        <row r="20">
          <cell r="A20" t="str">
            <v>Week 23</v>
          </cell>
          <cell r="B20">
            <v>7096</v>
          </cell>
          <cell r="C20">
            <v>1380</v>
          </cell>
          <cell r="D20">
            <v>77</v>
          </cell>
          <cell r="E20">
            <v>59</v>
          </cell>
          <cell r="F20">
            <v>185</v>
          </cell>
          <cell r="G20">
            <v>29</v>
          </cell>
          <cell r="H20">
            <v>712</v>
          </cell>
          <cell r="I20">
            <v>54</v>
          </cell>
          <cell r="J20">
            <v>25</v>
          </cell>
          <cell r="K20">
            <v>200</v>
          </cell>
          <cell r="L20">
            <v>39</v>
          </cell>
          <cell r="M20">
            <v>55</v>
          </cell>
          <cell r="N20">
            <v>18</v>
          </cell>
        </row>
        <row r="21">
          <cell r="A21" t="str">
            <v>Week 24</v>
          </cell>
          <cell r="B21">
            <v>6790</v>
          </cell>
          <cell r="C21">
            <v>1476</v>
          </cell>
          <cell r="D21">
            <v>81</v>
          </cell>
          <cell r="E21">
            <v>55</v>
          </cell>
          <cell r="F21">
            <v>233</v>
          </cell>
          <cell r="G21">
            <v>58</v>
          </cell>
          <cell r="H21">
            <v>565</v>
          </cell>
          <cell r="I21">
            <v>50</v>
          </cell>
          <cell r="J21">
            <v>34</v>
          </cell>
          <cell r="K21">
            <v>304</v>
          </cell>
          <cell r="L21">
            <v>96</v>
          </cell>
          <cell r="M21">
            <v>44</v>
          </cell>
          <cell r="N21">
            <v>21</v>
          </cell>
        </row>
        <row r="22">
          <cell r="A22" t="str">
            <v>Week 25</v>
          </cell>
          <cell r="B22">
            <v>7256</v>
          </cell>
          <cell r="C22">
            <v>1178</v>
          </cell>
          <cell r="D22">
            <v>100</v>
          </cell>
          <cell r="E22">
            <v>41</v>
          </cell>
          <cell r="F22">
            <v>185</v>
          </cell>
          <cell r="G22">
            <v>48</v>
          </cell>
          <cell r="H22">
            <v>342</v>
          </cell>
          <cell r="I22">
            <v>34</v>
          </cell>
          <cell r="J22">
            <v>37</v>
          </cell>
          <cell r="K22">
            <v>248</v>
          </cell>
          <cell r="L22">
            <v>143</v>
          </cell>
          <cell r="M22">
            <v>49</v>
          </cell>
          <cell r="N22">
            <v>14</v>
          </cell>
        </row>
        <row r="23">
          <cell r="A23" t="str">
            <v>Week 26</v>
          </cell>
          <cell r="B23">
            <v>7094</v>
          </cell>
          <cell r="C23">
            <v>1122</v>
          </cell>
          <cell r="D23">
            <v>67</v>
          </cell>
          <cell r="E23">
            <v>54</v>
          </cell>
          <cell r="F23">
            <v>122</v>
          </cell>
          <cell r="G23">
            <v>36</v>
          </cell>
          <cell r="H23">
            <v>315</v>
          </cell>
          <cell r="I23">
            <v>53</v>
          </cell>
          <cell r="J23">
            <v>24</v>
          </cell>
          <cell r="K23">
            <v>259</v>
          </cell>
          <cell r="L23">
            <v>192</v>
          </cell>
          <cell r="M23">
            <v>27</v>
          </cell>
          <cell r="N23">
            <v>10</v>
          </cell>
        </row>
        <row r="24">
          <cell r="A24" t="str">
            <v>Week 27</v>
          </cell>
          <cell r="B24">
            <v>7195</v>
          </cell>
          <cell r="C24">
            <v>1105</v>
          </cell>
          <cell r="D24">
            <v>72</v>
          </cell>
          <cell r="E24">
            <v>40</v>
          </cell>
          <cell r="F24">
            <v>146</v>
          </cell>
          <cell r="G24">
            <v>83</v>
          </cell>
          <cell r="H24">
            <v>235</v>
          </cell>
          <cell r="I24">
            <v>35</v>
          </cell>
          <cell r="J24">
            <v>24</v>
          </cell>
          <cell r="K24">
            <v>242</v>
          </cell>
          <cell r="L24">
            <v>228</v>
          </cell>
          <cell r="M24">
            <v>51</v>
          </cell>
          <cell r="N24">
            <v>36</v>
          </cell>
        </row>
        <row r="25">
          <cell r="A25" t="str">
            <v>Week 28</v>
          </cell>
          <cell r="B25">
            <v>7204</v>
          </cell>
          <cell r="C25">
            <v>1022</v>
          </cell>
          <cell r="D25">
            <v>69</v>
          </cell>
          <cell r="E25">
            <v>28</v>
          </cell>
          <cell r="F25">
            <v>105</v>
          </cell>
          <cell r="G25">
            <v>32</v>
          </cell>
          <cell r="H25">
            <v>205</v>
          </cell>
          <cell r="I25">
            <v>32</v>
          </cell>
          <cell r="J25">
            <v>36</v>
          </cell>
          <cell r="K25">
            <v>241</v>
          </cell>
          <cell r="L25">
            <v>274</v>
          </cell>
          <cell r="M25">
            <v>40</v>
          </cell>
          <cell r="N25">
            <v>24</v>
          </cell>
        </row>
        <row r="26">
          <cell r="A26" t="str">
            <v>Week 29</v>
          </cell>
          <cell r="B26">
            <v>7303</v>
          </cell>
          <cell r="C26">
            <v>1054</v>
          </cell>
          <cell r="D26">
            <v>69</v>
          </cell>
          <cell r="E26">
            <v>38</v>
          </cell>
          <cell r="F26">
            <v>106</v>
          </cell>
          <cell r="G26">
            <v>33</v>
          </cell>
          <cell r="H26">
            <v>204</v>
          </cell>
          <cell r="I26">
            <v>32</v>
          </cell>
          <cell r="J26">
            <v>37</v>
          </cell>
          <cell r="K26">
            <v>250</v>
          </cell>
          <cell r="L26">
            <v>285</v>
          </cell>
          <cell r="M26">
            <v>67</v>
          </cell>
          <cell r="N26">
            <v>30</v>
          </cell>
        </row>
        <row r="27">
          <cell r="A27" t="str">
            <v>Week 30</v>
          </cell>
          <cell r="B27">
            <v>7677</v>
          </cell>
          <cell r="C27">
            <v>935</v>
          </cell>
          <cell r="D27">
            <v>124</v>
          </cell>
          <cell r="E27">
            <v>23</v>
          </cell>
          <cell r="F27">
            <v>61</v>
          </cell>
          <cell r="G27">
            <v>44</v>
          </cell>
          <cell r="H27">
            <v>166</v>
          </cell>
          <cell r="I27">
            <v>47</v>
          </cell>
          <cell r="J27">
            <v>46</v>
          </cell>
          <cell r="K27">
            <v>190</v>
          </cell>
          <cell r="L27">
            <v>234</v>
          </cell>
          <cell r="M27">
            <v>2</v>
          </cell>
          <cell r="N27">
            <v>2</v>
          </cell>
        </row>
        <row r="28">
          <cell r="A28" t="str">
            <v>Week 31</v>
          </cell>
          <cell r="B28">
            <v>7114</v>
          </cell>
          <cell r="C28">
            <v>773</v>
          </cell>
          <cell r="D28">
            <v>71</v>
          </cell>
          <cell r="E28">
            <v>52</v>
          </cell>
          <cell r="F28">
            <v>68</v>
          </cell>
          <cell r="G28">
            <v>40</v>
          </cell>
          <cell r="H28">
            <v>61</v>
          </cell>
          <cell r="I28">
            <v>14</v>
          </cell>
          <cell r="J28">
            <v>50</v>
          </cell>
          <cell r="K28">
            <v>134</v>
          </cell>
          <cell r="L28">
            <v>283</v>
          </cell>
          <cell r="M28">
            <v>28</v>
          </cell>
          <cell r="N28">
            <v>20</v>
          </cell>
        </row>
        <row r="29">
          <cell r="A29" t="str">
            <v>Week 32</v>
          </cell>
          <cell r="B29">
            <v>6914</v>
          </cell>
          <cell r="C29">
            <v>745</v>
          </cell>
          <cell r="D29">
            <v>59</v>
          </cell>
          <cell r="E29">
            <v>24</v>
          </cell>
          <cell r="F29">
            <v>86</v>
          </cell>
          <cell r="G29">
            <v>34</v>
          </cell>
          <cell r="H29">
            <v>121</v>
          </cell>
          <cell r="I29">
            <v>33</v>
          </cell>
          <cell r="J29">
            <v>54</v>
          </cell>
          <cell r="K29">
            <v>122</v>
          </cell>
          <cell r="L29">
            <v>212</v>
          </cell>
          <cell r="M29">
            <v>51</v>
          </cell>
          <cell r="N29">
            <v>41</v>
          </cell>
        </row>
        <row r="30">
          <cell r="A30" t="str">
            <v>Week 33</v>
          </cell>
          <cell r="B30">
            <v>6755</v>
          </cell>
          <cell r="C30">
            <v>701</v>
          </cell>
          <cell r="D30">
            <v>72</v>
          </cell>
          <cell r="E30">
            <v>17</v>
          </cell>
          <cell r="F30">
            <v>99</v>
          </cell>
          <cell r="G30">
            <v>21</v>
          </cell>
          <cell r="H30">
            <v>61</v>
          </cell>
          <cell r="I30">
            <v>12</v>
          </cell>
          <cell r="J30">
            <v>62</v>
          </cell>
          <cell r="K30">
            <v>99</v>
          </cell>
          <cell r="L30">
            <v>258</v>
          </cell>
          <cell r="M30">
            <v>16</v>
          </cell>
          <cell r="N30">
            <v>16</v>
          </cell>
        </row>
        <row r="31">
          <cell r="A31" t="str">
            <v>Week 34</v>
          </cell>
          <cell r="B31">
            <v>7018</v>
          </cell>
          <cell r="C31">
            <v>653</v>
          </cell>
          <cell r="D31">
            <v>49</v>
          </cell>
          <cell r="E31">
            <v>22</v>
          </cell>
          <cell r="F31">
            <v>94</v>
          </cell>
          <cell r="G31">
            <v>11</v>
          </cell>
          <cell r="H31">
            <v>115</v>
          </cell>
          <cell r="I31">
            <v>17</v>
          </cell>
          <cell r="J31">
            <v>67</v>
          </cell>
          <cell r="K31">
            <v>87</v>
          </cell>
          <cell r="L31">
            <v>191</v>
          </cell>
          <cell r="M31">
            <v>12</v>
          </cell>
          <cell r="N31">
            <v>8</v>
          </cell>
        </row>
        <row r="32">
          <cell r="A32" t="str">
            <v>Week 35</v>
          </cell>
          <cell r="B32">
            <v>6212</v>
          </cell>
          <cell r="C32">
            <v>615</v>
          </cell>
          <cell r="D32">
            <v>64</v>
          </cell>
          <cell r="E32">
            <v>10</v>
          </cell>
          <cell r="F32">
            <v>77</v>
          </cell>
          <cell r="G32">
            <v>8</v>
          </cell>
          <cell r="H32">
            <v>62</v>
          </cell>
          <cell r="I32">
            <v>29</v>
          </cell>
          <cell r="J32">
            <v>85</v>
          </cell>
          <cell r="K32">
            <v>84</v>
          </cell>
          <cell r="L32">
            <v>196</v>
          </cell>
          <cell r="M32">
            <v>28</v>
          </cell>
          <cell r="N32">
            <v>15</v>
          </cell>
        </row>
        <row r="33">
          <cell r="A33" t="str">
            <v>Week 36</v>
          </cell>
          <cell r="B33">
            <v>5741</v>
          </cell>
          <cell r="C33">
            <v>781</v>
          </cell>
          <cell r="D33">
            <v>55</v>
          </cell>
          <cell r="E33">
            <v>16</v>
          </cell>
          <cell r="F33">
            <v>207</v>
          </cell>
          <cell r="G33">
            <v>11</v>
          </cell>
          <cell r="H33">
            <v>131</v>
          </cell>
          <cell r="I33">
            <v>12</v>
          </cell>
          <cell r="J33">
            <v>87</v>
          </cell>
          <cell r="K33">
            <v>75</v>
          </cell>
          <cell r="L33">
            <v>187</v>
          </cell>
          <cell r="M33">
            <v>24</v>
          </cell>
          <cell r="N33">
            <v>13</v>
          </cell>
        </row>
        <row r="34">
          <cell r="A34" t="str">
            <v>Week 37</v>
          </cell>
          <cell r="B34">
            <v>5007</v>
          </cell>
          <cell r="C34">
            <v>500</v>
          </cell>
          <cell r="D34">
            <v>60</v>
          </cell>
          <cell r="E34">
            <v>13</v>
          </cell>
          <cell r="F34">
            <v>47</v>
          </cell>
          <cell r="G34">
            <v>12</v>
          </cell>
          <cell r="H34">
            <v>67</v>
          </cell>
          <cell r="I34">
            <v>7</v>
          </cell>
          <cell r="J34">
            <v>54</v>
          </cell>
          <cell r="K34">
            <v>70</v>
          </cell>
          <cell r="L34">
            <v>170</v>
          </cell>
          <cell r="M34">
            <v>9</v>
          </cell>
          <cell r="N34">
            <v>1</v>
          </cell>
        </row>
        <row r="35">
          <cell r="A35" t="str">
            <v>Week 38</v>
          </cell>
          <cell r="B35">
            <v>5322</v>
          </cell>
          <cell r="C35">
            <v>588</v>
          </cell>
          <cell r="D35">
            <v>57</v>
          </cell>
          <cell r="E35">
            <v>11</v>
          </cell>
          <cell r="F35">
            <v>68</v>
          </cell>
          <cell r="G35">
            <v>3</v>
          </cell>
          <cell r="H35">
            <v>144</v>
          </cell>
          <cell r="I35">
            <v>13</v>
          </cell>
          <cell r="J35">
            <v>67</v>
          </cell>
          <cell r="K35">
            <v>74</v>
          </cell>
          <cell r="L35">
            <v>151</v>
          </cell>
          <cell r="M35">
            <v>4</v>
          </cell>
          <cell r="N35">
            <v>2</v>
          </cell>
        </row>
        <row r="36">
          <cell r="A36" t="str">
            <v>Week 39</v>
          </cell>
          <cell r="B36">
            <v>4874</v>
          </cell>
          <cell r="C36">
            <v>480</v>
          </cell>
          <cell r="D36">
            <v>36</v>
          </cell>
          <cell r="E36">
            <v>8</v>
          </cell>
          <cell r="F36">
            <v>66</v>
          </cell>
          <cell r="G36">
            <v>24</v>
          </cell>
          <cell r="H36">
            <v>83</v>
          </cell>
          <cell r="I36">
            <v>11</v>
          </cell>
          <cell r="J36">
            <v>51</v>
          </cell>
          <cell r="K36">
            <v>71</v>
          </cell>
          <cell r="L36">
            <v>130</v>
          </cell>
          <cell r="M36">
            <v>9</v>
          </cell>
          <cell r="N36">
            <v>8</v>
          </cell>
        </row>
        <row r="37">
          <cell r="A37" t="str">
            <v>Week 40</v>
          </cell>
          <cell r="B37">
            <v>4581</v>
          </cell>
          <cell r="C37">
            <v>520</v>
          </cell>
          <cell r="D37">
            <v>38</v>
          </cell>
          <cell r="E37">
            <v>11</v>
          </cell>
          <cell r="F37">
            <v>147</v>
          </cell>
          <cell r="G37">
            <v>24</v>
          </cell>
          <cell r="H37">
            <v>59</v>
          </cell>
          <cell r="I37">
            <v>13</v>
          </cell>
          <cell r="J37">
            <v>49</v>
          </cell>
          <cell r="K37">
            <v>73</v>
          </cell>
          <cell r="L37">
            <v>106</v>
          </cell>
          <cell r="M37">
            <v>9</v>
          </cell>
          <cell r="N37">
            <v>4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9"/>
  <sheetViews>
    <sheetView tabSelected="1" workbookViewId="0">
      <selection activeCell="A6" sqref="A6:A37"/>
    </sheetView>
  </sheetViews>
  <sheetFormatPr defaultColWidth="11.19921875" defaultRowHeight="15.6" x14ac:dyDescent="0.3"/>
  <cols>
    <col min="1" max="1" width="23.5" style="4" customWidth="1"/>
    <col min="2" max="3" width="14.296875" style="2" customWidth="1"/>
    <col min="4" max="5" width="13.69921875" style="2" customWidth="1"/>
    <col min="6" max="6" width="10.19921875" style="2" bestFit="1" customWidth="1"/>
    <col min="7" max="7" width="9.19921875" style="2" bestFit="1" customWidth="1"/>
    <col min="8" max="8" width="9.5" style="2" bestFit="1" customWidth="1"/>
    <col min="9" max="9" width="7.796875" style="2" bestFit="1" customWidth="1"/>
    <col min="10" max="10" width="7.19921875" style="2" bestFit="1" customWidth="1"/>
    <col min="11" max="11" width="7" style="2" bestFit="1" customWidth="1"/>
    <col min="12" max="12" width="8.796875" style="2" bestFit="1" customWidth="1"/>
    <col min="13" max="13" width="10.19921875" style="2" bestFit="1" customWidth="1"/>
    <col min="14" max="14" width="11.69921875" style="2" bestFit="1" customWidth="1"/>
    <col min="15" max="16" width="6.19921875" style="2" bestFit="1" customWidth="1"/>
    <col min="17" max="258" width="10.796875" style="3"/>
    <col min="259" max="259" width="21.5" style="3" customWidth="1"/>
    <col min="260" max="260" width="10.19921875" style="3" bestFit="1" customWidth="1"/>
    <col min="261" max="261" width="16.296875" style="3" bestFit="1" customWidth="1"/>
    <col min="262" max="262" width="10.19921875" style="3" bestFit="1" customWidth="1"/>
    <col min="263" max="263" width="9.19921875" style="3" bestFit="1" customWidth="1"/>
    <col min="264" max="264" width="9.5" style="3" bestFit="1" customWidth="1"/>
    <col min="265" max="265" width="7.796875" style="3" bestFit="1" customWidth="1"/>
    <col min="266" max="266" width="7.19921875" style="3" bestFit="1" customWidth="1"/>
    <col min="267" max="267" width="7" style="3" bestFit="1" customWidth="1"/>
    <col min="268" max="268" width="8.796875" style="3" bestFit="1" customWidth="1"/>
    <col min="269" max="269" width="9.296875" style="3" bestFit="1" customWidth="1"/>
    <col min="270" max="270" width="11.69921875" style="3" bestFit="1" customWidth="1"/>
    <col min="271" max="272" width="6.19921875" style="3" bestFit="1" customWidth="1"/>
    <col min="273" max="514" width="10.796875" style="3"/>
    <col min="515" max="515" width="21.5" style="3" customWidth="1"/>
    <col min="516" max="516" width="10.19921875" style="3" bestFit="1" customWidth="1"/>
    <col min="517" max="517" width="16.296875" style="3" bestFit="1" customWidth="1"/>
    <col min="518" max="518" width="10.19921875" style="3" bestFit="1" customWidth="1"/>
    <col min="519" max="519" width="9.19921875" style="3" bestFit="1" customWidth="1"/>
    <col min="520" max="520" width="9.5" style="3" bestFit="1" customWidth="1"/>
    <col min="521" max="521" width="7.796875" style="3" bestFit="1" customWidth="1"/>
    <col min="522" max="522" width="7.19921875" style="3" bestFit="1" customWidth="1"/>
    <col min="523" max="523" width="7" style="3" bestFit="1" customWidth="1"/>
    <col min="524" max="524" width="8.796875" style="3" bestFit="1" customWidth="1"/>
    <col min="525" max="525" width="9.296875" style="3" bestFit="1" customWidth="1"/>
    <col min="526" max="526" width="11.69921875" style="3" bestFit="1" customWidth="1"/>
    <col min="527" max="528" width="6.19921875" style="3" bestFit="1" customWidth="1"/>
    <col min="529" max="770" width="10.796875" style="3"/>
    <col min="771" max="771" width="21.5" style="3" customWidth="1"/>
    <col min="772" max="772" width="10.19921875" style="3" bestFit="1" customWidth="1"/>
    <col min="773" max="773" width="16.296875" style="3" bestFit="1" customWidth="1"/>
    <col min="774" max="774" width="10.19921875" style="3" bestFit="1" customWidth="1"/>
    <col min="775" max="775" width="9.19921875" style="3" bestFit="1" customWidth="1"/>
    <col min="776" max="776" width="9.5" style="3" bestFit="1" customWidth="1"/>
    <col min="777" max="777" width="7.796875" style="3" bestFit="1" customWidth="1"/>
    <col min="778" max="778" width="7.19921875" style="3" bestFit="1" customWidth="1"/>
    <col min="779" max="779" width="7" style="3" bestFit="1" customWidth="1"/>
    <col min="780" max="780" width="8.796875" style="3" bestFit="1" customWidth="1"/>
    <col min="781" max="781" width="9.296875" style="3" bestFit="1" customWidth="1"/>
    <col min="782" max="782" width="11.69921875" style="3" bestFit="1" customWidth="1"/>
    <col min="783" max="784" width="6.19921875" style="3" bestFit="1" customWidth="1"/>
    <col min="785" max="1026" width="10.796875" style="3"/>
    <col min="1027" max="1027" width="21.5" style="3" customWidth="1"/>
    <col min="1028" max="1028" width="10.19921875" style="3" bestFit="1" customWidth="1"/>
    <col min="1029" max="1029" width="16.296875" style="3" bestFit="1" customWidth="1"/>
    <col min="1030" max="1030" width="10.19921875" style="3" bestFit="1" customWidth="1"/>
    <col min="1031" max="1031" width="9.19921875" style="3" bestFit="1" customWidth="1"/>
    <col min="1032" max="1032" width="9.5" style="3" bestFit="1" customWidth="1"/>
    <col min="1033" max="1033" width="7.796875" style="3" bestFit="1" customWidth="1"/>
    <col min="1034" max="1034" width="7.19921875" style="3" bestFit="1" customWidth="1"/>
    <col min="1035" max="1035" width="7" style="3" bestFit="1" customWidth="1"/>
    <col min="1036" max="1036" width="8.796875" style="3" bestFit="1" customWidth="1"/>
    <col min="1037" max="1037" width="9.296875" style="3" bestFit="1" customWidth="1"/>
    <col min="1038" max="1038" width="11.69921875" style="3" bestFit="1" customWidth="1"/>
    <col min="1039" max="1040" width="6.19921875" style="3" bestFit="1" customWidth="1"/>
    <col min="1041" max="1282" width="10.796875" style="3"/>
    <col min="1283" max="1283" width="21.5" style="3" customWidth="1"/>
    <col min="1284" max="1284" width="10.19921875" style="3" bestFit="1" customWidth="1"/>
    <col min="1285" max="1285" width="16.296875" style="3" bestFit="1" customWidth="1"/>
    <col min="1286" max="1286" width="10.19921875" style="3" bestFit="1" customWidth="1"/>
    <col min="1287" max="1287" width="9.19921875" style="3" bestFit="1" customWidth="1"/>
    <col min="1288" max="1288" width="9.5" style="3" bestFit="1" customWidth="1"/>
    <col min="1289" max="1289" width="7.796875" style="3" bestFit="1" customWidth="1"/>
    <col min="1290" max="1290" width="7.19921875" style="3" bestFit="1" customWidth="1"/>
    <col min="1291" max="1291" width="7" style="3" bestFit="1" customWidth="1"/>
    <col min="1292" max="1292" width="8.796875" style="3" bestFit="1" customWidth="1"/>
    <col min="1293" max="1293" width="9.296875" style="3" bestFit="1" customWidth="1"/>
    <col min="1294" max="1294" width="11.69921875" style="3" bestFit="1" customWidth="1"/>
    <col min="1295" max="1296" width="6.19921875" style="3" bestFit="1" customWidth="1"/>
    <col min="1297" max="1538" width="10.796875" style="3"/>
    <col min="1539" max="1539" width="21.5" style="3" customWidth="1"/>
    <col min="1540" max="1540" width="10.19921875" style="3" bestFit="1" customWidth="1"/>
    <col min="1541" max="1541" width="16.296875" style="3" bestFit="1" customWidth="1"/>
    <col min="1542" max="1542" width="10.19921875" style="3" bestFit="1" customWidth="1"/>
    <col min="1543" max="1543" width="9.19921875" style="3" bestFit="1" customWidth="1"/>
    <col min="1544" max="1544" width="9.5" style="3" bestFit="1" customWidth="1"/>
    <col min="1545" max="1545" width="7.796875" style="3" bestFit="1" customWidth="1"/>
    <col min="1546" max="1546" width="7.19921875" style="3" bestFit="1" customWidth="1"/>
    <col min="1547" max="1547" width="7" style="3" bestFit="1" customWidth="1"/>
    <col min="1548" max="1548" width="8.796875" style="3" bestFit="1" customWidth="1"/>
    <col min="1549" max="1549" width="9.296875" style="3" bestFit="1" customWidth="1"/>
    <col min="1550" max="1550" width="11.69921875" style="3" bestFit="1" customWidth="1"/>
    <col min="1551" max="1552" width="6.19921875" style="3" bestFit="1" customWidth="1"/>
    <col min="1553" max="1794" width="10.796875" style="3"/>
    <col min="1795" max="1795" width="21.5" style="3" customWidth="1"/>
    <col min="1796" max="1796" width="10.19921875" style="3" bestFit="1" customWidth="1"/>
    <col min="1797" max="1797" width="16.296875" style="3" bestFit="1" customWidth="1"/>
    <col min="1798" max="1798" width="10.19921875" style="3" bestFit="1" customWidth="1"/>
    <col min="1799" max="1799" width="9.19921875" style="3" bestFit="1" customWidth="1"/>
    <col min="1800" max="1800" width="9.5" style="3" bestFit="1" customWidth="1"/>
    <col min="1801" max="1801" width="7.796875" style="3" bestFit="1" customWidth="1"/>
    <col min="1802" max="1802" width="7.19921875" style="3" bestFit="1" customWidth="1"/>
    <col min="1803" max="1803" width="7" style="3" bestFit="1" customWidth="1"/>
    <col min="1804" max="1804" width="8.796875" style="3" bestFit="1" customWidth="1"/>
    <col min="1805" max="1805" width="9.296875" style="3" bestFit="1" customWidth="1"/>
    <col min="1806" max="1806" width="11.69921875" style="3" bestFit="1" customWidth="1"/>
    <col min="1807" max="1808" width="6.19921875" style="3" bestFit="1" customWidth="1"/>
    <col min="1809" max="2050" width="10.796875" style="3"/>
    <col min="2051" max="2051" width="21.5" style="3" customWidth="1"/>
    <col min="2052" max="2052" width="10.19921875" style="3" bestFit="1" customWidth="1"/>
    <col min="2053" max="2053" width="16.296875" style="3" bestFit="1" customWidth="1"/>
    <col min="2054" max="2054" width="10.19921875" style="3" bestFit="1" customWidth="1"/>
    <col min="2055" max="2055" width="9.19921875" style="3" bestFit="1" customWidth="1"/>
    <col min="2056" max="2056" width="9.5" style="3" bestFit="1" customWidth="1"/>
    <col min="2057" max="2057" width="7.796875" style="3" bestFit="1" customWidth="1"/>
    <col min="2058" max="2058" width="7.19921875" style="3" bestFit="1" customWidth="1"/>
    <col min="2059" max="2059" width="7" style="3" bestFit="1" customWidth="1"/>
    <col min="2060" max="2060" width="8.796875" style="3" bestFit="1" customWidth="1"/>
    <col min="2061" max="2061" width="9.296875" style="3" bestFit="1" customWidth="1"/>
    <col min="2062" max="2062" width="11.69921875" style="3" bestFit="1" customWidth="1"/>
    <col min="2063" max="2064" width="6.19921875" style="3" bestFit="1" customWidth="1"/>
    <col min="2065" max="2306" width="10.796875" style="3"/>
    <col min="2307" max="2307" width="21.5" style="3" customWidth="1"/>
    <col min="2308" max="2308" width="10.19921875" style="3" bestFit="1" customWidth="1"/>
    <col min="2309" max="2309" width="16.296875" style="3" bestFit="1" customWidth="1"/>
    <col min="2310" max="2310" width="10.19921875" style="3" bestFit="1" customWidth="1"/>
    <col min="2311" max="2311" width="9.19921875" style="3" bestFit="1" customWidth="1"/>
    <col min="2312" max="2312" width="9.5" style="3" bestFit="1" customWidth="1"/>
    <col min="2313" max="2313" width="7.796875" style="3" bestFit="1" customWidth="1"/>
    <col min="2314" max="2314" width="7.19921875" style="3" bestFit="1" customWidth="1"/>
    <col min="2315" max="2315" width="7" style="3" bestFit="1" customWidth="1"/>
    <col min="2316" max="2316" width="8.796875" style="3" bestFit="1" customWidth="1"/>
    <col min="2317" max="2317" width="9.296875" style="3" bestFit="1" customWidth="1"/>
    <col min="2318" max="2318" width="11.69921875" style="3" bestFit="1" customWidth="1"/>
    <col min="2319" max="2320" width="6.19921875" style="3" bestFit="1" customWidth="1"/>
    <col min="2321" max="2562" width="10.796875" style="3"/>
    <col min="2563" max="2563" width="21.5" style="3" customWidth="1"/>
    <col min="2564" max="2564" width="10.19921875" style="3" bestFit="1" customWidth="1"/>
    <col min="2565" max="2565" width="16.296875" style="3" bestFit="1" customWidth="1"/>
    <col min="2566" max="2566" width="10.19921875" style="3" bestFit="1" customWidth="1"/>
    <col min="2567" max="2567" width="9.19921875" style="3" bestFit="1" customWidth="1"/>
    <col min="2568" max="2568" width="9.5" style="3" bestFit="1" customWidth="1"/>
    <col min="2569" max="2569" width="7.796875" style="3" bestFit="1" customWidth="1"/>
    <col min="2570" max="2570" width="7.19921875" style="3" bestFit="1" customWidth="1"/>
    <col min="2571" max="2571" width="7" style="3" bestFit="1" customWidth="1"/>
    <col min="2572" max="2572" width="8.796875" style="3" bestFit="1" customWidth="1"/>
    <col min="2573" max="2573" width="9.296875" style="3" bestFit="1" customWidth="1"/>
    <col min="2574" max="2574" width="11.69921875" style="3" bestFit="1" customWidth="1"/>
    <col min="2575" max="2576" width="6.19921875" style="3" bestFit="1" customWidth="1"/>
    <col min="2577" max="2818" width="10.796875" style="3"/>
    <col min="2819" max="2819" width="21.5" style="3" customWidth="1"/>
    <col min="2820" max="2820" width="10.19921875" style="3" bestFit="1" customWidth="1"/>
    <col min="2821" max="2821" width="16.296875" style="3" bestFit="1" customWidth="1"/>
    <col min="2822" max="2822" width="10.19921875" style="3" bestFit="1" customWidth="1"/>
    <col min="2823" max="2823" width="9.19921875" style="3" bestFit="1" customWidth="1"/>
    <col min="2824" max="2824" width="9.5" style="3" bestFit="1" customWidth="1"/>
    <col min="2825" max="2825" width="7.796875" style="3" bestFit="1" customWidth="1"/>
    <col min="2826" max="2826" width="7.19921875" style="3" bestFit="1" customWidth="1"/>
    <col min="2827" max="2827" width="7" style="3" bestFit="1" customWidth="1"/>
    <col min="2828" max="2828" width="8.796875" style="3" bestFit="1" customWidth="1"/>
    <col min="2829" max="2829" width="9.296875" style="3" bestFit="1" customWidth="1"/>
    <col min="2830" max="2830" width="11.69921875" style="3" bestFit="1" customWidth="1"/>
    <col min="2831" max="2832" width="6.19921875" style="3" bestFit="1" customWidth="1"/>
    <col min="2833" max="3074" width="10.796875" style="3"/>
    <col min="3075" max="3075" width="21.5" style="3" customWidth="1"/>
    <col min="3076" max="3076" width="10.19921875" style="3" bestFit="1" customWidth="1"/>
    <col min="3077" max="3077" width="16.296875" style="3" bestFit="1" customWidth="1"/>
    <col min="3078" max="3078" width="10.19921875" style="3" bestFit="1" customWidth="1"/>
    <col min="3079" max="3079" width="9.19921875" style="3" bestFit="1" customWidth="1"/>
    <col min="3080" max="3080" width="9.5" style="3" bestFit="1" customWidth="1"/>
    <col min="3081" max="3081" width="7.796875" style="3" bestFit="1" customWidth="1"/>
    <col min="3082" max="3082" width="7.19921875" style="3" bestFit="1" customWidth="1"/>
    <col min="3083" max="3083" width="7" style="3" bestFit="1" customWidth="1"/>
    <col min="3084" max="3084" width="8.796875" style="3" bestFit="1" customWidth="1"/>
    <col min="3085" max="3085" width="9.296875" style="3" bestFit="1" customWidth="1"/>
    <col min="3086" max="3086" width="11.69921875" style="3" bestFit="1" customWidth="1"/>
    <col min="3087" max="3088" width="6.19921875" style="3" bestFit="1" customWidth="1"/>
    <col min="3089" max="3330" width="10.796875" style="3"/>
    <col min="3331" max="3331" width="21.5" style="3" customWidth="1"/>
    <col min="3332" max="3332" width="10.19921875" style="3" bestFit="1" customWidth="1"/>
    <col min="3333" max="3333" width="16.296875" style="3" bestFit="1" customWidth="1"/>
    <col min="3334" max="3334" width="10.19921875" style="3" bestFit="1" customWidth="1"/>
    <col min="3335" max="3335" width="9.19921875" style="3" bestFit="1" customWidth="1"/>
    <col min="3336" max="3336" width="9.5" style="3" bestFit="1" customWidth="1"/>
    <col min="3337" max="3337" width="7.796875" style="3" bestFit="1" customWidth="1"/>
    <col min="3338" max="3338" width="7.19921875" style="3" bestFit="1" customWidth="1"/>
    <col min="3339" max="3339" width="7" style="3" bestFit="1" customWidth="1"/>
    <col min="3340" max="3340" width="8.796875" style="3" bestFit="1" customWidth="1"/>
    <col min="3341" max="3341" width="9.296875" style="3" bestFit="1" customWidth="1"/>
    <col min="3342" max="3342" width="11.69921875" style="3" bestFit="1" customWidth="1"/>
    <col min="3343" max="3344" width="6.19921875" style="3" bestFit="1" customWidth="1"/>
    <col min="3345" max="3586" width="10.796875" style="3"/>
    <col min="3587" max="3587" width="21.5" style="3" customWidth="1"/>
    <col min="3588" max="3588" width="10.19921875" style="3" bestFit="1" customWidth="1"/>
    <col min="3589" max="3589" width="16.296875" style="3" bestFit="1" customWidth="1"/>
    <col min="3590" max="3590" width="10.19921875" style="3" bestFit="1" customWidth="1"/>
    <col min="3591" max="3591" width="9.19921875" style="3" bestFit="1" customWidth="1"/>
    <col min="3592" max="3592" width="9.5" style="3" bestFit="1" customWidth="1"/>
    <col min="3593" max="3593" width="7.796875" style="3" bestFit="1" customWidth="1"/>
    <col min="3594" max="3594" width="7.19921875" style="3" bestFit="1" customWidth="1"/>
    <col min="3595" max="3595" width="7" style="3" bestFit="1" customWidth="1"/>
    <col min="3596" max="3596" width="8.796875" style="3" bestFit="1" customWidth="1"/>
    <col min="3597" max="3597" width="9.296875" style="3" bestFit="1" customWidth="1"/>
    <col min="3598" max="3598" width="11.69921875" style="3" bestFit="1" customWidth="1"/>
    <col min="3599" max="3600" width="6.19921875" style="3" bestFit="1" customWidth="1"/>
    <col min="3601" max="3842" width="10.796875" style="3"/>
    <col min="3843" max="3843" width="21.5" style="3" customWidth="1"/>
    <col min="3844" max="3844" width="10.19921875" style="3" bestFit="1" customWidth="1"/>
    <col min="3845" max="3845" width="16.296875" style="3" bestFit="1" customWidth="1"/>
    <col min="3846" max="3846" width="10.19921875" style="3" bestFit="1" customWidth="1"/>
    <col min="3847" max="3847" width="9.19921875" style="3" bestFit="1" customWidth="1"/>
    <col min="3848" max="3848" width="9.5" style="3" bestFit="1" customWidth="1"/>
    <col min="3849" max="3849" width="7.796875" style="3" bestFit="1" customWidth="1"/>
    <col min="3850" max="3850" width="7.19921875" style="3" bestFit="1" customWidth="1"/>
    <col min="3851" max="3851" width="7" style="3" bestFit="1" customWidth="1"/>
    <col min="3852" max="3852" width="8.796875" style="3" bestFit="1" customWidth="1"/>
    <col min="3853" max="3853" width="9.296875" style="3" bestFit="1" customWidth="1"/>
    <col min="3854" max="3854" width="11.69921875" style="3" bestFit="1" customWidth="1"/>
    <col min="3855" max="3856" width="6.19921875" style="3" bestFit="1" customWidth="1"/>
    <col min="3857" max="4098" width="10.796875" style="3"/>
    <col min="4099" max="4099" width="21.5" style="3" customWidth="1"/>
    <col min="4100" max="4100" width="10.19921875" style="3" bestFit="1" customWidth="1"/>
    <col min="4101" max="4101" width="16.296875" style="3" bestFit="1" customWidth="1"/>
    <col min="4102" max="4102" width="10.19921875" style="3" bestFit="1" customWidth="1"/>
    <col min="4103" max="4103" width="9.19921875" style="3" bestFit="1" customWidth="1"/>
    <col min="4104" max="4104" width="9.5" style="3" bestFit="1" customWidth="1"/>
    <col min="4105" max="4105" width="7.796875" style="3" bestFit="1" customWidth="1"/>
    <col min="4106" max="4106" width="7.19921875" style="3" bestFit="1" customWidth="1"/>
    <col min="4107" max="4107" width="7" style="3" bestFit="1" customWidth="1"/>
    <col min="4108" max="4108" width="8.796875" style="3" bestFit="1" customWidth="1"/>
    <col min="4109" max="4109" width="9.296875" style="3" bestFit="1" customWidth="1"/>
    <col min="4110" max="4110" width="11.69921875" style="3" bestFit="1" customWidth="1"/>
    <col min="4111" max="4112" width="6.19921875" style="3" bestFit="1" customWidth="1"/>
    <col min="4113" max="4354" width="10.796875" style="3"/>
    <col min="4355" max="4355" width="21.5" style="3" customWidth="1"/>
    <col min="4356" max="4356" width="10.19921875" style="3" bestFit="1" customWidth="1"/>
    <col min="4357" max="4357" width="16.296875" style="3" bestFit="1" customWidth="1"/>
    <col min="4358" max="4358" width="10.19921875" style="3" bestFit="1" customWidth="1"/>
    <col min="4359" max="4359" width="9.19921875" style="3" bestFit="1" customWidth="1"/>
    <col min="4360" max="4360" width="9.5" style="3" bestFit="1" customWidth="1"/>
    <col min="4361" max="4361" width="7.796875" style="3" bestFit="1" customWidth="1"/>
    <col min="4362" max="4362" width="7.19921875" style="3" bestFit="1" customWidth="1"/>
    <col min="4363" max="4363" width="7" style="3" bestFit="1" customWidth="1"/>
    <col min="4364" max="4364" width="8.796875" style="3" bestFit="1" customWidth="1"/>
    <col min="4365" max="4365" width="9.296875" style="3" bestFit="1" customWidth="1"/>
    <col min="4366" max="4366" width="11.69921875" style="3" bestFit="1" customWidth="1"/>
    <col min="4367" max="4368" width="6.19921875" style="3" bestFit="1" customWidth="1"/>
    <col min="4369" max="4610" width="10.796875" style="3"/>
    <col min="4611" max="4611" width="21.5" style="3" customWidth="1"/>
    <col min="4612" max="4612" width="10.19921875" style="3" bestFit="1" customWidth="1"/>
    <col min="4613" max="4613" width="16.296875" style="3" bestFit="1" customWidth="1"/>
    <col min="4614" max="4614" width="10.19921875" style="3" bestFit="1" customWidth="1"/>
    <col min="4615" max="4615" width="9.19921875" style="3" bestFit="1" customWidth="1"/>
    <col min="4616" max="4616" width="9.5" style="3" bestFit="1" customWidth="1"/>
    <col min="4617" max="4617" width="7.796875" style="3" bestFit="1" customWidth="1"/>
    <col min="4618" max="4618" width="7.19921875" style="3" bestFit="1" customWidth="1"/>
    <col min="4619" max="4619" width="7" style="3" bestFit="1" customWidth="1"/>
    <col min="4620" max="4620" width="8.796875" style="3" bestFit="1" customWidth="1"/>
    <col min="4621" max="4621" width="9.296875" style="3" bestFit="1" customWidth="1"/>
    <col min="4622" max="4622" width="11.69921875" style="3" bestFit="1" customWidth="1"/>
    <col min="4623" max="4624" width="6.19921875" style="3" bestFit="1" customWidth="1"/>
    <col min="4625" max="4866" width="10.796875" style="3"/>
    <col min="4867" max="4867" width="21.5" style="3" customWidth="1"/>
    <col min="4868" max="4868" width="10.19921875" style="3" bestFit="1" customWidth="1"/>
    <col min="4869" max="4869" width="16.296875" style="3" bestFit="1" customWidth="1"/>
    <col min="4870" max="4870" width="10.19921875" style="3" bestFit="1" customWidth="1"/>
    <col min="4871" max="4871" width="9.19921875" style="3" bestFit="1" customWidth="1"/>
    <col min="4872" max="4872" width="9.5" style="3" bestFit="1" customWidth="1"/>
    <col min="4873" max="4873" width="7.796875" style="3" bestFit="1" customWidth="1"/>
    <col min="4874" max="4874" width="7.19921875" style="3" bestFit="1" customWidth="1"/>
    <col min="4875" max="4875" width="7" style="3" bestFit="1" customWidth="1"/>
    <col min="4876" max="4876" width="8.796875" style="3" bestFit="1" customWidth="1"/>
    <col min="4877" max="4877" width="9.296875" style="3" bestFit="1" customWidth="1"/>
    <col min="4878" max="4878" width="11.69921875" style="3" bestFit="1" customWidth="1"/>
    <col min="4879" max="4880" width="6.19921875" style="3" bestFit="1" customWidth="1"/>
    <col min="4881" max="5122" width="10.796875" style="3"/>
    <col min="5123" max="5123" width="21.5" style="3" customWidth="1"/>
    <col min="5124" max="5124" width="10.19921875" style="3" bestFit="1" customWidth="1"/>
    <col min="5125" max="5125" width="16.296875" style="3" bestFit="1" customWidth="1"/>
    <col min="5126" max="5126" width="10.19921875" style="3" bestFit="1" customWidth="1"/>
    <col min="5127" max="5127" width="9.19921875" style="3" bestFit="1" customWidth="1"/>
    <col min="5128" max="5128" width="9.5" style="3" bestFit="1" customWidth="1"/>
    <col min="5129" max="5129" width="7.796875" style="3" bestFit="1" customWidth="1"/>
    <col min="5130" max="5130" width="7.19921875" style="3" bestFit="1" customWidth="1"/>
    <col min="5131" max="5131" width="7" style="3" bestFit="1" customWidth="1"/>
    <col min="5132" max="5132" width="8.796875" style="3" bestFit="1" customWidth="1"/>
    <col min="5133" max="5133" width="9.296875" style="3" bestFit="1" customWidth="1"/>
    <col min="5134" max="5134" width="11.69921875" style="3" bestFit="1" customWidth="1"/>
    <col min="5135" max="5136" width="6.19921875" style="3" bestFit="1" customWidth="1"/>
    <col min="5137" max="5378" width="10.796875" style="3"/>
    <col min="5379" max="5379" width="21.5" style="3" customWidth="1"/>
    <col min="5380" max="5380" width="10.19921875" style="3" bestFit="1" customWidth="1"/>
    <col min="5381" max="5381" width="16.296875" style="3" bestFit="1" customWidth="1"/>
    <col min="5382" max="5382" width="10.19921875" style="3" bestFit="1" customWidth="1"/>
    <col min="5383" max="5383" width="9.19921875" style="3" bestFit="1" customWidth="1"/>
    <col min="5384" max="5384" width="9.5" style="3" bestFit="1" customWidth="1"/>
    <col min="5385" max="5385" width="7.796875" style="3" bestFit="1" customWidth="1"/>
    <col min="5386" max="5386" width="7.19921875" style="3" bestFit="1" customWidth="1"/>
    <col min="5387" max="5387" width="7" style="3" bestFit="1" customWidth="1"/>
    <col min="5388" max="5388" width="8.796875" style="3" bestFit="1" customWidth="1"/>
    <col min="5389" max="5389" width="9.296875" style="3" bestFit="1" customWidth="1"/>
    <col min="5390" max="5390" width="11.69921875" style="3" bestFit="1" customWidth="1"/>
    <col min="5391" max="5392" width="6.19921875" style="3" bestFit="1" customWidth="1"/>
    <col min="5393" max="5634" width="10.796875" style="3"/>
    <col min="5635" max="5635" width="21.5" style="3" customWidth="1"/>
    <col min="5636" max="5636" width="10.19921875" style="3" bestFit="1" customWidth="1"/>
    <col min="5637" max="5637" width="16.296875" style="3" bestFit="1" customWidth="1"/>
    <col min="5638" max="5638" width="10.19921875" style="3" bestFit="1" customWidth="1"/>
    <col min="5639" max="5639" width="9.19921875" style="3" bestFit="1" customWidth="1"/>
    <col min="5640" max="5640" width="9.5" style="3" bestFit="1" customWidth="1"/>
    <col min="5641" max="5641" width="7.796875" style="3" bestFit="1" customWidth="1"/>
    <col min="5642" max="5642" width="7.19921875" style="3" bestFit="1" customWidth="1"/>
    <col min="5643" max="5643" width="7" style="3" bestFit="1" customWidth="1"/>
    <col min="5644" max="5644" width="8.796875" style="3" bestFit="1" customWidth="1"/>
    <col min="5645" max="5645" width="9.296875" style="3" bestFit="1" customWidth="1"/>
    <col min="5646" max="5646" width="11.69921875" style="3" bestFit="1" customWidth="1"/>
    <col min="5647" max="5648" width="6.19921875" style="3" bestFit="1" customWidth="1"/>
    <col min="5649" max="5890" width="10.796875" style="3"/>
    <col min="5891" max="5891" width="21.5" style="3" customWidth="1"/>
    <col min="5892" max="5892" width="10.19921875" style="3" bestFit="1" customWidth="1"/>
    <col min="5893" max="5893" width="16.296875" style="3" bestFit="1" customWidth="1"/>
    <col min="5894" max="5894" width="10.19921875" style="3" bestFit="1" customWidth="1"/>
    <col min="5895" max="5895" width="9.19921875" style="3" bestFit="1" customWidth="1"/>
    <col min="5896" max="5896" width="9.5" style="3" bestFit="1" customWidth="1"/>
    <col min="5897" max="5897" width="7.796875" style="3" bestFit="1" customWidth="1"/>
    <col min="5898" max="5898" width="7.19921875" style="3" bestFit="1" customWidth="1"/>
    <col min="5899" max="5899" width="7" style="3" bestFit="1" customWidth="1"/>
    <col min="5900" max="5900" width="8.796875" style="3" bestFit="1" customWidth="1"/>
    <col min="5901" max="5901" width="9.296875" style="3" bestFit="1" customWidth="1"/>
    <col min="5902" max="5902" width="11.69921875" style="3" bestFit="1" customWidth="1"/>
    <col min="5903" max="5904" width="6.19921875" style="3" bestFit="1" customWidth="1"/>
    <col min="5905" max="6146" width="10.796875" style="3"/>
    <col min="6147" max="6147" width="21.5" style="3" customWidth="1"/>
    <col min="6148" max="6148" width="10.19921875" style="3" bestFit="1" customWidth="1"/>
    <col min="6149" max="6149" width="16.296875" style="3" bestFit="1" customWidth="1"/>
    <col min="6150" max="6150" width="10.19921875" style="3" bestFit="1" customWidth="1"/>
    <col min="6151" max="6151" width="9.19921875" style="3" bestFit="1" customWidth="1"/>
    <col min="6152" max="6152" width="9.5" style="3" bestFit="1" customWidth="1"/>
    <col min="6153" max="6153" width="7.796875" style="3" bestFit="1" customWidth="1"/>
    <col min="6154" max="6154" width="7.19921875" style="3" bestFit="1" customWidth="1"/>
    <col min="6155" max="6155" width="7" style="3" bestFit="1" customWidth="1"/>
    <col min="6156" max="6156" width="8.796875" style="3" bestFit="1" customWidth="1"/>
    <col min="6157" max="6157" width="9.296875" style="3" bestFit="1" customWidth="1"/>
    <col min="6158" max="6158" width="11.69921875" style="3" bestFit="1" customWidth="1"/>
    <col min="6159" max="6160" width="6.19921875" style="3" bestFit="1" customWidth="1"/>
    <col min="6161" max="6402" width="10.796875" style="3"/>
    <col min="6403" max="6403" width="21.5" style="3" customWidth="1"/>
    <col min="6404" max="6404" width="10.19921875" style="3" bestFit="1" customWidth="1"/>
    <col min="6405" max="6405" width="16.296875" style="3" bestFit="1" customWidth="1"/>
    <col min="6406" max="6406" width="10.19921875" style="3" bestFit="1" customWidth="1"/>
    <col min="6407" max="6407" width="9.19921875" style="3" bestFit="1" customWidth="1"/>
    <col min="6408" max="6408" width="9.5" style="3" bestFit="1" customWidth="1"/>
    <col min="6409" max="6409" width="7.796875" style="3" bestFit="1" customWidth="1"/>
    <col min="6410" max="6410" width="7.19921875" style="3" bestFit="1" customWidth="1"/>
    <col min="6411" max="6411" width="7" style="3" bestFit="1" customWidth="1"/>
    <col min="6412" max="6412" width="8.796875" style="3" bestFit="1" customWidth="1"/>
    <col min="6413" max="6413" width="9.296875" style="3" bestFit="1" customWidth="1"/>
    <col min="6414" max="6414" width="11.69921875" style="3" bestFit="1" customWidth="1"/>
    <col min="6415" max="6416" width="6.19921875" style="3" bestFit="1" customWidth="1"/>
    <col min="6417" max="6658" width="10.796875" style="3"/>
    <col min="6659" max="6659" width="21.5" style="3" customWidth="1"/>
    <col min="6660" max="6660" width="10.19921875" style="3" bestFit="1" customWidth="1"/>
    <col min="6661" max="6661" width="16.296875" style="3" bestFit="1" customWidth="1"/>
    <col min="6662" max="6662" width="10.19921875" style="3" bestFit="1" customWidth="1"/>
    <col min="6663" max="6663" width="9.19921875" style="3" bestFit="1" customWidth="1"/>
    <col min="6664" max="6664" width="9.5" style="3" bestFit="1" customWidth="1"/>
    <col min="6665" max="6665" width="7.796875" style="3" bestFit="1" customWidth="1"/>
    <col min="6666" max="6666" width="7.19921875" style="3" bestFit="1" customWidth="1"/>
    <col min="6667" max="6667" width="7" style="3" bestFit="1" customWidth="1"/>
    <col min="6668" max="6668" width="8.796875" style="3" bestFit="1" customWidth="1"/>
    <col min="6669" max="6669" width="9.296875" style="3" bestFit="1" customWidth="1"/>
    <col min="6670" max="6670" width="11.69921875" style="3" bestFit="1" customWidth="1"/>
    <col min="6671" max="6672" width="6.19921875" style="3" bestFit="1" customWidth="1"/>
    <col min="6673" max="6914" width="10.796875" style="3"/>
    <col min="6915" max="6915" width="21.5" style="3" customWidth="1"/>
    <col min="6916" max="6916" width="10.19921875" style="3" bestFit="1" customWidth="1"/>
    <col min="6917" max="6917" width="16.296875" style="3" bestFit="1" customWidth="1"/>
    <col min="6918" max="6918" width="10.19921875" style="3" bestFit="1" customWidth="1"/>
    <col min="6919" max="6919" width="9.19921875" style="3" bestFit="1" customWidth="1"/>
    <col min="6920" max="6920" width="9.5" style="3" bestFit="1" customWidth="1"/>
    <col min="6921" max="6921" width="7.796875" style="3" bestFit="1" customWidth="1"/>
    <col min="6922" max="6922" width="7.19921875" style="3" bestFit="1" customWidth="1"/>
    <col min="6923" max="6923" width="7" style="3" bestFit="1" customWidth="1"/>
    <col min="6924" max="6924" width="8.796875" style="3" bestFit="1" customWidth="1"/>
    <col min="6925" max="6925" width="9.296875" style="3" bestFit="1" customWidth="1"/>
    <col min="6926" max="6926" width="11.69921875" style="3" bestFit="1" customWidth="1"/>
    <col min="6927" max="6928" width="6.19921875" style="3" bestFit="1" customWidth="1"/>
    <col min="6929" max="7170" width="10.796875" style="3"/>
    <col min="7171" max="7171" width="21.5" style="3" customWidth="1"/>
    <col min="7172" max="7172" width="10.19921875" style="3" bestFit="1" customWidth="1"/>
    <col min="7173" max="7173" width="16.296875" style="3" bestFit="1" customWidth="1"/>
    <col min="7174" max="7174" width="10.19921875" style="3" bestFit="1" customWidth="1"/>
    <col min="7175" max="7175" width="9.19921875" style="3" bestFit="1" customWidth="1"/>
    <col min="7176" max="7176" width="9.5" style="3" bestFit="1" customWidth="1"/>
    <col min="7177" max="7177" width="7.796875" style="3" bestFit="1" customWidth="1"/>
    <col min="7178" max="7178" width="7.19921875" style="3" bestFit="1" customWidth="1"/>
    <col min="7179" max="7179" width="7" style="3" bestFit="1" customWidth="1"/>
    <col min="7180" max="7180" width="8.796875" style="3" bestFit="1" customWidth="1"/>
    <col min="7181" max="7181" width="9.296875" style="3" bestFit="1" customWidth="1"/>
    <col min="7182" max="7182" width="11.69921875" style="3" bestFit="1" customWidth="1"/>
    <col min="7183" max="7184" width="6.19921875" style="3" bestFit="1" customWidth="1"/>
    <col min="7185" max="7426" width="10.796875" style="3"/>
    <col min="7427" max="7427" width="21.5" style="3" customWidth="1"/>
    <col min="7428" max="7428" width="10.19921875" style="3" bestFit="1" customWidth="1"/>
    <col min="7429" max="7429" width="16.296875" style="3" bestFit="1" customWidth="1"/>
    <col min="7430" max="7430" width="10.19921875" style="3" bestFit="1" customWidth="1"/>
    <col min="7431" max="7431" width="9.19921875" style="3" bestFit="1" customWidth="1"/>
    <col min="7432" max="7432" width="9.5" style="3" bestFit="1" customWidth="1"/>
    <col min="7433" max="7433" width="7.796875" style="3" bestFit="1" customWidth="1"/>
    <col min="7434" max="7434" width="7.19921875" style="3" bestFit="1" customWidth="1"/>
    <col min="7435" max="7435" width="7" style="3" bestFit="1" customWidth="1"/>
    <col min="7436" max="7436" width="8.796875" style="3" bestFit="1" customWidth="1"/>
    <col min="7437" max="7437" width="9.296875" style="3" bestFit="1" customWidth="1"/>
    <col min="7438" max="7438" width="11.69921875" style="3" bestFit="1" customWidth="1"/>
    <col min="7439" max="7440" width="6.19921875" style="3" bestFit="1" customWidth="1"/>
    <col min="7441" max="7682" width="10.796875" style="3"/>
    <col min="7683" max="7683" width="21.5" style="3" customWidth="1"/>
    <col min="7684" max="7684" width="10.19921875" style="3" bestFit="1" customWidth="1"/>
    <col min="7685" max="7685" width="16.296875" style="3" bestFit="1" customWidth="1"/>
    <col min="7686" max="7686" width="10.19921875" style="3" bestFit="1" customWidth="1"/>
    <col min="7687" max="7687" width="9.19921875" style="3" bestFit="1" customWidth="1"/>
    <col min="7688" max="7688" width="9.5" style="3" bestFit="1" customWidth="1"/>
    <col min="7689" max="7689" width="7.796875" style="3" bestFit="1" customWidth="1"/>
    <col min="7690" max="7690" width="7.19921875" style="3" bestFit="1" customWidth="1"/>
    <col min="7691" max="7691" width="7" style="3" bestFit="1" customWidth="1"/>
    <col min="7692" max="7692" width="8.796875" style="3" bestFit="1" customWidth="1"/>
    <col min="7693" max="7693" width="9.296875" style="3" bestFit="1" customWidth="1"/>
    <col min="7694" max="7694" width="11.69921875" style="3" bestFit="1" customWidth="1"/>
    <col min="7695" max="7696" width="6.19921875" style="3" bestFit="1" customWidth="1"/>
    <col min="7697" max="7938" width="10.796875" style="3"/>
    <col min="7939" max="7939" width="21.5" style="3" customWidth="1"/>
    <col min="7940" max="7940" width="10.19921875" style="3" bestFit="1" customWidth="1"/>
    <col min="7941" max="7941" width="16.296875" style="3" bestFit="1" customWidth="1"/>
    <col min="7942" max="7942" width="10.19921875" style="3" bestFit="1" customWidth="1"/>
    <col min="7943" max="7943" width="9.19921875" style="3" bestFit="1" customWidth="1"/>
    <col min="7944" max="7944" width="9.5" style="3" bestFit="1" customWidth="1"/>
    <col min="7945" max="7945" width="7.796875" style="3" bestFit="1" customWidth="1"/>
    <col min="7946" max="7946" width="7.19921875" style="3" bestFit="1" customWidth="1"/>
    <col min="7947" max="7947" width="7" style="3" bestFit="1" customWidth="1"/>
    <col min="7948" max="7948" width="8.796875" style="3" bestFit="1" customWidth="1"/>
    <col min="7949" max="7949" width="9.296875" style="3" bestFit="1" customWidth="1"/>
    <col min="7950" max="7950" width="11.69921875" style="3" bestFit="1" customWidth="1"/>
    <col min="7951" max="7952" width="6.19921875" style="3" bestFit="1" customWidth="1"/>
    <col min="7953" max="8194" width="10.796875" style="3"/>
    <col min="8195" max="8195" width="21.5" style="3" customWidth="1"/>
    <col min="8196" max="8196" width="10.19921875" style="3" bestFit="1" customWidth="1"/>
    <col min="8197" max="8197" width="16.296875" style="3" bestFit="1" customWidth="1"/>
    <col min="8198" max="8198" width="10.19921875" style="3" bestFit="1" customWidth="1"/>
    <col min="8199" max="8199" width="9.19921875" style="3" bestFit="1" customWidth="1"/>
    <col min="8200" max="8200" width="9.5" style="3" bestFit="1" customWidth="1"/>
    <col min="8201" max="8201" width="7.796875" style="3" bestFit="1" customWidth="1"/>
    <col min="8202" max="8202" width="7.19921875" style="3" bestFit="1" customWidth="1"/>
    <col min="8203" max="8203" width="7" style="3" bestFit="1" customWidth="1"/>
    <col min="8204" max="8204" width="8.796875" style="3" bestFit="1" customWidth="1"/>
    <col min="8205" max="8205" width="9.296875" style="3" bestFit="1" customWidth="1"/>
    <col min="8206" max="8206" width="11.69921875" style="3" bestFit="1" customWidth="1"/>
    <col min="8207" max="8208" width="6.19921875" style="3" bestFit="1" customWidth="1"/>
    <col min="8209" max="8450" width="10.796875" style="3"/>
    <col min="8451" max="8451" width="21.5" style="3" customWidth="1"/>
    <col min="8452" max="8452" width="10.19921875" style="3" bestFit="1" customWidth="1"/>
    <col min="8453" max="8453" width="16.296875" style="3" bestFit="1" customWidth="1"/>
    <col min="8454" max="8454" width="10.19921875" style="3" bestFit="1" customWidth="1"/>
    <col min="8455" max="8455" width="9.19921875" style="3" bestFit="1" customWidth="1"/>
    <col min="8456" max="8456" width="9.5" style="3" bestFit="1" customWidth="1"/>
    <col min="8457" max="8457" width="7.796875" style="3" bestFit="1" customWidth="1"/>
    <col min="8458" max="8458" width="7.19921875" style="3" bestFit="1" customWidth="1"/>
    <col min="8459" max="8459" width="7" style="3" bestFit="1" customWidth="1"/>
    <col min="8460" max="8460" width="8.796875" style="3" bestFit="1" customWidth="1"/>
    <col min="8461" max="8461" width="9.296875" style="3" bestFit="1" customWidth="1"/>
    <col min="8462" max="8462" width="11.69921875" style="3" bestFit="1" customWidth="1"/>
    <col min="8463" max="8464" width="6.19921875" style="3" bestFit="1" customWidth="1"/>
    <col min="8465" max="8706" width="10.796875" style="3"/>
    <col min="8707" max="8707" width="21.5" style="3" customWidth="1"/>
    <col min="8708" max="8708" width="10.19921875" style="3" bestFit="1" customWidth="1"/>
    <col min="8709" max="8709" width="16.296875" style="3" bestFit="1" customWidth="1"/>
    <col min="8710" max="8710" width="10.19921875" style="3" bestFit="1" customWidth="1"/>
    <col min="8711" max="8711" width="9.19921875" style="3" bestFit="1" customWidth="1"/>
    <col min="8712" max="8712" width="9.5" style="3" bestFit="1" customWidth="1"/>
    <col min="8713" max="8713" width="7.796875" style="3" bestFit="1" customWidth="1"/>
    <col min="8714" max="8714" width="7.19921875" style="3" bestFit="1" customWidth="1"/>
    <col min="8715" max="8715" width="7" style="3" bestFit="1" customWidth="1"/>
    <col min="8716" max="8716" width="8.796875" style="3" bestFit="1" customWidth="1"/>
    <col min="8717" max="8717" width="9.296875" style="3" bestFit="1" customWidth="1"/>
    <col min="8718" max="8718" width="11.69921875" style="3" bestFit="1" customWidth="1"/>
    <col min="8719" max="8720" width="6.19921875" style="3" bestFit="1" customWidth="1"/>
    <col min="8721" max="8962" width="10.796875" style="3"/>
    <col min="8963" max="8963" width="21.5" style="3" customWidth="1"/>
    <col min="8964" max="8964" width="10.19921875" style="3" bestFit="1" customWidth="1"/>
    <col min="8965" max="8965" width="16.296875" style="3" bestFit="1" customWidth="1"/>
    <col min="8966" max="8966" width="10.19921875" style="3" bestFit="1" customWidth="1"/>
    <col min="8967" max="8967" width="9.19921875" style="3" bestFit="1" customWidth="1"/>
    <col min="8968" max="8968" width="9.5" style="3" bestFit="1" customWidth="1"/>
    <col min="8969" max="8969" width="7.796875" style="3" bestFit="1" customWidth="1"/>
    <col min="8970" max="8970" width="7.19921875" style="3" bestFit="1" customWidth="1"/>
    <col min="8971" max="8971" width="7" style="3" bestFit="1" customWidth="1"/>
    <col min="8972" max="8972" width="8.796875" style="3" bestFit="1" customWidth="1"/>
    <col min="8973" max="8973" width="9.296875" style="3" bestFit="1" customWidth="1"/>
    <col min="8974" max="8974" width="11.69921875" style="3" bestFit="1" customWidth="1"/>
    <col min="8975" max="8976" width="6.19921875" style="3" bestFit="1" customWidth="1"/>
    <col min="8977" max="9218" width="10.796875" style="3"/>
    <col min="9219" max="9219" width="21.5" style="3" customWidth="1"/>
    <col min="9220" max="9220" width="10.19921875" style="3" bestFit="1" customWidth="1"/>
    <col min="9221" max="9221" width="16.296875" style="3" bestFit="1" customWidth="1"/>
    <col min="9222" max="9222" width="10.19921875" style="3" bestFit="1" customWidth="1"/>
    <col min="9223" max="9223" width="9.19921875" style="3" bestFit="1" customWidth="1"/>
    <col min="9224" max="9224" width="9.5" style="3" bestFit="1" customWidth="1"/>
    <col min="9225" max="9225" width="7.796875" style="3" bestFit="1" customWidth="1"/>
    <col min="9226" max="9226" width="7.19921875" style="3" bestFit="1" customWidth="1"/>
    <col min="9227" max="9227" width="7" style="3" bestFit="1" customWidth="1"/>
    <col min="9228" max="9228" width="8.796875" style="3" bestFit="1" customWidth="1"/>
    <col min="9229" max="9229" width="9.296875" style="3" bestFit="1" customWidth="1"/>
    <col min="9230" max="9230" width="11.69921875" style="3" bestFit="1" customWidth="1"/>
    <col min="9231" max="9232" width="6.19921875" style="3" bestFit="1" customWidth="1"/>
    <col min="9233" max="9474" width="10.796875" style="3"/>
    <col min="9475" max="9475" width="21.5" style="3" customWidth="1"/>
    <col min="9476" max="9476" width="10.19921875" style="3" bestFit="1" customWidth="1"/>
    <col min="9477" max="9477" width="16.296875" style="3" bestFit="1" customWidth="1"/>
    <col min="9478" max="9478" width="10.19921875" style="3" bestFit="1" customWidth="1"/>
    <col min="9479" max="9479" width="9.19921875" style="3" bestFit="1" customWidth="1"/>
    <col min="9480" max="9480" width="9.5" style="3" bestFit="1" customWidth="1"/>
    <col min="9481" max="9481" width="7.796875" style="3" bestFit="1" customWidth="1"/>
    <col min="9482" max="9482" width="7.19921875" style="3" bestFit="1" customWidth="1"/>
    <col min="9483" max="9483" width="7" style="3" bestFit="1" customWidth="1"/>
    <col min="9484" max="9484" width="8.796875" style="3" bestFit="1" customWidth="1"/>
    <col min="9485" max="9485" width="9.296875" style="3" bestFit="1" customWidth="1"/>
    <col min="9486" max="9486" width="11.69921875" style="3" bestFit="1" customWidth="1"/>
    <col min="9487" max="9488" width="6.19921875" style="3" bestFit="1" customWidth="1"/>
    <col min="9489" max="9730" width="10.796875" style="3"/>
    <col min="9731" max="9731" width="21.5" style="3" customWidth="1"/>
    <col min="9732" max="9732" width="10.19921875" style="3" bestFit="1" customWidth="1"/>
    <col min="9733" max="9733" width="16.296875" style="3" bestFit="1" customWidth="1"/>
    <col min="9734" max="9734" width="10.19921875" style="3" bestFit="1" customWidth="1"/>
    <col min="9735" max="9735" width="9.19921875" style="3" bestFit="1" customWidth="1"/>
    <col min="9736" max="9736" width="9.5" style="3" bestFit="1" customWidth="1"/>
    <col min="9737" max="9737" width="7.796875" style="3" bestFit="1" customWidth="1"/>
    <col min="9738" max="9738" width="7.19921875" style="3" bestFit="1" customWidth="1"/>
    <col min="9739" max="9739" width="7" style="3" bestFit="1" customWidth="1"/>
    <col min="9740" max="9740" width="8.796875" style="3" bestFit="1" customWidth="1"/>
    <col min="9741" max="9741" width="9.296875" style="3" bestFit="1" customWidth="1"/>
    <col min="9742" max="9742" width="11.69921875" style="3" bestFit="1" customWidth="1"/>
    <col min="9743" max="9744" width="6.19921875" style="3" bestFit="1" customWidth="1"/>
    <col min="9745" max="9986" width="10.796875" style="3"/>
    <col min="9987" max="9987" width="21.5" style="3" customWidth="1"/>
    <col min="9988" max="9988" width="10.19921875" style="3" bestFit="1" customWidth="1"/>
    <col min="9989" max="9989" width="16.296875" style="3" bestFit="1" customWidth="1"/>
    <col min="9990" max="9990" width="10.19921875" style="3" bestFit="1" customWidth="1"/>
    <col min="9991" max="9991" width="9.19921875" style="3" bestFit="1" customWidth="1"/>
    <col min="9992" max="9992" width="9.5" style="3" bestFit="1" customWidth="1"/>
    <col min="9993" max="9993" width="7.796875" style="3" bestFit="1" customWidth="1"/>
    <col min="9994" max="9994" width="7.19921875" style="3" bestFit="1" customWidth="1"/>
    <col min="9995" max="9995" width="7" style="3" bestFit="1" customWidth="1"/>
    <col min="9996" max="9996" width="8.796875" style="3" bestFit="1" customWidth="1"/>
    <col min="9997" max="9997" width="9.296875" style="3" bestFit="1" customWidth="1"/>
    <col min="9998" max="9998" width="11.69921875" style="3" bestFit="1" customWidth="1"/>
    <col min="9999" max="10000" width="6.19921875" style="3" bestFit="1" customWidth="1"/>
    <col min="10001" max="10242" width="10.796875" style="3"/>
    <col min="10243" max="10243" width="21.5" style="3" customWidth="1"/>
    <col min="10244" max="10244" width="10.19921875" style="3" bestFit="1" customWidth="1"/>
    <col min="10245" max="10245" width="16.296875" style="3" bestFit="1" customWidth="1"/>
    <col min="10246" max="10246" width="10.19921875" style="3" bestFit="1" customWidth="1"/>
    <col min="10247" max="10247" width="9.19921875" style="3" bestFit="1" customWidth="1"/>
    <col min="10248" max="10248" width="9.5" style="3" bestFit="1" customWidth="1"/>
    <col min="10249" max="10249" width="7.796875" style="3" bestFit="1" customWidth="1"/>
    <col min="10250" max="10250" width="7.19921875" style="3" bestFit="1" customWidth="1"/>
    <col min="10251" max="10251" width="7" style="3" bestFit="1" customWidth="1"/>
    <col min="10252" max="10252" width="8.796875" style="3" bestFit="1" customWidth="1"/>
    <col min="10253" max="10253" width="9.296875" style="3" bestFit="1" customWidth="1"/>
    <col min="10254" max="10254" width="11.69921875" style="3" bestFit="1" customWidth="1"/>
    <col min="10255" max="10256" width="6.19921875" style="3" bestFit="1" customWidth="1"/>
    <col min="10257" max="10498" width="10.796875" style="3"/>
    <col min="10499" max="10499" width="21.5" style="3" customWidth="1"/>
    <col min="10500" max="10500" width="10.19921875" style="3" bestFit="1" customWidth="1"/>
    <col min="10501" max="10501" width="16.296875" style="3" bestFit="1" customWidth="1"/>
    <col min="10502" max="10502" width="10.19921875" style="3" bestFit="1" customWidth="1"/>
    <col min="10503" max="10503" width="9.19921875" style="3" bestFit="1" customWidth="1"/>
    <col min="10504" max="10504" width="9.5" style="3" bestFit="1" customWidth="1"/>
    <col min="10505" max="10505" width="7.796875" style="3" bestFit="1" customWidth="1"/>
    <col min="10506" max="10506" width="7.19921875" style="3" bestFit="1" customWidth="1"/>
    <col min="10507" max="10507" width="7" style="3" bestFit="1" customWidth="1"/>
    <col min="10508" max="10508" width="8.796875" style="3" bestFit="1" customWidth="1"/>
    <col min="10509" max="10509" width="9.296875" style="3" bestFit="1" customWidth="1"/>
    <col min="10510" max="10510" width="11.69921875" style="3" bestFit="1" customWidth="1"/>
    <col min="10511" max="10512" width="6.19921875" style="3" bestFit="1" customWidth="1"/>
    <col min="10513" max="10754" width="10.796875" style="3"/>
    <col min="10755" max="10755" width="21.5" style="3" customWidth="1"/>
    <col min="10756" max="10756" width="10.19921875" style="3" bestFit="1" customWidth="1"/>
    <col min="10757" max="10757" width="16.296875" style="3" bestFit="1" customWidth="1"/>
    <col min="10758" max="10758" width="10.19921875" style="3" bestFit="1" customWidth="1"/>
    <col min="10759" max="10759" width="9.19921875" style="3" bestFit="1" customWidth="1"/>
    <col min="10760" max="10760" width="9.5" style="3" bestFit="1" customWidth="1"/>
    <col min="10761" max="10761" width="7.796875" style="3" bestFit="1" customWidth="1"/>
    <col min="10762" max="10762" width="7.19921875" style="3" bestFit="1" customWidth="1"/>
    <col min="10763" max="10763" width="7" style="3" bestFit="1" customWidth="1"/>
    <col min="10764" max="10764" width="8.796875" style="3" bestFit="1" customWidth="1"/>
    <col min="10765" max="10765" width="9.296875" style="3" bestFit="1" customWidth="1"/>
    <col min="10766" max="10766" width="11.69921875" style="3" bestFit="1" customWidth="1"/>
    <col min="10767" max="10768" width="6.19921875" style="3" bestFit="1" customWidth="1"/>
    <col min="10769" max="11010" width="10.796875" style="3"/>
    <col min="11011" max="11011" width="21.5" style="3" customWidth="1"/>
    <col min="11012" max="11012" width="10.19921875" style="3" bestFit="1" customWidth="1"/>
    <col min="11013" max="11013" width="16.296875" style="3" bestFit="1" customWidth="1"/>
    <col min="11014" max="11014" width="10.19921875" style="3" bestFit="1" customWidth="1"/>
    <col min="11015" max="11015" width="9.19921875" style="3" bestFit="1" customWidth="1"/>
    <col min="11016" max="11016" width="9.5" style="3" bestFit="1" customWidth="1"/>
    <col min="11017" max="11017" width="7.796875" style="3" bestFit="1" customWidth="1"/>
    <col min="11018" max="11018" width="7.19921875" style="3" bestFit="1" customWidth="1"/>
    <col min="11019" max="11019" width="7" style="3" bestFit="1" customWidth="1"/>
    <col min="11020" max="11020" width="8.796875" style="3" bestFit="1" customWidth="1"/>
    <col min="11021" max="11021" width="9.296875" style="3" bestFit="1" customWidth="1"/>
    <col min="11022" max="11022" width="11.69921875" style="3" bestFit="1" customWidth="1"/>
    <col min="11023" max="11024" width="6.19921875" style="3" bestFit="1" customWidth="1"/>
    <col min="11025" max="11266" width="10.796875" style="3"/>
    <col min="11267" max="11267" width="21.5" style="3" customWidth="1"/>
    <col min="11268" max="11268" width="10.19921875" style="3" bestFit="1" customWidth="1"/>
    <col min="11269" max="11269" width="16.296875" style="3" bestFit="1" customWidth="1"/>
    <col min="11270" max="11270" width="10.19921875" style="3" bestFit="1" customWidth="1"/>
    <col min="11271" max="11271" width="9.19921875" style="3" bestFit="1" customWidth="1"/>
    <col min="11272" max="11272" width="9.5" style="3" bestFit="1" customWidth="1"/>
    <col min="11273" max="11273" width="7.796875" style="3" bestFit="1" customWidth="1"/>
    <col min="11274" max="11274" width="7.19921875" style="3" bestFit="1" customWidth="1"/>
    <col min="11275" max="11275" width="7" style="3" bestFit="1" customWidth="1"/>
    <col min="11276" max="11276" width="8.796875" style="3" bestFit="1" customWidth="1"/>
    <col min="11277" max="11277" width="9.296875" style="3" bestFit="1" customWidth="1"/>
    <col min="11278" max="11278" width="11.69921875" style="3" bestFit="1" customWidth="1"/>
    <col min="11279" max="11280" width="6.19921875" style="3" bestFit="1" customWidth="1"/>
    <col min="11281" max="11522" width="10.796875" style="3"/>
    <col min="11523" max="11523" width="21.5" style="3" customWidth="1"/>
    <col min="11524" max="11524" width="10.19921875" style="3" bestFit="1" customWidth="1"/>
    <col min="11525" max="11525" width="16.296875" style="3" bestFit="1" customWidth="1"/>
    <col min="11526" max="11526" width="10.19921875" style="3" bestFit="1" customWidth="1"/>
    <col min="11527" max="11527" width="9.19921875" style="3" bestFit="1" customWidth="1"/>
    <col min="11528" max="11528" width="9.5" style="3" bestFit="1" customWidth="1"/>
    <col min="11529" max="11529" width="7.796875" style="3" bestFit="1" customWidth="1"/>
    <col min="11530" max="11530" width="7.19921875" style="3" bestFit="1" customWidth="1"/>
    <col min="11531" max="11531" width="7" style="3" bestFit="1" customWidth="1"/>
    <col min="11532" max="11532" width="8.796875" style="3" bestFit="1" customWidth="1"/>
    <col min="11533" max="11533" width="9.296875" style="3" bestFit="1" customWidth="1"/>
    <col min="11534" max="11534" width="11.69921875" style="3" bestFit="1" customWidth="1"/>
    <col min="11535" max="11536" width="6.19921875" style="3" bestFit="1" customWidth="1"/>
    <col min="11537" max="11778" width="10.796875" style="3"/>
    <col min="11779" max="11779" width="21.5" style="3" customWidth="1"/>
    <col min="11780" max="11780" width="10.19921875" style="3" bestFit="1" customWidth="1"/>
    <col min="11781" max="11781" width="16.296875" style="3" bestFit="1" customWidth="1"/>
    <col min="11782" max="11782" width="10.19921875" style="3" bestFit="1" customWidth="1"/>
    <col min="11783" max="11783" width="9.19921875" style="3" bestFit="1" customWidth="1"/>
    <col min="11784" max="11784" width="9.5" style="3" bestFit="1" customWidth="1"/>
    <col min="11785" max="11785" width="7.796875" style="3" bestFit="1" customWidth="1"/>
    <col min="11786" max="11786" width="7.19921875" style="3" bestFit="1" customWidth="1"/>
    <col min="11787" max="11787" width="7" style="3" bestFit="1" customWidth="1"/>
    <col min="11788" max="11788" width="8.796875" style="3" bestFit="1" customWidth="1"/>
    <col min="11789" max="11789" width="9.296875" style="3" bestFit="1" customWidth="1"/>
    <col min="11790" max="11790" width="11.69921875" style="3" bestFit="1" customWidth="1"/>
    <col min="11791" max="11792" width="6.19921875" style="3" bestFit="1" customWidth="1"/>
    <col min="11793" max="12034" width="10.796875" style="3"/>
    <col min="12035" max="12035" width="21.5" style="3" customWidth="1"/>
    <col min="12036" max="12036" width="10.19921875" style="3" bestFit="1" customWidth="1"/>
    <col min="12037" max="12037" width="16.296875" style="3" bestFit="1" customWidth="1"/>
    <col min="12038" max="12038" width="10.19921875" style="3" bestFit="1" customWidth="1"/>
    <col min="12039" max="12039" width="9.19921875" style="3" bestFit="1" customWidth="1"/>
    <col min="12040" max="12040" width="9.5" style="3" bestFit="1" customWidth="1"/>
    <col min="12041" max="12041" width="7.796875" style="3" bestFit="1" customWidth="1"/>
    <col min="12042" max="12042" width="7.19921875" style="3" bestFit="1" customWidth="1"/>
    <col min="12043" max="12043" width="7" style="3" bestFit="1" customWidth="1"/>
    <col min="12044" max="12044" width="8.796875" style="3" bestFit="1" customWidth="1"/>
    <col min="12045" max="12045" width="9.296875" style="3" bestFit="1" customWidth="1"/>
    <col min="12046" max="12046" width="11.69921875" style="3" bestFit="1" customWidth="1"/>
    <col min="12047" max="12048" width="6.19921875" style="3" bestFit="1" customWidth="1"/>
    <col min="12049" max="12290" width="10.796875" style="3"/>
    <col min="12291" max="12291" width="21.5" style="3" customWidth="1"/>
    <col min="12292" max="12292" width="10.19921875" style="3" bestFit="1" customWidth="1"/>
    <col min="12293" max="12293" width="16.296875" style="3" bestFit="1" customWidth="1"/>
    <col min="12294" max="12294" width="10.19921875" style="3" bestFit="1" customWidth="1"/>
    <col min="12295" max="12295" width="9.19921875" style="3" bestFit="1" customWidth="1"/>
    <col min="12296" max="12296" width="9.5" style="3" bestFit="1" customWidth="1"/>
    <col min="12297" max="12297" width="7.796875" style="3" bestFit="1" customWidth="1"/>
    <col min="12298" max="12298" width="7.19921875" style="3" bestFit="1" customWidth="1"/>
    <col min="12299" max="12299" width="7" style="3" bestFit="1" customWidth="1"/>
    <col min="12300" max="12300" width="8.796875" style="3" bestFit="1" customWidth="1"/>
    <col min="12301" max="12301" width="9.296875" style="3" bestFit="1" customWidth="1"/>
    <col min="12302" max="12302" width="11.69921875" style="3" bestFit="1" customWidth="1"/>
    <col min="12303" max="12304" width="6.19921875" style="3" bestFit="1" customWidth="1"/>
    <col min="12305" max="12546" width="10.796875" style="3"/>
    <col min="12547" max="12547" width="21.5" style="3" customWidth="1"/>
    <col min="12548" max="12548" width="10.19921875" style="3" bestFit="1" customWidth="1"/>
    <col min="12549" max="12549" width="16.296875" style="3" bestFit="1" customWidth="1"/>
    <col min="12550" max="12550" width="10.19921875" style="3" bestFit="1" customWidth="1"/>
    <col min="12551" max="12551" width="9.19921875" style="3" bestFit="1" customWidth="1"/>
    <col min="12552" max="12552" width="9.5" style="3" bestFit="1" customWidth="1"/>
    <col min="12553" max="12553" width="7.796875" style="3" bestFit="1" customWidth="1"/>
    <col min="12554" max="12554" width="7.19921875" style="3" bestFit="1" customWidth="1"/>
    <col min="12555" max="12555" width="7" style="3" bestFit="1" customWidth="1"/>
    <col min="12556" max="12556" width="8.796875" style="3" bestFit="1" customWidth="1"/>
    <col min="12557" max="12557" width="9.296875" style="3" bestFit="1" customWidth="1"/>
    <col min="12558" max="12558" width="11.69921875" style="3" bestFit="1" customWidth="1"/>
    <col min="12559" max="12560" width="6.19921875" style="3" bestFit="1" customWidth="1"/>
    <col min="12561" max="12802" width="10.796875" style="3"/>
    <col min="12803" max="12803" width="21.5" style="3" customWidth="1"/>
    <col min="12804" max="12804" width="10.19921875" style="3" bestFit="1" customWidth="1"/>
    <col min="12805" max="12805" width="16.296875" style="3" bestFit="1" customWidth="1"/>
    <col min="12806" max="12806" width="10.19921875" style="3" bestFit="1" customWidth="1"/>
    <col min="12807" max="12807" width="9.19921875" style="3" bestFit="1" customWidth="1"/>
    <col min="12808" max="12808" width="9.5" style="3" bestFit="1" customWidth="1"/>
    <col min="12809" max="12809" width="7.796875" style="3" bestFit="1" customWidth="1"/>
    <col min="12810" max="12810" width="7.19921875" style="3" bestFit="1" customWidth="1"/>
    <col min="12811" max="12811" width="7" style="3" bestFit="1" customWidth="1"/>
    <col min="12812" max="12812" width="8.796875" style="3" bestFit="1" customWidth="1"/>
    <col min="12813" max="12813" width="9.296875" style="3" bestFit="1" customWidth="1"/>
    <col min="12814" max="12814" width="11.69921875" style="3" bestFit="1" customWidth="1"/>
    <col min="12815" max="12816" width="6.19921875" style="3" bestFit="1" customWidth="1"/>
    <col min="12817" max="13058" width="10.796875" style="3"/>
    <col min="13059" max="13059" width="21.5" style="3" customWidth="1"/>
    <col min="13060" max="13060" width="10.19921875" style="3" bestFit="1" customWidth="1"/>
    <col min="13061" max="13061" width="16.296875" style="3" bestFit="1" customWidth="1"/>
    <col min="13062" max="13062" width="10.19921875" style="3" bestFit="1" customWidth="1"/>
    <col min="13063" max="13063" width="9.19921875" style="3" bestFit="1" customWidth="1"/>
    <col min="13064" max="13064" width="9.5" style="3" bestFit="1" customWidth="1"/>
    <col min="13065" max="13065" width="7.796875" style="3" bestFit="1" customWidth="1"/>
    <col min="13066" max="13066" width="7.19921875" style="3" bestFit="1" customWidth="1"/>
    <col min="13067" max="13067" width="7" style="3" bestFit="1" customWidth="1"/>
    <col min="13068" max="13068" width="8.796875" style="3" bestFit="1" customWidth="1"/>
    <col min="13069" max="13069" width="9.296875" style="3" bestFit="1" customWidth="1"/>
    <col min="13070" max="13070" width="11.69921875" style="3" bestFit="1" customWidth="1"/>
    <col min="13071" max="13072" width="6.19921875" style="3" bestFit="1" customWidth="1"/>
    <col min="13073" max="13314" width="10.796875" style="3"/>
    <col min="13315" max="13315" width="21.5" style="3" customWidth="1"/>
    <col min="13316" max="13316" width="10.19921875" style="3" bestFit="1" customWidth="1"/>
    <col min="13317" max="13317" width="16.296875" style="3" bestFit="1" customWidth="1"/>
    <col min="13318" max="13318" width="10.19921875" style="3" bestFit="1" customWidth="1"/>
    <col min="13319" max="13319" width="9.19921875" style="3" bestFit="1" customWidth="1"/>
    <col min="13320" max="13320" width="9.5" style="3" bestFit="1" customWidth="1"/>
    <col min="13321" max="13321" width="7.796875" style="3" bestFit="1" customWidth="1"/>
    <col min="13322" max="13322" width="7.19921875" style="3" bestFit="1" customWidth="1"/>
    <col min="13323" max="13323" width="7" style="3" bestFit="1" customWidth="1"/>
    <col min="13324" max="13324" width="8.796875" style="3" bestFit="1" customWidth="1"/>
    <col min="13325" max="13325" width="9.296875" style="3" bestFit="1" customWidth="1"/>
    <col min="13326" max="13326" width="11.69921875" style="3" bestFit="1" customWidth="1"/>
    <col min="13327" max="13328" width="6.19921875" style="3" bestFit="1" customWidth="1"/>
    <col min="13329" max="13570" width="10.796875" style="3"/>
    <col min="13571" max="13571" width="21.5" style="3" customWidth="1"/>
    <col min="13572" max="13572" width="10.19921875" style="3" bestFit="1" customWidth="1"/>
    <col min="13573" max="13573" width="16.296875" style="3" bestFit="1" customWidth="1"/>
    <col min="13574" max="13574" width="10.19921875" style="3" bestFit="1" customWidth="1"/>
    <col min="13575" max="13575" width="9.19921875" style="3" bestFit="1" customWidth="1"/>
    <col min="13576" max="13576" width="9.5" style="3" bestFit="1" customWidth="1"/>
    <col min="13577" max="13577" width="7.796875" style="3" bestFit="1" customWidth="1"/>
    <col min="13578" max="13578" width="7.19921875" style="3" bestFit="1" customWidth="1"/>
    <col min="13579" max="13579" width="7" style="3" bestFit="1" customWidth="1"/>
    <col min="13580" max="13580" width="8.796875" style="3" bestFit="1" customWidth="1"/>
    <col min="13581" max="13581" width="9.296875" style="3" bestFit="1" customWidth="1"/>
    <col min="13582" max="13582" width="11.69921875" style="3" bestFit="1" customWidth="1"/>
    <col min="13583" max="13584" width="6.19921875" style="3" bestFit="1" customWidth="1"/>
    <col min="13585" max="13826" width="10.796875" style="3"/>
    <col min="13827" max="13827" width="21.5" style="3" customWidth="1"/>
    <col min="13828" max="13828" width="10.19921875" style="3" bestFit="1" customWidth="1"/>
    <col min="13829" max="13829" width="16.296875" style="3" bestFit="1" customWidth="1"/>
    <col min="13830" max="13830" width="10.19921875" style="3" bestFit="1" customWidth="1"/>
    <col min="13831" max="13831" width="9.19921875" style="3" bestFit="1" customWidth="1"/>
    <col min="13832" max="13832" width="9.5" style="3" bestFit="1" customWidth="1"/>
    <col min="13833" max="13833" width="7.796875" style="3" bestFit="1" customWidth="1"/>
    <col min="13834" max="13834" width="7.19921875" style="3" bestFit="1" customWidth="1"/>
    <col min="13835" max="13835" width="7" style="3" bestFit="1" customWidth="1"/>
    <col min="13836" max="13836" width="8.796875" style="3" bestFit="1" customWidth="1"/>
    <col min="13837" max="13837" width="9.296875" style="3" bestFit="1" customWidth="1"/>
    <col min="13838" max="13838" width="11.69921875" style="3" bestFit="1" customWidth="1"/>
    <col min="13839" max="13840" width="6.19921875" style="3" bestFit="1" customWidth="1"/>
    <col min="13841" max="14082" width="10.796875" style="3"/>
    <col min="14083" max="14083" width="21.5" style="3" customWidth="1"/>
    <col min="14084" max="14084" width="10.19921875" style="3" bestFit="1" customWidth="1"/>
    <col min="14085" max="14085" width="16.296875" style="3" bestFit="1" customWidth="1"/>
    <col min="14086" max="14086" width="10.19921875" style="3" bestFit="1" customWidth="1"/>
    <col min="14087" max="14087" width="9.19921875" style="3" bestFit="1" customWidth="1"/>
    <col min="14088" max="14088" width="9.5" style="3" bestFit="1" customWidth="1"/>
    <col min="14089" max="14089" width="7.796875" style="3" bestFit="1" customWidth="1"/>
    <col min="14090" max="14090" width="7.19921875" style="3" bestFit="1" customWidth="1"/>
    <col min="14091" max="14091" width="7" style="3" bestFit="1" customWidth="1"/>
    <col min="14092" max="14092" width="8.796875" style="3" bestFit="1" customWidth="1"/>
    <col min="14093" max="14093" width="9.296875" style="3" bestFit="1" customWidth="1"/>
    <col min="14094" max="14094" width="11.69921875" style="3" bestFit="1" customWidth="1"/>
    <col min="14095" max="14096" width="6.19921875" style="3" bestFit="1" customWidth="1"/>
    <col min="14097" max="14338" width="10.796875" style="3"/>
    <col min="14339" max="14339" width="21.5" style="3" customWidth="1"/>
    <col min="14340" max="14340" width="10.19921875" style="3" bestFit="1" customWidth="1"/>
    <col min="14341" max="14341" width="16.296875" style="3" bestFit="1" customWidth="1"/>
    <col min="14342" max="14342" width="10.19921875" style="3" bestFit="1" customWidth="1"/>
    <col min="14343" max="14343" width="9.19921875" style="3" bestFit="1" customWidth="1"/>
    <col min="14344" max="14344" width="9.5" style="3" bestFit="1" customWidth="1"/>
    <col min="14345" max="14345" width="7.796875" style="3" bestFit="1" customWidth="1"/>
    <col min="14346" max="14346" width="7.19921875" style="3" bestFit="1" customWidth="1"/>
    <col min="14347" max="14347" width="7" style="3" bestFit="1" customWidth="1"/>
    <col min="14348" max="14348" width="8.796875" style="3" bestFit="1" customWidth="1"/>
    <col min="14349" max="14349" width="9.296875" style="3" bestFit="1" customWidth="1"/>
    <col min="14350" max="14350" width="11.69921875" style="3" bestFit="1" customWidth="1"/>
    <col min="14351" max="14352" width="6.19921875" style="3" bestFit="1" customWidth="1"/>
    <col min="14353" max="14594" width="10.796875" style="3"/>
    <col min="14595" max="14595" width="21.5" style="3" customWidth="1"/>
    <col min="14596" max="14596" width="10.19921875" style="3" bestFit="1" customWidth="1"/>
    <col min="14597" max="14597" width="16.296875" style="3" bestFit="1" customWidth="1"/>
    <col min="14598" max="14598" width="10.19921875" style="3" bestFit="1" customWidth="1"/>
    <col min="14599" max="14599" width="9.19921875" style="3" bestFit="1" customWidth="1"/>
    <col min="14600" max="14600" width="9.5" style="3" bestFit="1" customWidth="1"/>
    <col min="14601" max="14601" width="7.796875" style="3" bestFit="1" customWidth="1"/>
    <col min="14602" max="14602" width="7.19921875" style="3" bestFit="1" customWidth="1"/>
    <col min="14603" max="14603" width="7" style="3" bestFit="1" customWidth="1"/>
    <col min="14604" max="14604" width="8.796875" style="3" bestFit="1" customWidth="1"/>
    <col min="14605" max="14605" width="9.296875" style="3" bestFit="1" customWidth="1"/>
    <col min="14606" max="14606" width="11.69921875" style="3" bestFit="1" customWidth="1"/>
    <col min="14607" max="14608" width="6.19921875" style="3" bestFit="1" customWidth="1"/>
    <col min="14609" max="14850" width="10.796875" style="3"/>
    <col min="14851" max="14851" width="21.5" style="3" customWidth="1"/>
    <col min="14852" max="14852" width="10.19921875" style="3" bestFit="1" customWidth="1"/>
    <col min="14853" max="14853" width="16.296875" style="3" bestFit="1" customWidth="1"/>
    <col min="14854" max="14854" width="10.19921875" style="3" bestFit="1" customWidth="1"/>
    <col min="14855" max="14855" width="9.19921875" style="3" bestFit="1" customWidth="1"/>
    <col min="14856" max="14856" width="9.5" style="3" bestFit="1" customWidth="1"/>
    <col min="14857" max="14857" width="7.796875" style="3" bestFit="1" customWidth="1"/>
    <col min="14858" max="14858" width="7.19921875" style="3" bestFit="1" customWidth="1"/>
    <col min="14859" max="14859" width="7" style="3" bestFit="1" customWidth="1"/>
    <col min="14860" max="14860" width="8.796875" style="3" bestFit="1" customWidth="1"/>
    <col min="14861" max="14861" width="9.296875" style="3" bestFit="1" customWidth="1"/>
    <col min="14862" max="14862" width="11.69921875" style="3" bestFit="1" customWidth="1"/>
    <col min="14863" max="14864" width="6.19921875" style="3" bestFit="1" customWidth="1"/>
    <col min="14865" max="15106" width="10.796875" style="3"/>
    <col min="15107" max="15107" width="21.5" style="3" customWidth="1"/>
    <col min="15108" max="15108" width="10.19921875" style="3" bestFit="1" customWidth="1"/>
    <col min="15109" max="15109" width="16.296875" style="3" bestFit="1" customWidth="1"/>
    <col min="15110" max="15110" width="10.19921875" style="3" bestFit="1" customWidth="1"/>
    <col min="15111" max="15111" width="9.19921875" style="3" bestFit="1" customWidth="1"/>
    <col min="15112" max="15112" width="9.5" style="3" bestFit="1" customWidth="1"/>
    <col min="15113" max="15113" width="7.796875" style="3" bestFit="1" customWidth="1"/>
    <col min="15114" max="15114" width="7.19921875" style="3" bestFit="1" customWidth="1"/>
    <col min="15115" max="15115" width="7" style="3" bestFit="1" customWidth="1"/>
    <col min="15116" max="15116" width="8.796875" style="3" bestFit="1" customWidth="1"/>
    <col min="15117" max="15117" width="9.296875" style="3" bestFit="1" customWidth="1"/>
    <col min="15118" max="15118" width="11.69921875" style="3" bestFit="1" customWidth="1"/>
    <col min="15119" max="15120" width="6.19921875" style="3" bestFit="1" customWidth="1"/>
    <col min="15121" max="15362" width="10.796875" style="3"/>
    <col min="15363" max="15363" width="21.5" style="3" customWidth="1"/>
    <col min="15364" max="15364" width="10.19921875" style="3" bestFit="1" customWidth="1"/>
    <col min="15365" max="15365" width="16.296875" style="3" bestFit="1" customWidth="1"/>
    <col min="15366" max="15366" width="10.19921875" style="3" bestFit="1" customWidth="1"/>
    <col min="15367" max="15367" width="9.19921875" style="3" bestFit="1" customWidth="1"/>
    <col min="15368" max="15368" width="9.5" style="3" bestFit="1" customWidth="1"/>
    <col min="15369" max="15369" width="7.796875" style="3" bestFit="1" customWidth="1"/>
    <col min="15370" max="15370" width="7.19921875" style="3" bestFit="1" customWidth="1"/>
    <col min="15371" max="15371" width="7" style="3" bestFit="1" customWidth="1"/>
    <col min="15372" max="15372" width="8.796875" style="3" bestFit="1" customWidth="1"/>
    <col min="15373" max="15373" width="9.296875" style="3" bestFit="1" customWidth="1"/>
    <col min="15374" max="15374" width="11.69921875" style="3" bestFit="1" customWidth="1"/>
    <col min="15375" max="15376" width="6.19921875" style="3" bestFit="1" customWidth="1"/>
    <col min="15377" max="15618" width="10.796875" style="3"/>
    <col min="15619" max="15619" width="21.5" style="3" customWidth="1"/>
    <col min="15620" max="15620" width="10.19921875" style="3" bestFit="1" customWidth="1"/>
    <col min="15621" max="15621" width="16.296875" style="3" bestFit="1" customWidth="1"/>
    <col min="15622" max="15622" width="10.19921875" style="3" bestFit="1" customWidth="1"/>
    <col min="15623" max="15623" width="9.19921875" style="3" bestFit="1" customWidth="1"/>
    <col min="15624" max="15624" width="9.5" style="3" bestFit="1" customWidth="1"/>
    <col min="15625" max="15625" width="7.796875" style="3" bestFit="1" customWidth="1"/>
    <col min="15626" max="15626" width="7.19921875" style="3" bestFit="1" customWidth="1"/>
    <col min="15627" max="15627" width="7" style="3" bestFit="1" customWidth="1"/>
    <col min="15628" max="15628" width="8.796875" style="3" bestFit="1" customWidth="1"/>
    <col min="15629" max="15629" width="9.296875" style="3" bestFit="1" customWidth="1"/>
    <col min="15630" max="15630" width="11.69921875" style="3" bestFit="1" customWidth="1"/>
    <col min="15631" max="15632" width="6.19921875" style="3" bestFit="1" customWidth="1"/>
    <col min="15633" max="15874" width="10.796875" style="3"/>
    <col min="15875" max="15875" width="21.5" style="3" customWidth="1"/>
    <col min="15876" max="15876" width="10.19921875" style="3" bestFit="1" customWidth="1"/>
    <col min="15877" max="15877" width="16.296875" style="3" bestFit="1" customWidth="1"/>
    <col min="15878" max="15878" width="10.19921875" style="3" bestFit="1" customWidth="1"/>
    <col min="15879" max="15879" width="9.19921875" style="3" bestFit="1" customWidth="1"/>
    <col min="15880" max="15880" width="9.5" style="3" bestFit="1" customWidth="1"/>
    <col min="15881" max="15881" width="7.796875" style="3" bestFit="1" customWidth="1"/>
    <col min="15882" max="15882" width="7.19921875" style="3" bestFit="1" customWidth="1"/>
    <col min="15883" max="15883" width="7" style="3" bestFit="1" customWidth="1"/>
    <col min="15884" max="15884" width="8.796875" style="3" bestFit="1" customWidth="1"/>
    <col min="15885" max="15885" width="9.296875" style="3" bestFit="1" customWidth="1"/>
    <col min="15886" max="15886" width="11.69921875" style="3" bestFit="1" customWidth="1"/>
    <col min="15887" max="15888" width="6.19921875" style="3" bestFit="1" customWidth="1"/>
    <col min="15889" max="16130" width="10.796875" style="3"/>
    <col min="16131" max="16131" width="21.5" style="3" customWidth="1"/>
    <col min="16132" max="16132" width="10.19921875" style="3" bestFit="1" customWidth="1"/>
    <col min="16133" max="16133" width="16.296875" style="3" bestFit="1" customWidth="1"/>
    <col min="16134" max="16134" width="10.19921875" style="3" bestFit="1" customWidth="1"/>
    <col min="16135" max="16135" width="9.19921875" style="3" bestFit="1" customWidth="1"/>
    <col min="16136" max="16136" width="9.5" style="3" bestFit="1" customWidth="1"/>
    <col min="16137" max="16137" width="7.796875" style="3" bestFit="1" customWidth="1"/>
    <col min="16138" max="16138" width="7.19921875" style="3" bestFit="1" customWidth="1"/>
    <col min="16139" max="16139" width="7" style="3" bestFit="1" customWidth="1"/>
    <col min="16140" max="16140" width="8.796875" style="3" bestFit="1" customWidth="1"/>
    <col min="16141" max="16141" width="9.296875" style="3" bestFit="1" customWidth="1"/>
    <col min="16142" max="16142" width="11.69921875" style="3" bestFit="1" customWidth="1"/>
    <col min="16143" max="16144" width="6.19921875" style="3" bestFit="1" customWidth="1"/>
    <col min="16145" max="16384" width="10.796875" style="3"/>
  </cols>
  <sheetData>
    <row r="2" spans="1:14" x14ac:dyDescent="0.3">
      <c r="A2" s="1" t="s">
        <v>0</v>
      </c>
    </row>
    <row r="3" spans="1:14" x14ac:dyDescent="0.3">
      <c r="A3" s="1"/>
    </row>
    <row r="4" spans="1:14" x14ac:dyDescent="0.3">
      <c r="B4" s="5" t="s">
        <v>1</v>
      </c>
      <c r="C4" s="5" t="s">
        <v>30</v>
      </c>
      <c r="D4" s="5" t="s">
        <v>9</v>
      </c>
      <c r="E4" s="5" t="s">
        <v>8</v>
      </c>
      <c r="F4" s="5" t="s">
        <v>15</v>
      </c>
      <c r="G4" s="5" t="s">
        <v>3</v>
      </c>
      <c r="H4" s="5" t="s">
        <v>4</v>
      </c>
      <c r="I4" s="5" t="s">
        <v>5</v>
      </c>
      <c r="J4" s="5" t="s">
        <v>16</v>
      </c>
      <c r="K4" s="5" t="s">
        <v>17</v>
      </c>
      <c r="L4" s="5" t="s">
        <v>6</v>
      </c>
      <c r="M4" s="5" t="s">
        <v>18</v>
      </c>
      <c r="N4" s="5" t="s">
        <v>7</v>
      </c>
    </row>
    <row r="5" spans="1:14" ht="16.2" x14ac:dyDescent="0.35">
      <c r="A5" s="6" t="s">
        <v>22</v>
      </c>
      <c r="B5" s="7" t="s">
        <v>10</v>
      </c>
      <c r="C5" s="7" t="s">
        <v>10</v>
      </c>
      <c r="D5" s="7" t="s">
        <v>10</v>
      </c>
      <c r="E5" s="7" t="s">
        <v>10</v>
      </c>
      <c r="F5" s="7" t="s">
        <v>10</v>
      </c>
      <c r="G5" s="7" t="s">
        <v>10</v>
      </c>
      <c r="H5" s="7" t="s">
        <v>10</v>
      </c>
      <c r="I5" s="7" t="s">
        <v>10</v>
      </c>
      <c r="J5" s="7" t="s">
        <v>10</v>
      </c>
      <c r="K5" s="7" t="s">
        <v>10</v>
      </c>
      <c r="L5" s="7" t="s">
        <v>10</v>
      </c>
      <c r="M5" s="7" t="s">
        <v>10</v>
      </c>
      <c r="N5" s="7" t="s">
        <v>10</v>
      </c>
    </row>
    <row r="6" spans="1:14" x14ac:dyDescent="0.3">
      <c r="A6" s="4">
        <v>9</v>
      </c>
      <c r="B6" s="2">
        <v>2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x14ac:dyDescent="0.3">
      <c r="A7" s="4">
        <f>A6+1</f>
        <v>10</v>
      </c>
      <c r="B7" s="2">
        <v>17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</row>
    <row r="8" spans="1:14" x14ac:dyDescent="0.3">
      <c r="A8" s="4">
        <f t="shared" ref="A8:A37" si="0">A7+1</f>
        <v>11</v>
      </c>
      <c r="B8" s="2">
        <v>102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</row>
    <row r="9" spans="1:14" x14ac:dyDescent="0.3">
      <c r="A9" s="4">
        <f t="shared" si="0"/>
        <v>12</v>
      </c>
      <c r="B9" s="2">
        <v>1007</v>
      </c>
      <c r="C9" s="2">
        <v>29</v>
      </c>
      <c r="D9" s="2">
        <v>0</v>
      </c>
      <c r="E9" s="2">
        <v>0</v>
      </c>
      <c r="F9" s="2">
        <v>1</v>
      </c>
      <c r="G9" s="2">
        <v>9</v>
      </c>
      <c r="H9" s="2">
        <v>11</v>
      </c>
      <c r="I9" s="2">
        <v>0</v>
      </c>
      <c r="J9" s="2">
        <v>2</v>
      </c>
      <c r="K9" s="2">
        <v>1</v>
      </c>
      <c r="L9" s="2">
        <v>2</v>
      </c>
      <c r="M9" s="2">
        <v>1</v>
      </c>
      <c r="N9" s="2">
        <v>2</v>
      </c>
    </row>
    <row r="10" spans="1:14" x14ac:dyDescent="0.3">
      <c r="A10" s="4">
        <f t="shared" si="0"/>
        <v>13</v>
      </c>
      <c r="B10" s="2">
        <v>2775</v>
      </c>
      <c r="C10" s="2">
        <v>182</v>
      </c>
      <c r="D10" s="2">
        <v>0</v>
      </c>
      <c r="E10" s="2">
        <v>0</v>
      </c>
      <c r="F10" s="2">
        <v>5</v>
      </c>
      <c r="G10" s="2">
        <v>16</v>
      </c>
      <c r="H10" s="2">
        <v>100</v>
      </c>
      <c r="I10" s="2">
        <v>12</v>
      </c>
      <c r="J10" s="2">
        <v>15</v>
      </c>
      <c r="K10" s="2">
        <v>3</v>
      </c>
      <c r="L10" s="2">
        <v>7</v>
      </c>
      <c r="M10" s="2">
        <v>13</v>
      </c>
      <c r="N10" s="2">
        <v>11</v>
      </c>
    </row>
    <row r="11" spans="1:14" x14ac:dyDescent="0.3">
      <c r="A11" s="4">
        <f t="shared" si="0"/>
        <v>14</v>
      </c>
      <c r="B11" s="2">
        <v>6375</v>
      </c>
      <c r="C11" s="2">
        <v>460</v>
      </c>
      <c r="D11" s="2">
        <v>0</v>
      </c>
      <c r="E11" s="2">
        <v>0</v>
      </c>
      <c r="F11" s="2">
        <v>5</v>
      </c>
      <c r="G11" s="2">
        <v>21</v>
      </c>
      <c r="H11" s="2">
        <v>200</v>
      </c>
      <c r="I11" s="2">
        <v>25</v>
      </c>
      <c r="J11" s="2">
        <v>63</v>
      </c>
      <c r="K11" s="2">
        <v>24</v>
      </c>
      <c r="L11" s="2">
        <v>5</v>
      </c>
      <c r="M11" s="2">
        <v>74</v>
      </c>
      <c r="N11" s="2">
        <v>43</v>
      </c>
    </row>
    <row r="12" spans="1:14" x14ac:dyDescent="0.3">
      <c r="A12" s="4">
        <f t="shared" si="0"/>
        <v>15</v>
      </c>
      <c r="B12" s="2">
        <v>10449</v>
      </c>
      <c r="C12" s="2">
        <v>1457</v>
      </c>
      <c r="D12" s="2">
        <v>7</v>
      </c>
      <c r="E12" s="2">
        <v>8</v>
      </c>
      <c r="F12" s="2">
        <v>22</v>
      </c>
      <c r="G12" s="2">
        <v>26</v>
      </c>
      <c r="H12" s="2">
        <v>739</v>
      </c>
      <c r="I12" s="2">
        <v>38</v>
      </c>
      <c r="J12" s="2">
        <v>137</v>
      </c>
      <c r="K12" s="2">
        <v>165</v>
      </c>
      <c r="L12" s="2">
        <v>9</v>
      </c>
      <c r="M12" s="2">
        <v>256</v>
      </c>
      <c r="N12" s="2">
        <v>65</v>
      </c>
    </row>
    <row r="13" spans="1:14" x14ac:dyDescent="0.3">
      <c r="A13" s="4">
        <f t="shared" si="0"/>
        <v>16</v>
      </c>
      <c r="B13" s="2">
        <v>15872</v>
      </c>
      <c r="C13" s="2">
        <v>2499</v>
      </c>
      <c r="D13" s="2">
        <v>10</v>
      </c>
      <c r="E13" s="2">
        <v>18</v>
      </c>
      <c r="F13" s="2">
        <v>77</v>
      </c>
      <c r="G13" s="2">
        <v>70</v>
      </c>
      <c r="H13" s="2">
        <v>847</v>
      </c>
      <c r="I13" s="2">
        <v>126</v>
      </c>
      <c r="J13" s="2">
        <v>423</v>
      </c>
      <c r="K13" s="2">
        <v>200</v>
      </c>
      <c r="L13" s="2">
        <v>10</v>
      </c>
      <c r="M13" s="2">
        <v>696</v>
      </c>
      <c r="N13" s="2">
        <v>50</v>
      </c>
    </row>
    <row r="14" spans="1:14" x14ac:dyDescent="0.3">
      <c r="A14" s="4">
        <f t="shared" si="0"/>
        <v>17</v>
      </c>
      <c r="B14" s="2">
        <v>21910</v>
      </c>
      <c r="C14" s="2">
        <v>4605</v>
      </c>
      <c r="D14" s="2">
        <v>65</v>
      </c>
      <c r="E14" s="2">
        <v>67</v>
      </c>
      <c r="F14" s="2">
        <v>218</v>
      </c>
      <c r="G14" s="2">
        <v>116</v>
      </c>
      <c r="H14" s="2">
        <v>1738</v>
      </c>
      <c r="I14" s="2">
        <v>144</v>
      </c>
      <c r="J14" s="2">
        <v>939</v>
      </c>
      <c r="K14" s="2">
        <v>292</v>
      </c>
      <c r="L14" s="2">
        <v>17</v>
      </c>
      <c r="M14" s="2">
        <v>1065</v>
      </c>
      <c r="N14" s="2">
        <v>76</v>
      </c>
    </row>
    <row r="15" spans="1:14" x14ac:dyDescent="0.3">
      <c r="A15" s="4">
        <f t="shared" si="0"/>
        <v>18</v>
      </c>
      <c r="B15" s="2">
        <v>37887</v>
      </c>
      <c r="C15" s="2">
        <v>7678</v>
      </c>
      <c r="D15" s="2">
        <v>16</v>
      </c>
      <c r="E15" s="2">
        <v>24</v>
      </c>
      <c r="F15" s="2">
        <v>325</v>
      </c>
      <c r="G15" s="2">
        <v>295</v>
      </c>
      <c r="H15" s="2">
        <v>2427</v>
      </c>
      <c r="I15" s="2">
        <v>323</v>
      </c>
      <c r="J15" s="2">
        <v>1881</v>
      </c>
      <c r="K15" s="2">
        <v>502</v>
      </c>
      <c r="L15" s="2">
        <v>141</v>
      </c>
      <c r="M15" s="2">
        <v>1700</v>
      </c>
      <c r="N15" s="2">
        <v>84</v>
      </c>
    </row>
    <row r="16" spans="1:14" x14ac:dyDescent="0.3">
      <c r="A16" s="4">
        <f t="shared" si="0"/>
        <v>19</v>
      </c>
      <c r="B16" s="2">
        <v>59543</v>
      </c>
      <c r="C16" s="2">
        <v>15922</v>
      </c>
      <c r="D16" s="2">
        <v>38</v>
      </c>
      <c r="E16" s="2">
        <v>109</v>
      </c>
      <c r="F16" s="2">
        <v>610</v>
      </c>
      <c r="G16" s="2">
        <v>782</v>
      </c>
      <c r="H16" s="2">
        <v>5863</v>
      </c>
      <c r="I16" s="2">
        <v>534</v>
      </c>
      <c r="J16" s="2">
        <v>3315</v>
      </c>
      <c r="K16" s="2">
        <v>1306</v>
      </c>
      <c r="L16" s="2">
        <v>381</v>
      </c>
      <c r="M16" s="2">
        <v>2960</v>
      </c>
      <c r="N16" s="2">
        <v>171</v>
      </c>
    </row>
    <row r="17" spans="1:14" x14ac:dyDescent="0.3">
      <c r="A17" s="4">
        <f t="shared" si="0"/>
        <v>20</v>
      </c>
      <c r="B17" s="2">
        <v>77203</v>
      </c>
      <c r="C17" s="2">
        <v>23077</v>
      </c>
      <c r="D17" s="2">
        <v>109</v>
      </c>
      <c r="E17" s="2">
        <v>134</v>
      </c>
      <c r="F17" s="2">
        <v>656</v>
      </c>
      <c r="G17" s="2">
        <v>532</v>
      </c>
      <c r="H17" s="2">
        <v>7752</v>
      </c>
      <c r="I17" s="2">
        <v>504</v>
      </c>
      <c r="J17" s="2">
        <v>6409</v>
      </c>
      <c r="K17" s="2">
        <v>1341</v>
      </c>
      <c r="L17" s="2">
        <v>707</v>
      </c>
      <c r="M17" s="2">
        <v>4827</v>
      </c>
      <c r="N17" s="2">
        <v>349</v>
      </c>
    </row>
    <row r="18" spans="1:14" x14ac:dyDescent="0.3">
      <c r="A18" s="4">
        <f t="shared" si="0"/>
        <v>21</v>
      </c>
      <c r="B18" s="2">
        <v>114256</v>
      </c>
      <c r="C18" s="2">
        <v>33580</v>
      </c>
      <c r="D18" s="2">
        <v>125</v>
      </c>
      <c r="E18" s="2">
        <v>157</v>
      </c>
      <c r="F18" s="2">
        <v>1190</v>
      </c>
      <c r="G18" s="2">
        <v>2000</v>
      </c>
      <c r="H18" s="2">
        <v>9125</v>
      </c>
      <c r="I18" s="2">
        <v>668</v>
      </c>
      <c r="J18" s="2">
        <v>9513</v>
      </c>
      <c r="K18" s="2">
        <v>2257</v>
      </c>
      <c r="L18" s="2">
        <v>1151</v>
      </c>
      <c r="M18" s="2">
        <v>7175</v>
      </c>
      <c r="N18" s="2">
        <v>501</v>
      </c>
    </row>
    <row r="19" spans="1:14" x14ac:dyDescent="0.3">
      <c r="A19" s="4">
        <f t="shared" si="0"/>
        <v>22</v>
      </c>
      <c r="B19" s="2">
        <v>151042</v>
      </c>
      <c r="C19" s="2">
        <v>50756</v>
      </c>
      <c r="D19" s="2">
        <v>680</v>
      </c>
      <c r="E19" s="2">
        <v>778</v>
      </c>
      <c r="F19" s="2">
        <v>1634</v>
      </c>
      <c r="G19" s="2">
        <v>2205</v>
      </c>
      <c r="H19" s="2">
        <v>11758</v>
      </c>
      <c r="I19" s="2">
        <v>925</v>
      </c>
      <c r="J19" s="2">
        <v>14599</v>
      </c>
      <c r="K19" s="2">
        <v>3222</v>
      </c>
      <c r="L19" s="2">
        <v>1551</v>
      </c>
      <c r="M19" s="2">
        <v>13853</v>
      </c>
      <c r="N19" s="2">
        <v>1009</v>
      </c>
    </row>
    <row r="20" spans="1:14" x14ac:dyDescent="0.3">
      <c r="A20" s="4">
        <f t="shared" si="0"/>
        <v>23</v>
      </c>
      <c r="B20" s="2">
        <v>174406</v>
      </c>
      <c r="C20" s="2">
        <v>49589</v>
      </c>
      <c r="D20" s="2">
        <v>183</v>
      </c>
      <c r="E20" s="2">
        <v>1008</v>
      </c>
      <c r="F20" s="2">
        <v>2957</v>
      </c>
      <c r="G20" s="2">
        <v>1453</v>
      </c>
      <c r="H20" s="2">
        <v>8225</v>
      </c>
      <c r="I20" s="2">
        <v>1939</v>
      </c>
      <c r="J20" s="2">
        <v>15880</v>
      </c>
      <c r="K20" s="2">
        <v>3460</v>
      </c>
      <c r="L20" s="2">
        <v>1524</v>
      </c>
      <c r="M20" s="2">
        <v>12850</v>
      </c>
      <c r="N20" s="2">
        <v>1301</v>
      </c>
    </row>
    <row r="21" spans="1:14" x14ac:dyDescent="0.3">
      <c r="A21" s="4">
        <f t="shared" si="0"/>
        <v>24</v>
      </c>
      <c r="B21" s="2">
        <v>177668</v>
      </c>
      <c r="C21" s="2">
        <v>50424</v>
      </c>
      <c r="D21" s="2">
        <v>888</v>
      </c>
      <c r="E21" s="2">
        <v>1140</v>
      </c>
      <c r="F21" s="2">
        <v>4010</v>
      </c>
      <c r="G21" s="2">
        <v>2009</v>
      </c>
      <c r="H21" s="2">
        <v>7241</v>
      </c>
      <c r="I21" s="2">
        <v>1604</v>
      </c>
      <c r="J21" s="2">
        <v>15334</v>
      </c>
      <c r="K21" s="2">
        <v>3549</v>
      </c>
      <c r="L21" s="2">
        <v>1426</v>
      </c>
      <c r="M21" s="2">
        <v>13389</v>
      </c>
      <c r="N21" s="2">
        <v>1862</v>
      </c>
    </row>
    <row r="22" spans="1:14" x14ac:dyDescent="0.3">
      <c r="A22" s="4">
        <f t="shared" si="0"/>
        <v>25</v>
      </c>
      <c r="B22" s="2">
        <v>217065</v>
      </c>
      <c r="C22" s="2">
        <v>48189</v>
      </c>
      <c r="D22" s="2">
        <v>1217</v>
      </c>
      <c r="E22" s="2">
        <v>1697</v>
      </c>
      <c r="F22" s="2">
        <v>3242</v>
      </c>
      <c r="G22" s="2">
        <v>1729</v>
      </c>
      <c r="H22" s="2">
        <v>6876</v>
      </c>
      <c r="I22" s="2">
        <v>1195</v>
      </c>
      <c r="J22" s="2">
        <v>14371</v>
      </c>
      <c r="K22" s="2">
        <v>5252</v>
      </c>
      <c r="L22" s="2">
        <v>1272</v>
      </c>
      <c r="M22" s="2">
        <v>10814</v>
      </c>
      <c r="N22" s="2">
        <v>3438</v>
      </c>
    </row>
    <row r="23" spans="1:14" x14ac:dyDescent="0.3">
      <c r="A23" s="4">
        <f t="shared" si="0"/>
        <v>26</v>
      </c>
      <c r="B23" s="2">
        <v>246088</v>
      </c>
      <c r="C23" s="2">
        <v>54937</v>
      </c>
      <c r="D23" s="2">
        <v>784</v>
      </c>
      <c r="E23" s="2">
        <v>956</v>
      </c>
      <c r="F23" s="2">
        <v>4319</v>
      </c>
      <c r="G23" s="2">
        <v>1650</v>
      </c>
      <c r="H23" s="2">
        <v>6120</v>
      </c>
      <c r="I23" s="2">
        <v>5041</v>
      </c>
      <c r="J23" s="2">
        <v>16432</v>
      </c>
      <c r="K23" s="2">
        <v>6327</v>
      </c>
      <c r="L23" s="2">
        <v>1763</v>
      </c>
      <c r="M23" s="2">
        <v>8442</v>
      </c>
      <c r="N23" s="2">
        <v>4843</v>
      </c>
    </row>
    <row r="24" spans="1:14" x14ac:dyDescent="0.3">
      <c r="A24" s="4">
        <f t="shared" si="0"/>
        <v>27</v>
      </c>
      <c r="B24" s="2">
        <v>263337</v>
      </c>
      <c r="C24" s="2">
        <v>52551</v>
      </c>
      <c r="D24" s="2">
        <v>2084</v>
      </c>
      <c r="E24" s="2">
        <v>2325</v>
      </c>
      <c r="F24" s="2">
        <v>3686</v>
      </c>
      <c r="G24" s="2">
        <v>1574</v>
      </c>
      <c r="H24" s="2">
        <v>6923</v>
      </c>
      <c r="I24" s="2">
        <v>5691</v>
      </c>
      <c r="J24" s="2">
        <v>13218</v>
      </c>
      <c r="K24" s="2">
        <v>1908</v>
      </c>
      <c r="L24" s="2">
        <v>2316</v>
      </c>
      <c r="M24" s="2">
        <v>10942</v>
      </c>
      <c r="N24" s="2">
        <v>6293</v>
      </c>
    </row>
    <row r="25" spans="1:14" x14ac:dyDescent="0.3">
      <c r="A25" s="4">
        <f t="shared" si="0"/>
        <v>28</v>
      </c>
      <c r="B25" s="2">
        <v>262846</v>
      </c>
      <c r="C25" s="2">
        <v>48906</v>
      </c>
      <c r="D25" s="2">
        <v>1504</v>
      </c>
      <c r="E25" s="2">
        <v>1515</v>
      </c>
      <c r="F25" s="2">
        <v>3539</v>
      </c>
      <c r="G25" s="2">
        <v>1593</v>
      </c>
      <c r="H25" s="2">
        <v>7285</v>
      </c>
      <c r="I25" s="2">
        <v>3080</v>
      </c>
      <c r="J25" s="2">
        <v>12403</v>
      </c>
      <c r="K25" s="2">
        <v>1470</v>
      </c>
      <c r="L25" s="2">
        <v>2657</v>
      </c>
      <c r="M25" s="2">
        <v>9341</v>
      </c>
      <c r="N25" s="2">
        <v>7538</v>
      </c>
    </row>
    <row r="26" spans="1:14" x14ac:dyDescent="0.3">
      <c r="A26" s="4">
        <f t="shared" si="0"/>
        <v>29</v>
      </c>
      <c r="B26" s="2">
        <v>235010</v>
      </c>
      <c r="C26" s="2">
        <v>44579</v>
      </c>
      <c r="D26" s="2">
        <v>2253</v>
      </c>
      <c r="E26" s="2">
        <v>2276</v>
      </c>
      <c r="F26" s="2">
        <v>2621</v>
      </c>
      <c r="G26" s="2">
        <v>1122</v>
      </c>
      <c r="H26" s="2">
        <v>7304</v>
      </c>
      <c r="I26" s="2">
        <v>3524</v>
      </c>
      <c r="J26" s="2">
        <v>12013</v>
      </c>
      <c r="K26" s="2">
        <v>2306</v>
      </c>
      <c r="L26" s="2">
        <v>2270</v>
      </c>
      <c r="M26" s="2">
        <v>7694</v>
      </c>
      <c r="N26" s="2">
        <v>5725</v>
      </c>
    </row>
    <row r="27" spans="1:14" x14ac:dyDescent="0.3">
      <c r="A27" s="4">
        <f t="shared" si="0"/>
        <v>30</v>
      </c>
      <c r="B27" s="2">
        <v>319653</v>
      </c>
      <c r="C27" s="2">
        <v>48006</v>
      </c>
      <c r="D27" s="2">
        <v>423</v>
      </c>
      <c r="E27" s="2">
        <v>443</v>
      </c>
      <c r="F27" s="2">
        <v>6456</v>
      </c>
      <c r="G27" s="2">
        <v>1362</v>
      </c>
      <c r="H27" s="2">
        <v>5181</v>
      </c>
      <c r="I27" s="2">
        <v>3927</v>
      </c>
      <c r="J27" s="2">
        <v>10439</v>
      </c>
      <c r="K27" s="2">
        <v>1457</v>
      </c>
      <c r="L27" s="2">
        <v>3147</v>
      </c>
      <c r="M27" s="2">
        <v>7238</v>
      </c>
      <c r="N27" s="2">
        <v>8799</v>
      </c>
    </row>
    <row r="28" spans="1:14" x14ac:dyDescent="0.3">
      <c r="A28" s="4">
        <f t="shared" si="0"/>
        <v>31</v>
      </c>
      <c r="B28" s="2">
        <v>313364</v>
      </c>
      <c r="C28" s="2">
        <v>46078</v>
      </c>
      <c r="D28" s="2">
        <v>1411</v>
      </c>
      <c r="E28" s="2">
        <v>1415</v>
      </c>
      <c r="F28" s="2">
        <v>3931</v>
      </c>
      <c r="G28" s="2">
        <v>1273</v>
      </c>
      <c r="H28" s="2">
        <v>5683</v>
      </c>
      <c r="I28" s="2">
        <v>3329</v>
      </c>
      <c r="J28" s="2">
        <v>8130</v>
      </c>
      <c r="K28" s="2">
        <v>1433</v>
      </c>
      <c r="L28" s="2">
        <v>4426</v>
      </c>
      <c r="M28" s="2">
        <v>8018</v>
      </c>
      <c r="N28" s="2">
        <v>9855</v>
      </c>
    </row>
    <row r="29" spans="1:14" x14ac:dyDescent="0.3">
      <c r="A29" s="4">
        <f t="shared" si="0"/>
        <v>32</v>
      </c>
      <c r="B29" s="2">
        <v>304535</v>
      </c>
      <c r="C29" s="2">
        <v>50293</v>
      </c>
      <c r="D29" s="2">
        <v>2653</v>
      </c>
      <c r="E29" s="2">
        <v>3116</v>
      </c>
      <c r="F29" s="2">
        <v>4362</v>
      </c>
      <c r="G29" s="2">
        <v>1568</v>
      </c>
      <c r="H29" s="2">
        <v>4651</v>
      </c>
      <c r="I29" s="2">
        <v>3210</v>
      </c>
      <c r="J29" s="2">
        <v>11046</v>
      </c>
      <c r="K29" s="2">
        <v>1544</v>
      </c>
      <c r="L29" s="2">
        <v>5757</v>
      </c>
      <c r="M29" s="2">
        <v>8119</v>
      </c>
      <c r="N29" s="2">
        <v>10036</v>
      </c>
    </row>
    <row r="30" spans="1:14" x14ac:dyDescent="0.3">
      <c r="A30" s="4">
        <f t="shared" si="0"/>
        <v>33</v>
      </c>
      <c r="B30" s="2">
        <v>304684</v>
      </c>
      <c r="C30" s="2">
        <v>46174</v>
      </c>
      <c r="D30" s="2">
        <v>1530</v>
      </c>
      <c r="E30" s="2">
        <v>1575</v>
      </c>
      <c r="F30" s="2">
        <v>3786</v>
      </c>
      <c r="G30" s="2">
        <v>1018</v>
      </c>
      <c r="H30" s="2">
        <v>4813</v>
      </c>
      <c r="I30" s="2">
        <v>3464</v>
      </c>
      <c r="J30" s="2">
        <v>9911</v>
      </c>
      <c r="K30" s="2">
        <v>1292</v>
      </c>
      <c r="L30" s="2">
        <v>5375</v>
      </c>
      <c r="M30" s="2">
        <v>6580</v>
      </c>
      <c r="N30" s="2">
        <v>9935</v>
      </c>
    </row>
    <row r="31" spans="1:14" x14ac:dyDescent="0.3">
      <c r="A31" s="4">
        <f t="shared" si="0"/>
        <v>34</v>
      </c>
      <c r="B31" s="2">
        <v>265266</v>
      </c>
      <c r="C31" s="2">
        <v>46115</v>
      </c>
      <c r="D31" s="2">
        <v>1131</v>
      </c>
      <c r="E31" s="2">
        <v>1132</v>
      </c>
      <c r="F31" s="2">
        <v>3343</v>
      </c>
      <c r="G31" s="2">
        <v>1149</v>
      </c>
      <c r="H31" s="2">
        <v>4128</v>
      </c>
      <c r="I31" s="2">
        <v>2130</v>
      </c>
      <c r="J31" s="2">
        <v>11634</v>
      </c>
      <c r="K31" s="2">
        <v>1600</v>
      </c>
      <c r="L31" s="2">
        <v>6361</v>
      </c>
      <c r="M31" s="2">
        <v>7593</v>
      </c>
      <c r="N31" s="2">
        <v>8177</v>
      </c>
    </row>
    <row r="32" spans="1:14" x14ac:dyDescent="0.3">
      <c r="A32" s="4">
        <f t="shared" si="0"/>
        <v>35</v>
      </c>
      <c r="B32" s="2">
        <v>263791</v>
      </c>
      <c r="C32" s="2">
        <v>44899</v>
      </c>
      <c r="D32" s="2">
        <v>1434</v>
      </c>
      <c r="E32" s="2">
        <v>1864</v>
      </c>
      <c r="F32" s="2">
        <v>3501</v>
      </c>
      <c r="G32" s="2">
        <v>936</v>
      </c>
      <c r="H32" s="2">
        <v>4490</v>
      </c>
      <c r="I32" s="2">
        <v>1772</v>
      </c>
      <c r="J32" s="2">
        <v>9602</v>
      </c>
      <c r="K32" s="2">
        <v>1740</v>
      </c>
      <c r="L32" s="2">
        <v>6812</v>
      </c>
      <c r="M32" s="2">
        <v>7022</v>
      </c>
      <c r="N32" s="2">
        <v>9024</v>
      </c>
    </row>
    <row r="33" spans="1:14" x14ac:dyDescent="0.3">
      <c r="A33" s="4">
        <f t="shared" si="0"/>
        <v>36</v>
      </c>
      <c r="B33" s="2">
        <v>276847</v>
      </c>
      <c r="C33" s="2">
        <v>40295</v>
      </c>
      <c r="D33" s="2">
        <v>728</v>
      </c>
      <c r="E33" s="2">
        <v>732</v>
      </c>
      <c r="F33" s="2">
        <v>3369</v>
      </c>
      <c r="G33" s="2">
        <v>807</v>
      </c>
      <c r="H33" s="2">
        <v>3867</v>
      </c>
      <c r="I33" s="2">
        <v>1676</v>
      </c>
      <c r="J33" s="2">
        <v>8618</v>
      </c>
      <c r="K33" s="2">
        <v>1911</v>
      </c>
      <c r="L33" s="2">
        <v>5424</v>
      </c>
      <c r="M33" s="2">
        <v>6949</v>
      </c>
      <c r="N33" s="2">
        <v>7674</v>
      </c>
    </row>
    <row r="34" spans="1:14" x14ac:dyDescent="0.3">
      <c r="A34" s="4">
        <f t="shared" si="0"/>
        <v>37</v>
      </c>
      <c r="B34" s="2">
        <v>192687</v>
      </c>
      <c r="C34" s="2">
        <v>31708</v>
      </c>
      <c r="D34" s="2">
        <v>259</v>
      </c>
      <c r="E34" s="2">
        <v>265</v>
      </c>
      <c r="F34" s="2">
        <v>2497</v>
      </c>
      <c r="G34" s="2">
        <v>740</v>
      </c>
      <c r="H34" s="2">
        <v>3213</v>
      </c>
      <c r="I34" s="2">
        <v>1373</v>
      </c>
      <c r="J34" s="2">
        <v>6791</v>
      </c>
      <c r="K34" s="2">
        <v>1107</v>
      </c>
      <c r="L34" s="2">
        <v>4320</v>
      </c>
      <c r="M34" s="2">
        <v>4632</v>
      </c>
      <c r="N34" s="2">
        <v>7035</v>
      </c>
    </row>
    <row r="35" spans="1:14" x14ac:dyDescent="0.3">
      <c r="A35" s="4">
        <f t="shared" si="0"/>
        <v>38</v>
      </c>
      <c r="B35" s="2">
        <v>212553</v>
      </c>
      <c r="C35" s="2">
        <v>33321</v>
      </c>
      <c r="D35" s="2">
        <v>1203</v>
      </c>
      <c r="E35" s="2">
        <v>1206</v>
      </c>
      <c r="F35" s="2">
        <v>2335</v>
      </c>
      <c r="G35" s="2">
        <v>913</v>
      </c>
      <c r="H35" s="2">
        <v>4634</v>
      </c>
      <c r="I35" s="2">
        <v>1740</v>
      </c>
      <c r="J35" s="2">
        <v>6550</v>
      </c>
      <c r="K35" s="2">
        <v>949</v>
      </c>
      <c r="L35" s="2">
        <v>3772</v>
      </c>
      <c r="M35" s="2">
        <v>4857</v>
      </c>
      <c r="N35" s="2">
        <v>7571</v>
      </c>
    </row>
    <row r="36" spans="1:14" x14ac:dyDescent="0.3">
      <c r="A36" s="4">
        <f t="shared" si="0"/>
        <v>39</v>
      </c>
      <c r="B36" s="2">
        <v>189751</v>
      </c>
      <c r="C36" s="2">
        <v>31860</v>
      </c>
      <c r="D36" s="2">
        <v>759</v>
      </c>
      <c r="E36" s="2">
        <v>763</v>
      </c>
      <c r="F36" s="2">
        <v>2226</v>
      </c>
      <c r="G36" s="2">
        <v>798</v>
      </c>
      <c r="H36" s="2">
        <v>4596</v>
      </c>
      <c r="I36" s="2">
        <v>1593</v>
      </c>
      <c r="J36" s="2">
        <v>6621</v>
      </c>
      <c r="K36" s="2">
        <v>1007</v>
      </c>
      <c r="L36" s="2">
        <v>3349</v>
      </c>
      <c r="M36" s="2">
        <v>4147</v>
      </c>
      <c r="N36" s="2">
        <v>7523</v>
      </c>
    </row>
    <row r="37" spans="1:14" x14ac:dyDescent="0.3">
      <c r="A37" s="4">
        <f t="shared" si="0"/>
        <v>40</v>
      </c>
      <c r="B37" s="2">
        <v>188842</v>
      </c>
      <c r="C37" s="2">
        <v>30461</v>
      </c>
      <c r="D37" s="2">
        <v>633</v>
      </c>
      <c r="E37" s="2">
        <v>633</v>
      </c>
      <c r="F37" s="2">
        <v>1653</v>
      </c>
      <c r="G37" s="2">
        <v>803</v>
      </c>
      <c r="H37" s="2">
        <v>5968</v>
      </c>
      <c r="I37" s="2">
        <v>1617</v>
      </c>
      <c r="J37" s="2">
        <v>6976</v>
      </c>
      <c r="K37" s="2">
        <v>857</v>
      </c>
      <c r="L37" s="2">
        <v>2882</v>
      </c>
      <c r="M37" s="2">
        <v>3738</v>
      </c>
      <c r="N37" s="2">
        <v>5967</v>
      </c>
    </row>
    <row r="38" spans="1:14" x14ac:dyDescent="0.3">
      <c r="A38" s="6" t="s">
        <v>29</v>
      </c>
      <c r="B38" s="5">
        <v>4906833</v>
      </c>
      <c r="C38" s="5">
        <v>941425</v>
      </c>
      <c r="D38" s="5">
        <v>22127</v>
      </c>
      <c r="E38" s="5">
        <v>25356</v>
      </c>
      <c r="F38" s="5">
        <v>66576</v>
      </c>
      <c r="G38" s="5">
        <v>28662</v>
      </c>
      <c r="H38" s="5">
        <v>142137</v>
      </c>
      <c r="I38" s="5">
        <v>51298</v>
      </c>
      <c r="J38" s="5">
        <v>233802</v>
      </c>
      <c r="K38" s="5">
        <v>48602</v>
      </c>
      <c r="L38" s="5">
        <v>69398</v>
      </c>
      <c r="M38" s="5">
        <v>175218</v>
      </c>
      <c r="N38" s="5">
        <v>125732</v>
      </c>
    </row>
    <row r="39" spans="1:14" x14ac:dyDescent="0.3">
      <c r="A39" s="4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4"/>
  <sheetViews>
    <sheetView workbookViewId="0">
      <selection activeCell="A29" sqref="A29"/>
    </sheetView>
  </sheetViews>
  <sheetFormatPr defaultColWidth="11.19921875" defaultRowHeight="15.6" x14ac:dyDescent="0.3"/>
  <cols>
    <col min="1" max="1" width="22" style="4" customWidth="1"/>
    <col min="2" max="2" width="12" style="2" customWidth="1"/>
    <col min="3" max="3" width="12.69921875" style="2" customWidth="1"/>
    <col min="4" max="5" width="12" style="2" customWidth="1"/>
    <col min="6" max="6" width="9.5" style="2" bestFit="1" customWidth="1"/>
    <col min="7" max="7" width="5.19921875" style="2" bestFit="1" customWidth="1"/>
    <col min="8" max="8" width="10.19921875" style="2" bestFit="1" customWidth="1"/>
    <col min="9" max="9" width="8.69921875" style="2" bestFit="1" customWidth="1"/>
    <col min="10" max="10" width="5.296875" style="2" bestFit="1" customWidth="1"/>
    <col min="11" max="11" width="7.296875" style="2" bestFit="1" customWidth="1"/>
    <col min="12" max="12" width="9.69921875" style="2" bestFit="1" customWidth="1"/>
    <col min="13" max="13" width="10.19921875" style="2" bestFit="1" customWidth="1"/>
    <col min="14" max="14" width="12.19921875" style="2" bestFit="1" customWidth="1"/>
    <col min="15" max="15" width="5.5" style="2" bestFit="1" customWidth="1"/>
    <col min="16" max="16" width="6.296875" style="2" bestFit="1" customWidth="1"/>
    <col min="17" max="258" width="10.796875" style="3"/>
    <col min="259" max="259" width="22" style="3" customWidth="1"/>
    <col min="260" max="260" width="12.19921875" style="3" bestFit="1" customWidth="1"/>
    <col min="261" max="261" width="16.296875" style="3" bestFit="1" customWidth="1"/>
    <col min="262" max="262" width="9.5" style="3" bestFit="1" customWidth="1"/>
    <col min="263" max="263" width="5.19921875" style="3" bestFit="1" customWidth="1"/>
    <col min="264" max="264" width="10.19921875" style="3" bestFit="1" customWidth="1"/>
    <col min="265" max="265" width="8.69921875" style="3" bestFit="1" customWidth="1"/>
    <col min="266" max="266" width="5.296875" style="3" bestFit="1" customWidth="1"/>
    <col min="267" max="267" width="7.296875" style="3" bestFit="1" customWidth="1"/>
    <col min="268" max="268" width="9.69921875" style="3" bestFit="1" customWidth="1"/>
    <col min="269" max="269" width="10.19921875" style="3" bestFit="1" customWidth="1"/>
    <col min="270" max="270" width="12.19921875" style="3" bestFit="1" customWidth="1"/>
    <col min="271" max="271" width="6.296875" style="3" bestFit="1" customWidth="1"/>
    <col min="272" max="272" width="5.5" style="3" bestFit="1" customWidth="1"/>
    <col min="273" max="514" width="10.796875" style="3"/>
    <col min="515" max="515" width="22" style="3" customWidth="1"/>
    <col min="516" max="516" width="12.19921875" style="3" bestFit="1" customWidth="1"/>
    <col min="517" max="517" width="16.296875" style="3" bestFit="1" customWidth="1"/>
    <col min="518" max="518" width="9.5" style="3" bestFit="1" customWidth="1"/>
    <col min="519" max="519" width="5.19921875" style="3" bestFit="1" customWidth="1"/>
    <col min="520" max="520" width="10.19921875" style="3" bestFit="1" customWidth="1"/>
    <col min="521" max="521" width="8.69921875" style="3" bestFit="1" customWidth="1"/>
    <col min="522" max="522" width="5.296875" style="3" bestFit="1" customWidth="1"/>
    <col min="523" max="523" width="7.296875" style="3" bestFit="1" customWidth="1"/>
    <col min="524" max="524" width="9.69921875" style="3" bestFit="1" customWidth="1"/>
    <col min="525" max="525" width="10.19921875" style="3" bestFit="1" customWidth="1"/>
    <col min="526" max="526" width="12.19921875" style="3" bestFit="1" customWidth="1"/>
    <col min="527" max="527" width="6.296875" style="3" bestFit="1" customWidth="1"/>
    <col min="528" max="528" width="5.5" style="3" bestFit="1" customWidth="1"/>
    <col min="529" max="770" width="10.796875" style="3"/>
    <col min="771" max="771" width="22" style="3" customWidth="1"/>
    <col min="772" max="772" width="12.19921875" style="3" bestFit="1" customWidth="1"/>
    <col min="773" max="773" width="16.296875" style="3" bestFit="1" customWidth="1"/>
    <col min="774" max="774" width="9.5" style="3" bestFit="1" customWidth="1"/>
    <col min="775" max="775" width="5.19921875" style="3" bestFit="1" customWidth="1"/>
    <col min="776" max="776" width="10.19921875" style="3" bestFit="1" customWidth="1"/>
    <col min="777" max="777" width="8.69921875" style="3" bestFit="1" customWidth="1"/>
    <col min="778" max="778" width="5.296875" style="3" bestFit="1" customWidth="1"/>
    <col min="779" max="779" width="7.296875" style="3" bestFit="1" customWidth="1"/>
    <col min="780" max="780" width="9.69921875" style="3" bestFit="1" customWidth="1"/>
    <col min="781" max="781" width="10.19921875" style="3" bestFit="1" customWidth="1"/>
    <col min="782" max="782" width="12.19921875" style="3" bestFit="1" customWidth="1"/>
    <col min="783" max="783" width="6.296875" style="3" bestFit="1" customWidth="1"/>
    <col min="784" max="784" width="5.5" style="3" bestFit="1" customWidth="1"/>
    <col min="785" max="1026" width="10.796875" style="3"/>
    <col min="1027" max="1027" width="22" style="3" customWidth="1"/>
    <col min="1028" max="1028" width="12.19921875" style="3" bestFit="1" customWidth="1"/>
    <col min="1029" max="1029" width="16.296875" style="3" bestFit="1" customWidth="1"/>
    <col min="1030" max="1030" width="9.5" style="3" bestFit="1" customWidth="1"/>
    <col min="1031" max="1031" width="5.19921875" style="3" bestFit="1" customWidth="1"/>
    <col min="1032" max="1032" width="10.19921875" style="3" bestFit="1" customWidth="1"/>
    <col min="1033" max="1033" width="8.69921875" style="3" bestFit="1" customWidth="1"/>
    <col min="1034" max="1034" width="5.296875" style="3" bestFit="1" customWidth="1"/>
    <col min="1035" max="1035" width="7.296875" style="3" bestFit="1" customWidth="1"/>
    <col min="1036" max="1036" width="9.69921875" style="3" bestFit="1" customWidth="1"/>
    <col min="1037" max="1037" width="10.19921875" style="3" bestFit="1" customWidth="1"/>
    <col min="1038" max="1038" width="12.19921875" style="3" bestFit="1" customWidth="1"/>
    <col min="1039" max="1039" width="6.296875" style="3" bestFit="1" customWidth="1"/>
    <col min="1040" max="1040" width="5.5" style="3" bestFit="1" customWidth="1"/>
    <col min="1041" max="1282" width="10.796875" style="3"/>
    <col min="1283" max="1283" width="22" style="3" customWidth="1"/>
    <col min="1284" max="1284" width="12.19921875" style="3" bestFit="1" customWidth="1"/>
    <col min="1285" max="1285" width="16.296875" style="3" bestFit="1" customWidth="1"/>
    <col min="1286" max="1286" width="9.5" style="3" bestFit="1" customWidth="1"/>
    <col min="1287" max="1287" width="5.19921875" style="3" bestFit="1" customWidth="1"/>
    <col min="1288" max="1288" width="10.19921875" style="3" bestFit="1" customWidth="1"/>
    <col min="1289" max="1289" width="8.69921875" style="3" bestFit="1" customWidth="1"/>
    <col min="1290" max="1290" width="5.296875" style="3" bestFit="1" customWidth="1"/>
    <col min="1291" max="1291" width="7.296875" style="3" bestFit="1" customWidth="1"/>
    <col min="1292" max="1292" width="9.69921875" style="3" bestFit="1" customWidth="1"/>
    <col min="1293" max="1293" width="10.19921875" style="3" bestFit="1" customWidth="1"/>
    <col min="1294" max="1294" width="12.19921875" style="3" bestFit="1" customWidth="1"/>
    <col min="1295" max="1295" width="6.296875" style="3" bestFit="1" customWidth="1"/>
    <col min="1296" max="1296" width="5.5" style="3" bestFit="1" customWidth="1"/>
    <col min="1297" max="1538" width="10.796875" style="3"/>
    <col min="1539" max="1539" width="22" style="3" customWidth="1"/>
    <col min="1540" max="1540" width="12.19921875" style="3" bestFit="1" customWidth="1"/>
    <col min="1541" max="1541" width="16.296875" style="3" bestFit="1" customWidth="1"/>
    <col min="1542" max="1542" width="9.5" style="3" bestFit="1" customWidth="1"/>
    <col min="1543" max="1543" width="5.19921875" style="3" bestFit="1" customWidth="1"/>
    <col min="1544" max="1544" width="10.19921875" style="3" bestFit="1" customWidth="1"/>
    <col min="1545" max="1545" width="8.69921875" style="3" bestFit="1" customWidth="1"/>
    <col min="1546" max="1546" width="5.296875" style="3" bestFit="1" customWidth="1"/>
    <col min="1547" max="1547" width="7.296875" style="3" bestFit="1" customWidth="1"/>
    <col min="1548" max="1548" width="9.69921875" style="3" bestFit="1" customWidth="1"/>
    <col min="1549" max="1549" width="10.19921875" style="3" bestFit="1" customWidth="1"/>
    <col min="1550" max="1550" width="12.19921875" style="3" bestFit="1" customWidth="1"/>
    <col min="1551" max="1551" width="6.296875" style="3" bestFit="1" customWidth="1"/>
    <col min="1552" max="1552" width="5.5" style="3" bestFit="1" customWidth="1"/>
    <col min="1553" max="1794" width="10.796875" style="3"/>
    <col min="1795" max="1795" width="22" style="3" customWidth="1"/>
    <col min="1796" max="1796" width="12.19921875" style="3" bestFit="1" customWidth="1"/>
    <col min="1797" max="1797" width="16.296875" style="3" bestFit="1" customWidth="1"/>
    <col min="1798" max="1798" width="9.5" style="3" bestFit="1" customWidth="1"/>
    <col min="1799" max="1799" width="5.19921875" style="3" bestFit="1" customWidth="1"/>
    <col min="1800" max="1800" width="10.19921875" style="3" bestFit="1" customWidth="1"/>
    <col min="1801" max="1801" width="8.69921875" style="3" bestFit="1" customWidth="1"/>
    <col min="1802" max="1802" width="5.296875" style="3" bestFit="1" customWidth="1"/>
    <col min="1803" max="1803" width="7.296875" style="3" bestFit="1" customWidth="1"/>
    <col min="1804" max="1804" width="9.69921875" style="3" bestFit="1" customWidth="1"/>
    <col min="1805" max="1805" width="10.19921875" style="3" bestFit="1" customWidth="1"/>
    <col min="1806" max="1806" width="12.19921875" style="3" bestFit="1" customWidth="1"/>
    <col min="1807" max="1807" width="6.296875" style="3" bestFit="1" customWidth="1"/>
    <col min="1808" max="1808" width="5.5" style="3" bestFit="1" customWidth="1"/>
    <col min="1809" max="2050" width="10.796875" style="3"/>
    <col min="2051" max="2051" width="22" style="3" customWidth="1"/>
    <col min="2052" max="2052" width="12.19921875" style="3" bestFit="1" customWidth="1"/>
    <col min="2053" max="2053" width="16.296875" style="3" bestFit="1" customWidth="1"/>
    <col min="2054" max="2054" width="9.5" style="3" bestFit="1" customWidth="1"/>
    <col min="2055" max="2055" width="5.19921875" style="3" bestFit="1" customWidth="1"/>
    <col min="2056" max="2056" width="10.19921875" style="3" bestFit="1" customWidth="1"/>
    <col min="2057" max="2057" width="8.69921875" style="3" bestFit="1" customWidth="1"/>
    <col min="2058" max="2058" width="5.296875" style="3" bestFit="1" customWidth="1"/>
    <col min="2059" max="2059" width="7.296875" style="3" bestFit="1" customWidth="1"/>
    <col min="2060" max="2060" width="9.69921875" style="3" bestFit="1" customWidth="1"/>
    <col min="2061" max="2061" width="10.19921875" style="3" bestFit="1" customWidth="1"/>
    <col min="2062" max="2062" width="12.19921875" style="3" bestFit="1" customWidth="1"/>
    <col min="2063" max="2063" width="6.296875" style="3" bestFit="1" customWidth="1"/>
    <col min="2064" max="2064" width="5.5" style="3" bestFit="1" customWidth="1"/>
    <col min="2065" max="2306" width="10.796875" style="3"/>
    <col min="2307" max="2307" width="22" style="3" customWidth="1"/>
    <col min="2308" max="2308" width="12.19921875" style="3" bestFit="1" customWidth="1"/>
    <col min="2309" max="2309" width="16.296875" style="3" bestFit="1" customWidth="1"/>
    <col min="2310" max="2310" width="9.5" style="3" bestFit="1" customWidth="1"/>
    <col min="2311" max="2311" width="5.19921875" style="3" bestFit="1" customWidth="1"/>
    <col min="2312" max="2312" width="10.19921875" style="3" bestFit="1" customWidth="1"/>
    <col min="2313" max="2313" width="8.69921875" style="3" bestFit="1" customWidth="1"/>
    <col min="2314" max="2314" width="5.296875" style="3" bestFit="1" customWidth="1"/>
    <col min="2315" max="2315" width="7.296875" style="3" bestFit="1" customWidth="1"/>
    <col min="2316" max="2316" width="9.69921875" style="3" bestFit="1" customWidth="1"/>
    <col min="2317" max="2317" width="10.19921875" style="3" bestFit="1" customWidth="1"/>
    <col min="2318" max="2318" width="12.19921875" style="3" bestFit="1" customWidth="1"/>
    <col min="2319" max="2319" width="6.296875" style="3" bestFit="1" customWidth="1"/>
    <col min="2320" max="2320" width="5.5" style="3" bestFit="1" customWidth="1"/>
    <col min="2321" max="2562" width="10.796875" style="3"/>
    <col min="2563" max="2563" width="22" style="3" customWidth="1"/>
    <col min="2564" max="2564" width="12.19921875" style="3" bestFit="1" customWidth="1"/>
    <col min="2565" max="2565" width="16.296875" style="3" bestFit="1" customWidth="1"/>
    <col min="2566" max="2566" width="9.5" style="3" bestFit="1" customWidth="1"/>
    <col min="2567" max="2567" width="5.19921875" style="3" bestFit="1" customWidth="1"/>
    <col min="2568" max="2568" width="10.19921875" style="3" bestFit="1" customWidth="1"/>
    <col min="2569" max="2569" width="8.69921875" style="3" bestFit="1" customWidth="1"/>
    <col min="2570" max="2570" width="5.296875" style="3" bestFit="1" customWidth="1"/>
    <col min="2571" max="2571" width="7.296875" style="3" bestFit="1" customWidth="1"/>
    <col min="2572" max="2572" width="9.69921875" style="3" bestFit="1" customWidth="1"/>
    <col min="2573" max="2573" width="10.19921875" style="3" bestFit="1" customWidth="1"/>
    <col min="2574" max="2574" width="12.19921875" style="3" bestFit="1" customWidth="1"/>
    <col min="2575" max="2575" width="6.296875" style="3" bestFit="1" customWidth="1"/>
    <col min="2576" max="2576" width="5.5" style="3" bestFit="1" customWidth="1"/>
    <col min="2577" max="2818" width="10.796875" style="3"/>
    <col min="2819" max="2819" width="22" style="3" customWidth="1"/>
    <col min="2820" max="2820" width="12.19921875" style="3" bestFit="1" customWidth="1"/>
    <col min="2821" max="2821" width="16.296875" style="3" bestFit="1" customWidth="1"/>
    <col min="2822" max="2822" width="9.5" style="3" bestFit="1" customWidth="1"/>
    <col min="2823" max="2823" width="5.19921875" style="3" bestFit="1" customWidth="1"/>
    <col min="2824" max="2824" width="10.19921875" style="3" bestFit="1" customWidth="1"/>
    <col min="2825" max="2825" width="8.69921875" style="3" bestFit="1" customWidth="1"/>
    <col min="2826" max="2826" width="5.296875" style="3" bestFit="1" customWidth="1"/>
    <col min="2827" max="2827" width="7.296875" style="3" bestFit="1" customWidth="1"/>
    <col min="2828" max="2828" width="9.69921875" style="3" bestFit="1" customWidth="1"/>
    <col min="2829" max="2829" width="10.19921875" style="3" bestFit="1" customWidth="1"/>
    <col min="2830" max="2830" width="12.19921875" style="3" bestFit="1" customWidth="1"/>
    <col min="2831" max="2831" width="6.296875" style="3" bestFit="1" customWidth="1"/>
    <col min="2832" max="2832" width="5.5" style="3" bestFit="1" customWidth="1"/>
    <col min="2833" max="3074" width="10.796875" style="3"/>
    <col min="3075" max="3075" width="22" style="3" customWidth="1"/>
    <col min="3076" max="3076" width="12.19921875" style="3" bestFit="1" customWidth="1"/>
    <col min="3077" max="3077" width="16.296875" style="3" bestFit="1" customWidth="1"/>
    <col min="3078" max="3078" width="9.5" style="3" bestFit="1" customWidth="1"/>
    <col min="3079" max="3079" width="5.19921875" style="3" bestFit="1" customWidth="1"/>
    <col min="3080" max="3080" width="10.19921875" style="3" bestFit="1" customWidth="1"/>
    <col min="3081" max="3081" width="8.69921875" style="3" bestFit="1" customWidth="1"/>
    <col min="3082" max="3082" width="5.296875" style="3" bestFit="1" customWidth="1"/>
    <col min="3083" max="3083" width="7.296875" style="3" bestFit="1" customWidth="1"/>
    <col min="3084" max="3084" width="9.69921875" style="3" bestFit="1" customWidth="1"/>
    <col min="3085" max="3085" width="10.19921875" style="3" bestFit="1" customWidth="1"/>
    <col min="3086" max="3086" width="12.19921875" style="3" bestFit="1" customWidth="1"/>
    <col min="3087" max="3087" width="6.296875" style="3" bestFit="1" customWidth="1"/>
    <col min="3088" max="3088" width="5.5" style="3" bestFit="1" customWidth="1"/>
    <col min="3089" max="3330" width="10.796875" style="3"/>
    <col min="3331" max="3331" width="22" style="3" customWidth="1"/>
    <col min="3332" max="3332" width="12.19921875" style="3" bestFit="1" customWidth="1"/>
    <col min="3333" max="3333" width="16.296875" style="3" bestFit="1" customWidth="1"/>
    <col min="3334" max="3334" width="9.5" style="3" bestFit="1" customWidth="1"/>
    <col min="3335" max="3335" width="5.19921875" style="3" bestFit="1" customWidth="1"/>
    <col min="3336" max="3336" width="10.19921875" style="3" bestFit="1" customWidth="1"/>
    <col min="3337" max="3337" width="8.69921875" style="3" bestFit="1" customWidth="1"/>
    <col min="3338" max="3338" width="5.296875" style="3" bestFit="1" customWidth="1"/>
    <col min="3339" max="3339" width="7.296875" style="3" bestFit="1" customWidth="1"/>
    <col min="3340" max="3340" width="9.69921875" style="3" bestFit="1" customWidth="1"/>
    <col min="3341" max="3341" width="10.19921875" style="3" bestFit="1" customWidth="1"/>
    <col min="3342" max="3342" width="12.19921875" style="3" bestFit="1" customWidth="1"/>
    <col min="3343" max="3343" width="6.296875" style="3" bestFit="1" customWidth="1"/>
    <col min="3344" max="3344" width="5.5" style="3" bestFit="1" customWidth="1"/>
    <col min="3345" max="3586" width="10.796875" style="3"/>
    <col min="3587" max="3587" width="22" style="3" customWidth="1"/>
    <col min="3588" max="3588" width="12.19921875" style="3" bestFit="1" customWidth="1"/>
    <col min="3589" max="3589" width="16.296875" style="3" bestFit="1" customWidth="1"/>
    <col min="3590" max="3590" width="9.5" style="3" bestFit="1" customWidth="1"/>
    <col min="3591" max="3591" width="5.19921875" style="3" bestFit="1" customWidth="1"/>
    <col min="3592" max="3592" width="10.19921875" style="3" bestFit="1" customWidth="1"/>
    <col min="3593" max="3593" width="8.69921875" style="3" bestFit="1" customWidth="1"/>
    <col min="3594" max="3594" width="5.296875" style="3" bestFit="1" customWidth="1"/>
    <col min="3595" max="3595" width="7.296875" style="3" bestFit="1" customWidth="1"/>
    <col min="3596" max="3596" width="9.69921875" style="3" bestFit="1" customWidth="1"/>
    <col min="3597" max="3597" width="10.19921875" style="3" bestFit="1" customWidth="1"/>
    <col min="3598" max="3598" width="12.19921875" style="3" bestFit="1" customWidth="1"/>
    <col min="3599" max="3599" width="6.296875" style="3" bestFit="1" customWidth="1"/>
    <col min="3600" max="3600" width="5.5" style="3" bestFit="1" customWidth="1"/>
    <col min="3601" max="3842" width="10.796875" style="3"/>
    <col min="3843" max="3843" width="22" style="3" customWidth="1"/>
    <col min="3844" max="3844" width="12.19921875" style="3" bestFit="1" customWidth="1"/>
    <col min="3845" max="3845" width="16.296875" style="3" bestFit="1" customWidth="1"/>
    <col min="3846" max="3846" width="9.5" style="3" bestFit="1" customWidth="1"/>
    <col min="3847" max="3847" width="5.19921875" style="3" bestFit="1" customWidth="1"/>
    <col min="3848" max="3848" width="10.19921875" style="3" bestFit="1" customWidth="1"/>
    <col min="3849" max="3849" width="8.69921875" style="3" bestFit="1" customWidth="1"/>
    <col min="3850" max="3850" width="5.296875" style="3" bestFit="1" customWidth="1"/>
    <col min="3851" max="3851" width="7.296875" style="3" bestFit="1" customWidth="1"/>
    <col min="3852" max="3852" width="9.69921875" style="3" bestFit="1" customWidth="1"/>
    <col min="3853" max="3853" width="10.19921875" style="3" bestFit="1" customWidth="1"/>
    <col min="3854" max="3854" width="12.19921875" style="3" bestFit="1" customWidth="1"/>
    <col min="3855" max="3855" width="6.296875" style="3" bestFit="1" customWidth="1"/>
    <col min="3856" max="3856" width="5.5" style="3" bestFit="1" customWidth="1"/>
    <col min="3857" max="4098" width="10.796875" style="3"/>
    <col min="4099" max="4099" width="22" style="3" customWidth="1"/>
    <col min="4100" max="4100" width="12.19921875" style="3" bestFit="1" customWidth="1"/>
    <col min="4101" max="4101" width="16.296875" style="3" bestFit="1" customWidth="1"/>
    <col min="4102" max="4102" width="9.5" style="3" bestFit="1" customWidth="1"/>
    <col min="4103" max="4103" width="5.19921875" style="3" bestFit="1" customWidth="1"/>
    <col min="4104" max="4104" width="10.19921875" style="3" bestFit="1" customWidth="1"/>
    <col min="4105" max="4105" width="8.69921875" style="3" bestFit="1" customWidth="1"/>
    <col min="4106" max="4106" width="5.296875" style="3" bestFit="1" customWidth="1"/>
    <col min="4107" max="4107" width="7.296875" style="3" bestFit="1" customWidth="1"/>
    <col min="4108" max="4108" width="9.69921875" style="3" bestFit="1" customWidth="1"/>
    <col min="4109" max="4109" width="10.19921875" style="3" bestFit="1" customWidth="1"/>
    <col min="4110" max="4110" width="12.19921875" style="3" bestFit="1" customWidth="1"/>
    <col min="4111" max="4111" width="6.296875" style="3" bestFit="1" customWidth="1"/>
    <col min="4112" max="4112" width="5.5" style="3" bestFit="1" customWidth="1"/>
    <col min="4113" max="4354" width="10.796875" style="3"/>
    <col min="4355" max="4355" width="22" style="3" customWidth="1"/>
    <col min="4356" max="4356" width="12.19921875" style="3" bestFit="1" customWidth="1"/>
    <col min="4357" max="4357" width="16.296875" style="3" bestFit="1" customWidth="1"/>
    <col min="4358" max="4358" width="9.5" style="3" bestFit="1" customWidth="1"/>
    <col min="4359" max="4359" width="5.19921875" style="3" bestFit="1" customWidth="1"/>
    <col min="4360" max="4360" width="10.19921875" style="3" bestFit="1" customWidth="1"/>
    <col min="4361" max="4361" width="8.69921875" style="3" bestFit="1" customWidth="1"/>
    <col min="4362" max="4362" width="5.296875" style="3" bestFit="1" customWidth="1"/>
    <col min="4363" max="4363" width="7.296875" style="3" bestFit="1" customWidth="1"/>
    <col min="4364" max="4364" width="9.69921875" style="3" bestFit="1" customWidth="1"/>
    <col min="4365" max="4365" width="10.19921875" style="3" bestFit="1" customWidth="1"/>
    <col min="4366" max="4366" width="12.19921875" style="3" bestFit="1" customWidth="1"/>
    <col min="4367" max="4367" width="6.296875" style="3" bestFit="1" customWidth="1"/>
    <col min="4368" max="4368" width="5.5" style="3" bestFit="1" customWidth="1"/>
    <col min="4369" max="4610" width="10.796875" style="3"/>
    <col min="4611" max="4611" width="22" style="3" customWidth="1"/>
    <col min="4612" max="4612" width="12.19921875" style="3" bestFit="1" customWidth="1"/>
    <col min="4613" max="4613" width="16.296875" style="3" bestFit="1" customWidth="1"/>
    <col min="4614" max="4614" width="9.5" style="3" bestFit="1" customWidth="1"/>
    <col min="4615" max="4615" width="5.19921875" style="3" bestFit="1" customWidth="1"/>
    <col min="4616" max="4616" width="10.19921875" style="3" bestFit="1" customWidth="1"/>
    <col min="4617" max="4617" width="8.69921875" style="3" bestFit="1" customWidth="1"/>
    <col min="4618" max="4618" width="5.296875" style="3" bestFit="1" customWidth="1"/>
    <col min="4619" max="4619" width="7.296875" style="3" bestFit="1" customWidth="1"/>
    <col min="4620" max="4620" width="9.69921875" style="3" bestFit="1" customWidth="1"/>
    <col min="4621" max="4621" width="10.19921875" style="3" bestFit="1" customWidth="1"/>
    <col min="4622" max="4622" width="12.19921875" style="3" bestFit="1" customWidth="1"/>
    <col min="4623" max="4623" width="6.296875" style="3" bestFit="1" customWidth="1"/>
    <col min="4624" max="4624" width="5.5" style="3" bestFit="1" customWidth="1"/>
    <col min="4625" max="4866" width="10.796875" style="3"/>
    <col min="4867" max="4867" width="22" style="3" customWidth="1"/>
    <col min="4868" max="4868" width="12.19921875" style="3" bestFit="1" customWidth="1"/>
    <col min="4869" max="4869" width="16.296875" style="3" bestFit="1" customWidth="1"/>
    <col min="4870" max="4870" width="9.5" style="3" bestFit="1" customWidth="1"/>
    <col min="4871" max="4871" width="5.19921875" style="3" bestFit="1" customWidth="1"/>
    <col min="4872" max="4872" width="10.19921875" style="3" bestFit="1" customWidth="1"/>
    <col min="4873" max="4873" width="8.69921875" style="3" bestFit="1" customWidth="1"/>
    <col min="4874" max="4874" width="5.296875" style="3" bestFit="1" customWidth="1"/>
    <col min="4875" max="4875" width="7.296875" style="3" bestFit="1" customWidth="1"/>
    <col min="4876" max="4876" width="9.69921875" style="3" bestFit="1" customWidth="1"/>
    <col min="4877" max="4877" width="10.19921875" style="3" bestFit="1" customWidth="1"/>
    <col min="4878" max="4878" width="12.19921875" style="3" bestFit="1" customWidth="1"/>
    <col min="4879" max="4879" width="6.296875" style="3" bestFit="1" customWidth="1"/>
    <col min="4880" max="4880" width="5.5" style="3" bestFit="1" customWidth="1"/>
    <col min="4881" max="5122" width="10.796875" style="3"/>
    <col min="5123" max="5123" width="22" style="3" customWidth="1"/>
    <col min="5124" max="5124" width="12.19921875" style="3" bestFit="1" customWidth="1"/>
    <col min="5125" max="5125" width="16.296875" style="3" bestFit="1" customWidth="1"/>
    <col min="5126" max="5126" width="9.5" style="3" bestFit="1" customWidth="1"/>
    <col min="5127" max="5127" width="5.19921875" style="3" bestFit="1" customWidth="1"/>
    <col min="5128" max="5128" width="10.19921875" style="3" bestFit="1" customWidth="1"/>
    <col min="5129" max="5129" width="8.69921875" style="3" bestFit="1" customWidth="1"/>
    <col min="5130" max="5130" width="5.296875" style="3" bestFit="1" customWidth="1"/>
    <col min="5131" max="5131" width="7.296875" style="3" bestFit="1" customWidth="1"/>
    <col min="5132" max="5132" width="9.69921875" style="3" bestFit="1" customWidth="1"/>
    <col min="5133" max="5133" width="10.19921875" style="3" bestFit="1" customWidth="1"/>
    <col min="5134" max="5134" width="12.19921875" style="3" bestFit="1" customWidth="1"/>
    <col min="5135" max="5135" width="6.296875" style="3" bestFit="1" customWidth="1"/>
    <col min="5136" max="5136" width="5.5" style="3" bestFit="1" customWidth="1"/>
    <col min="5137" max="5378" width="10.796875" style="3"/>
    <col min="5379" max="5379" width="22" style="3" customWidth="1"/>
    <col min="5380" max="5380" width="12.19921875" style="3" bestFit="1" customWidth="1"/>
    <col min="5381" max="5381" width="16.296875" style="3" bestFit="1" customWidth="1"/>
    <col min="5382" max="5382" width="9.5" style="3" bestFit="1" customWidth="1"/>
    <col min="5383" max="5383" width="5.19921875" style="3" bestFit="1" customWidth="1"/>
    <col min="5384" max="5384" width="10.19921875" style="3" bestFit="1" customWidth="1"/>
    <col min="5385" max="5385" width="8.69921875" style="3" bestFit="1" customWidth="1"/>
    <col min="5386" max="5386" width="5.296875" style="3" bestFit="1" customWidth="1"/>
    <col min="5387" max="5387" width="7.296875" style="3" bestFit="1" customWidth="1"/>
    <col min="5388" max="5388" width="9.69921875" style="3" bestFit="1" customWidth="1"/>
    <col min="5389" max="5389" width="10.19921875" style="3" bestFit="1" customWidth="1"/>
    <col min="5390" max="5390" width="12.19921875" style="3" bestFit="1" customWidth="1"/>
    <col min="5391" max="5391" width="6.296875" style="3" bestFit="1" customWidth="1"/>
    <col min="5392" max="5392" width="5.5" style="3" bestFit="1" customWidth="1"/>
    <col min="5393" max="5634" width="10.796875" style="3"/>
    <col min="5635" max="5635" width="22" style="3" customWidth="1"/>
    <col min="5636" max="5636" width="12.19921875" style="3" bestFit="1" customWidth="1"/>
    <col min="5637" max="5637" width="16.296875" style="3" bestFit="1" customWidth="1"/>
    <col min="5638" max="5638" width="9.5" style="3" bestFit="1" customWidth="1"/>
    <col min="5639" max="5639" width="5.19921875" style="3" bestFit="1" customWidth="1"/>
    <col min="5640" max="5640" width="10.19921875" style="3" bestFit="1" customWidth="1"/>
    <col min="5641" max="5641" width="8.69921875" style="3" bestFit="1" customWidth="1"/>
    <col min="5642" max="5642" width="5.296875" style="3" bestFit="1" customWidth="1"/>
    <col min="5643" max="5643" width="7.296875" style="3" bestFit="1" customWidth="1"/>
    <col min="5644" max="5644" width="9.69921875" style="3" bestFit="1" customWidth="1"/>
    <col min="5645" max="5645" width="10.19921875" style="3" bestFit="1" customWidth="1"/>
    <col min="5646" max="5646" width="12.19921875" style="3" bestFit="1" customWidth="1"/>
    <col min="5647" max="5647" width="6.296875" style="3" bestFit="1" customWidth="1"/>
    <col min="5648" max="5648" width="5.5" style="3" bestFit="1" customWidth="1"/>
    <col min="5649" max="5890" width="10.796875" style="3"/>
    <col min="5891" max="5891" width="22" style="3" customWidth="1"/>
    <col min="5892" max="5892" width="12.19921875" style="3" bestFit="1" customWidth="1"/>
    <col min="5893" max="5893" width="16.296875" style="3" bestFit="1" customWidth="1"/>
    <col min="5894" max="5894" width="9.5" style="3" bestFit="1" customWidth="1"/>
    <col min="5895" max="5895" width="5.19921875" style="3" bestFit="1" customWidth="1"/>
    <col min="5896" max="5896" width="10.19921875" style="3" bestFit="1" customWidth="1"/>
    <col min="5897" max="5897" width="8.69921875" style="3" bestFit="1" customWidth="1"/>
    <col min="5898" max="5898" width="5.296875" style="3" bestFit="1" customWidth="1"/>
    <col min="5899" max="5899" width="7.296875" style="3" bestFit="1" customWidth="1"/>
    <col min="5900" max="5900" width="9.69921875" style="3" bestFit="1" customWidth="1"/>
    <col min="5901" max="5901" width="10.19921875" style="3" bestFit="1" customWidth="1"/>
    <col min="5902" max="5902" width="12.19921875" style="3" bestFit="1" customWidth="1"/>
    <col min="5903" max="5903" width="6.296875" style="3" bestFit="1" customWidth="1"/>
    <col min="5904" max="5904" width="5.5" style="3" bestFit="1" customWidth="1"/>
    <col min="5905" max="6146" width="10.796875" style="3"/>
    <col min="6147" max="6147" width="22" style="3" customWidth="1"/>
    <col min="6148" max="6148" width="12.19921875" style="3" bestFit="1" customWidth="1"/>
    <col min="6149" max="6149" width="16.296875" style="3" bestFit="1" customWidth="1"/>
    <col min="6150" max="6150" width="9.5" style="3" bestFit="1" customWidth="1"/>
    <col min="6151" max="6151" width="5.19921875" style="3" bestFit="1" customWidth="1"/>
    <col min="6152" max="6152" width="10.19921875" style="3" bestFit="1" customWidth="1"/>
    <col min="6153" max="6153" width="8.69921875" style="3" bestFit="1" customWidth="1"/>
    <col min="6154" max="6154" width="5.296875" style="3" bestFit="1" customWidth="1"/>
    <col min="6155" max="6155" width="7.296875" style="3" bestFit="1" customWidth="1"/>
    <col min="6156" max="6156" width="9.69921875" style="3" bestFit="1" customWidth="1"/>
    <col min="6157" max="6157" width="10.19921875" style="3" bestFit="1" customWidth="1"/>
    <col min="6158" max="6158" width="12.19921875" style="3" bestFit="1" customWidth="1"/>
    <col min="6159" max="6159" width="6.296875" style="3" bestFit="1" customWidth="1"/>
    <col min="6160" max="6160" width="5.5" style="3" bestFit="1" customWidth="1"/>
    <col min="6161" max="6402" width="10.796875" style="3"/>
    <col min="6403" max="6403" width="22" style="3" customWidth="1"/>
    <col min="6404" max="6404" width="12.19921875" style="3" bestFit="1" customWidth="1"/>
    <col min="6405" max="6405" width="16.296875" style="3" bestFit="1" customWidth="1"/>
    <col min="6406" max="6406" width="9.5" style="3" bestFit="1" customWidth="1"/>
    <col min="6407" max="6407" width="5.19921875" style="3" bestFit="1" customWidth="1"/>
    <col min="6408" max="6408" width="10.19921875" style="3" bestFit="1" customWidth="1"/>
    <col min="6409" max="6409" width="8.69921875" style="3" bestFit="1" customWidth="1"/>
    <col min="6410" max="6410" width="5.296875" style="3" bestFit="1" customWidth="1"/>
    <col min="6411" max="6411" width="7.296875" style="3" bestFit="1" customWidth="1"/>
    <col min="6412" max="6412" width="9.69921875" style="3" bestFit="1" customWidth="1"/>
    <col min="6413" max="6413" width="10.19921875" style="3" bestFit="1" customWidth="1"/>
    <col min="6414" max="6414" width="12.19921875" style="3" bestFit="1" customWidth="1"/>
    <col min="6415" max="6415" width="6.296875" style="3" bestFit="1" customWidth="1"/>
    <col min="6416" max="6416" width="5.5" style="3" bestFit="1" customWidth="1"/>
    <col min="6417" max="6658" width="10.796875" style="3"/>
    <col min="6659" max="6659" width="22" style="3" customWidth="1"/>
    <col min="6660" max="6660" width="12.19921875" style="3" bestFit="1" customWidth="1"/>
    <col min="6661" max="6661" width="16.296875" style="3" bestFit="1" customWidth="1"/>
    <col min="6662" max="6662" width="9.5" style="3" bestFit="1" customWidth="1"/>
    <col min="6663" max="6663" width="5.19921875" style="3" bestFit="1" customWidth="1"/>
    <col min="6664" max="6664" width="10.19921875" style="3" bestFit="1" customWidth="1"/>
    <col min="6665" max="6665" width="8.69921875" style="3" bestFit="1" customWidth="1"/>
    <col min="6666" max="6666" width="5.296875" style="3" bestFit="1" customWidth="1"/>
    <col min="6667" max="6667" width="7.296875" style="3" bestFit="1" customWidth="1"/>
    <col min="6668" max="6668" width="9.69921875" style="3" bestFit="1" customWidth="1"/>
    <col min="6669" max="6669" width="10.19921875" style="3" bestFit="1" customWidth="1"/>
    <col min="6670" max="6670" width="12.19921875" style="3" bestFit="1" customWidth="1"/>
    <col min="6671" max="6671" width="6.296875" style="3" bestFit="1" customWidth="1"/>
    <col min="6672" max="6672" width="5.5" style="3" bestFit="1" customWidth="1"/>
    <col min="6673" max="6914" width="10.796875" style="3"/>
    <col min="6915" max="6915" width="22" style="3" customWidth="1"/>
    <col min="6916" max="6916" width="12.19921875" style="3" bestFit="1" customWidth="1"/>
    <col min="6917" max="6917" width="16.296875" style="3" bestFit="1" customWidth="1"/>
    <col min="6918" max="6918" width="9.5" style="3" bestFit="1" customWidth="1"/>
    <col min="6919" max="6919" width="5.19921875" style="3" bestFit="1" customWidth="1"/>
    <col min="6920" max="6920" width="10.19921875" style="3" bestFit="1" customWidth="1"/>
    <col min="6921" max="6921" width="8.69921875" style="3" bestFit="1" customWidth="1"/>
    <col min="6922" max="6922" width="5.296875" style="3" bestFit="1" customWidth="1"/>
    <col min="6923" max="6923" width="7.296875" style="3" bestFit="1" customWidth="1"/>
    <col min="6924" max="6924" width="9.69921875" style="3" bestFit="1" customWidth="1"/>
    <col min="6925" max="6925" width="10.19921875" style="3" bestFit="1" customWidth="1"/>
    <col min="6926" max="6926" width="12.19921875" style="3" bestFit="1" customWidth="1"/>
    <col min="6927" max="6927" width="6.296875" style="3" bestFit="1" customWidth="1"/>
    <col min="6928" max="6928" width="5.5" style="3" bestFit="1" customWidth="1"/>
    <col min="6929" max="7170" width="10.796875" style="3"/>
    <col min="7171" max="7171" width="22" style="3" customWidth="1"/>
    <col min="7172" max="7172" width="12.19921875" style="3" bestFit="1" customWidth="1"/>
    <col min="7173" max="7173" width="16.296875" style="3" bestFit="1" customWidth="1"/>
    <col min="7174" max="7174" width="9.5" style="3" bestFit="1" customWidth="1"/>
    <col min="7175" max="7175" width="5.19921875" style="3" bestFit="1" customWidth="1"/>
    <col min="7176" max="7176" width="10.19921875" style="3" bestFit="1" customWidth="1"/>
    <col min="7177" max="7177" width="8.69921875" style="3" bestFit="1" customWidth="1"/>
    <col min="7178" max="7178" width="5.296875" style="3" bestFit="1" customWidth="1"/>
    <col min="7179" max="7179" width="7.296875" style="3" bestFit="1" customWidth="1"/>
    <col min="7180" max="7180" width="9.69921875" style="3" bestFit="1" customWidth="1"/>
    <col min="7181" max="7181" width="10.19921875" style="3" bestFit="1" customWidth="1"/>
    <col min="7182" max="7182" width="12.19921875" style="3" bestFit="1" customWidth="1"/>
    <col min="7183" max="7183" width="6.296875" style="3" bestFit="1" customWidth="1"/>
    <col min="7184" max="7184" width="5.5" style="3" bestFit="1" customWidth="1"/>
    <col min="7185" max="7426" width="10.796875" style="3"/>
    <col min="7427" max="7427" width="22" style="3" customWidth="1"/>
    <col min="7428" max="7428" width="12.19921875" style="3" bestFit="1" customWidth="1"/>
    <col min="7429" max="7429" width="16.296875" style="3" bestFit="1" customWidth="1"/>
    <col min="7430" max="7430" width="9.5" style="3" bestFit="1" customWidth="1"/>
    <col min="7431" max="7431" width="5.19921875" style="3" bestFit="1" customWidth="1"/>
    <col min="7432" max="7432" width="10.19921875" style="3" bestFit="1" customWidth="1"/>
    <col min="7433" max="7433" width="8.69921875" style="3" bestFit="1" customWidth="1"/>
    <col min="7434" max="7434" width="5.296875" style="3" bestFit="1" customWidth="1"/>
    <col min="7435" max="7435" width="7.296875" style="3" bestFit="1" customWidth="1"/>
    <col min="7436" max="7436" width="9.69921875" style="3" bestFit="1" customWidth="1"/>
    <col min="7437" max="7437" width="10.19921875" style="3" bestFit="1" customWidth="1"/>
    <col min="7438" max="7438" width="12.19921875" style="3" bestFit="1" customWidth="1"/>
    <col min="7439" max="7439" width="6.296875" style="3" bestFit="1" customWidth="1"/>
    <col min="7440" max="7440" width="5.5" style="3" bestFit="1" customWidth="1"/>
    <col min="7441" max="7682" width="10.796875" style="3"/>
    <col min="7683" max="7683" width="22" style="3" customWidth="1"/>
    <col min="7684" max="7684" width="12.19921875" style="3" bestFit="1" customWidth="1"/>
    <col min="7685" max="7685" width="16.296875" style="3" bestFit="1" customWidth="1"/>
    <col min="7686" max="7686" width="9.5" style="3" bestFit="1" customWidth="1"/>
    <col min="7687" max="7687" width="5.19921875" style="3" bestFit="1" customWidth="1"/>
    <col min="7688" max="7688" width="10.19921875" style="3" bestFit="1" customWidth="1"/>
    <col min="7689" max="7689" width="8.69921875" style="3" bestFit="1" customWidth="1"/>
    <col min="7690" max="7690" width="5.296875" style="3" bestFit="1" customWidth="1"/>
    <col min="7691" max="7691" width="7.296875" style="3" bestFit="1" customWidth="1"/>
    <col min="7692" max="7692" width="9.69921875" style="3" bestFit="1" customWidth="1"/>
    <col min="7693" max="7693" width="10.19921875" style="3" bestFit="1" customWidth="1"/>
    <col min="7694" max="7694" width="12.19921875" style="3" bestFit="1" customWidth="1"/>
    <col min="7695" max="7695" width="6.296875" style="3" bestFit="1" customWidth="1"/>
    <col min="7696" max="7696" width="5.5" style="3" bestFit="1" customWidth="1"/>
    <col min="7697" max="7938" width="10.796875" style="3"/>
    <col min="7939" max="7939" width="22" style="3" customWidth="1"/>
    <col min="7940" max="7940" width="12.19921875" style="3" bestFit="1" customWidth="1"/>
    <col min="7941" max="7941" width="16.296875" style="3" bestFit="1" customWidth="1"/>
    <col min="7942" max="7942" width="9.5" style="3" bestFit="1" customWidth="1"/>
    <col min="7943" max="7943" width="5.19921875" style="3" bestFit="1" customWidth="1"/>
    <col min="7944" max="7944" width="10.19921875" style="3" bestFit="1" customWidth="1"/>
    <col min="7945" max="7945" width="8.69921875" style="3" bestFit="1" customWidth="1"/>
    <col min="7946" max="7946" width="5.296875" style="3" bestFit="1" customWidth="1"/>
    <col min="7947" max="7947" width="7.296875" style="3" bestFit="1" customWidth="1"/>
    <col min="7948" max="7948" width="9.69921875" style="3" bestFit="1" customWidth="1"/>
    <col min="7949" max="7949" width="10.19921875" style="3" bestFit="1" customWidth="1"/>
    <col min="7950" max="7950" width="12.19921875" style="3" bestFit="1" customWidth="1"/>
    <col min="7951" max="7951" width="6.296875" style="3" bestFit="1" customWidth="1"/>
    <col min="7952" max="7952" width="5.5" style="3" bestFit="1" customWidth="1"/>
    <col min="7953" max="8194" width="10.796875" style="3"/>
    <col min="8195" max="8195" width="22" style="3" customWidth="1"/>
    <col min="8196" max="8196" width="12.19921875" style="3" bestFit="1" customWidth="1"/>
    <col min="8197" max="8197" width="16.296875" style="3" bestFit="1" customWidth="1"/>
    <col min="8198" max="8198" width="9.5" style="3" bestFit="1" customWidth="1"/>
    <col min="8199" max="8199" width="5.19921875" style="3" bestFit="1" customWidth="1"/>
    <col min="8200" max="8200" width="10.19921875" style="3" bestFit="1" customWidth="1"/>
    <col min="8201" max="8201" width="8.69921875" style="3" bestFit="1" customWidth="1"/>
    <col min="8202" max="8202" width="5.296875" style="3" bestFit="1" customWidth="1"/>
    <col min="8203" max="8203" width="7.296875" style="3" bestFit="1" customWidth="1"/>
    <col min="8204" max="8204" width="9.69921875" style="3" bestFit="1" customWidth="1"/>
    <col min="8205" max="8205" width="10.19921875" style="3" bestFit="1" customWidth="1"/>
    <col min="8206" max="8206" width="12.19921875" style="3" bestFit="1" customWidth="1"/>
    <col min="8207" max="8207" width="6.296875" style="3" bestFit="1" customWidth="1"/>
    <col min="8208" max="8208" width="5.5" style="3" bestFit="1" customWidth="1"/>
    <col min="8209" max="8450" width="10.796875" style="3"/>
    <col min="8451" max="8451" width="22" style="3" customWidth="1"/>
    <col min="8452" max="8452" width="12.19921875" style="3" bestFit="1" customWidth="1"/>
    <col min="8453" max="8453" width="16.296875" style="3" bestFit="1" customWidth="1"/>
    <col min="8454" max="8454" width="9.5" style="3" bestFit="1" customWidth="1"/>
    <col min="8455" max="8455" width="5.19921875" style="3" bestFit="1" customWidth="1"/>
    <col min="8456" max="8456" width="10.19921875" style="3" bestFit="1" customWidth="1"/>
    <col min="8457" max="8457" width="8.69921875" style="3" bestFit="1" customWidth="1"/>
    <col min="8458" max="8458" width="5.296875" style="3" bestFit="1" customWidth="1"/>
    <col min="8459" max="8459" width="7.296875" style="3" bestFit="1" customWidth="1"/>
    <col min="8460" max="8460" width="9.69921875" style="3" bestFit="1" customWidth="1"/>
    <col min="8461" max="8461" width="10.19921875" style="3" bestFit="1" customWidth="1"/>
    <col min="8462" max="8462" width="12.19921875" style="3" bestFit="1" customWidth="1"/>
    <col min="8463" max="8463" width="6.296875" style="3" bestFit="1" customWidth="1"/>
    <col min="8464" max="8464" width="5.5" style="3" bestFit="1" customWidth="1"/>
    <col min="8465" max="8706" width="10.796875" style="3"/>
    <col min="8707" max="8707" width="22" style="3" customWidth="1"/>
    <col min="8708" max="8708" width="12.19921875" style="3" bestFit="1" customWidth="1"/>
    <col min="8709" max="8709" width="16.296875" style="3" bestFit="1" customWidth="1"/>
    <col min="8710" max="8710" width="9.5" style="3" bestFit="1" customWidth="1"/>
    <col min="8711" max="8711" width="5.19921875" style="3" bestFit="1" customWidth="1"/>
    <col min="8712" max="8712" width="10.19921875" style="3" bestFit="1" customWidth="1"/>
    <col min="8713" max="8713" width="8.69921875" style="3" bestFit="1" customWidth="1"/>
    <col min="8714" max="8714" width="5.296875" style="3" bestFit="1" customWidth="1"/>
    <col min="8715" max="8715" width="7.296875" style="3" bestFit="1" customWidth="1"/>
    <col min="8716" max="8716" width="9.69921875" style="3" bestFit="1" customWidth="1"/>
    <col min="8717" max="8717" width="10.19921875" style="3" bestFit="1" customWidth="1"/>
    <col min="8718" max="8718" width="12.19921875" style="3" bestFit="1" customWidth="1"/>
    <col min="8719" max="8719" width="6.296875" style="3" bestFit="1" customWidth="1"/>
    <col min="8720" max="8720" width="5.5" style="3" bestFit="1" customWidth="1"/>
    <col min="8721" max="8962" width="10.796875" style="3"/>
    <col min="8963" max="8963" width="22" style="3" customWidth="1"/>
    <col min="8964" max="8964" width="12.19921875" style="3" bestFit="1" customWidth="1"/>
    <col min="8965" max="8965" width="16.296875" style="3" bestFit="1" customWidth="1"/>
    <col min="8966" max="8966" width="9.5" style="3" bestFit="1" customWidth="1"/>
    <col min="8967" max="8967" width="5.19921875" style="3" bestFit="1" customWidth="1"/>
    <col min="8968" max="8968" width="10.19921875" style="3" bestFit="1" customWidth="1"/>
    <col min="8969" max="8969" width="8.69921875" style="3" bestFit="1" customWidth="1"/>
    <col min="8970" max="8970" width="5.296875" style="3" bestFit="1" customWidth="1"/>
    <col min="8971" max="8971" width="7.296875" style="3" bestFit="1" customWidth="1"/>
    <col min="8972" max="8972" width="9.69921875" style="3" bestFit="1" customWidth="1"/>
    <col min="8973" max="8973" width="10.19921875" style="3" bestFit="1" customWidth="1"/>
    <col min="8974" max="8974" width="12.19921875" style="3" bestFit="1" customWidth="1"/>
    <col min="8975" max="8975" width="6.296875" style="3" bestFit="1" customWidth="1"/>
    <col min="8976" max="8976" width="5.5" style="3" bestFit="1" customWidth="1"/>
    <col min="8977" max="9218" width="10.796875" style="3"/>
    <col min="9219" max="9219" width="22" style="3" customWidth="1"/>
    <col min="9220" max="9220" width="12.19921875" style="3" bestFit="1" customWidth="1"/>
    <col min="9221" max="9221" width="16.296875" style="3" bestFit="1" customWidth="1"/>
    <col min="9222" max="9222" width="9.5" style="3" bestFit="1" customWidth="1"/>
    <col min="9223" max="9223" width="5.19921875" style="3" bestFit="1" customWidth="1"/>
    <col min="9224" max="9224" width="10.19921875" style="3" bestFit="1" customWidth="1"/>
    <col min="9225" max="9225" width="8.69921875" style="3" bestFit="1" customWidth="1"/>
    <col min="9226" max="9226" width="5.296875" style="3" bestFit="1" customWidth="1"/>
    <col min="9227" max="9227" width="7.296875" style="3" bestFit="1" customWidth="1"/>
    <col min="9228" max="9228" width="9.69921875" style="3" bestFit="1" customWidth="1"/>
    <col min="9229" max="9229" width="10.19921875" style="3" bestFit="1" customWidth="1"/>
    <col min="9230" max="9230" width="12.19921875" style="3" bestFit="1" customWidth="1"/>
    <col min="9231" max="9231" width="6.296875" style="3" bestFit="1" customWidth="1"/>
    <col min="9232" max="9232" width="5.5" style="3" bestFit="1" customWidth="1"/>
    <col min="9233" max="9474" width="10.796875" style="3"/>
    <col min="9475" max="9475" width="22" style="3" customWidth="1"/>
    <col min="9476" max="9476" width="12.19921875" style="3" bestFit="1" customWidth="1"/>
    <col min="9477" max="9477" width="16.296875" style="3" bestFit="1" customWidth="1"/>
    <col min="9478" max="9478" width="9.5" style="3" bestFit="1" customWidth="1"/>
    <col min="9479" max="9479" width="5.19921875" style="3" bestFit="1" customWidth="1"/>
    <col min="9480" max="9480" width="10.19921875" style="3" bestFit="1" customWidth="1"/>
    <col min="9481" max="9481" width="8.69921875" style="3" bestFit="1" customWidth="1"/>
    <col min="9482" max="9482" width="5.296875" style="3" bestFit="1" customWidth="1"/>
    <col min="9483" max="9483" width="7.296875" style="3" bestFit="1" customWidth="1"/>
    <col min="9484" max="9484" width="9.69921875" style="3" bestFit="1" customWidth="1"/>
    <col min="9485" max="9485" width="10.19921875" style="3" bestFit="1" customWidth="1"/>
    <col min="9486" max="9486" width="12.19921875" style="3" bestFit="1" customWidth="1"/>
    <col min="9487" max="9487" width="6.296875" style="3" bestFit="1" customWidth="1"/>
    <col min="9488" max="9488" width="5.5" style="3" bestFit="1" customWidth="1"/>
    <col min="9489" max="9730" width="10.796875" style="3"/>
    <col min="9731" max="9731" width="22" style="3" customWidth="1"/>
    <col min="9732" max="9732" width="12.19921875" style="3" bestFit="1" customWidth="1"/>
    <col min="9733" max="9733" width="16.296875" style="3" bestFit="1" customWidth="1"/>
    <col min="9734" max="9734" width="9.5" style="3" bestFit="1" customWidth="1"/>
    <col min="9735" max="9735" width="5.19921875" style="3" bestFit="1" customWidth="1"/>
    <col min="9736" max="9736" width="10.19921875" style="3" bestFit="1" customWidth="1"/>
    <col min="9737" max="9737" width="8.69921875" style="3" bestFit="1" customWidth="1"/>
    <col min="9738" max="9738" width="5.296875" style="3" bestFit="1" customWidth="1"/>
    <col min="9739" max="9739" width="7.296875" style="3" bestFit="1" customWidth="1"/>
    <col min="9740" max="9740" width="9.69921875" style="3" bestFit="1" customWidth="1"/>
    <col min="9741" max="9741" width="10.19921875" style="3" bestFit="1" customWidth="1"/>
    <col min="9742" max="9742" width="12.19921875" style="3" bestFit="1" customWidth="1"/>
    <col min="9743" max="9743" width="6.296875" style="3" bestFit="1" customWidth="1"/>
    <col min="9744" max="9744" width="5.5" style="3" bestFit="1" customWidth="1"/>
    <col min="9745" max="9986" width="10.796875" style="3"/>
    <col min="9987" max="9987" width="22" style="3" customWidth="1"/>
    <col min="9988" max="9988" width="12.19921875" style="3" bestFit="1" customWidth="1"/>
    <col min="9989" max="9989" width="16.296875" style="3" bestFit="1" customWidth="1"/>
    <col min="9990" max="9990" width="9.5" style="3" bestFit="1" customWidth="1"/>
    <col min="9991" max="9991" width="5.19921875" style="3" bestFit="1" customWidth="1"/>
    <col min="9992" max="9992" width="10.19921875" style="3" bestFit="1" customWidth="1"/>
    <col min="9993" max="9993" width="8.69921875" style="3" bestFit="1" customWidth="1"/>
    <col min="9994" max="9994" width="5.296875" style="3" bestFit="1" customWidth="1"/>
    <col min="9995" max="9995" width="7.296875" style="3" bestFit="1" customWidth="1"/>
    <col min="9996" max="9996" width="9.69921875" style="3" bestFit="1" customWidth="1"/>
    <col min="9997" max="9997" width="10.19921875" style="3" bestFit="1" customWidth="1"/>
    <col min="9998" max="9998" width="12.19921875" style="3" bestFit="1" customWidth="1"/>
    <col min="9999" max="9999" width="6.296875" style="3" bestFit="1" customWidth="1"/>
    <col min="10000" max="10000" width="5.5" style="3" bestFit="1" customWidth="1"/>
    <col min="10001" max="10242" width="10.796875" style="3"/>
    <col min="10243" max="10243" width="22" style="3" customWidth="1"/>
    <col min="10244" max="10244" width="12.19921875" style="3" bestFit="1" customWidth="1"/>
    <col min="10245" max="10245" width="16.296875" style="3" bestFit="1" customWidth="1"/>
    <col min="10246" max="10246" width="9.5" style="3" bestFit="1" customWidth="1"/>
    <col min="10247" max="10247" width="5.19921875" style="3" bestFit="1" customWidth="1"/>
    <col min="10248" max="10248" width="10.19921875" style="3" bestFit="1" customWidth="1"/>
    <col min="10249" max="10249" width="8.69921875" style="3" bestFit="1" customWidth="1"/>
    <col min="10250" max="10250" width="5.296875" style="3" bestFit="1" customWidth="1"/>
    <col min="10251" max="10251" width="7.296875" style="3" bestFit="1" customWidth="1"/>
    <col min="10252" max="10252" width="9.69921875" style="3" bestFit="1" customWidth="1"/>
    <col min="10253" max="10253" width="10.19921875" style="3" bestFit="1" customWidth="1"/>
    <col min="10254" max="10254" width="12.19921875" style="3" bestFit="1" customWidth="1"/>
    <col min="10255" max="10255" width="6.296875" style="3" bestFit="1" customWidth="1"/>
    <col min="10256" max="10256" width="5.5" style="3" bestFit="1" customWidth="1"/>
    <col min="10257" max="10498" width="10.796875" style="3"/>
    <col min="10499" max="10499" width="22" style="3" customWidth="1"/>
    <col min="10500" max="10500" width="12.19921875" style="3" bestFit="1" customWidth="1"/>
    <col min="10501" max="10501" width="16.296875" style="3" bestFit="1" customWidth="1"/>
    <col min="10502" max="10502" width="9.5" style="3" bestFit="1" customWidth="1"/>
    <col min="10503" max="10503" width="5.19921875" style="3" bestFit="1" customWidth="1"/>
    <col min="10504" max="10504" width="10.19921875" style="3" bestFit="1" customWidth="1"/>
    <col min="10505" max="10505" width="8.69921875" style="3" bestFit="1" customWidth="1"/>
    <col min="10506" max="10506" width="5.296875" style="3" bestFit="1" customWidth="1"/>
    <col min="10507" max="10507" width="7.296875" style="3" bestFit="1" customWidth="1"/>
    <col min="10508" max="10508" width="9.69921875" style="3" bestFit="1" customWidth="1"/>
    <col min="10509" max="10509" width="10.19921875" style="3" bestFit="1" customWidth="1"/>
    <col min="10510" max="10510" width="12.19921875" style="3" bestFit="1" customWidth="1"/>
    <col min="10511" max="10511" width="6.296875" style="3" bestFit="1" customWidth="1"/>
    <col min="10512" max="10512" width="5.5" style="3" bestFit="1" customWidth="1"/>
    <col min="10513" max="10754" width="10.796875" style="3"/>
    <col min="10755" max="10755" width="22" style="3" customWidth="1"/>
    <col min="10756" max="10756" width="12.19921875" style="3" bestFit="1" customWidth="1"/>
    <col min="10757" max="10757" width="16.296875" style="3" bestFit="1" customWidth="1"/>
    <col min="10758" max="10758" width="9.5" style="3" bestFit="1" customWidth="1"/>
    <col min="10759" max="10759" width="5.19921875" style="3" bestFit="1" customWidth="1"/>
    <col min="10760" max="10760" width="10.19921875" style="3" bestFit="1" customWidth="1"/>
    <col min="10761" max="10761" width="8.69921875" style="3" bestFit="1" customWidth="1"/>
    <col min="10762" max="10762" width="5.296875" style="3" bestFit="1" customWidth="1"/>
    <col min="10763" max="10763" width="7.296875" style="3" bestFit="1" customWidth="1"/>
    <col min="10764" max="10764" width="9.69921875" style="3" bestFit="1" customWidth="1"/>
    <col min="10765" max="10765" width="10.19921875" style="3" bestFit="1" customWidth="1"/>
    <col min="10766" max="10766" width="12.19921875" style="3" bestFit="1" customWidth="1"/>
    <col min="10767" max="10767" width="6.296875" style="3" bestFit="1" customWidth="1"/>
    <col min="10768" max="10768" width="5.5" style="3" bestFit="1" customWidth="1"/>
    <col min="10769" max="11010" width="10.796875" style="3"/>
    <col min="11011" max="11011" width="22" style="3" customWidth="1"/>
    <col min="11012" max="11012" width="12.19921875" style="3" bestFit="1" customWidth="1"/>
    <col min="11013" max="11013" width="16.296875" style="3" bestFit="1" customWidth="1"/>
    <col min="11014" max="11014" width="9.5" style="3" bestFit="1" customWidth="1"/>
    <col min="11015" max="11015" width="5.19921875" style="3" bestFit="1" customWidth="1"/>
    <col min="11016" max="11016" width="10.19921875" style="3" bestFit="1" customWidth="1"/>
    <col min="11017" max="11017" width="8.69921875" style="3" bestFit="1" customWidth="1"/>
    <col min="11018" max="11018" width="5.296875" style="3" bestFit="1" customWidth="1"/>
    <col min="11019" max="11019" width="7.296875" style="3" bestFit="1" customWidth="1"/>
    <col min="11020" max="11020" width="9.69921875" style="3" bestFit="1" customWidth="1"/>
    <col min="11021" max="11021" width="10.19921875" style="3" bestFit="1" customWidth="1"/>
    <col min="11022" max="11022" width="12.19921875" style="3" bestFit="1" customWidth="1"/>
    <col min="11023" max="11023" width="6.296875" style="3" bestFit="1" customWidth="1"/>
    <col min="11024" max="11024" width="5.5" style="3" bestFit="1" customWidth="1"/>
    <col min="11025" max="11266" width="10.796875" style="3"/>
    <col min="11267" max="11267" width="22" style="3" customWidth="1"/>
    <col min="11268" max="11268" width="12.19921875" style="3" bestFit="1" customWidth="1"/>
    <col min="11269" max="11269" width="16.296875" style="3" bestFit="1" customWidth="1"/>
    <col min="11270" max="11270" width="9.5" style="3" bestFit="1" customWidth="1"/>
    <col min="11271" max="11271" width="5.19921875" style="3" bestFit="1" customWidth="1"/>
    <col min="11272" max="11272" width="10.19921875" style="3" bestFit="1" customWidth="1"/>
    <col min="11273" max="11273" width="8.69921875" style="3" bestFit="1" customWidth="1"/>
    <col min="11274" max="11274" width="5.296875" style="3" bestFit="1" customWidth="1"/>
    <col min="11275" max="11275" width="7.296875" style="3" bestFit="1" customWidth="1"/>
    <col min="11276" max="11276" width="9.69921875" style="3" bestFit="1" customWidth="1"/>
    <col min="11277" max="11277" width="10.19921875" style="3" bestFit="1" customWidth="1"/>
    <col min="11278" max="11278" width="12.19921875" style="3" bestFit="1" customWidth="1"/>
    <col min="11279" max="11279" width="6.296875" style="3" bestFit="1" customWidth="1"/>
    <col min="11280" max="11280" width="5.5" style="3" bestFit="1" customWidth="1"/>
    <col min="11281" max="11522" width="10.796875" style="3"/>
    <col min="11523" max="11523" width="22" style="3" customWidth="1"/>
    <col min="11524" max="11524" width="12.19921875" style="3" bestFit="1" customWidth="1"/>
    <col min="11525" max="11525" width="16.296875" style="3" bestFit="1" customWidth="1"/>
    <col min="11526" max="11526" width="9.5" style="3" bestFit="1" customWidth="1"/>
    <col min="11527" max="11527" width="5.19921875" style="3" bestFit="1" customWidth="1"/>
    <col min="11528" max="11528" width="10.19921875" style="3" bestFit="1" customWidth="1"/>
    <col min="11529" max="11529" width="8.69921875" style="3" bestFit="1" customWidth="1"/>
    <col min="11530" max="11530" width="5.296875" style="3" bestFit="1" customWidth="1"/>
    <col min="11531" max="11531" width="7.296875" style="3" bestFit="1" customWidth="1"/>
    <col min="11532" max="11532" width="9.69921875" style="3" bestFit="1" customWidth="1"/>
    <col min="11533" max="11533" width="10.19921875" style="3" bestFit="1" customWidth="1"/>
    <col min="11534" max="11534" width="12.19921875" style="3" bestFit="1" customWidth="1"/>
    <col min="11535" max="11535" width="6.296875" style="3" bestFit="1" customWidth="1"/>
    <col min="11536" max="11536" width="5.5" style="3" bestFit="1" customWidth="1"/>
    <col min="11537" max="11778" width="10.796875" style="3"/>
    <col min="11779" max="11779" width="22" style="3" customWidth="1"/>
    <col min="11780" max="11780" width="12.19921875" style="3" bestFit="1" customWidth="1"/>
    <col min="11781" max="11781" width="16.296875" style="3" bestFit="1" customWidth="1"/>
    <col min="11782" max="11782" width="9.5" style="3" bestFit="1" customWidth="1"/>
    <col min="11783" max="11783" width="5.19921875" style="3" bestFit="1" customWidth="1"/>
    <col min="11784" max="11784" width="10.19921875" style="3" bestFit="1" customWidth="1"/>
    <col min="11785" max="11785" width="8.69921875" style="3" bestFit="1" customWidth="1"/>
    <col min="11786" max="11786" width="5.296875" style="3" bestFit="1" customWidth="1"/>
    <col min="11787" max="11787" width="7.296875" style="3" bestFit="1" customWidth="1"/>
    <col min="11788" max="11788" width="9.69921875" style="3" bestFit="1" customWidth="1"/>
    <col min="11789" max="11789" width="10.19921875" style="3" bestFit="1" customWidth="1"/>
    <col min="11790" max="11790" width="12.19921875" style="3" bestFit="1" customWidth="1"/>
    <col min="11791" max="11791" width="6.296875" style="3" bestFit="1" customWidth="1"/>
    <col min="11792" max="11792" width="5.5" style="3" bestFit="1" customWidth="1"/>
    <col min="11793" max="12034" width="10.796875" style="3"/>
    <col min="12035" max="12035" width="22" style="3" customWidth="1"/>
    <col min="12036" max="12036" width="12.19921875" style="3" bestFit="1" customWidth="1"/>
    <col min="12037" max="12037" width="16.296875" style="3" bestFit="1" customWidth="1"/>
    <col min="12038" max="12038" width="9.5" style="3" bestFit="1" customWidth="1"/>
    <col min="12039" max="12039" width="5.19921875" style="3" bestFit="1" customWidth="1"/>
    <col min="12040" max="12040" width="10.19921875" style="3" bestFit="1" customWidth="1"/>
    <col min="12041" max="12041" width="8.69921875" style="3" bestFit="1" customWidth="1"/>
    <col min="12042" max="12042" width="5.296875" style="3" bestFit="1" customWidth="1"/>
    <col min="12043" max="12043" width="7.296875" style="3" bestFit="1" customWidth="1"/>
    <col min="12044" max="12044" width="9.69921875" style="3" bestFit="1" customWidth="1"/>
    <col min="12045" max="12045" width="10.19921875" style="3" bestFit="1" customWidth="1"/>
    <col min="12046" max="12046" width="12.19921875" style="3" bestFit="1" customWidth="1"/>
    <col min="12047" max="12047" width="6.296875" style="3" bestFit="1" customWidth="1"/>
    <col min="12048" max="12048" width="5.5" style="3" bestFit="1" customWidth="1"/>
    <col min="12049" max="12290" width="10.796875" style="3"/>
    <col min="12291" max="12291" width="22" style="3" customWidth="1"/>
    <col min="12292" max="12292" width="12.19921875" style="3" bestFit="1" customWidth="1"/>
    <col min="12293" max="12293" width="16.296875" style="3" bestFit="1" customWidth="1"/>
    <col min="12294" max="12294" width="9.5" style="3" bestFit="1" customWidth="1"/>
    <col min="12295" max="12295" width="5.19921875" style="3" bestFit="1" customWidth="1"/>
    <col min="12296" max="12296" width="10.19921875" style="3" bestFit="1" customWidth="1"/>
    <col min="12297" max="12297" width="8.69921875" style="3" bestFit="1" customWidth="1"/>
    <col min="12298" max="12298" width="5.296875" style="3" bestFit="1" customWidth="1"/>
    <col min="12299" max="12299" width="7.296875" style="3" bestFit="1" customWidth="1"/>
    <col min="12300" max="12300" width="9.69921875" style="3" bestFit="1" customWidth="1"/>
    <col min="12301" max="12301" width="10.19921875" style="3" bestFit="1" customWidth="1"/>
    <col min="12302" max="12302" width="12.19921875" style="3" bestFit="1" customWidth="1"/>
    <col min="12303" max="12303" width="6.296875" style="3" bestFit="1" customWidth="1"/>
    <col min="12304" max="12304" width="5.5" style="3" bestFit="1" customWidth="1"/>
    <col min="12305" max="12546" width="10.796875" style="3"/>
    <col min="12547" max="12547" width="22" style="3" customWidth="1"/>
    <col min="12548" max="12548" width="12.19921875" style="3" bestFit="1" customWidth="1"/>
    <col min="12549" max="12549" width="16.296875" style="3" bestFit="1" customWidth="1"/>
    <col min="12550" max="12550" width="9.5" style="3" bestFit="1" customWidth="1"/>
    <col min="12551" max="12551" width="5.19921875" style="3" bestFit="1" customWidth="1"/>
    <col min="12552" max="12552" width="10.19921875" style="3" bestFit="1" customWidth="1"/>
    <col min="12553" max="12553" width="8.69921875" style="3" bestFit="1" customWidth="1"/>
    <col min="12554" max="12554" width="5.296875" style="3" bestFit="1" customWidth="1"/>
    <col min="12555" max="12555" width="7.296875" style="3" bestFit="1" customWidth="1"/>
    <col min="12556" max="12556" width="9.69921875" style="3" bestFit="1" customWidth="1"/>
    <col min="12557" max="12557" width="10.19921875" style="3" bestFit="1" customWidth="1"/>
    <col min="12558" max="12558" width="12.19921875" style="3" bestFit="1" customWidth="1"/>
    <col min="12559" max="12559" width="6.296875" style="3" bestFit="1" customWidth="1"/>
    <col min="12560" max="12560" width="5.5" style="3" bestFit="1" customWidth="1"/>
    <col min="12561" max="12802" width="10.796875" style="3"/>
    <col min="12803" max="12803" width="22" style="3" customWidth="1"/>
    <col min="12804" max="12804" width="12.19921875" style="3" bestFit="1" customWidth="1"/>
    <col min="12805" max="12805" width="16.296875" style="3" bestFit="1" customWidth="1"/>
    <col min="12806" max="12806" width="9.5" style="3" bestFit="1" customWidth="1"/>
    <col min="12807" max="12807" width="5.19921875" style="3" bestFit="1" customWidth="1"/>
    <col min="12808" max="12808" width="10.19921875" style="3" bestFit="1" customWidth="1"/>
    <col min="12809" max="12809" width="8.69921875" style="3" bestFit="1" customWidth="1"/>
    <col min="12810" max="12810" width="5.296875" style="3" bestFit="1" customWidth="1"/>
    <col min="12811" max="12811" width="7.296875" style="3" bestFit="1" customWidth="1"/>
    <col min="12812" max="12812" width="9.69921875" style="3" bestFit="1" customWidth="1"/>
    <col min="12813" max="12813" width="10.19921875" style="3" bestFit="1" customWidth="1"/>
    <col min="12814" max="12814" width="12.19921875" style="3" bestFit="1" customWidth="1"/>
    <col min="12815" max="12815" width="6.296875" style="3" bestFit="1" customWidth="1"/>
    <col min="12816" max="12816" width="5.5" style="3" bestFit="1" customWidth="1"/>
    <col min="12817" max="13058" width="10.796875" style="3"/>
    <col min="13059" max="13059" width="22" style="3" customWidth="1"/>
    <col min="13060" max="13060" width="12.19921875" style="3" bestFit="1" customWidth="1"/>
    <col min="13061" max="13061" width="16.296875" style="3" bestFit="1" customWidth="1"/>
    <col min="13062" max="13062" width="9.5" style="3" bestFit="1" customWidth="1"/>
    <col min="13063" max="13063" width="5.19921875" style="3" bestFit="1" customWidth="1"/>
    <col min="13064" max="13064" width="10.19921875" style="3" bestFit="1" customWidth="1"/>
    <col min="13065" max="13065" width="8.69921875" style="3" bestFit="1" customWidth="1"/>
    <col min="13066" max="13066" width="5.296875" style="3" bestFit="1" customWidth="1"/>
    <col min="13067" max="13067" width="7.296875" style="3" bestFit="1" customWidth="1"/>
    <col min="13068" max="13068" width="9.69921875" style="3" bestFit="1" customWidth="1"/>
    <col min="13069" max="13069" width="10.19921875" style="3" bestFit="1" customWidth="1"/>
    <col min="13070" max="13070" width="12.19921875" style="3" bestFit="1" customWidth="1"/>
    <col min="13071" max="13071" width="6.296875" style="3" bestFit="1" customWidth="1"/>
    <col min="13072" max="13072" width="5.5" style="3" bestFit="1" customWidth="1"/>
    <col min="13073" max="13314" width="10.796875" style="3"/>
    <col min="13315" max="13315" width="22" style="3" customWidth="1"/>
    <col min="13316" max="13316" width="12.19921875" style="3" bestFit="1" customWidth="1"/>
    <col min="13317" max="13317" width="16.296875" style="3" bestFit="1" customWidth="1"/>
    <col min="13318" max="13318" width="9.5" style="3" bestFit="1" customWidth="1"/>
    <col min="13319" max="13319" width="5.19921875" style="3" bestFit="1" customWidth="1"/>
    <col min="13320" max="13320" width="10.19921875" style="3" bestFit="1" customWidth="1"/>
    <col min="13321" max="13321" width="8.69921875" style="3" bestFit="1" customWidth="1"/>
    <col min="13322" max="13322" width="5.296875" style="3" bestFit="1" customWidth="1"/>
    <col min="13323" max="13323" width="7.296875" style="3" bestFit="1" customWidth="1"/>
    <col min="13324" max="13324" width="9.69921875" style="3" bestFit="1" customWidth="1"/>
    <col min="13325" max="13325" width="10.19921875" style="3" bestFit="1" customWidth="1"/>
    <col min="13326" max="13326" width="12.19921875" style="3" bestFit="1" customWidth="1"/>
    <col min="13327" max="13327" width="6.296875" style="3" bestFit="1" customWidth="1"/>
    <col min="13328" max="13328" width="5.5" style="3" bestFit="1" customWidth="1"/>
    <col min="13329" max="13570" width="10.796875" style="3"/>
    <col min="13571" max="13571" width="22" style="3" customWidth="1"/>
    <col min="13572" max="13572" width="12.19921875" style="3" bestFit="1" customWidth="1"/>
    <col min="13573" max="13573" width="16.296875" style="3" bestFit="1" customWidth="1"/>
    <col min="13574" max="13574" width="9.5" style="3" bestFit="1" customWidth="1"/>
    <col min="13575" max="13575" width="5.19921875" style="3" bestFit="1" customWidth="1"/>
    <col min="13576" max="13576" width="10.19921875" style="3" bestFit="1" customWidth="1"/>
    <col min="13577" max="13577" width="8.69921875" style="3" bestFit="1" customWidth="1"/>
    <col min="13578" max="13578" width="5.296875" style="3" bestFit="1" customWidth="1"/>
    <col min="13579" max="13579" width="7.296875" style="3" bestFit="1" customWidth="1"/>
    <col min="13580" max="13580" width="9.69921875" style="3" bestFit="1" customWidth="1"/>
    <col min="13581" max="13581" width="10.19921875" style="3" bestFit="1" customWidth="1"/>
    <col min="13582" max="13582" width="12.19921875" style="3" bestFit="1" customWidth="1"/>
    <col min="13583" max="13583" width="6.296875" style="3" bestFit="1" customWidth="1"/>
    <col min="13584" max="13584" width="5.5" style="3" bestFit="1" customWidth="1"/>
    <col min="13585" max="13826" width="10.796875" style="3"/>
    <col min="13827" max="13827" width="22" style="3" customWidth="1"/>
    <col min="13828" max="13828" width="12.19921875" style="3" bestFit="1" customWidth="1"/>
    <col min="13829" max="13829" width="16.296875" style="3" bestFit="1" customWidth="1"/>
    <col min="13830" max="13830" width="9.5" style="3" bestFit="1" customWidth="1"/>
    <col min="13831" max="13831" width="5.19921875" style="3" bestFit="1" customWidth="1"/>
    <col min="13832" max="13832" width="10.19921875" style="3" bestFit="1" customWidth="1"/>
    <col min="13833" max="13833" width="8.69921875" style="3" bestFit="1" customWidth="1"/>
    <col min="13834" max="13834" width="5.296875" style="3" bestFit="1" customWidth="1"/>
    <col min="13835" max="13835" width="7.296875" style="3" bestFit="1" customWidth="1"/>
    <col min="13836" max="13836" width="9.69921875" style="3" bestFit="1" customWidth="1"/>
    <col min="13837" max="13837" width="10.19921875" style="3" bestFit="1" customWidth="1"/>
    <col min="13838" max="13838" width="12.19921875" style="3" bestFit="1" customWidth="1"/>
    <col min="13839" max="13839" width="6.296875" style="3" bestFit="1" customWidth="1"/>
    <col min="13840" max="13840" width="5.5" style="3" bestFit="1" customWidth="1"/>
    <col min="13841" max="14082" width="10.796875" style="3"/>
    <col min="14083" max="14083" width="22" style="3" customWidth="1"/>
    <col min="14084" max="14084" width="12.19921875" style="3" bestFit="1" customWidth="1"/>
    <col min="14085" max="14085" width="16.296875" style="3" bestFit="1" customWidth="1"/>
    <col min="14086" max="14086" width="9.5" style="3" bestFit="1" customWidth="1"/>
    <col min="14087" max="14087" width="5.19921875" style="3" bestFit="1" customWidth="1"/>
    <col min="14088" max="14088" width="10.19921875" style="3" bestFit="1" customWidth="1"/>
    <col min="14089" max="14089" width="8.69921875" style="3" bestFit="1" customWidth="1"/>
    <col min="14090" max="14090" width="5.296875" style="3" bestFit="1" customWidth="1"/>
    <col min="14091" max="14091" width="7.296875" style="3" bestFit="1" customWidth="1"/>
    <col min="14092" max="14092" width="9.69921875" style="3" bestFit="1" customWidth="1"/>
    <col min="14093" max="14093" width="10.19921875" style="3" bestFit="1" customWidth="1"/>
    <col min="14094" max="14094" width="12.19921875" style="3" bestFit="1" customWidth="1"/>
    <col min="14095" max="14095" width="6.296875" style="3" bestFit="1" customWidth="1"/>
    <col min="14096" max="14096" width="5.5" style="3" bestFit="1" customWidth="1"/>
    <col min="14097" max="14338" width="10.796875" style="3"/>
    <col min="14339" max="14339" width="22" style="3" customWidth="1"/>
    <col min="14340" max="14340" width="12.19921875" style="3" bestFit="1" customWidth="1"/>
    <col min="14341" max="14341" width="16.296875" style="3" bestFit="1" customWidth="1"/>
    <col min="14342" max="14342" width="9.5" style="3" bestFit="1" customWidth="1"/>
    <col min="14343" max="14343" width="5.19921875" style="3" bestFit="1" customWidth="1"/>
    <col min="14344" max="14344" width="10.19921875" style="3" bestFit="1" customWidth="1"/>
    <col min="14345" max="14345" width="8.69921875" style="3" bestFit="1" customWidth="1"/>
    <col min="14346" max="14346" width="5.296875" style="3" bestFit="1" customWidth="1"/>
    <col min="14347" max="14347" width="7.296875" style="3" bestFit="1" customWidth="1"/>
    <col min="14348" max="14348" width="9.69921875" style="3" bestFit="1" customWidth="1"/>
    <col min="14349" max="14349" width="10.19921875" style="3" bestFit="1" customWidth="1"/>
    <col min="14350" max="14350" width="12.19921875" style="3" bestFit="1" customWidth="1"/>
    <col min="14351" max="14351" width="6.296875" style="3" bestFit="1" customWidth="1"/>
    <col min="14352" max="14352" width="5.5" style="3" bestFit="1" customWidth="1"/>
    <col min="14353" max="14594" width="10.796875" style="3"/>
    <col min="14595" max="14595" width="22" style="3" customWidth="1"/>
    <col min="14596" max="14596" width="12.19921875" style="3" bestFit="1" customWidth="1"/>
    <col min="14597" max="14597" width="16.296875" style="3" bestFit="1" customWidth="1"/>
    <col min="14598" max="14598" width="9.5" style="3" bestFit="1" customWidth="1"/>
    <col min="14599" max="14599" width="5.19921875" style="3" bestFit="1" customWidth="1"/>
    <col min="14600" max="14600" width="10.19921875" style="3" bestFit="1" customWidth="1"/>
    <col min="14601" max="14601" width="8.69921875" style="3" bestFit="1" customWidth="1"/>
    <col min="14602" max="14602" width="5.296875" style="3" bestFit="1" customWidth="1"/>
    <col min="14603" max="14603" width="7.296875" style="3" bestFit="1" customWidth="1"/>
    <col min="14604" max="14604" width="9.69921875" style="3" bestFit="1" customWidth="1"/>
    <col min="14605" max="14605" width="10.19921875" style="3" bestFit="1" customWidth="1"/>
    <col min="14606" max="14606" width="12.19921875" style="3" bestFit="1" customWidth="1"/>
    <col min="14607" max="14607" width="6.296875" style="3" bestFit="1" customWidth="1"/>
    <col min="14608" max="14608" width="5.5" style="3" bestFit="1" customWidth="1"/>
    <col min="14609" max="14850" width="10.796875" style="3"/>
    <col min="14851" max="14851" width="22" style="3" customWidth="1"/>
    <col min="14852" max="14852" width="12.19921875" style="3" bestFit="1" customWidth="1"/>
    <col min="14853" max="14853" width="16.296875" style="3" bestFit="1" customWidth="1"/>
    <col min="14854" max="14854" width="9.5" style="3" bestFit="1" customWidth="1"/>
    <col min="14855" max="14855" width="5.19921875" style="3" bestFit="1" customWidth="1"/>
    <col min="14856" max="14856" width="10.19921875" style="3" bestFit="1" customWidth="1"/>
    <col min="14857" max="14857" width="8.69921875" style="3" bestFit="1" customWidth="1"/>
    <col min="14858" max="14858" width="5.296875" style="3" bestFit="1" customWidth="1"/>
    <col min="14859" max="14859" width="7.296875" style="3" bestFit="1" customWidth="1"/>
    <col min="14860" max="14860" width="9.69921875" style="3" bestFit="1" customWidth="1"/>
    <col min="14861" max="14861" width="10.19921875" style="3" bestFit="1" customWidth="1"/>
    <col min="14862" max="14862" width="12.19921875" style="3" bestFit="1" customWidth="1"/>
    <col min="14863" max="14863" width="6.296875" style="3" bestFit="1" customWidth="1"/>
    <col min="14864" max="14864" width="5.5" style="3" bestFit="1" customWidth="1"/>
    <col min="14865" max="15106" width="10.796875" style="3"/>
    <col min="15107" max="15107" width="22" style="3" customWidth="1"/>
    <col min="15108" max="15108" width="12.19921875" style="3" bestFit="1" customWidth="1"/>
    <col min="15109" max="15109" width="16.296875" style="3" bestFit="1" customWidth="1"/>
    <col min="15110" max="15110" width="9.5" style="3" bestFit="1" customWidth="1"/>
    <col min="15111" max="15111" width="5.19921875" style="3" bestFit="1" customWidth="1"/>
    <col min="15112" max="15112" width="10.19921875" style="3" bestFit="1" customWidth="1"/>
    <col min="15113" max="15113" width="8.69921875" style="3" bestFit="1" customWidth="1"/>
    <col min="15114" max="15114" width="5.296875" style="3" bestFit="1" customWidth="1"/>
    <col min="15115" max="15115" width="7.296875" style="3" bestFit="1" customWidth="1"/>
    <col min="15116" max="15116" width="9.69921875" style="3" bestFit="1" customWidth="1"/>
    <col min="15117" max="15117" width="10.19921875" style="3" bestFit="1" customWidth="1"/>
    <col min="15118" max="15118" width="12.19921875" style="3" bestFit="1" customWidth="1"/>
    <col min="15119" max="15119" width="6.296875" style="3" bestFit="1" customWidth="1"/>
    <col min="15120" max="15120" width="5.5" style="3" bestFit="1" customWidth="1"/>
    <col min="15121" max="15362" width="10.796875" style="3"/>
    <col min="15363" max="15363" width="22" style="3" customWidth="1"/>
    <col min="15364" max="15364" width="12.19921875" style="3" bestFit="1" customWidth="1"/>
    <col min="15365" max="15365" width="16.296875" style="3" bestFit="1" customWidth="1"/>
    <col min="15366" max="15366" width="9.5" style="3" bestFit="1" customWidth="1"/>
    <col min="15367" max="15367" width="5.19921875" style="3" bestFit="1" customWidth="1"/>
    <col min="15368" max="15368" width="10.19921875" style="3" bestFit="1" customWidth="1"/>
    <col min="15369" max="15369" width="8.69921875" style="3" bestFit="1" customWidth="1"/>
    <col min="15370" max="15370" width="5.296875" style="3" bestFit="1" customWidth="1"/>
    <col min="15371" max="15371" width="7.296875" style="3" bestFit="1" customWidth="1"/>
    <col min="15372" max="15372" width="9.69921875" style="3" bestFit="1" customWidth="1"/>
    <col min="15373" max="15373" width="10.19921875" style="3" bestFit="1" customWidth="1"/>
    <col min="15374" max="15374" width="12.19921875" style="3" bestFit="1" customWidth="1"/>
    <col min="15375" max="15375" width="6.296875" style="3" bestFit="1" customWidth="1"/>
    <col min="15376" max="15376" width="5.5" style="3" bestFit="1" customWidth="1"/>
    <col min="15377" max="15618" width="10.796875" style="3"/>
    <col min="15619" max="15619" width="22" style="3" customWidth="1"/>
    <col min="15620" max="15620" width="12.19921875" style="3" bestFit="1" customWidth="1"/>
    <col min="15621" max="15621" width="16.296875" style="3" bestFit="1" customWidth="1"/>
    <col min="15622" max="15622" width="9.5" style="3" bestFit="1" customWidth="1"/>
    <col min="15623" max="15623" width="5.19921875" style="3" bestFit="1" customWidth="1"/>
    <col min="15624" max="15624" width="10.19921875" style="3" bestFit="1" customWidth="1"/>
    <col min="15625" max="15625" width="8.69921875" style="3" bestFit="1" customWidth="1"/>
    <col min="15626" max="15626" width="5.296875" style="3" bestFit="1" customWidth="1"/>
    <col min="15627" max="15627" width="7.296875" style="3" bestFit="1" customWidth="1"/>
    <col min="15628" max="15628" width="9.69921875" style="3" bestFit="1" customWidth="1"/>
    <col min="15629" max="15629" width="10.19921875" style="3" bestFit="1" customWidth="1"/>
    <col min="15630" max="15630" width="12.19921875" style="3" bestFit="1" customWidth="1"/>
    <col min="15631" max="15631" width="6.296875" style="3" bestFit="1" customWidth="1"/>
    <col min="15632" max="15632" width="5.5" style="3" bestFit="1" customWidth="1"/>
    <col min="15633" max="15874" width="10.796875" style="3"/>
    <col min="15875" max="15875" width="22" style="3" customWidth="1"/>
    <col min="15876" max="15876" width="12.19921875" style="3" bestFit="1" customWidth="1"/>
    <col min="15877" max="15877" width="16.296875" style="3" bestFit="1" customWidth="1"/>
    <col min="15878" max="15878" width="9.5" style="3" bestFit="1" customWidth="1"/>
    <col min="15879" max="15879" width="5.19921875" style="3" bestFit="1" customWidth="1"/>
    <col min="15880" max="15880" width="10.19921875" style="3" bestFit="1" customWidth="1"/>
    <col min="15881" max="15881" width="8.69921875" style="3" bestFit="1" customWidth="1"/>
    <col min="15882" max="15882" width="5.296875" style="3" bestFit="1" customWidth="1"/>
    <col min="15883" max="15883" width="7.296875" style="3" bestFit="1" customWidth="1"/>
    <col min="15884" max="15884" width="9.69921875" style="3" bestFit="1" customWidth="1"/>
    <col min="15885" max="15885" width="10.19921875" style="3" bestFit="1" customWidth="1"/>
    <col min="15886" max="15886" width="12.19921875" style="3" bestFit="1" customWidth="1"/>
    <col min="15887" max="15887" width="6.296875" style="3" bestFit="1" customWidth="1"/>
    <col min="15888" max="15888" width="5.5" style="3" bestFit="1" customWidth="1"/>
    <col min="15889" max="16130" width="10.796875" style="3"/>
    <col min="16131" max="16131" width="22" style="3" customWidth="1"/>
    <col min="16132" max="16132" width="12.19921875" style="3" bestFit="1" customWidth="1"/>
    <col min="16133" max="16133" width="16.296875" style="3" bestFit="1" customWidth="1"/>
    <col min="16134" max="16134" width="9.5" style="3" bestFit="1" customWidth="1"/>
    <col min="16135" max="16135" width="5.19921875" style="3" bestFit="1" customWidth="1"/>
    <col min="16136" max="16136" width="10.19921875" style="3" bestFit="1" customWidth="1"/>
    <col min="16137" max="16137" width="8.69921875" style="3" bestFit="1" customWidth="1"/>
    <col min="16138" max="16138" width="5.296875" style="3" bestFit="1" customWidth="1"/>
    <col min="16139" max="16139" width="7.296875" style="3" bestFit="1" customWidth="1"/>
    <col min="16140" max="16140" width="9.69921875" style="3" bestFit="1" customWidth="1"/>
    <col min="16141" max="16141" width="10.19921875" style="3" bestFit="1" customWidth="1"/>
    <col min="16142" max="16142" width="12.19921875" style="3" bestFit="1" customWidth="1"/>
    <col min="16143" max="16143" width="6.296875" style="3" bestFit="1" customWidth="1"/>
    <col min="16144" max="16144" width="5.5" style="3" bestFit="1" customWidth="1"/>
    <col min="16145" max="16384" width="10.796875" style="3"/>
  </cols>
  <sheetData>
    <row r="2" spans="1:14" x14ac:dyDescent="0.3">
      <c r="A2" s="1" t="s">
        <v>12</v>
      </c>
    </row>
    <row r="3" spans="1:14" x14ac:dyDescent="0.3">
      <c r="A3" s="1"/>
    </row>
    <row r="4" spans="1:14" x14ac:dyDescent="0.3">
      <c r="B4" s="5" t="s">
        <v>1</v>
      </c>
      <c r="C4" s="5" t="s">
        <v>30</v>
      </c>
      <c r="D4" s="5" t="s">
        <v>9</v>
      </c>
      <c r="E4" s="5" t="s">
        <v>8</v>
      </c>
      <c r="F4" s="5" t="s">
        <v>15</v>
      </c>
      <c r="G4" s="5" t="s">
        <v>3</v>
      </c>
      <c r="H4" s="5" t="s">
        <v>4</v>
      </c>
      <c r="I4" s="5" t="s">
        <v>5</v>
      </c>
      <c r="J4" s="5" t="s">
        <v>16</v>
      </c>
      <c r="K4" s="5" t="s">
        <v>17</v>
      </c>
      <c r="L4" s="5" t="s">
        <v>6</v>
      </c>
      <c r="M4" s="5" t="s">
        <v>18</v>
      </c>
      <c r="N4" s="5" t="s">
        <v>7</v>
      </c>
    </row>
    <row r="5" spans="1:14" ht="16.2" x14ac:dyDescent="0.35">
      <c r="A5" s="6" t="s">
        <v>22</v>
      </c>
      <c r="B5" s="7" t="s">
        <v>10</v>
      </c>
      <c r="C5" s="7" t="s">
        <v>10</v>
      </c>
      <c r="D5" s="7" t="s">
        <v>10</v>
      </c>
      <c r="E5" s="7" t="s">
        <v>10</v>
      </c>
      <c r="F5" s="7" t="s">
        <v>10</v>
      </c>
      <c r="G5" s="7" t="s">
        <v>10</v>
      </c>
      <c r="H5" s="7" t="s">
        <v>10</v>
      </c>
      <c r="I5" s="7" t="s">
        <v>10</v>
      </c>
      <c r="J5" s="7" t="s">
        <v>10</v>
      </c>
      <c r="K5" s="7" t="s">
        <v>10</v>
      </c>
      <c r="L5" s="7" t="s">
        <v>10</v>
      </c>
      <c r="M5" s="7" t="s">
        <v>10</v>
      </c>
      <c r="N5" s="7" t="s">
        <v>10</v>
      </c>
    </row>
    <row r="6" spans="1:14" x14ac:dyDescent="0.3">
      <c r="A6" s="4">
        <v>9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x14ac:dyDescent="0.3">
      <c r="A7" s="4">
        <f>A6+1</f>
        <v>10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</row>
    <row r="8" spans="1:14" x14ac:dyDescent="0.3">
      <c r="A8" s="4">
        <f t="shared" ref="A8:A37" si="0">A7+1</f>
        <v>11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</row>
    <row r="9" spans="1:14" x14ac:dyDescent="0.3">
      <c r="A9" s="4">
        <f t="shared" si="0"/>
        <v>12</v>
      </c>
      <c r="B9" s="2">
        <v>18</v>
      </c>
      <c r="C9" s="2">
        <v>0</v>
      </c>
      <c r="D9" s="2">
        <v>1</v>
      </c>
      <c r="E9" s="2">
        <v>1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</row>
    <row r="10" spans="1:14" x14ac:dyDescent="0.3">
      <c r="A10" s="4">
        <f t="shared" si="0"/>
        <v>13</v>
      </c>
      <c r="B10" s="2">
        <v>96</v>
      </c>
      <c r="C10" s="2">
        <v>1</v>
      </c>
      <c r="D10" s="2">
        <v>0</v>
      </c>
      <c r="E10" s="2">
        <v>0</v>
      </c>
      <c r="F10" s="2">
        <v>0</v>
      </c>
      <c r="G10" s="2">
        <v>0</v>
      </c>
      <c r="H10" s="2">
        <v>1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</row>
    <row r="11" spans="1:14" x14ac:dyDescent="0.3">
      <c r="A11" s="4">
        <f t="shared" si="0"/>
        <v>14</v>
      </c>
      <c r="B11" s="2">
        <v>318</v>
      </c>
      <c r="C11" s="2">
        <v>17</v>
      </c>
      <c r="D11" s="2">
        <v>0</v>
      </c>
      <c r="E11" s="2">
        <v>0</v>
      </c>
      <c r="F11" s="2">
        <v>1</v>
      </c>
      <c r="G11" s="2">
        <v>0</v>
      </c>
      <c r="H11" s="2">
        <v>11</v>
      </c>
      <c r="I11" s="2">
        <v>1</v>
      </c>
      <c r="J11" s="2">
        <v>1</v>
      </c>
      <c r="K11" s="2">
        <v>1</v>
      </c>
      <c r="L11" s="2">
        <v>0</v>
      </c>
      <c r="M11" s="2">
        <v>1</v>
      </c>
      <c r="N11" s="2">
        <v>1</v>
      </c>
    </row>
    <row r="12" spans="1:14" x14ac:dyDescent="0.3">
      <c r="A12" s="4">
        <f t="shared" si="0"/>
        <v>15</v>
      </c>
      <c r="B12" s="2">
        <v>692</v>
      </c>
      <c r="C12" s="2">
        <v>79</v>
      </c>
      <c r="D12" s="2">
        <v>0</v>
      </c>
      <c r="E12" s="2">
        <v>3</v>
      </c>
      <c r="F12" s="2">
        <v>1</v>
      </c>
      <c r="G12" s="2">
        <v>2</v>
      </c>
      <c r="H12" s="2">
        <v>41</v>
      </c>
      <c r="I12" s="2">
        <v>2</v>
      </c>
      <c r="J12" s="2">
        <v>9</v>
      </c>
      <c r="K12" s="2">
        <v>2</v>
      </c>
      <c r="L12" s="2">
        <v>0</v>
      </c>
      <c r="M12" s="2">
        <v>20</v>
      </c>
      <c r="N12" s="2">
        <v>2</v>
      </c>
    </row>
    <row r="13" spans="1:14" x14ac:dyDescent="0.3">
      <c r="A13" s="4">
        <f t="shared" si="0"/>
        <v>16</v>
      </c>
      <c r="B13" s="2">
        <v>1223</v>
      </c>
      <c r="C13" s="2">
        <v>168</v>
      </c>
      <c r="D13" s="2">
        <v>1</v>
      </c>
      <c r="E13" s="2">
        <v>2</v>
      </c>
      <c r="F13" s="2">
        <v>1</v>
      </c>
      <c r="G13" s="2">
        <v>3</v>
      </c>
      <c r="H13" s="2">
        <v>108</v>
      </c>
      <c r="I13" s="2">
        <v>0</v>
      </c>
      <c r="J13" s="2">
        <v>23</v>
      </c>
      <c r="K13" s="2">
        <v>7</v>
      </c>
      <c r="L13" s="2">
        <v>1</v>
      </c>
      <c r="M13" s="2">
        <v>23</v>
      </c>
      <c r="N13" s="2">
        <v>2</v>
      </c>
    </row>
    <row r="14" spans="1:14" x14ac:dyDescent="0.3">
      <c r="A14" s="4">
        <f t="shared" si="0"/>
        <v>17</v>
      </c>
      <c r="B14" s="2">
        <v>1669</v>
      </c>
      <c r="C14" s="2">
        <v>259</v>
      </c>
      <c r="D14" s="2">
        <v>1</v>
      </c>
      <c r="E14" s="2">
        <v>7</v>
      </c>
      <c r="F14" s="2">
        <v>4</v>
      </c>
      <c r="G14" s="2">
        <v>6</v>
      </c>
      <c r="H14" s="2">
        <v>126</v>
      </c>
      <c r="I14" s="2">
        <v>0</v>
      </c>
      <c r="J14" s="2">
        <v>53</v>
      </c>
      <c r="K14" s="2">
        <v>9</v>
      </c>
      <c r="L14" s="2">
        <v>1</v>
      </c>
      <c r="M14" s="2">
        <v>56</v>
      </c>
      <c r="N14" s="2">
        <v>4</v>
      </c>
    </row>
    <row r="15" spans="1:14" x14ac:dyDescent="0.3">
      <c r="A15" s="4">
        <f t="shared" si="0"/>
        <v>18</v>
      </c>
      <c r="B15" s="2">
        <v>2708</v>
      </c>
      <c r="C15" s="2">
        <v>583</v>
      </c>
      <c r="D15" s="2">
        <v>2</v>
      </c>
      <c r="E15" s="2">
        <v>3</v>
      </c>
      <c r="F15" s="2">
        <v>16</v>
      </c>
      <c r="G15" s="2">
        <v>10</v>
      </c>
      <c r="H15" s="2">
        <v>214</v>
      </c>
      <c r="I15" s="2">
        <v>6</v>
      </c>
      <c r="J15" s="2">
        <v>187</v>
      </c>
      <c r="K15" s="2">
        <v>21</v>
      </c>
      <c r="L15" s="2">
        <v>2</v>
      </c>
      <c r="M15" s="2">
        <v>124</v>
      </c>
      <c r="N15" s="2">
        <v>3</v>
      </c>
    </row>
    <row r="16" spans="1:14" x14ac:dyDescent="0.3">
      <c r="A16" s="4">
        <f t="shared" si="0"/>
        <v>19</v>
      </c>
      <c r="B16" s="2">
        <v>3903</v>
      </c>
      <c r="C16" s="2">
        <v>980</v>
      </c>
      <c r="D16" s="2">
        <v>5</v>
      </c>
      <c r="E16" s="2">
        <v>18</v>
      </c>
      <c r="F16" s="2">
        <v>18</v>
      </c>
      <c r="G16" s="2">
        <v>18</v>
      </c>
      <c r="H16" s="2">
        <v>461</v>
      </c>
      <c r="I16" s="2">
        <v>9</v>
      </c>
      <c r="J16" s="2">
        <v>305</v>
      </c>
      <c r="K16" s="2">
        <v>29</v>
      </c>
      <c r="L16" s="2">
        <v>5</v>
      </c>
      <c r="M16" s="2">
        <v>131</v>
      </c>
      <c r="N16" s="2">
        <v>4</v>
      </c>
    </row>
    <row r="17" spans="1:14" x14ac:dyDescent="0.3">
      <c r="A17" s="4">
        <f t="shared" si="0"/>
        <v>20</v>
      </c>
      <c r="B17" s="2">
        <v>5006</v>
      </c>
      <c r="C17" s="2">
        <v>1350</v>
      </c>
      <c r="D17" s="2">
        <v>6</v>
      </c>
      <c r="E17" s="2">
        <v>45</v>
      </c>
      <c r="F17" s="2">
        <v>28</v>
      </c>
      <c r="G17" s="2">
        <v>20</v>
      </c>
      <c r="H17" s="2">
        <v>413</v>
      </c>
      <c r="I17" s="2">
        <v>31</v>
      </c>
      <c r="J17" s="2">
        <v>621</v>
      </c>
      <c r="K17" s="2">
        <v>39</v>
      </c>
      <c r="L17" s="2">
        <v>18</v>
      </c>
      <c r="M17" s="2">
        <v>169</v>
      </c>
      <c r="N17" s="2">
        <v>11</v>
      </c>
    </row>
    <row r="18" spans="1:14" x14ac:dyDescent="0.3">
      <c r="A18" s="4">
        <f t="shared" si="0"/>
        <v>21</v>
      </c>
      <c r="B18" s="2">
        <v>6380</v>
      </c>
      <c r="C18" s="2">
        <v>1563</v>
      </c>
      <c r="D18" s="2">
        <v>6</v>
      </c>
      <c r="E18" s="2">
        <v>13</v>
      </c>
      <c r="F18" s="2">
        <v>46</v>
      </c>
      <c r="G18" s="2">
        <v>28</v>
      </c>
      <c r="H18" s="2">
        <v>369</v>
      </c>
      <c r="I18" s="2">
        <v>32</v>
      </c>
      <c r="J18" s="2">
        <v>802</v>
      </c>
      <c r="K18" s="2">
        <v>54</v>
      </c>
      <c r="L18" s="2">
        <v>24</v>
      </c>
      <c r="M18" s="2">
        <v>198</v>
      </c>
      <c r="N18" s="2">
        <v>10</v>
      </c>
    </row>
    <row r="19" spans="1:14" x14ac:dyDescent="0.3">
      <c r="A19" s="4">
        <f t="shared" si="0"/>
        <v>22</v>
      </c>
      <c r="B19" s="2">
        <v>6821</v>
      </c>
      <c r="C19" s="2">
        <v>1625</v>
      </c>
      <c r="D19" s="2">
        <v>25</v>
      </c>
      <c r="E19" s="2">
        <v>53</v>
      </c>
      <c r="F19" s="2">
        <v>36</v>
      </c>
      <c r="G19" s="2">
        <v>55</v>
      </c>
      <c r="H19" s="2">
        <v>303</v>
      </c>
      <c r="I19" s="2">
        <v>29</v>
      </c>
      <c r="J19" s="2">
        <v>899</v>
      </c>
      <c r="K19" s="2">
        <v>53</v>
      </c>
      <c r="L19" s="2">
        <v>20</v>
      </c>
      <c r="M19" s="2">
        <v>210</v>
      </c>
      <c r="N19" s="2">
        <v>20</v>
      </c>
    </row>
    <row r="20" spans="1:14" x14ac:dyDescent="0.3">
      <c r="A20" s="4">
        <f t="shared" si="0"/>
        <v>23</v>
      </c>
      <c r="B20" s="2">
        <v>7096</v>
      </c>
      <c r="C20" s="2">
        <v>1380</v>
      </c>
      <c r="D20" s="2">
        <v>18</v>
      </c>
      <c r="E20" s="2">
        <v>55</v>
      </c>
      <c r="F20" s="2">
        <v>77</v>
      </c>
      <c r="G20" s="2">
        <v>59</v>
      </c>
      <c r="H20" s="2">
        <v>185</v>
      </c>
      <c r="I20" s="2">
        <v>29</v>
      </c>
      <c r="J20" s="2">
        <v>712</v>
      </c>
      <c r="K20" s="2">
        <v>54</v>
      </c>
      <c r="L20" s="2">
        <v>25</v>
      </c>
      <c r="M20" s="2">
        <v>200</v>
      </c>
      <c r="N20" s="2">
        <v>39</v>
      </c>
    </row>
    <row r="21" spans="1:14" x14ac:dyDescent="0.3">
      <c r="A21" s="4">
        <f t="shared" si="0"/>
        <v>24</v>
      </c>
      <c r="B21" s="2">
        <v>6790</v>
      </c>
      <c r="C21" s="2">
        <v>1476</v>
      </c>
      <c r="D21" s="2">
        <v>21</v>
      </c>
      <c r="E21" s="2">
        <v>44</v>
      </c>
      <c r="F21" s="2">
        <v>81</v>
      </c>
      <c r="G21" s="2">
        <v>55</v>
      </c>
      <c r="H21" s="2">
        <v>233</v>
      </c>
      <c r="I21" s="2">
        <v>58</v>
      </c>
      <c r="J21" s="2">
        <v>565</v>
      </c>
      <c r="K21" s="2">
        <v>50</v>
      </c>
      <c r="L21" s="2">
        <v>34</v>
      </c>
      <c r="M21" s="2">
        <v>304</v>
      </c>
      <c r="N21" s="2">
        <v>96</v>
      </c>
    </row>
    <row r="22" spans="1:14" x14ac:dyDescent="0.3">
      <c r="A22" s="4">
        <f t="shared" si="0"/>
        <v>25</v>
      </c>
      <c r="B22" s="2">
        <v>7256</v>
      </c>
      <c r="C22" s="2">
        <v>1178</v>
      </c>
      <c r="D22" s="2">
        <v>14</v>
      </c>
      <c r="E22" s="2">
        <v>49</v>
      </c>
      <c r="F22" s="2">
        <v>100</v>
      </c>
      <c r="G22" s="2">
        <v>41</v>
      </c>
      <c r="H22" s="2">
        <v>185</v>
      </c>
      <c r="I22" s="2">
        <v>48</v>
      </c>
      <c r="J22" s="2">
        <v>342</v>
      </c>
      <c r="K22" s="2">
        <v>34</v>
      </c>
      <c r="L22" s="2">
        <v>37</v>
      </c>
      <c r="M22" s="2">
        <v>248</v>
      </c>
      <c r="N22" s="2">
        <v>143</v>
      </c>
    </row>
    <row r="23" spans="1:14" x14ac:dyDescent="0.3">
      <c r="A23" s="4">
        <f t="shared" si="0"/>
        <v>26</v>
      </c>
      <c r="B23" s="2">
        <v>7094</v>
      </c>
      <c r="C23" s="2">
        <v>1122</v>
      </c>
      <c r="D23" s="2">
        <v>10</v>
      </c>
      <c r="E23" s="2">
        <v>27</v>
      </c>
      <c r="F23" s="2">
        <v>67</v>
      </c>
      <c r="G23" s="2">
        <v>54</v>
      </c>
      <c r="H23" s="2">
        <v>122</v>
      </c>
      <c r="I23" s="2">
        <v>36</v>
      </c>
      <c r="J23" s="2">
        <v>315</v>
      </c>
      <c r="K23" s="2">
        <v>53</v>
      </c>
      <c r="L23" s="2">
        <v>24</v>
      </c>
      <c r="M23" s="2">
        <v>259</v>
      </c>
      <c r="N23" s="2">
        <v>192</v>
      </c>
    </row>
    <row r="24" spans="1:14" x14ac:dyDescent="0.3">
      <c r="A24" s="4">
        <f t="shared" si="0"/>
        <v>27</v>
      </c>
      <c r="B24" s="2">
        <v>7195</v>
      </c>
      <c r="C24" s="2">
        <v>1105</v>
      </c>
      <c r="D24" s="2">
        <v>36</v>
      </c>
      <c r="E24" s="2">
        <v>51</v>
      </c>
      <c r="F24" s="2">
        <v>72</v>
      </c>
      <c r="G24" s="2">
        <v>40</v>
      </c>
      <c r="H24" s="2">
        <v>146</v>
      </c>
      <c r="I24" s="2">
        <v>83</v>
      </c>
      <c r="J24" s="2">
        <v>235</v>
      </c>
      <c r="K24" s="2">
        <v>35</v>
      </c>
      <c r="L24" s="2">
        <v>24</v>
      </c>
      <c r="M24" s="2">
        <v>242</v>
      </c>
      <c r="N24" s="2">
        <v>228</v>
      </c>
    </row>
    <row r="25" spans="1:14" x14ac:dyDescent="0.3">
      <c r="A25" s="4">
        <f t="shared" si="0"/>
        <v>28</v>
      </c>
      <c r="B25" s="2">
        <v>7204</v>
      </c>
      <c r="C25" s="2">
        <v>1022</v>
      </c>
      <c r="D25" s="2">
        <v>24</v>
      </c>
      <c r="E25" s="2">
        <v>40</v>
      </c>
      <c r="F25" s="2">
        <v>69</v>
      </c>
      <c r="G25" s="2">
        <v>28</v>
      </c>
      <c r="H25" s="2">
        <v>105</v>
      </c>
      <c r="I25" s="2">
        <v>32</v>
      </c>
      <c r="J25" s="2">
        <v>205</v>
      </c>
      <c r="K25" s="2">
        <v>32</v>
      </c>
      <c r="L25" s="2">
        <v>36</v>
      </c>
      <c r="M25" s="2">
        <v>241</v>
      </c>
      <c r="N25" s="2">
        <v>274</v>
      </c>
    </row>
    <row r="26" spans="1:14" x14ac:dyDescent="0.3">
      <c r="A26" s="4">
        <f t="shared" si="0"/>
        <v>29</v>
      </c>
      <c r="B26" s="2">
        <v>7303</v>
      </c>
      <c r="C26" s="2">
        <v>1054</v>
      </c>
      <c r="D26" s="2">
        <v>30</v>
      </c>
      <c r="E26" s="2">
        <v>67</v>
      </c>
      <c r="F26" s="2">
        <v>69</v>
      </c>
      <c r="G26" s="2">
        <v>38</v>
      </c>
      <c r="H26" s="2">
        <v>106</v>
      </c>
      <c r="I26" s="2">
        <v>33</v>
      </c>
      <c r="J26" s="2">
        <v>204</v>
      </c>
      <c r="K26" s="2">
        <v>32</v>
      </c>
      <c r="L26" s="2">
        <v>37</v>
      </c>
      <c r="M26" s="2">
        <v>250</v>
      </c>
      <c r="N26" s="2">
        <v>285</v>
      </c>
    </row>
    <row r="27" spans="1:14" x14ac:dyDescent="0.3">
      <c r="A27" s="4">
        <f t="shared" si="0"/>
        <v>30</v>
      </c>
      <c r="B27" s="2">
        <v>7677</v>
      </c>
      <c r="C27" s="2">
        <v>935</v>
      </c>
      <c r="D27" s="2">
        <v>2</v>
      </c>
      <c r="E27" s="2">
        <v>2</v>
      </c>
      <c r="F27" s="2">
        <v>124</v>
      </c>
      <c r="G27" s="2">
        <v>23</v>
      </c>
      <c r="H27" s="2">
        <v>61</v>
      </c>
      <c r="I27" s="2">
        <v>44</v>
      </c>
      <c r="J27" s="2">
        <v>166</v>
      </c>
      <c r="K27" s="2">
        <v>47</v>
      </c>
      <c r="L27" s="2">
        <v>46</v>
      </c>
      <c r="M27" s="2">
        <v>190</v>
      </c>
      <c r="N27" s="2">
        <v>234</v>
      </c>
    </row>
    <row r="28" spans="1:14" x14ac:dyDescent="0.3">
      <c r="A28" s="4">
        <f t="shared" si="0"/>
        <v>31</v>
      </c>
      <c r="B28" s="2">
        <v>7114</v>
      </c>
      <c r="C28" s="2">
        <v>773</v>
      </c>
      <c r="D28" s="2">
        <v>20</v>
      </c>
      <c r="E28" s="2">
        <v>28</v>
      </c>
      <c r="F28" s="2">
        <v>71</v>
      </c>
      <c r="G28" s="2">
        <v>52</v>
      </c>
      <c r="H28" s="2">
        <v>68</v>
      </c>
      <c r="I28" s="2">
        <v>40</v>
      </c>
      <c r="J28" s="2">
        <v>61</v>
      </c>
      <c r="K28" s="2">
        <v>14</v>
      </c>
      <c r="L28" s="2">
        <v>50</v>
      </c>
      <c r="M28" s="2">
        <v>134</v>
      </c>
      <c r="N28" s="2">
        <v>283</v>
      </c>
    </row>
    <row r="29" spans="1:14" x14ac:dyDescent="0.3">
      <c r="A29" s="4">
        <f t="shared" si="0"/>
        <v>32</v>
      </c>
      <c r="B29" s="2">
        <v>6914</v>
      </c>
      <c r="C29" s="2">
        <v>745</v>
      </c>
      <c r="D29" s="2">
        <v>41</v>
      </c>
      <c r="E29" s="2">
        <v>51</v>
      </c>
      <c r="F29" s="2">
        <v>59</v>
      </c>
      <c r="G29" s="2">
        <v>24</v>
      </c>
      <c r="H29" s="2">
        <v>86</v>
      </c>
      <c r="I29" s="2">
        <v>34</v>
      </c>
      <c r="J29" s="2">
        <v>121</v>
      </c>
      <c r="K29" s="2">
        <v>33</v>
      </c>
      <c r="L29" s="2">
        <v>54</v>
      </c>
      <c r="M29" s="2">
        <v>122</v>
      </c>
      <c r="N29" s="2">
        <v>212</v>
      </c>
    </row>
    <row r="30" spans="1:14" x14ac:dyDescent="0.3">
      <c r="A30" s="4">
        <f t="shared" si="0"/>
        <v>33</v>
      </c>
      <c r="B30" s="2">
        <v>6755</v>
      </c>
      <c r="C30" s="2">
        <v>701</v>
      </c>
      <c r="D30" s="2">
        <v>16</v>
      </c>
      <c r="E30" s="2">
        <v>16</v>
      </c>
      <c r="F30" s="2">
        <v>72</v>
      </c>
      <c r="G30" s="2">
        <v>17</v>
      </c>
      <c r="H30" s="2">
        <v>99</v>
      </c>
      <c r="I30" s="2">
        <v>21</v>
      </c>
      <c r="J30" s="2">
        <v>61</v>
      </c>
      <c r="K30" s="2">
        <v>12</v>
      </c>
      <c r="L30" s="2">
        <v>62</v>
      </c>
      <c r="M30" s="2">
        <v>99</v>
      </c>
      <c r="N30" s="2">
        <v>258</v>
      </c>
    </row>
    <row r="31" spans="1:14" x14ac:dyDescent="0.3">
      <c r="A31" s="4">
        <f t="shared" si="0"/>
        <v>34</v>
      </c>
      <c r="B31" s="2">
        <v>7018</v>
      </c>
      <c r="C31" s="2">
        <v>653</v>
      </c>
      <c r="D31" s="2">
        <v>8</v>
      </c>
      <c r="E31" s="2">
        <v>12</v>
      </c>
      <c r="F31" s="2">
        <v>49</v>
      </c>
      <c r="G31" s="2">
        <v>22</v>
      </c>
      <c r="H31" s="2">
        <v>94</v>
      </c>
      <c r="I31" s="2">
        <v>11</v>
      </c>
      <c r="J31" s="2">
        <v>115</v>
      </c>
      <c r="K31" s="2">
        <v>17</v>
      </c>
      <c r="L31" s="2">
        <v>67</v>
      </c>
      <c r="M31" s="2">
        <v>87</v>
      </c>
      <c r="N31" s="2">
        <v>191</v>
      </c>
    </row>
    <row r="32" spans="1:14" x14ac:dyDescent="0.3">
      <c r="A32" s="4">
        <f t="shared" si="0"/>
        <v>35</v>
      </c>
      <c r="B32" s="2">
        <v>6212</v>
      </c>
      <c r="C32" s="2">
        <v>615</v>
      </c>
      <c r="D32" s="2">
        <v>15</v>
      </c>
      <c r="E32" s="2">
        <v>28</v>
      </c>
      <c r="F32" s="2">
        <v>64</v>
      </c>
      <c r="G32" s="2">
        <v>10</v>
      </c>
      <c r="H32" s="2">
        <v>77</v>
      </c>
      <c r="I32" s="2">
        <v>8</v>
      </c>
      <c r="J32" s="2">
        <v>62</v>
      </c>
      <c r="K32" s="2">
        <v>29</v>
      </c>
      <c r="L32" s="2">
        <v>85</v>
      </c>
      <c r="M32" s="2">
        <v>84</v>
      </c>
      <c r="N32" s="2">
        <v>196</v>
      </c>
    </row>
    <row r="33" spans="1:14" x14ac:dyDescent="0.3">
      <c r="A33" s="4">
        <f t="shared" si="0"/>
        <v>36</v>
      </c>
      <c r="B33" s="2">
        <v>5741</v>
      </c>
      <c r="C33" s="2">
        <v>781</v>
      </c>
      <c r="D33" s="2">
        <v>13</v>
      </c>
      <c r="E33" s="2">
        <v>24</v>
      </c>
      <c r="F33" s="2">
        <v>55</v>
      </c>
      <c r="G33" s="2">
        <v>16</v>
      </c>
      <c r="H33" s="2">
        <v>207</v>
      </c>
      <c r="I33" s="2">
        <v>11</v>
      </c>
      <c r="J33" s="2">
        <v>131</v>
      </c>
      <c r="K33" s="2">
        <v>12</v>
      </c>
      <c r="L33" s="2">
        <v>87</v>
      </c>
      <c r="M33" s="2">
        <v>75</v>
      </c>
      <c r="N33" s="2">
        <v>187</v>
      </c>
    </row>
    <row r="34" spans="1:14" x14ac:dyDescent="0.3">
      <c r="A34" s="4">
        <f t="shared" si="0"/>
        <v>37</v>
      </c>
      <c r="B34" s="2">
        <v>5007</v>
      </c>
      <c r="C34" s="2">
        <v>500</v>
      </c>
      <c r="D34" s="2">
        <v>1</v>
      </c>
      <c r="E34" s="2">
        <v>9</v>
      </c>
      <c r="F34" s="2">
        <v>60</v>
      </c>
      <c r="G34" s="2">
        <v>13</v>
      </c>
      <c r="H34" s="2">
        <v>47</v>
      </c>
      <c r="I34" s="2">
        <v>12</v>
      </c>
      <c r="J34" s="2">
        <v>67</v>
      </c>
      <c r="K34" s="2">
        <v>7</v>
      </c>
      <c r="L34" s="2">
        <v>54</v>
      </c>
      <c r="M34" s="2">
        <v>70</v>
      </c>
      <c r="N34" s="2">
        <v>170</v>
      </c>
    </row>
    <row r="35" spans="1:14" x14ac:dyDescent="0.3">
      <c r="A35" s="4">
        <f t="shared" si="0"/>
        <v>38</v>
      </c>
      <c r="B35" s="2">
        <v>5322</v>
      </c>
      <c r="C35" s="2">
        <v>588</v>
      </c>
      <c r="D35" s="2">
        <v>2</v>
      </c>
      <c r="E35" s="2">
        <v>4</v>
      </c>
      <c r="F35" s="2">
        <v>57</v>
      </c>
      <c r="G35" s="2">
        <v>11</v>
      </c>
      <c r="H35" s="2">
        <v>68</v>
      </c>
      <c r="I35" s="2">
        <v>3</v>
      </c>
      <c r="J35" s="2">
        <v>144</v>
      </c>
      <c r="K35" s="2">
        <v>13</v>
      </c>
      <c r="L35" s="2">
        <v>67</v>
      </c>
      <c r="M35" s="2">
        <v>74</v>
      </c>
      <c r="N35" s="2">
        <v>151</v>
      </c>
    </row>
    <row r="36" spans="1:14" x14ac:dyDescent="0.3">
      <c r="A36" s="4">
        <f t="shared" si="0"/>
        <v>39</v>
      </c>
      <c r="B36" s="2">
        <v>4874</v>
      </c>
      <c r="C36" s="2">
        <v>480</v>
      </c>
      <c r="D36" s="2">
        <v>8</v>
      </c>
      <c r="E36" s="2">
        <v>9</v>
      </c>
      <c r="F36" s="2">
        <v>36</v>
      </c>
      <c r="G36" s="2">
        <v>8</v>
      </c>
      <c r="H36" s="2">
        <v>66</v>
      </c>
      <c r="I36" s="2">
        <v>24</v>
      </c>
      <c r="J36" s="2">
        <v>83</v>
      </c>
      <c r="K36" s="2">
        <v>11</v>
      </c>
      <c r="L36" s="2">
        <v>51</v>
      </c>
      <c r="M36" s="2">
        <v>71</v>
      </c>
      <c r="N36" s="2">
        <v>130</v>
      </c>
    </row>
    <row r="37" spans="1:14" x14ac:dyDescent="0.3">
      <c r="A37" s="4">
        <f t="shared" si="0"/>
        <v>40</v>
      </c>
      <c r="B37" s="2">
        <v>4581</v>
      </c>
      <c r="C37" s="2">
        <v>520</v>
      </c>
      <c r="D37" s="2">
        <v>4</v>
      </c>
      <c r="E37" s="2">
        <v>9</v>
      </c>
      <c r="F37" s="2">
        <v>38</v>
      </c>
      <c r="G37" s="2">
        <v>11</v>
      </c>
      <c r="H37" s="2">
        <v>147</v>
      </c>
      <c r="I37" s="2">
        <v>24</v>
      </c>
      <c r="J37" s="2">
        <v>59</v>
      </c>
      <c r="K37" s="2">
        <v>13</v>
      </c>
      <c r="L37" s="2">
        <v>49</v>
      </c>
      <c r="M37" s="2">
        <v>73</v>
      </c>
      <c r="N37" s="2">
        <v>106</v>
      </c>
    </row>
    <row r="38" spans="1:14" x14ac:dyDescent="0.3">
      <c r="A38" s="6" t="s">
        <v>29</v>
      </c>
      <c r="B38" s="5">
        <v>145987</v>
      </c>
      <c r="C38" s="5">
        <v>22379</v>
      </c>
      <c r="D38" s="5">
        <v>330</v>
      </c>
      <c r="E38" s="5">
        <v>670</v>
      </c>
      <c r="F38" s="5">
        <v>1371</v>
      </c>
      <c r="G38" s="5">
        <v>667</v>
      </c>
      <c r="H38" s="5">
        <v>4169</v>
      </c>
      <c r="I38" s="5">
        <v>661</v>
      </c>
      <c r="J38" s="5">
        <v>6593</v>
      </c>
      <c r="K38" s="5">
        <v>715</v>
      </c>
      <c r="L38" s="5">
        <v>966</v>
      </c>
      <c r="M38" s="5">
        <v>3787</v>
      </c>
      <c r="N38" s="5">
        <v>3450</v>
      </c>
    </row>
    <row r="39" spans="1:14" x14ac:dyDescent="0.3">
      <c r="A39" s="4" t="s">
        <v>23</v>
      </c>
    </row>
    <row r="41" spans="1:14" x14ac:dyDescent="0.3">
      <c r="A41" s="3"/>
      <c r="B41" s="4"/>
      <c r="F41" s="3"/>
    </row>
    <row r="42" spans="1:14" x14ac:dyDescent="0.3">
      <c r="C42" s="8"/>
      <c r="D42" s="8"/>
      <c r="E42" s="8"/>
      <c r="F42" s="8"/>
    </row>
    <row r="43" spans="1:14" x14ac:dyDescent="0.3">
      <c r="C43" s="8"/>
      <c r="D43" s="8"/>
      <c r="E43" s="8"/>
      <c r="F43" s="8"/>
    </row>
    <row r="44" spans="1:14" x14ac:dyDescent="0.3">
      <c r="C44" s="8"/>
      <c r="D44" s="8"/>
      <c r="E44" s="8"/>
      <c r="F44" s="8"/>
    </row>
    <row r="45" spans="1:14" x14ac:dyDescent="0.3">
      <c r="C45" s="8"/>
      <c r="D45" s="8"/>
      <c r="E45" s="8"/>
      <c r="F45" s="8"/>
    </row>
    <row r="46" spans="1:14" x14ac:dyDescent="0.3">
      <c r="C46" s="8"/>
      <c r="D46" s="8"/>
      <c r="E46" s="8"/>
      <c r="F46" s="8"/>
    </row>
    <row r="47" spans="1:14" x14ac:dyDescent="0.3">
      <c r="C47" s="8"/>
      <c r="D47" s="8"/>
      <c r="E47" s="8"/>
      <c r="F47" s="8"/>
    </row>
    <row r="48" spans="1:14" x14ac:dyDescent="0.3">
      <c r="C48" s="8"/>
      <c r="D48" s="8"/>
      <c r="E48" s="8"/>
      <c r="F48" s="8"/>
    </row>
    <row r="49" spans="2:6" x14ac:dyDescent="0.3">
      <c r="C49" s="8"/>
      <c r="D49" s="8"/>
      <c r="E49" s="8"/>
      <c r="F49" s="8"/>
    </row>
    <row r="50" spans="2:6" x14ac:dyDescent="0.3">
      <c r="C50" s="8"/>
      <c r="D50" s="8"/>
      <c r="E50" s="8"/>
      <c r="F50" s="8"/>
    </row>
    <row r="51" spans="2:6" x14ac:dyDescent="0.3">
      <c r="C51" s="8"/>
      <c r="D51" s="8"/>
      <c r="E51" s="8"/>
      <c r="F51" s="8"/>
    </row>
    <row r="52" spans="2:6" x14ac:dyDescent="0.3">
      <c r="C52" s="8"/>
      <c r="D52" s="8"/>
      <c r="E52" s="8"/>
      <c r="F52" s="8"/>
    </row>
    <row r="53" spans="2:6" x14ac:dyDescent="0.3">
      <c r="B53" s="10"/>
      <c r="C53" s="8"/>
      <c r="D53" s="8"/>
      <c r="E53" s="8"/>
      <c r="F53" s="8"/>
    </row>
    <row r="54" spans="2:6" x14ac:dyDescent="0.3">
      <c r="C54" s="8"/>
      <c r="D54" s="8"/>
      <c r="E54" s="8"/>
      <c r="F54" s="8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1"/>
  <sheetViews>
    <sheetView zoomScale="90" zoomScaleNormal="90" workbookViewId="0">
      <selection activeCell="C18" sqref="C18"/>
    </sheetView>
  </sheetViews>
  <sheetFormatPr defaultColWidth="12" defaultRowHeight="15.6" x14ac:dyDescent="0.3"/>
  <cols>
    <col min="1" max="1" width="12" style="3"/>
    <col min="2" max="2" width="17.296875" style="3" customWidth="1"/>
    <col min="3" max="3" width="17.5" style="9" customWidth="1"/>
    <col min="4" max="4" width="16" style="8" customWidth="1"/>
    <col min="5" max="5" width="15" style="8" customWidth="1"/>
    <col min="6" max="6" width="12.296875" style="8" customWidth="1"/>
    <col min="7" max="7" width="21" style="8" bestFit="1" customWidth="1"/>
    <col min="8" max="8" width="22" style="8" bestFit="1" customWidth="1"/>
    <col min="9" max="16384" width="12" style="3"/>
  </cols>
  <sheetData>
    <row r="3" spans="2:8" x14ac:dyDescent="0.3">
      <c r="B3" s="12" t="s">
        <v>14</v>
      </c>
      <c r="C3" s="13" t="s">
        <v>13</v>
      </c>
      <c r="D3" s="14" t="s">
        <v>19</v>
      </c>
      <c r="E3" s="14" t="s">
        <v>20</v>
      </c>
      <c r="F3" s="14" t="s">
        <v>33</v>
      </c>
      <c r="G3" s="15" t="s">
        <v>24</v>
      </c>
      <c r="H3" s="15" t="s">
        <v>26</v>
      </c>
    </row>
    <row r="4" spans="2:8" x14ac:dyDescent="0.3">
      <c r="B4" s="19" t="s">
        <v>1</v>
      </c>
      <c r="C4" s="20">
        <v>210147125</v>
      </c>
      <c r="D4" s="21">
        <v>2334.9512871042134</v>
      </c>
      <c r="E4" s="21">
        <v>69.468949432451197</v>
      </c>
      <c r="F4" s="29">
        <f>2.97517767570243/100</f>
        <v>2.9751776757024298E-2</v>
      </c>
      <c r="G4" s="22" t="s">
        <v>28</v>
      </c>
      <c r="H4" s="22" t="s">
        <v>28</v>
      </c>
    </row>
    <row r="5" spans="2:8" x14ac:dyDescent="0.3">
      <c r="B5" s="3" t="s">
        <v>30</v>
      </c>
      <c r="C5" s="9">
        <v>28990627</v>
      </c>
      <c r="D5" s="8">
        <v>3247.3426669937148</v>
      </c>
      <c r="E5" s="8">
        <v>77.193915122980954</v>
      </c>
      <c r="F5" s="26">
        <f>2.37714103619513/100</f>
        <v>2.3771410361951299E-2</v>
      </c>
      <c r="G5" s="8">
        <f t="shared" ref="G5:H7" si="0">D5/D$4</f>
        <v>1.3907539249013805</v>
      </c>
      <c r="H5" s="8">
        <f t="shared" si="0"/>
        <v>1.1112002665023919</v>
      </c>
    </row>
    <row r="6" spans="2:8" x14ac:dyDescent="0.3">
      <c r="B6" s="3" t="s">
        <v>31</v>
      </c>
      <c r="C6" s="9">
        <v>527734.63369762618</v>
      </c>
      <c r="D6" s="8">
        <v>5524.5200142928106</v>
      </c>
      <c r="E6" s="8">
        <v>145.97840391134972</v>
      </c>
      <c r="F6" s="26">
        <f>2.6/100</f>
        <v>2.6000000000000002E-2</v>
      </c>
      <c r="G6" s="8">
        <f t="shared" si="0"/>
        <v>2.3660108220691289</v>
      </c>
      <c r="H6" s="8">
        <f t="shared" si="0"/>
        <v>2.1013475099878001</v>
      </c>
    </row>
    <row r="7" spans="2:8" x14ac:dyDescent="0.3">
      <c r="B7" s="23" t="s">
        <v>32</v>
      </c>
      <c r="C7" s="24">
        <v>458972</v>
      </c>
      <c r="D7" s="25">
        <v>4820.9912587260224</v>
      </c>
      <c r="E7" s="25">
        <v>71.899810881709556</v>
      </c>
      <c r="F7" s="27">
        <f>1.5/100</f>
        <v>1.4999999999999999E-2</v>
      </c>
      <c r="G7" s="25">
        <f t="shared" si="0"/>
        <v>2.0647074246696491</v>
      </c>
      <c r="H7" s="25">
        <f t="shared" si="0"/>
        <v>1.0349920571581701</v>
      </c>
    </row>
    <row r="8" spans="2:8" x14ac:dyDescent="0.3">
      <c r="B8" s="3" t="s">
        <v>15</v>
      </c>
      <c r="C8" s="9">
        <v>1777225</v>
      </c>
      <c r="D8" s="8">
        <v>3746.0647920212691</v>
      </c>
      <c r="E8" s="8">
        <v>77.142736569652129</v>
      </c>
      <c r="F8" s="26">
        <f>2.05930064888248/100</f>
        <v>2.0593006488824801E-2</v>
      </c>
      <c r="G8" s="8">
        <f t="shared" ref="G8:G16" si="1">D8/D$4</f>
        <v>1.6043438733435449</v>
      </c>
      <c r="H8" s="8">
        <f t="shared" ref="H8:H16" si="2">E8/E$4</f>
        <v>1.1104635552990854</v>
      </c>
    </row>
    <row r="9" spans="2:8" x14ac:dyDescent="0.3">
      <c r="B9" s="3" t="s">
        <v>3</v>
      </c>
      <c r="C9" s="9">
        <v>881935</v>
      </c>
      <c r="D9" s="8">
        <v>3249.8993690011171</v>
      </c>
      <c r="E9" s="8">
        <v>75.629156343721476</v>
      </c>
      <c r="F9" s="26">
        <f>2.32712302002652/100</f>
        <v>2.3271230200265197E-2</v>
      </c>
      <c r="G9" s="8">
        <f t="shared" si="1"/>
        <v>1.3918488950712178</v>
      </c>
      <c r="H9" s="8">
        <f t="shared" si="2"/>
        <v>1.0886756883701001</v>
      </c>
    </row>
    <row r="10" spans="2:8" x14ac:dyDescent="0.3">
      <c r="B10" s="3" t="s">
        <v>4</v>
      </c>
      <c r="C10" s="9">
        <v>4144597</v>
      </c>
      <c r="D10" s="8">
        <v>3429.4528515076377</v>
      </c>
      <c r="E10" s="8">
        <v>100.58879065926072</v>
      </c>
      <c r="F10" s="26">
        <f>2.93308568493777/100</f>
        <v>2.9330856849377702E-2</v>
      </c>
      <c r="G10" s="8">
        <f t="shared" si="1"/>
        <v>1.468747065708945</v>
      </c>
      <c r="H10" s="8">
        <f t="shared" si="2"/>
        <v>1.4479676385068871</v>
      </c>
    </row>
    <row r="11" spans="2:8" x14ac:dyDescent="0.3">
      <c r="B11" s="3" t="s">
        <v>5</v>
      </c>
      <c r="C11" s="9">
        <v>605761</v>
      </c>
      <c r="D11" s="8">
        <v>8468.3563319527002</v>
      </c>
      <c r="E11" s="8">
        <v>109.11894294944706</v>
      </c>
      <c r="F11" s="26">
        <f>1.28854926117977/100</f>
        <v>1.2885492611797699E-2</v>
      </c>
      <c r="G11" s="8">
        <f t="shared" si="1"/>
        <v>3.6267807293123804</v>
      </c>
      <c r="H11" s="8">
        <f t="shared" si="2"/>
        <v>1.570758502049177</v>
      </c>
    </row>
    <row r="12" spans="2:8" x14ac:dyDescent="0.3">
      <c r="B12" s="3" t="s">
        <v>16</v>
      </c>
      <c r="C12" s="9">
        <v>8602865</v>
      </c>
      <c r="D12" s="8">
        <v>2717.7225261584367</v>
      </c>
      <c r="E12" s="8">
        <v>76.63725979659101</v>
      </c>
      <c r="F12" s="26">
        <f>2.8199074430501/100</f>
        <v>2.8199074430501E-2</v>
      </c>
      <c r="G12" s="8">
        <f t="shared" si="1"/>
        <v>1.163931145445408</v>
      </c>
      <c r="H12" s="8">
        <f t="shared" si="2"/>
        <v>1.1031872573675523</v>
      </c>
    </row>
    <row r="13" spans="2:8" x14ac:dyDescent="0.3">
      <c r="B13" s="3" t="s">
        <v>17</v>
      </c>
      <c r="C13" s="9">
        <v>845731</v>
      </c>
      <c r="D13" s="8">
        <v>5746.7445322448866</v>
      </c>
      <c r="E13" s="8">
        <v>84.542248067056789</v>
      </c>
      <c r="F13" s="26">
        <f>1.47064890062291/100</f>
        <v>1.47064890062291E-2</v>
      </c>
      <c r="G13" s="8">
        <f t="shared" si="1"/>
        <v>2.4611839073405037</v>
      </c>
      <c r="H13" s="8">
        <f t="shared" si="2"/>
        <v>1.2169789345851885</v>
      </c>
    </row>
    <row r="14" spans="2:8" x14ac:dyDescent="0.3">
      <c r="B14" s="3" t="s">
        <v>6</v>
      </c>
      <c r="C14" s="9">
        <v>1572866</v>
      </c>
      <c r="D14" s="8">
        <v>4412.2004035944574</v>
      </c>
      <c r="E14" s="8">
        <v>61.416547881383416</v>
      </c>
      <c r="F14" s="26">
        <f>1.39197095017147/100</f>
        <v>1.3919709501714702E-2</v>
      </c>
      <c r="G14" s="8">
        <f t="shared" si="1"/>
        <v>1.8896327422172607</v>
      </c>
      <c r="H14" s="8">
        <f t="shared" si="2"/>
        <v>0.88408632033657553</v>
      </c>
    </row>
    <row r="15" spans="2:8" x14ac:dyDescent="0.3">
      <c r="B15" s="3" t="s">
        <v>18</v>
      </c>
      <c r="C15" s="9">
        <v>7075181</v>
      </c>
      <c r="D15" s="8">
        <v>2476.5161484914661</v>
      </c>
      <c r="E15" s="8">
        <v>53.525132431240984</v>
      </c>
      <c r="F15" s="26">
        <f>2.16130762821171/100</f>
        <v>2.1613076282117102E-2</v>
      </c>
      <c r="G15" s="8">
        <f t="shared" si="1"/>
        <v>1.0606286144679362</v>
      </c>
      <c r="H15" s="8">
        <f t="shared" si="2"/>
        <v>0.7704900227876148</v>
      </c>
    </row>
    <row r="16" spans="2:8" x14ac:dyDescent="0.3">
      <c r="B16" s="16" t="s">
        <v>7</v>
      </c>
      <c r="C16" s="17">
        <v>3484466</v>
      </c>
      <c r="D16" s="11">
        <v>3608.3577799295504</v>
      </c>
      <c r="E16" s="11">
        <v>99.010867088385993</v>
      </c>
      <c r="F16" s="28">
        <f>2.7439315369198/100</f>
        <v>2.7439315369198001E-2</v>
      </c>
      <c r="G16" s="11">
        <f t="shared" si="1"/>
        <v>1.5453674771967534</v>
      </c>
      <c r="H16" s="11">
        <f t="shared" si="2"/>
        <v>1.4252535542467093</v>
      </c>
    </row>
    <row r="17" spans="2:8" x14ac:dyDescent="0.3">
      <c r="D17" s="25"/>
      <c r="E17" s="3"/>
      <c r="F17" s="3"/>
      <c r="G17" s="3"/>
      <c r="H17" s="3"/>
    </row>
    <row r="18" spans="2:8" x14ac:dyDescent="0.3">
      <c r="B18" s="23"/>
      <c r="C18" s="24"/>
      <c r="D18" s="25"/>
      <c r="E18" s="3"/>
      <c r="F18" s="3"/>
      <c r="G18" s="3"/>
      <c r="H18" s="3"/>
    </row>
    <row r="19" spans="2:8" x14ac:dyDescent="0.3">
      <c r="B19" s="18" t="s">
        <v>23</v>
      </c>
    </row>
    <row r="20" spans="2:8" x14ac:dyDescent="0.3">
      <c r="B20" s="3" t="s">
        <v>25</v>
      </c>
    </row>
    <row r="21" spans="2:8" x14ac:dyDescent="0.3">
      <c r="B21" s="3" t="s">
        <v>27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0"/>
  <sheetViews>
    <sheetView workbookViewId="0">
      <selection activeCell="D5" sqref="D5"/>
    </sheetView>
  </sheetViews>
  <sheetFormatPr defaultColWidth="12" defaultRowHeight="15.6" x14ac:dyDescent="0.3"/>
  <cols>
    <col min="1" max="1" width="12" style="3"/>
    <col min="2" max="2" width="17.296875" style="3" customWidth="1"/>
    <col min="3" max="3" width="17.5" style="9" customWidth="1"/>
    <col min="4" max="4" width="16" style="8" customWidth="1"/>
    <col min="5" max="5" width="15" style="8" customWidth="1"/>
    <col min="6" max="6" width="12.296875" style="8" customWidth="1"/>
    <col min="7" max="7" width="21" style="8" bestFit="1" customWidth="1"/>
    <col min="8" max="8" width="22" style="8" bestFit="1" customWidth="1"/>
    <col min="9" max="16384" width="12" style="3"/>
  </cols>
  <sheetData>
    <row r="3" spans="2:8" x14ac:dyDescent="0.3">
      <c r="B3" s="12" t="s">
        <v>14</v>
      </c>
      <c r="C3" s="13" t="s">
        <v>13</v>
      </c>
      <c r="D3" s="14" t="s">
        <v>19</v>
      </c>
      <c r="E3" s="14" t="s">
        <v>20</v>
      </c>
      <c r="F3" s="14" t="s">
        <v>21</v>
      </c>
      <c r="G3" s="15" t="s">
        <v>24</v>
      </c>
      <c r="H3" s="15" t="s">
        <v>26</v>
      </c>
    </row>
    <row r="4" spans="2:8" x14ac:dyDescent="0.3">
      <c r="B4" s="19" t="s">
        <v>11</v>
      </c>
      <c r="C4" s="20">
        <v>210147125</v>
      </c>
      <c r="D4" s="21">
        <v>2334.9512871042134</v>
      </c>
      <c r="E4" s="21">
        <v>69.468949432451197</v>
      </c>
      <c r="F4" s="21">
        <v>2.9751776757024335</v>
      </c>
      <c r="G4" s="22" t="s">
        <v>28</v>
      </c>
      <c r="H4" s="22" t="s">
        <v>28</v>
      </c>
    </row>
    <row r="5" spans="2:8" x14ac:dyDescent="0.3">
      <c r="B5" s="3" t="s">
        <v>2</v>
      </c>
      <c r="C5" s="9">
        <v>28990627</v>
      </c>
      <c r="D5" s="8">
        <v>3247.3426669937148</v>
      </c>
      <c r="E5" s="8">
        <v>77.193915122980954</v>
      </c>
      <c r="F5" s="8">
        <v>2.37714103619513</v>
      </c>
      <c r="G5" s="8">
        <v>1.3907539249013805</v>
      </c>
      <c r="H5" s="8">
        <v>1.1112002665023919</v>
      </c>
    </row>
    <row r="6" spans="2:8" x14ac:dyDescent="0.3">
      <c r="B6" s="23" t="s">
        <v>9</v>
      </c>
      <c r="C6" s="24">
        <v>458972</v>
      </c>
      <c r="D6" s="25">
        <v>4820.9912587260224</v>
      </c>
      <c r="E6" s="25">
        <v>71.899810881709556</v>
      </c>
      <c r="F6" s="25">
        <v>1.5</v>
      </c>
      <c r="G6" s="25">
        <v>2.0647074246696491</v>
      </c>
      <c r="H6" s="25">
        <v>1.0349920571581701</v>
      </c>
    </row>
    <row r="7" spans="2:8" x14ac:dyDescent="0.3">
      <c r="B7" s="16" t="s">
        <v>8</v>
      </c>
      <c r="C7" s="17">
        <v>527734.63369762618</v>
      </c>
      <c r="D7" s="11">
        <v>5524.5200142928106</v>
      </c>
      <c r="E7" s="11">
        <v>145.97840391134972</v>
      </c>
      <c r="F7" s="11">
        <v>2.6</v>
      </c>
      <c r="G7" s="11">
        <v>2.3660108220691289</v>
      </c>
      <c r="H7" s="11">
        <v>2.1013475099878001</v>
      </c>
    </row>
    <row r="8" spans="2:8" x14ac:dyDescent="0.3">
      <c r="B8" s="18" t="s">
        <v>23</v>
      </c>
    </row>
    <row r="9" spans="2:8" x14ac:dyDescent="0.3">
      <c r="B9" s="3" t="s">
        <v>25</v>
      </c>
    </row>
    <row r="10" spans="2:8" x14ac:dyDescent="0.3">
      <c r="B10" s="3" t="s">
        <v>27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SemEpi_Casos_UF_BR_COAIB_SESAI</vt:lpstr>
      <vt:lpstr>SemEpi_Óbitos_UF_BR_COAIB_SESAI</vt:lpstr>
      <vt:lpstr>Incidence_Mortality_Rates</vt:lpstr>
      <vt:lpstr>Incidence_Mortality_Rates_BR_AL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Microsoft Office</dc:creator>
  <cp:lastModifiedBy>IPAM</cp:lastModifiedBy>
  <dcterms:created xsi:type="dcterms:W3CDTF">2020-10-08T14:54:53Z</dcterms:created>
  <dcterms:modified xsi:type="dcterms:W3CDTF">2020-12-06T02:26:38Z</dcterms:modified>
</cp:coreProperties>
</file>