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C:\Users\Jef\Desktop\Manuscritos\PE-2 genome\Preparação da versão final\versao CX e nova revisão\Final\Primeira revisao\"/>
    </mc:Choice>
  </mc:AlternateContent>
  <xr:revisionPtr revIDLastSave="0" documentId="13_ncr:1_{D0F4EDE2-06AF-4930-AF9E-FE5D5B90E81D}" xr6:coauthVersionLast="46" xr6:coauthVersionMax="46" xr10:uidLastSave="{00000000-0000-0000-0000-000000000000}"/>
  <bookViews>
    <workbookView xWindow="-120" yWindow="-120" windowWidth="20730" windowHeight="11160" activeTab="4" xr2:uid="{6C213C54-A918-438A-85FE-80C3FB0BEF09}"/>
  </bookViews>
  <sheets>
    <sheet name="Supp_Table_1" sheetId="1" r:id="rId1"/>
    <sheet name="Supp_Table_2" sheetId="4" r:id="rId2"/>
    <sheet name="Supp_Table_3" sheetId="5" r:id="rId3"/>
    <sheet name="Supp_Table_4" sheetId="6" r:id="rId4"/>
    <sheet name="Supp_Table_5" sheetId="7" r:id="rId5"/>
    <sheet name="Supp_Table_6" sheetId="8" r:id="rId6"/>
    <sheet name="Supp_Table_7" sheetId="9" r:id="rId7"/>
    <sheet name="Supp_Table_8" sheetId="11" r:id="rId8"/>
    <sheet name="Supp_Table_9" sheetId="12" r:id="rId9"/>
    <sheet name="Supp_Table_10" sheetId="13" r:id="rId10"/>
    <sheet name="Supp_Table_11" sheetId="14" r:id="rId11"/>
    <sheet name="Supp_Table_12" sheetId="15" r:id="rId12"/>
    <sheet name="Supp_Table_13" sheetId="16" r:id="rId13"/>
    <sheet name="Supp_Table_14" sheetId="17" r:id="rId14"/>
    <sheet name="Supp_Table_15" sheetId="18" r:id="rId15"/>
    <sheet name="Supp_Table_16" sheetId="19" r:id="rId16"/>
    <sheet name="Supp_Table_17" sheetId="20" r:id="rId17"/>
  </sheets>
  <definedNames>
    <definedName name="_xlnm.Print_Area" localSheetId="13">Supp_Table_14!$A$2:$BC$251</definedName>
  </definedNames>
  <calcPr calcId="191029"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 i="5" l="1"/>
  <c r="J4" i="5"/>
  <c r="J5" i="5"/>
  <c r="K3" i="5"/>
  <c r="M3" i="5"/>
  <c r="J7" i="5"/>
  <c r="M7" i="5"/>
  <c r="J9" i="5"/>
  <c r="J10" i="5"/>
  <c r="K9" i="5"/>
  <c r="M9" i="5"/>
  <c r="J12" i="5"/>
  <c r="J13" i="5"/>
  <c r="J14" i="5"/>
  <c r="K12" i="5"/>
  <c r="M12" i="5"/>
  <c r="J16" i="5"/>
  <c r="J17" i="5"/>
  <c r="K16" i="5"/>
  <c r="M16" i="5"/>
  <c r="J19" i="5"/>
  <c r="J20" i="5"/>
  <c r="K19" i="5"/>
  <c r="M19" i="5"/>
  <c r="J22" i="5"/>
  <c r="J23" i="5"/>
  <c r="J24" i="5"/>
  <c r="K22" i="5"/>
  <c r="M22" i="5"/>
  <c r="J26" i="5"/>
  <c r="J27" i="5"/>
  <c r="J28" i="5"/>
  <c r="K26" i="5"/>
  <c r="M26" i="5"/>
  <c r="J30" i="5"/>
  <c r="J31" i="5"/>
  <c r="J32" i="5"/>
  <c r="J34" i="5"/>
  <c r="M34" i="5"/>
  <c r="J37" i="5"/>
  <c r="J38" i="5"/>
  <c r="J39" i="5"/>
  <c r="J40" i="5"/>
  <c r="J41" i="5"/>
  <c r="J42" i="5"/>
  <c r="J43" i="5"/>
  <c r="J45" i="5"/>
  <c r="J46" i="5"/>
  <c r="J47" i="5"/>
  <c r="J49" i="5"/>
  <c r="J50" i="5"/>
  <c r="J51" i="5"/>
  <c r="J53" i="5"/>
  <c r="J54" i="5"/>
  <c r="J56" i="5"/>
  <c r="M56" i="5"/>
  <c r="J58" i="5"/>
  <c r="J59" i="5"/>
  <c r="J60" i="5"/>
  <c r="J61" i="5"/>
  <c r="J62" i="5"/>
  <c r="K58" i="5"/>
  <c r="M58" i="5"/>
  <c r="J64" i="5"/>
  <c r="J65" i="5"/>
  <c r="J66" i="5"/>
  <c r="J67" i="5"/>
  <c r="J69" i="5"/>
  <c r="M69" i="5"/>
  <c r="J70" i="5"/>
  <c r="M70" i="5"/>
  <c r="J71" i="5"/>
  <c r="M71" i="5"/>
  <c r="J73" i="5"/>
  <c r="J74" i="5"/>
  <c r="J76" i="5"/>
  <c r="K76" i="5"/>
  <c r="M76" i="5"/>
  <c r="J79" i="5"/>
  <c r="J80" i="5"/>
  <c r="J81" i="5"/>
  <c r="J82" i="5"/>
  <c r="J84" i="5"/>
  <c r="J85" i="5"/>
  <c r="K84" i="5"/>
  <c r="M84" i="5"/>
  <c r="J87" i="5"/>
  <c r="K87" i="5"/>
  <c r="M87" i="5"/>
  <c r="J89" i="5"/>
  <c r="K89" i="5"/>
  <c r="M89" i="5"/>
  <c r="J90" i="5"/>
  <c r="J91" i="5"/>
  <c r="J93" i="5"/>
  <c r="K93" i="5"/>
  <c r="M93" i="5"/>
  <c r="J94" i="5"/>
  <c r="K94" i="5"/>
  <c r="M94" i="5"/>
  <c r="J96" i="5"/>
  <c r="J97" i="5"/>
  <c r="J98" i="5"/>
  <c r="J99" i="5"/>
  <c r="K96" i="5"/>
  <c r="M96" i="5"/>
  <c r="J101" i="5"/>
  <c r="J102" i="5"/>
  <c r="J104" i="5"/>
  <c r="J105" i="5"/>
  <c r="J107" i="5"/>
  <c r="J108" i="5"/>
  <c r="J109" i="5"/>
  <c r="J110" i="5"/>
  <c r="J112" i="5"/>
  <c r="J113" i="5"/>
  <c r="J114" i="5"/>
  <c r="J115" i="5"/>
  <c r="J116" i="5"/>
  <c r="J117" i="5"/>
  <c r="K112" i="5"/>
  <c r="M112" i="5"/>
  <c r="J119" i="5"/>
  <c r="K119" i="5"/>
  <c r="M119" i="5"/>
  <c r="J121" i="5"/>
  <c r="J122" i="5"/>
  <c r="J123" i="5"/>
  <c r="J124" i="5"/>
  <c r="J125" i="5"/>
  <c r="J126" i="5"/>
  <c r="K121" i="5"/>
  <c r="M121" i="5"/>
  <c r="J128" i="5"/>
  <c r="J129" i="5"/>
  <c r="J130" i="5"/>
  <c r="J132" i="5"/>
  <c r="J133" i="5"/>
  <c r="J134" i="5"/>
  <c r="J135" i="5"/>
  <c r="J136" i="5"/>
  <c r="J137" i="5"/>
  <c r="J138" i="5"/>
  <c r="J139" i="5"/>
  <c r="J140" i="5"/>
  <c r="J141" i="5"/>
  <c r="J142" i="5"/>
  <c r="J143" i="5"/>
  <c r="J144" i="5"/>
  <c r="J146" i="5"/>
  <c r="J147" i="5"/>
  <c r="J149" i="5"/>
  <c r="K149" i="5"/>
  <c r="M149" i="5"/>
  <c r="J151" i="5"/>
  <c r="K151" i="5"/>
  <c r="M151" i="5"/>
  <c r="J153" i="5"/>
  <c r="K153" i="5"/>
  <c r="M153" i="5"/>
  <c r="J155" i="5"/>
  <c r="K155" i="5"/>
  <c r="M155" i="5"/>
  <c r="K146" i="5"/>
  <c r="M146" i="5"/>
  <c r="K128" i="5"/>
  <c r="M128" i="5"/>
  <c r="K132" i="5"/>
  <c r="M132" i="5"/>
  <c r="K122" i="5"/>
  <c r="M122" i="5"/>
  <c r="K49" i="5"/>
  <c r="M49" i="5"/>
  <c r="K37" i="5"/>
  <c r="M37" i="5"/>
  <c r="K104" i="5"/>
  <c r="M104" i="5"/>
  <c r="K64" i="5"/>
  <c r="M64" i="5"/>
  <c r="K30" i="5"/>
  <c r="M30" i="5"/>
  <c r="K107" i="5"/>
  <c r="M107" i="5"/>
  <c r="K101" i="5"/>
  <c r="M101" i="5"/>
  <c r="K90" i="5"/>
  <c r="M90" i="5"/>
  <c r="K79" i="5"/>
  <c r="M79" i="5"/>
  <c r="K73" i="5"/>
  <c r="M73" i="5"/>
  <c r="K53" i="5"/>
  <c r="M53" i="5"/>
</calcChain>
</file>

<file path=xl/sharedStrings.xml><?xml version="1.0" encoding="utf-8"?>
<sst xmlns="http://schemas.openxmlformats.org/spreadsheetml/2006/main" count="4698" uniqueCount="2397">
  <si>
    <t>Short name</t>
  </si>
  <si>
    <t>Isolation</t>
  </si>
  <si>
    <t>PE-2</t>
  </si>
  <si>
    <t>H3</t>
  </si>
  <si>
    <t>PRJEB31792 (this work)</t>
  </si>
  <si>
    <t>H4</t>
  </si>
  <si>
    <t>JAY291</t>
  </si>
  <si>
    <t>BG-1</t>
  </si>
  <si>
    <t>MSHP00000000.1 (Coutouné et al., 2017)</t>
  </si>
  <si>
    <t>CBS7962</t>
  </si>
  <si>
    <t>AEG</t>
  </si>
  <si>
    <t>CBS7964</t>
  </si>
  <si>
    <t>AEH</t>
  </si>
  <si>
    <t>CBS7960</t>
  </si>
  <si>
    <t>AFD</t>
  </si>
  <si>
    <t>CBS7959</t>
  </si>
  <si>
    <t>AFR</t>
  </si>
  <si>
    <t>CBS7961</t>
  </si>
  <si>
    <t>AGM</t>
  </si>
  <si>
    <t>CBS7963</t>
  </si>
  <si>
    <t>AHC</t>
  </si>
  <si>
    <t>VF8_(6)</t>
  </si>
  <si>
    <t>APG</t>
  </si>
  <si>
    <t>RP.10.4</t>
  </si>
  <si>
    <t>BVA</t>
  </si>
  <si>
    <t>RP.10.13</t>
  </si>
  <si>
    <t>BVB</t>
  </si>
  <si>
    <t>RP.10.14</t>
  </si>
  <si>
    <t>BVC</t>
  </si>
  <si>
    <t>SM.9.1.AL1</t>
  </si>
  <si>
    <t>BVD</t>
  </si>
  <si>
    <t>São Manoel sugar mill, São Manuel, SP (2009) (Antonangelo et al., 2013)</t>
  </si>
  <si>
    <t>SM.9.1.BL7</t>
  </si>
  <si>
    <t>BVE</t>
  </si>
  <si>
    <t>SM.9.2.BR3(L)</t>
  </si>
  <si>
    <t>BVF</t>
  </si>
  <si>
    <t>SM.9.4.BL2</t>
  </si>
  <si>
    <t>BVG</t>
  </si>
  <si>
    <t>SM.9.4.BR1</t>
  </si>
  <si>
    <t>BVH</t>
  </si>
  <si>
    <t>Santa Adélia sugar mill, Jaboticabal, SP (2009) (Antonangelo et al., 2013)</t>
  </si>
  <si>
    <t>SM.9.4.BR2</t>
  </si>
  <si>
    <t>CMT</t>
  </si>
  <si>
    <t>SM.8.2.C13</t>
  </si>
  <si>
    <t>CNB</t>
  </si>
  <si>
    <t>São Manoel sugar mill, São Manuel, SP (2008) (Antonangelo et al., 2013)</t>
  </si>
  <si>
    <t>SM.8.7.L8</t>
  </si>
  <si>
    <t>CNE</t>
  </si>
  <si>
    <t>SM.8.7.L9</t>
  </si>
  <si>
    <t>CNF</t>
  </si>
  <si>
    <t>SM.8.7.BR1</t>
  </si>
  <si>
    <t>CNG</t>
  </si>
  <si>
    <t>SM.8.8.BL1</t>
  </si>
  <si>
    <t>CNH</t>
  </si>
  <si>
    <t>SM.8.8.CVR1</t>
  </si>
  <si>
    <t>CNI</t>
  </si>
  <si>
    <t>SA.1.5.</t>
  </si>
  <si>
    <t>CNK</t>
  </si>
  <si>
    <t>SA.9.2.BL3</t>
  </si>
  <si>
    <t>CNL</t>
  </si>
  <si>
    <t>SA.9.3.VR1</t>
  </si>
  <si>
    <t>CNM</t>
  </si>
  <si>
    <t>SA.9.4.VL4</t>
  </si>
  <si>
    <t>CNN</t>
  </si>
  <si>
    <t>SA.9.4.BR2</t>
  </si>
  <si>
    <t>CNP</t>
  </si>
  <si>
    <t>SA.10.1.VL1</t>
  </si>
  <si>
    <t>CNQ</t>
  </si>
  <si>
    <t>Santa Adélia sugar mill, Jaboticabal, SP (2010) (Antonangelo et al., 2013)</t>
  </si>
  <si>
    <t>SA.10.1.VR4</t>
  </si>
  <si>
    <t>CNR</t>
  </si>
  <si>
    <t>RP11.4.1</t>
  </si>
  <si>
    <t>CNS</t>
  </si>
  <si>
    <t>RP11.4.11</t>
  </si>
  <si>
    <t>CNT</t>
  </si>
  <si>
    <t>RP11.4.14</t>
  </si>
  <si>
    <t>CNV</t>
  </si>
  <si>
    <t>Bioethanol. Rio Pardo Sugar Mill, Avaré, SP (2011) (Antonangelo et al., 2013)</t>
  </si>
  <si>
    <t>BI002</t>
  </si>
  <si>
    <t>MBWC00000000 (Gallone et al., 2016; Babrzadeh et al., 2012)</t>
  </si>
  <si>
    <t>BI005</t>
  </si>
  <si>
    <t>MBVZ00000000 (Gallone et al., 2016)</t>
  </si>
  <si>
    <t>Spirits004</t>
  </si>
  <si>
    <t>SP004</t>
  </si>
  <si>
    <t>Cachaça Spirit, Brazil (Gallone et al., 2016)</t>
  </si>
  <si>
    <t>MBVI00000000 (Gallone et al., 2016)</t>
  </si>
  <si>
    <t>Spirits005</t>
  </si>
  <si>
    <t>SP005</t>
  </si>
  <si>
    <t>MBVH00000000 (Gallone et al., 2016)</t>
  </si>
  <si>
    <t>Spirits006</t>
  </si>
  <si>
    <t>SP006</t>
  </si>
  <si>
    <t>MBVG00000000 (Gallone et al., 2016)</t>
  </si>
  <si>
    <t>M1.1</t>
  </si>
  <si>
    <t>APH</t>
  </si>
  <si>
    <t>Cachaça. Muller Industry, Pirassununga, SP (2011) (Antonangelo et al., 2013)</t>
  </si>
  <si>
    <t>M.9.1</t>
  </si>
  <si>
    <t>BTT</t>
  </si>
  <si>
    <t>M.14.1</t>
  </si>
  <si>
    <t>BTV</t>
  </si>
  <si>
    <r>
      <t>Ethanol plant “Usina da Pedra”, Serrana, SP (1994) (</t>
    </r>
    <r>
      <rPr>
        <sz val="12"/>
        <color theme="1"/>
        <rFont val="Times New Roman"/>
        <family val="1"/>
      </rPr>
      <t>Basso et al., 2008</t>
    </r>
    <r>
      <rPr>
        <sz val="12"/>
        <color rgb="FF000000"/>
        <rFont val="Times New Roman"/>
        <family val="1"/>
      </rPr>
      <t>). Monosporic isolate, this work</t>
    </r>
  </si>
  <si>
    <r>
      <t>Ethanol plant “Usina da Pedra”, Serrana, SP (1994) (</t>
    </r>
    <r>
      <rPr>
        <sz val="12"/>
        <color theme="1"/>
        <rFont val="Times New Roman"/>
        <family val="1"/>
      </rPr>
      <t>Basso et al., 2008</t>
    </r>
    <r>
      <rPr>
        <sz val="12"/>
        <color rgb="FF000000"/>
        <rFont val="Times New Roman"/>
        <family val="1"/>
      </rPr>
      <t>). Monosporic isolate, Argueso et al., 2009</t>
    </r>
  </si>
  <si>
    <r>
      <t>Ethanol plant “Usina Barra Grande”, Lençóis Paulista, SP (1993) (</t>
    </r>
    <r>
      <rPr>
        <sz val="12"/>
        <color theme="1"/>
        <rFont val="Times New Roman"/>
        <family val="1"/>
      </rPr>
      <t>Basso et al., 2008</t>
    </r>
    <r>
      <rPr>
        <sz val="12"/>
        <color rgb="FF000000"/>
        <rFont val="Times New Roman"/>
        <family val="1"/>
      </rPr>
      <t>)</t>
    </r>
  </si>
  <si>
    <t>ASM18231v2 (Argueso et al., 2009)</t>
  </si>
  <si>
    <t>Isolate name</t>
  </si>
  <si>
    <t>Rio Pardo Sugar Mill, Avaré, SP (2011) (Antonangelo et al., 2013)</t>
  </si>
  <si>
    <t xml:space="preserve">Ethanol plant Usina Catanduva, Ariranha, SP (1998) (Basso et al., 2008) </t>
  </si>
  <si>
    <t>Catanduva-1 (CAT-1)*</t>
  </si>
  <si>
    <t>VR-1**</t>
  </si>
  <si>
    <t>Rio Pardo sugar mill, Avaré, SP (2010)   (Antonangelo et al., 2013)</t>
  </si>
  <si>
    <t>Rio Pardo sugar mill, Avaré, SP (2010)    (Antonangelo et al., 2013)</t>
  </si>
  <si>
    <t>Sao Joao sugar mill, Araras, SP               (Antonangelo et al., 2013)</t>
  </si>
  <si>
    <t>Fermenting concentrated syrup (sugar cane)        (CBS collection)</t>
  </si>
  <si>
    <t>Factory producing ethanol (sugar cane syrup)      (CBS collection)</t>
  </si>
  <si>
    <t>Ethanol plant, São Paulo State (1994)                (Basso et al., 2008)</t>
  </si>
  <si>
    <t>* Strain name according to the BioSample SAMN05190465</t>
  </si>
  <si>
    <t>** Strain name according to the BioSample SAMN05190468</t>
  </si>
  <si>
    <t>**When the BLASTN criteria for presence is not met</t>
  </si>
  <si>
    <r>
      <t xml:space="preserve">Criteria for presence: overlapping &gt;50%; Identity &gt;90 % ID; (usually the presence of a </t>
    </r>
    <r>
      <rPr>
        <i/>
        <sz val="12"/>
        <color theme="1"/>
        <rFont val="Times New Roman"/>
        <family val="1"/>
      </rPr>
      <t>ENB1</t>
    </r>
    <r>
      <rPr>
        <sz val="12"/>
        <color theme="1"/>
        <rFont val="Times New Roman"/>
        <family val="1"/>
      </rPr>
      <t xml:space="preserve"> gene gives a HSP covering the full length of the query)</t>
    </r>
  </si>
  <si>
    <r>
      <t xml:space="preserve">Absence** of </t>
    </r>
    <r>
      <rPr>
        <i/>
        <sz val="12"/>
        <rFont val="Times New Roman"/>
        <family val="1"/>
      </rPr>
      <t>ENB1</t>
    </r>
  </si>
  <si>
    <r>
      <t xml:space="preserve">Criteria for presence: overlapping &gt;50%; Identity &gt;90 % ID; (usually the presence of a </t>
    </r>
    <r>
      <rPr>
        <i/>
        <sz val="12"/>
        <color theme="1"/>
        <rFont val="Times New Roman"/>
        <family val="1"/>
      </rPr>
      <t>ARN2</t>
    </r>
    <r>
      <rPr>
        <sz val="12"/>
        <color theme="1"/>
        <rFont val="Times New Roman"/>
        <family val="1"/>
      </rPr>
      <t xml:space="preserve"> gene gives a HSP covering the full length of the query)</t>
    </r>
  </si>
  <si>
    <r>
      <t xml:space="preserve">Absence** of </t>
    </r>
    <r>
      <rPr>
        <i/>
        <sz val="12"/>
        <rFont val="Times New Roman"/>
        <family val="1"/>
      </rPr>
      <t>ARN2</t>
    </r>
  </si>
  <si>
    <t>Visual inspection over the regions</t>
  </si>
  <si>
    <r>
      <rPr>
        <i/>
        <sz val="12"/>
        <rFont val="Times New Roman"/>
        <family val="1"/>
      </rPr>
      <t>OPT2</t>
    </r>
    <r>
      <rPr>
        <sz val="12"/>
        <rFont val="Times New Roman"/>
        <family val="1"/>
      </rPr>
      <t xml:space="preserve"> loss-of-function alleles*</t>
    </r>
  </si>
  <si>
    <t>Overlapping &gt;90 %; Identity &gt;90%; Visual inspection</t>
  </si>
  <si>
    <r>
      <t xml:space="preserve">AFT1 </t>
    </r>
    <r>
      <rPr>
        <sz val="12"/>
        <rFont val="Times New Roman"/>
        <family val="1"/>
      </rPr>
      <t>C1942T (stop codon)</t>
    </r>
  </si>
  <si>
    <t>Overlapping &gt;90 %; Identity &gt;90%; 1 gap; Visual inspection</t>
  </si>
  <si>
    <r>
      <rPr>
        <i/>
        <sz val="12"/>
        <rFont val="Times New Roman"/>
        <family val="1"/>
      </rPr>
      <t>FRE3</t>
    </r>
    <r>
      <rPr>
        <sz val="12"/>
        <rFont val="Times New Roman"/>
        <family val="1"/>
      </rPr>
      <t xml:space="preserve"> A1502 Ins </t>
    </r>
  </si>
  <si>
    <r>
      <t xml:space="preserve">Criteria for presence: overlapping &gt;50%; Identity &gt;90 % ID; (usually the presence of a </t>
    </r>
    <r>
      <rPr>
        <i/>
        <sz val="12"/>
        <color theme="1"/>
        <rFont val="Times New Roman"/>
        <family val="1"/>
      </rPr>
      <t>FRE5</t>
    </r>
    <r>
      <rPr>
        <sz val="12"/>
        <color theme="1"/>
        <rFont val="Times New Roman"/>
        <family val="1"/>
      </rPr>
      <t xml:space="preserve"> gene gives a HSP covering the full length of the query).</t>
    </r>
  </si>
  <si>
    <t>Absence** of FRE5</t>
  </si>
  <si>
    <r>
      <t xml:space="preserve">Criteria for presence: overlapping &gt;50%; Identity &gt;85 %; (usually the presence of a </t>
    </r>
    <r>
      <rPr>
        <i/>
        <sz val="12"/>
        <color theme="1"/>
        <rFont val="Times New Roman"/>
        <family val="1"/>
      </rPr>
      <t>FIT3</t>
    </r>
    <r>
      <rPr>
        <sz val="12"/>
        <color theme="1"/>
        <rFont val="Times New Roman"/>
        <family val="1"/>
      </rPr>
      <t xml:space="preserve"> gene gives a HSP covering the full length of the query).</t>
    </r>
  </si>
  <si>
    <t>Absence** of FIT3</t>
  </si>
  <si>
    <r>
      <t xml:space="preserve">Criteria for presence: overlapping &gt;50%; Identity &gt;85 %; (usually the presence of a </t>
    </r>
    <r>
      <rPr>
        <i/>
        <sz val="12"/>
        <color theme="1"/>
        <rFont val="Times New Roman"/>
        <family val="1"/>
      </rPr>
      <t>FIT2</t>
    </r>
    <r>
      <rPr>
        <sz val="12"/>
        <color theme="1"/>
        <rFont val="Times New Roman"/>
        <family val="1"/>
      </rPr>
      <t xml:space="preserve"> gene gives a HSP covering the full length of the query).</t>
    </r>
  </si>
  <si>
    <t>Absence** of FIT2</t>
  </si>
  <si>
    <r>
      <t xml:space="preserve">Criteria for presence: overlapping &gt;50%; Identity &gt;85 %; (usually the presence of a of </t>
    </r>
    <r>
      <rPr>
        <i/>
        <sz val="12"/>
        <color theme="1"/>
        <rFont val="Times New Roman"/>
        <family val="1"/>
      </rPr>
      <t>FRE3</t>
    </r>
    <r>
      <rPr>
        <sz val="12"/>
        <color theme="1"/>
        <rFont val="Times New Roman"/>
        <family val="1"/>
      </rPr>
      <t xml:space="preserve"> 3' region gives a HSP covering the full length of the query)</t>
    </r>
  </si>
  <si>
    <t>Deletion** of  FRE3 3' region</t>
  </si>
  <si>
    <r>
      <t xml:space="preserve">Criteria for presence: overlapping &gt;50%; Identity &gt;85 %; (usually the presence of a </t>
    </r>
    <r>
      <rPr>
        <i/>
        <sz val="12"/>
        <color theme="1"/>
        <rFont val="Times New Roman"/>
        <family val="1"/>
      </rPr>
      <t>AQY3</t>
    </r>
    <r>
      <rPr>
        <sz val="12"/>
        <color theme="1"/>
        <rFont val="Times New Roman"/>
        <family val="1"/>
      </rPr>
      <t xml:space="preserve"> gene gives a HSP covering the full length of the query)</t>
    </r>
  </si>
  <si>
    <t>Absence** of AQY3</t>
  </si>
  <si>
    <r>
      <t xml:space="preserve">YPS163 </t>
    </r>
    <r>
      <rPr>
        <i/>
        <sz val="12"/>
        <color theme="1"/>
        <rFont val="Times New Roman"/>
        <family val="1"/>
      </rPr>
      <t>AQY2:</t>
    </r>
    <r>
      <rPr>
        <sz val="12"/>
        <color theme="1"/>
        <rFont val="Times New Roman"/>
        <family val="1"/>
      </rPr>
      <t xml:space="preserve"> Contig127.6, position 1262..2131, GenBank accession number ABPD01001370.1 </t>
    </r>
  </si>
  <si>
    <r>
      <t xml:space="preserve">AQY2 </t>
    </r>
    <r>
      <rPr>
        <sz val="12"/>
        <rFont val="Times New Roman"/>
        <family val="1"/>
      </rPr>
      <t>loss-of-function alleles*</t>
    </r>
  </si>
  <si>
    <t>Overlapping  &gt;95% Identity &gt; 95%; 1 GAP; visual inspection</t>
  </si>
  <si>
    <r>
      <rPr>
        <i/>
        <sz val="12"/>
        <rFont val="Times New Roman"/>
        <family val="1"/>
      </rPr>
      <t>AQY1</t>
    </r>
    <r>
      <rPr>
        <sz val="12"/>
        <rFont val="Times New Roman"/>
        <family val="1"/>
      </rPr>
      <t xml:space="preserve"> A881Del</t>
    </r>
  </si>
  <si>
    <t>Overlapping &gt;80%; Identity &gt;95 %</t>
  </si>
  <si>
    <t>H4 Chr. XVI: complement(50521..51639)</t>
  </si>
  <si>
    <t>97 bp deletion (positions 1575..1671) produces 2 HSPs of 89% overlap and 5% overlap, respectively. Visual checking for the presence of deletion</t>
  </si>
  <si>
    <r>
      <rPr>
        <i/>
        <sz val="12"/>
        <rFont val="Times New Roman"/>
        <family val="1"/>
      </rPr>
      <t>HO</t>
    </r>
    <r>
      <rPr>
        <sz val="12"/>
        <rFont val="Times New Roman"/>
        <family val="1"/>
      </rPr>
      <t xml:space="preserve"> 97 bp deletion</t>
    </r>
  </si>
  <si>
    <t>Overlap &gt;50%; Identity &gt;80 %.</t>
  </si>
  <si>
    <t>H4 Chr. IX: complement(424342..425199)</t>
  </si>
  <si>
    <t>SAM-dependent methyltransferase</t>
  </si>
  <si>
    <t>H4 Chr. VI: 296300..297505</t>
  </si>
  <si>
    <t>Overlap &gt;50%</t>
  </si>
  <si>
    <t>H4 Chr. VI: 32304..46386</t>
  </si>
  <si>
    <t>H4 Chr. II : complement(4678..5193)</t>
  </si>
  <si>
    <t>Overlap &gt;50%; Identity &gt; 85%</t>
  </si>
  <si>
    <t>H4 Chr. VI: 7691..8380</t>
  </si>
  <si>
    <r>
      <t xml:space="preserve"> </t>
    </r>
    <r>
      <rPr>
        <i/>
        <sz val="12"/>
        <rFont val="Times New Roman"/>
        <family val="1"/>
      </rPr>
      <t>MPR1</t>
    </r>
  </si>
  <si>
    <t xml:space="preserve">                                       Match/Mismatch and Gap Costs: Match=1, Mismatch=-1, Existence=2, Extension=1;                          Expectation value = 0.00001;           Word size = 10;                               Filter low complexity = No</t>
  </si>
  <si>
    <t>HSPs covering  at least 3 out the 5 genes. Absence of the region B usually gives no hits or short length HSPs</t>
  </si>
  <si>
    <t>H4 Chr. VI: 206955..223888</t>
  </si>
  <si>
    <t>Region B (five genes)</t>
  </si>
  <si>
    <t>BLASTN parameters for all searches</t>
  </si>
  <si>
    <t>Selection criteria</t>
  </si>
  <si>
    <t>Query source and genome coordinate</t>
  </si>
  <si>
    <t>Genetic features</t>
  </si>
  <si>
    <r>
      <t>SUPPLEMENTARY TABLE 2 |</t>
    </r>
    <r>
      <rPr>
        <sz val="12"/>
        <color theme="1"/>
        <rFont val="Times New Roman"/>
        <family val="1"/>
      </rPr>
      <t xml:space="preserve"> Queries and selection criteria for BLASTN searches of specific genetic features across 1,020 yeast strains.</t>
    </r>
  </si>
  <si>
    <t>399861..402149</t>
  </si>
  <si>
    <t>MNN1</t>
  </si>
  <si>
    <t>Absolute CNV over the gene.</t>
  </si>
  <si>
    <t>Amplified in some bioethanol strains.</t>
  </si>
  <si>
    <t>395961..397823</t>
  </si>
  <si>
    <t>ARN2</t>
  </si>
  <si>
    <t>389926..391722</t>
  </si>
  <si>
    <t>NRT1</t>
  </si>
  <si>
    <t>386840..387925</t>
  </si>
  <si>
    <t>PGU1</t>
  </si>
  <si>
    <t>378876..380477</t>
  </si>
  <si>
    <t>FCY2</t>
  </si>
  <si>
    <t>377256..378149</t>
  </si>
  <si>
    <t>HIS1</t>
  </si>
  <si>
    <t>The copy numbers of this region is given by the sum of copy numbers over the two genes, divided by two.</t>
  </si>
  <si>
    <t>The region is amplified in some bioethanol strains.</t>
  </si>
  <si>
    <r>
      <rPr>
        <b/>
        <i/>
        <sz val="11"/>
        <color theme="1"/>
        <rFont val="Times New Roman"/>
        <family val="1"/>
      </rPr>
      <t>HIS1/FCY2</t>
    </r>
    <r>
      <rPr>
        <b/>
        <sz val="11"/>
        <color theme="1"/>
        <rFont val="Times New Roman"/>
        <family val="1"/>
      </rPr>
      <t xml:space="preserve"> region</t>
    </r>
  </si>
  <si>
    <t>367844..368473</t>
  </si>
  <si>
    <t>RHB1</t>
  </si>
  <si>
    <t>364585..366813</t>
  </si>
  <si>
    <t>NPP1</t>
  </si>
  <si>
    <t>363920..364330</t>
  </si>
  <si>
    <t>YCR025C</t>
  </si>
  <si>
    <t>363419..363541</t>
  </si>
  <si>
    <t>PMP1</t>
  </si>
  <si>
    <t>363073..363339</t>
  </si>
  <si>
    <t>YCR024C-B</t>
  </si>
  <si>
    <t>361218..362696</t>
  </si>
  <si>
    <t>SLM5</t>
  </si>
  <si>
    <t>359012..360847</t>
  </si>
  <si>
    <t>YCR023C</t>
  </si>
  <si>
    <t>357895..358239</t>
  </si>
  <si>
    <t>YCR022C</t>
  </si>
  <si>
    <t>356583..357581</t>
  </si>
  <si>
    <t>HSP30</t>
  </si>
  <si>
    <t>355794..356030</t>
  </si>
  <si>
    <t>HTL1</t>
  </si>
  <si>
    <t>355304..355570</t>
  </si>
  <si>
    <t>MAK31</t>
  </si>
  <si>
    <t>354486..355133</t>
  </si>
  <si>
    <t>PET18</t>
  </si>
  <si>
    <t>353311..354402</t>
  </si>
  <si>
    <t>MAK32</t>
  </si>
  <si>
    <t>The copy numbers of the region is given by the sum of copy numbers over the 13 genes, divided by 13.</t>
  </si>
  <si>
    <r>
      <rPr>
        <b/>
        <i/>
        <sz val="11"/>
        <color theme="1"/>
        <rFont val="Times New Roman"/>
        <family val="1"/>
      </rPr>
      <t>MAK32</t>
    </r>
    <r>
      <rPr>
        <b/>
        <sz val="11"/>
        <color theme="1"/>
        <rFont val="Times New Roman"/>
        <family val="1"/>
      </rPr>
      <t xml:space="preserve"> region</t>
    </r>
  </si>
  <si>
    <t>347159..351256</t>
  </si>
  <si>
    <t>KRE5</t>
  </si>
  <si>
    <t>343619..346495</t>
  </si>
  <si>
    <t>ALA1</t>
  </si>
  <si>
    <t>341982..343394</t>
  </si>
  <si>
    <t>MRS2</t>
  </si>
  <si>
    <t>The copy numbers of this region is given by the sum of copy numbers over the three genes, divided by three.</t>
  </si>
  <si>
    <r>
      <rPr>
        <b/>
        <i/>
        <sz val="11"/>
        <color theme="1"/>
        <rFont val="Times New Roman"/>
        <family val="1"/>
      </rPr>
      <t>MRS2/ALA1/KRE5</t>
    </r>
    <r>
      <rPr>
        <b/>
        <sz val="11"/>
        <color theme="1"/>
        <rFont val="Times New Roman"/>
        <family val="1"/>
      </rPr>
      <t xml:space="preserve"> region</t>
    </r>
  </si>
  <si>
    <t>312512..314209</t>
  </si>
  <si>
    <t>PHR1</t>
  </si>
  <si>
    <t>310716..311588</t>
  </si>
  <si>
    <t>YOR385W</t>
  </si>
  <si>
    <t>307237..309321</t>
  </si>
  <si>
    <t>FRE5</t>
  </si>
  <si>
    <t>306114..306728</t>
  </si>
  <si>
    <t>FIT3</t>
  </si>
  <si>
    <t>305204..305665</t>
  </si>
  <si>
    <t>FIT2</t>
  </si>
  <si>
    <r>
      <t xml:space="preserve">The copy numbers of this region is given by the sum of copy numbers over the </t>
    </r>
    <r>
      <rPr>
        <i/>
        <sz val="11"/>
        <color theme="1"/>
        <rFont val="Times New Roman"/>
        <family val="1"/>
      </rPr>
      <t>FIT1/2</t>
    </r>
    <r>
      <rPr>
        <sz val="11"/>
        <color theme="1"/>
        <rFont val="Times New Roman"/>
        <family val="1"/>
      </rPr>
      <t xml:space="preserve">, </t>
    </r>
    <r>
      <rPr>
        <i/>
        <sz val="11"/>
        <color theme="1"/>
        <rFont val="Times New Roman"/>
        <family val="1"/>
      </rPr>
      <t>FRE5</t>
    </r>
    <r>
      <rPr>
        <sz val="11"/>
        <color theme="1"/>
        <rFont val="Times New Roman"/>
        <family val="1"/>
      </rPr>
      <t xml:space="preserve"> genes, divided by three.</t>
    </r>
  </si>
  <si>
    <r>
      <rPr>
        <b/>
        <i/>
        <sz val="11"/>
        <color theme="1"/>
        <rFont val="Times New Roman"/>
        <family val="1"/>
      </rPr>
      <t>FIT1/2 FRE5</t>
    </r>
    <r>
      <rPr>
        <b/>
        <sz val="11"/>
        <color theme="1"/>
        <rFont val="Times New Roman"/>
        <family val="1"/>
      </rPr>
      <t xml:space="preserve"> Del</t>
    </r>
  </si>
  <si>
    <t>304096..304263</t>
  </si>
  <si>
    <t>YOR381W-A</t>
  </si>
  <si>
    <r>
      <t xml:space="preserve">The larger deletion includes all genes from the region and is calculated by summing </t>
    </r>
    <r>
      <rPr>
        <i/>
        <sz val="11"/>
        <color theme="1"/>
        <rFont val="Times New Roman"/>
        <family val="1"/>
      </rPr>
      <t>YOR381W-A</t>
    </r>
    <r>
      <rPr>
        <sz val="11"/>
        <color theme="1"/>
        <rFont val="Times New Roman"/>
        <family val="1"/>
      </rPr>
      <t>,</t>
    </r>
    <r>
      <rPr>
        <i/>
        <sz val="11"/>
        <color theme="1"/>
        <rFont val="Times New Roman"/>
        <family val="1"/>
      </rPr>
      <t xml:space="preserve"> YOR385W</t>
    </r>
    <r>
      <rPr>
        <sz val="11"/>
        <color theme="1"/>
        <rFont val="Times New Roman"/>
        <family val="1"/>
      </rPr>
      <t>,</t>
    </r>
    <r>
      <rPr>
        <i/>
        <sz val="11"/>
        <color theme="1"/>
        <rFont val="Times New Roman"/>
        <family val="1"/>
      </rPr>
      <t xml:space="preserve"> PHR1</t>
    </r>
    <r>
      <rPr>
        <sz val="11"/>
        <color theme="1"/>
        <rFont val="Times New Roman"/>
        <family val="1"/>
      </rPr>
      <t>, divided by three.</t>
    </r>
  </si>
  <si>
    <t>Region deleted in some bioethanol strains.</t>
  </si>
  <si>
    <r>
      <rPr>
        <b/>
        <i/>
        <sz val="11"/>
        <color theme="1"/>
        <rFont val="Times New Roman"/>
        <family val="1"/>
      </rPr>
      <t>FIT1/2 FRE5</t>
    </r>
    <r>
      <rPr>
        <b/>
        <sz val="11"/>
        <color theme="1"/>
        <rFont val="Times New Roman"/>
        <family val="1"/>
      </rPr>
      <t xml:space="preserve"> larger Del</t>
    </r>
  </si>
  <si>
    <t>297343..299151</t>
  </si>
  <si>
    <t>GAP1</t>
  </si>
  <si>
    <t>294151..295365</t>
  </si>
  <si>
    <t>ARR3</t>
  </si>
  <si>
    <t>293508..293900</t>
  </si>
  <si>
    <t>ARR2</t>
  </si>
  <si>
    <t>292377..293261</t>
  </si>
  <si>
    <t>ARR1</t>
  </si>
  <si>
    <t>288263..289894</t>
  </si>
  <si>
    <t>SGE1</t>
  </si>
  <si>
    <t>285605..287017</t>
  </si>
  <si>
    <t>YPR196W</t>
  </si>
  <si>
    <t>282194..282523</t>
  </si>
  <si>
    <t>YPR195C</t>
  </si>
  <si>
    <t>The copy numbers of the region is given by the sum of copy numbers over the six genes, divided by six.</t>
  </si>
  <si>
    <r>
      <rPr>
        <b/>
        <i/>
        <sz val="11"/>
        <color theme="1"/>
        <rFont val="Times New Roman"/>
        <family val="1"/>
      </rPr>
      <t>ARR</t>
    </r>
    <r>
      <rPr>
        <b/>
        <sz val="11"/>
        <color theme="1"/>
        <rFont val="Times New Roman"/>
        <family val="1"/>
      </rPr>
      <t xml:space="preserve"> region</t>
    </r>
  </si>
  <si>
    <t>279578..280522</t>
  </si>
  <si>
    <t>URA1</t>
  </si>
  <si>
    <t>276597..278447</t>
  </si>
  <si>
    <t>JEN1</t>
  </si>
  <si>
    <t>271722..272702</t>
  </si>
  <si>
    <t>SRY1</t>
  </si>
  <si>
    <t>263454..265589</t>
  </si>
  <si>
    <t>FRE2</t>
  </si>
  <si>
    <t>The copy numbers of the region is given by the sum of copy numbers over the four genes, divided by four.</t>
  </si>
  <si>
    <t>Some bioethanol strains have amplifications of this region.</t>
  </si>
  <si>
    <r>
      <rPr>
        <b/>
        <i/>
        <sz val="11"/>
        <color theme="1"/>
        <rFont val="Times New Roman"/>
        <family val="1"/>
      </rPr>
      <t>FRE2</t>
    </r>
    <r>
      <rPr>
        <b/>
        <sz val="11"/>
        <color theme="1"/>
        <rFont val="Times New Roman"/>
        <family val="1"/>
      </rPr>
      <t xml:space="preserve"> Region</t>
    </r>
  </si>
  <si>
    <t>260470..261891</t>
  </si>
  <si>
    <t>MCH2</t>
  </si>
  <si>
    <t>257866..259983</t>
  </si>
  <si>
    <t>YKL222C</t>
  </si>
  <si>
    <t>The copy numbers of the region is given by the sum of copy numbers over the two genes, divided by two.</t>
  </si>
  <si>
    <r>
      <rPr>
        <b/>
        <i/>
        <sz val="11"/>
        <color theme="1"/>
        <rFont val="Times New Roman"/>
        <family val="1"/>
      </rPr>
      <t xml:space="preserve">MCH2 </t>
    </r>
    <r>
      <rPr>
        <b/>
        <sz val="11"/>
        <color theme="1"/>
        <rFont val="Times New Roman"/>
        <family val="1"/>
      </rPr>
      <t>Region</t>
    </r>
  </si>
  <si>
    <t>222024..222713</t>
  </si>
  <si>
    <t>H4, Chr. VI: 7691..8380</t>
  </si>
  <si>
    <t>MPR1</t>
  </si>
  <si>
    <t>217969..218628</t>
  </si>
  <si>
    <t>H4, Chr. VI: complement(3636..4295)</t>
  </si>
  <si>
    <t>200930..202327</t>
  </si>
  <si>
    <t>ZNF1</t>
  </si>
  <si>
    <t>196121..197896</t>
  </si>
  <si>
    <t>DAK2</t>
  </si>
  <si>
    <t>193545..195485</t>
  </si>
  <si>
    <t>AQY3</t>
  </si>
  <si>
    <t>189702..191378</t>
  </si>
  <si>
    <t>AGP3</t>
  </si>
  <si>
    <r>
      <rPr>
        <b/>
        <i/>
        <sz val="11"/>
        <color theme="1"/>
        <rFont val="Times New Roman"/>
        <family val="1"/>
      </rPr>
      <t>AQY3</t>
    </r>
    <r>
      <rPr>
        <b/>
        <sz val="11"/>
        <color theme="1"/>
        <rFont val="Times New Roman"/>
        <family val="1"/>
      </rPr>
      <t xml:space="preserve"> region</t>
    </r>
  </si>
  <si>
    <t>182797..184647</t>
  </si>
  <si>
    <t>MAL11</t>
  </si>
  <si>
    <t>179127..180548</t>
  </si>
  <si>
    <t>MAL13</t>
  </si>
  <si>
    <r>
      <t xml:space="preserve">Added to probe CNVs over the further </t>
    </r>
    <r>
      <rPr>
        <i/>
        <sz val="11"/>
        <color theme="1"/>
        <rFont val="Times New Roman"/>
        <family val="1"/>
      </rPr>
      <t>MAL</t>
    </r>
    <r>
      <rPr>
        <sz val="11"/>
        <color theme="1"/>
        <rFont val="Times New Roman"/>
        <family val="1"/>
      </rPr>
      <t xml:space="preserve">  homologues.</t>
    </r>
  </si>
  <si>
    <t>185433..187187</t>
  </si>
  <si>
    <t>MAL12</t>
  </si>
  <si>
    <t>208820..210574</t>
  </si>
  <si>
    <t>MAL32</t>
  </si>
  <si>
    <r>
      <rPr>
        <i/>
        <sz val="11"/>
        <color theme="1"/>
        <rFont val="Times New Roman"/>
        <family val="1"/>
      </rPr>
      <t>MAL12</t>
    </r>
    <r>
      <rPr>
        <sz val="11"/>
        <color theme="1"/>
        <rFont val="Times New Roman"/>
        <family val="1"/>
      </rPr>
      <t xml:space="preserve"> and MAL32 have 99% identity and are counted together. </t>
    </r>
  </si>
  <si>
    <t>MAL12/MAL32</t>
  </si>
  <si>
    <t>206100..207944</t>
  </si>
  <si>
    <t>MAL31</t>
  </si>
  <si>
    <t>403356..404768</t>
  </si>
  <si>
    <t>MAL23</t>
  </si>
  <si>
    <t>203992..205398</t>
  </si>
  <si>
    <t>MAL33</t>
  </si>
  <si>
    <r>
      <rPr>
        <i/>
        <sz val="11"/>
        <color theme="1"/>
        <rFont val="Times New Roman"/>
        <family val="1"/>
      </rPr>
      <t>MAL23</t>
    </r>
    <r>
      <rPr>
        <sz val="11"/>
        <color theme="1"/>
        <rFont val="Times New Roman"/>
        <family val="1"/>
      </rPr>
      <t xml:space="preserve"> is 77% identical to </t>
    </r>
    <r>
      <rPr>
        <i/>
        <sz val="11"/>
        <color theme="1"/>
        <rFont val="Times New Roman"/>
        <family val="1"/>
      </rPr>
      <t>MAL33</t>
    </r>
    <r>
      <rPr>
        <sz val="11"/>
        <color theme="1"/>
        <rFont val="Times New Roman"/>
        <family val="1"/>
      </rPr>
      <t xml:space="preserve">. Both summed account for the number of copies of </t>
    </r>
    <r>
      <rPr>
        <i/>
        <sz val="11"/>
        <color theme="1"/>
        <rFont val="Times New Roman"/>
        <family val="1"/>
      </rPr>
      <t>MAL</t>
    </r>
    <r>
      <rPr>
        <sz val="11"/>
        <color theme="1"/>
        <rFont val="Times New Roman"/>
        <family val="1"/>
      </rPr>
      <t xml:space="preserve"> activators encoded in the genome of H3 and H4.</t>
    </r>
  </si>
  <si>
    <t>170644..171621</t>
  </si>
  <si>
    <t>SAM4</t>
  </si>
  <si>
    <t>168495..170258</t>
  </si>
  <si>
    <t>SAM3</t>
  </si>
  <si>
    <t>SAM3/4</t>
  </si>
  <si>
    <t>163505..164636</t>
  </si>
  <si>
    <t>YPL276W + FDH2</t>
  </si>
  <si>
    <t>160962..162425</t>
  </si>
  <si>
    <t>YPL277C</t>
  </si>
  <si>
    <t>160610..160912</t>
  </si>
  <si>
    <t>YPL278C</t>
  </si>
  <si>
    <t>158785..159912</t>
  </si>
  <si>
    <t>FEX2</t>
  </si>
  <si>
    <r>
      <rPr>
        <b/>
        <i/>
        <sz val="11"/>
        <color theme="1"/>
        <rFont val="Times New Roman"/>
        <family val="1"/>
      </rPr>
      <t>FEX1(2)/FDH1(2)</t>
    </r>
    <r>
      <rPr>
        <b/>
        <sz val="11"/>
        <color theme="1"/>
        <rFont val="Times New Roman"/>
        <family val="1"/>
      </rPr>
      <t xml:space="preserve"> region</t>
    </r>
  </si>
  <si>
    <t>157444..158157</t>
  </si>
  <si>
    <t>HSP32</t>
  </si>
  <si>
    <r>
      <t xml:space="preserve">Only copy numbers relative to </t>
    </r>
    <r>
      <rPr>
        <i/>
        <sz val="11"/>
        <color theme="1"/>
        <rFont val="Times New Roman"/>
        <family val="1"/>
      </rPr>
      <t>HSP32</t>
    </r>
    <r>
      <rPr>
        <sz val="11"/>
        <color theme="1"/>
        <rFont val="Times New Roman"/>
        <family val="1"/>
      </rPr>
      <t xml:space="preserve"> are counted. </t>
    </r>
  </si>
  <si>
    <r>
      <rPr>
        <b/>
        <i/>
        <sz val="11"/>
        <color theme="1"/>
        <rFont val="Times New Roman"/>
        <family val="1"/>
      </rPr>
      <t>ERR2/HSP32</t>
    </r>
    <r>
      <rPr>
        <b/>
        <sz val="11"/>
        <color theme="1"/>
        <rFont val="Times New Roman"/>
        <family val="1"/>
      </rPr>
      <t xml:space="preserve"> region</t>
    </r>
  </si>
  <si>
    <t>147549..149396</t>
  </si>
  <si>
    <t>GEX2</t>
  </si>
  <si>
    <t>144823..146571</t>
  </si>
  <si>
    <t>VBA5</t>
  </si>
  <si>
    <r>
      <t xml:space="preserve">Copy numbers relative to </t>
    </r>
    <r>
      <rPr>
        <i/>
        <sz val="11"/>
        <color theme="1"/>
        <rFont val="Times New Roman"/>
        <family val="1"/>
      </rPr>
      <t>VBA5</t>
    </r>
    <r>
      <rPr>
        <sz val="11"/>
        <color theme="1"/>
        <rFont val="Times New Roman"/>
        <family val="1"/>
      </rPr>
      <t xml:space="preserve"> and </t>
    </r>
    <r>
      <rPr>
        <i/>
        <sz val="11"/>
        <color theme="1"/>
        <rFont val="Times New Roman"/>
        <family val="1"/>
      </rPr>
      <t>GEX2</t>
    </r>
    <r>
      <rPr>
        <sz val="11"/>
        <color theme="1"/>
        <rFont val="Times New Roman"/>
        <family val="1"/>
      </rPr>
      <t xml:space="preserve"> are counted. The copy numbers of the region is given by the sum of copy numbers over these two genes, divided by two.</t>
    </r>
  </si>
  <si>
    <r>
      <t xml:space="preserve">The region (comprising </t>
    </r>
    <r>
      <rPr>
        <i/>
        <sz val="11"/>
        <color theme="1"/>
        <rFont val="Times New Roman"/>
        <family val="1"/>
      </rPr>
      <t>VBA5</t>
    </r>
    <r>
      <rPr>
        <sz val="11"/>
        <color theme="1"/>
        <rFont val="Times New Roman"/>
        <family val="1"/>
      </rPr>
      <t xml:space="preserve">, </t>
    </r>
    <r>
      <rPr>
        <i/>
        <sz val="11"/>
        <color theme="1"/>
        <rFont val="Times New Roman"/>
        <family val="1"/>
      </rPr>
      <t>GEX2</t>
    </r>
    <r>
      <rPr>
        <sz val="11"/>
        <color theme="1"/>
        <rFont val="Times New Roman"/>
        <family val="1"/>
      </rPr>
      <t>) is missing from the H3 genome.</t>
    </r>
  </si>
  <si>
    <r>
      <rPr>
        <b/>
        <i/>
        <sz val="11"/>
        <color theme="1"/>
        <rFont val="Times New Roman"/>
        <family val="1"/>
      </rPr>
      <t>VBA3(5)/GEX1(2)</t>
    </r>
    <r>
      <rPr>
        <b/>
        <sz val="11"/>
        <color theme="1"/>
        <rFont val="Times New Roman"/>
        <family val="1"/>
      </rPr>
      <t xml:space="preserve"> region</t>
    </r>
  </si>
  <si>
    <t>142858..143454</t>
  </si>
  <si>
    <t>REE1</t>
  </si>
  <si>
    <t>141698..142288</t>
  </si>
  <si>
    <t>YJL218W</t>
  </si>
  <si>
    <t>131200..135849</t>
  </si>
  <si>
    <t>VTH2</t>
  </si>
  <si>
    <t>CNV over each gene is calculated separately.</t>
  </si>
  <si>
    <t>Three genes in a region that is missing in both H3 and H4 genomes.</t>
  </si>
  <si>
    <t>123697..126670</t>
  </si>
  <si>
    <t>H4, Chr. VI: complement(43413..46386)</t>
  </si>
  <si>
    <t>120080..121714</t>
  </si>
  <si>
    <t>H4, Chr. VI: 39796..41430</t>
  </si>
  <si>
    <t>117830..119500</t>
  </si>
  <si>
    <t>H4, Chr. VI: complement(37546..39216)</t>
  </si>
  <si>
    <t>112963..114873</t>
  </si>
  <si>
    <t>H4, Chr. VI: complement(32679..34589)</t>
  </si>
  <si>
    <r>
      <t>The copy numbers of region  is given by the sum of copy numbers over its four</t>
    </r>
    <r>
      <rPr>
        <i/>
        <sz val="11"/>
        <color theme="1"/>
        <rFont val="Times New Roman"/>
        <family val="1"/>
      </rPr>
      <t xml:space="preserve"> </t>
    </r>
    <r>
      <rPr>
        <sz val="11"/>
        <color theme="1"/>
        <rFont val="Times New Roman"/>
        <family val="1"/>
      </rPr>
      <t xml:space="preserve">genes, divided by four. </t>
    </r>
    <r>
      <rPr>
        <i/>
        <sz val="11"/>
        <color theme="1"/>
        <rFont val="Times New Roman"/>
        <family val="1"/>
      </rPr>
      <t>EO220_16460</t>
    </r>
    <r>
      <rPr>
        <sz val="11"/>
        <color theme="1"/>
        <rFont val="Times New Roman"/>
        <family val="1"/>
      </rPr>
      <t xml:space="preserve"> is a partial sequence of the corresponding gene, its 5' region has repetitions on the genome and is thus excluded.</t>
    </r>
  </si>
  <si>
    <t>109829..111793</t>
  </si>
  <si>
    <t>H4, Chr. VI: complement(221130..223094)</t>
  </si>
  <si>
    <t>105904..109767</t>
  </si>
  <si>
    <t>H4, Chr. VI: 217205..221068</t>
  </si>
  <si>
    <t>103912..105423</t>
  </si>
  <si>
    <t>H4, Chr. VI: complement(215213..216724)</t>
  </si>
  <si>
    <t>100920..102101</t>
  </si>
  <si>
    <t>H4, Chr. VI: 212221..213402</t>
  </si>
  <si>
    <t>96667..97650</t>
  </si>
  <si>
    <t>H4, Chr. VI: 207968..208951</t>
  </si>
  <si>
    <r>
      <t>The copy numbers of Region B  is given by the sum of copy numbers over its five</t>
    </r>
    <r>
      <rPr>
        <i/>
        <sz val="11"/>
        <color theme="1"/>
        <rFont val="Times New Roman"/>
        <family val="1"/>
      </rPr>
      <t xml:space="preserve"> </t>
    </r>
    <r>
      <rPr>
        <sz val="11"/>
        <color theme="1"/>
        <rFont val="Times New Roman"/>
        <family val="1"/>
      </rPr>
      <t>genes, divided by five.</t>
    </r>
  </si>
  <si>
    <t>Region B</t>
  </si>
  <si>
    <t>94968..95153</t>
  </si>
  <si>
    <t>CUP1-1</t>
  </si>
  <si>
    <r>
      <t xml:space="preserve">H3 and H4 have several copies of </t>
    </r>
    <r>
      <rPr>
        <i/>
        <sz val="11"/>
        <color theme="1"/>
        <rFont val="Times New Roman"/>
        <family val="1"/>
      </rPr>
      <t>CUP1</t>
    </r>
    <r>
      <rPr>
        <sz val="11"/>
        <color theme="1"/>
        <rFont val="Times New Roman"/>
        <family val="1"/>
      </rPr>
      <t>.</t>
    </r>
  </si>
  <si>
    <t>CUP1</t>
  </si>
  <si>
    <t>93515..93967</t>
  </si>
  <si>
    <t>YHL042W</t>
  </si>
  <si>
    <t>92749..93261</t>
  </si>
  <si>
    <t>ECM34</t>
  </si>
  <si>
    <t>The copy numbers of region  is given by the sum of copy numbers over its two genes, divided by two.</t>
  </si>
  <si>
    <r>
      <rPr>
        <b/>
        <i/>
        <sz val="11"/>
        <color theme="1"/>
        <rFont val="Times New Roman"/>
        <family val="1"/>
      </rPr>
      <t>ECM34/YHL042W</t>
    </r>
    <r>
      <rPr>
        <b/>
        <sz val="11"/>
        <color theme="1"/>
        <rFont val="Times New Roman"/>
        <family val="1"/>
      </rPr>
      <t xml:space="preserve"> region</t>
    </r>
  </si>
  <si>
    <t>83652..84509</t>
  </si>
  <si>
    <t>H4, unitig 521: 9364..10221</t>
  </si>
  <si>
    <t>63451..64308</t>
  </si>
  <si>
    <t>H4, Chr. X: 9364..10221</t>
  </si>
  <si>
    <t>90391..91248</t>
  </si>
  <si>
    <t>H4, Chr. IX: complement(424342..425199)</t>
  </si>
  <si>
    <r>
      <t xml:space="preserve">The copy numbers of </t>
    </r>
    <r>
      <rPr>
        <i/>
        <sz val="11"/>
        <color theme="1"/>
        <rFont val="Times New Roman"/>
        <family val="1"/>
      </rPr>
      <t xml:space="preserve">SAM-dependent methyltransferases </t>
    </r>
    <r>
      <rPr>
        <sz val="11"/>
        <color theme="1"/>
        <rFont val="Times New Roman"/>
        <family val="1"/>
      </rPr>
      <t>is given by the sum of copy numbers over the three</t>
    </r>
    <r>
      <rPr>
        <i/>
        <sz val="11"/>
        <color theme="1"/>
        <rFont val="Times New Roman"/>
        <family val="1"/>
      </rPr>
      <t xml:space="preserve"> loci</t>
    </r>
    <r>
      <rPr>
        <sz val="11"/>
        <color theme="1"/>
        <rFont val="Times New Roman"/>
        <family val="1"/>
      </rPr>
      <t>.</t>
    </r>
  </si>
  <si>
    <t>SAM-dependent methyl transferases</t>
  </si>
  <si>
    <t>79194..80285</t>
  </si>
  <si>
    <t>H4, Chr. X: 25107..26198</t>
  </si>
  <si>
    <t>76718..78319</t>
  </si>
  <si>
    <t>H4, Chr. X: complement(22631..24232)</t>
  </si>
  <si>
    <t>73342..75276</t>
  </si>
  <si>
    <t>H4, Chr. X: 19255..21189</t>
  </si>
  <si>
    <t>EO220_27690</t>
  </si>
  <si>
    <t>70878..72518</t>
  </si>
  <si>
    <t>H4, Chr. X: 16791..18431</t>
  </si>
  <si>
    <t>69269..70135</t>
  </si>
  <si>
    <t>H4, Chr. X: complement(15182..16048)</t>
  </si>
  <si>
    <t>66543..68402</t>
  </si>
  <si>
    <t>H4, Chr. X: 12456..14315</t>
  </si>
  <si>
    <t>61257..62672</t>
  </si>
  <si>
    <t>H4, Chr. X: complement(7170..8585)</t>
  </si>
  <si>
    <t>59549..60445</t>
  </si>
  <si>
    <t>H4, Chr. X: 5462..6358</t>
  </si>
  <si>
    <t>SNZ2-6</t>
  </si>
  <si>
    <t>58481..59149</t>
  </si>
  <si>
    <t>H4, Chr. X: complement(4394..5062)</t>
  </si>
  <si>
    <t>SNO2-6</t>
  </si>
  <si>
    <t>57606..58298</t>
  </si>
  <si>
    <t>H4, Chr. X: 3519..4211</t>
  </si>
  <si>
    <t>DDI2-6</t>
  </si>
  <si>
    <t>Calculation of copy numbers over the 10 coding frames spanning the region, divided by 10.</t>
  </si>
  <si>
    <t>Region on H4  Chr. 10 left arm</t>
  </si>
  <si>
    <t>49236..50258</t>
  </si>
  <si>
    <t>THI5</t>
  </si>
  <si>
    <r>
      <t xml:space="preserve">The representation of </t>
    </r>
    <r>
      <rPr>
        <i/>
        <sz val="11"/>
        <color theme="1"/>
        <rFont val="Times New Roman"/>
        <family val="1"/>
      </rPr>
      <t>THI5</t>
    </r>
    <r>
      <rPr>
        <sz val="11"/>
        <color theme="1"/>
        <rFont val="Times New Roman"/>
        <family val="1"/>
      </rPr>
      <t xml:space="preserve">-like copies is given by the sum of relative CNV over the </t>
    </r>
    <r>
      <rPr>
        <i/>
        <sz val="11"/>
        <color theme="1"/>
        <rFont val="Times New Roman"/>
        <family val="1"/>
      </rPr>
      <t>locus.</t>
    </r>
  </si>
  <si>
    <t>Several copies in bioethanol strains.</t>
  </si>
  <si>
    <r>
      <rPr>
        <b/>
        <i/>
        <sz val="11"/>
        <color theme="1"/>
        <rFont val="Times New Roman"/>
        <family val="1"/>
      </rPr>
      <t>THI5</t>
    </r>
    <r>
      <rPr>
        <b/>
        <sz val="11"/>
        <color theme="1"/>
        <rFont val="Times New Roman"/>
        <family val="1"/>
      </rPr>
      <t>-like</t>
    </r>
  </si>
  <si>
    <t>85612..86334</t>
  </si>
  <si>
    <t>H4, unitig 521: 5037..5759</t>
  </si>
  <si>
    <t>SNZ2-7</t>
  </si>
  <si>
    <t>47670..48566</t>
  </si>
  <si>
    <t>SNZ3</t>
  </si>
  <si>
    <r>
      <t xml:space="preserve">The representation of </t>
    </r>
    <r>
      <rPr>
        <i/>
        <sz val="11"/>
        <color theme="1"/>
        <rFont val="Times New Roman"/>
        <family val="1"/>
      </rPr>
      <t>SNZ2</t>
    </r>
    <r>
      <rPr>
        <sz val="11"/>
        <color theme="1"/>
        <rFont val="Times New Roman"/>
        <family val="1"/>
      </rPr>
      <t xml:space="preserve">-like copies is given by the sum of relative CNV over the three </t>
    </r>
    <r>
      <rPr>
        <i/>
        <sz val="11"/>
        <color theme="1"/>
        <rFont val="Times New Roman"/>
        <family val="1"/>
      </rPr>
      <t>loci.</t>
    </r>
  </si>
  <si>
    <r>
      <rPr>
        <b/>
        <i/>
        <sz val="11"/>
        <color theme="1"/>
        <rFont val="Times New Roman"/>
        <family val="1"/>
      </rPr>
      <t>SNZ2</t>
    </r>
    <r>
      <rPr>
        <b/>
        <sz val="11"/>
        <color theme="1"/>
        <rFont val="Times New Roman"/>
        <family val="1"/>
      </rPr>
      <t>-like</t>
    </r>
  </si>
  <si>
    <t>86771..87439</t>
  </si>
  <si>
    <t>H4, unitig 521: 6196..6864</t>
  </si>
  <si>
    <t>SNO2-7</t>
  </si>
  <si>
    <t>46608..47276</t>
  </si>
  <si>
    <t>SNO3</t>
  </si>
  <si>
    <r>
      <t xml:space="preserve">The representation of </t>
    </r>
    <r>
      <rPr>
        <i/>
        <sz val="11"/>
        <color theme="1"/>
        <rFont val="Times New Roman"/>
        <family val="1"/>
      </rPr>
      <t>SNO2</t>
    </r>
    <r>
      <rPr>
        <sz val="11"/>
        <color theme="1"/>
        <rFont val="Times New Roman"/>
        <family val="1"/>
      </rPr>
      <t xml:space="preserve">-like copies is given by the sum of relative CNV over the three </t>
    </r>
    <r>
      <rPr>
        <i/>
        <sz val="11"/>
        <color theme="1"/>
        <rFont val="Times New Roman"/>
        <family val="1"/>
      </rPr>
      <t>loci.</t>
    </r>
  </si>
  <si>
    <r>
      <rPr>
        <b/>
        <i/>
        <sz val="11"/>
        <color theme="1"/>
        <rFont val="Times New Roman"/>
        <family val="1"/>
      </rPr>
      <t>SNO2</t>
    </r>
    <r>
      <rPr>
        <b/>
        <sz val="11"/>
        <color theme="1"/>
        <rFont val="Times New Roman"/>
        <family val="1"/>
      </rPr>
      <t>-like</t>
    </r>
  </si>
  <si>
    <t>87514..88251</t>
  </si>
  <si>
    <t>H4, unitig 521: complement(6939..7676)</t>
  </si>
  <si>
    <t>DDI2-7</t>
  </si>
  <si>
    <t>45852..46529</t>
  </si>
  <si>
    <t>DDI2</t>
  </si>
  <si>
    <r>
      <t xml:space="preserve">The representation of </t>
    </r>
    <r>
      <rPr>
        <i/>
        <sz val="11"/>
        <color theme="1"/>
        <rFont val="Times New Roman"/>
        <family val="1"/>
      </rPr>
      <t>DDI2</t>
    </r>
    <r>
      <rPr>
        <sz val="11"/>
        <color theme="1"/>
        <rFont val="Times New Roman"/>
        <family val="1"/>
      </rPr>
      <t xml:space="preserve">-like copies is given by the sum of relative CNV over the three </t>
    </r>
    <r>
      <rPr>
        <i/>
        <sz val="11"/>
        <color theme="1"/>
        <rFont val="Times New Roman"/>
        <family val="1"/>
      </rPr>
      <t>loci.</t>
    </r>
  </si>
  <si>
    <r>
      <rPr>
        <b/>
        <i/>
        <sz val="11"/>
        <color theme="1"/>
        <rFont val="Times New Roman"/>
        <family val="1"/>
      </rPr>
      <t>DDI2</t>
    </r>
    <r>
      <rPr>
        <b/>
        <sz val="11"/>
        <color theme="1"/>
        <rFont val="Times New Roman"/>
        <family val="1"/>
      </rPr>
      <t>-like</t>
    </r>
  </si>
  <si>
    <t>37763..40261</t>
  </si>
  <si>
    <t>RDS1</t>
  </si>
  <si>
    <t>35875..36960</t>
  </si>
  <si>
    <t>ADH7</t>
  </si>
  <si>
    <r>
      <t xml:space="preserve">For calculation only </t>
    </r>
    <r>
      <rPr>
        <i/>
        <sz val="11"/>
        <color theme="1"/>
        <rFont val="Times New Roman"/>
        <family val="1"/>
      </rPr>
      <t>ADH7</t>
    </r>
    <r>
      <rPr>
        <sz val="11"/>
        <color theme="1"/>
        <rFont val="Times New Roman"/>
        <family val="1"/>
      </rPr>
      <t xml:space="preserve"> and </t>
    </r>
    <r>
      <rPr>
        <i/>
        <sz val="11"/>
        <color theme="1"/>
        <rFont val="Times New Roman"/>
        <family val="1"/>
      </rPr>
      <t>RDS1</t>
    </r>
    <r>
      <rPr>
        <sz val="11"/>
        <color theme="1"/>
        <rFont val="Times New Roman"/>
        <family val="1"/>
      </rPr>
      <t xml:space="preserve"> are considered, since </t>
    </r>
    <r>
      <rPr>
        <i/>
        <sz val="11"/>
        <color theme="1"/>
        <rFont val="Times New Roman"/>
        <family val="1"/>
      </rPr>
      <t>ADD3</t>
    </r>
    <r>
      <rPr>
        <sz val="11"/>
        <color theme="1"/>
        <rFont val="Times New Roman"/>
        <family val="1"/>
      </rPr>
      <t xml:space="preserve"> has many paralogs. Therefore the copy number of the region is the sum of relative CNV over </t>
    </r>
    <r>
      <rPr>
        <i/>
        <sz val="11"/>
        <color theme="1"/>
        <rFont val="Times New Roman"/>
        <family val="1"/>
      </rPr>
      <t xml:space="preserve">ADH7 </t>
    </r>
    <r>
      <rPr>
        <sz val="11"/>
        <color theme="1"/>
        <rFont val="Times New Roman"/>
        <family val="1"/>
      </rPr>
      <t xml:space="preserve">plus </t>
    </r>
    <r>
      <rPr>
        <i/>
        <sz val="11"/>
        <color theme="1"/>
        <rFont val="Times New Roman"/>
        <family val="1"/>
      </rPr>
      <t>RDS1</t>
    </r>
    <r>
      <rPr>
        <sz val="11"/>
        <color theme="1"/>
        <rFont val="Times New Roman"/>
        <family val="1"/>
      </rPr>
      <t>, divided by two.</t>
    </r>
  </si>
  <si>
    <r>
      <rPr>
        <b/>
        <i/>
        <sz val="11"/>
        <color theme="1"/>
        <rFont val="Times New Roman"/>
        <family val="1"/>
      </rPr>
      <t>ADH7</t>
    </r>
    <r>
      <rPr>
        <b/>
        <sz val="11"/>
        <color theme="1"/>
        <rFont val="Times New Roman"/>
        <family val="1"/>
      </rPr>
      <t>/</t>
    </r>
    <r>
      <rPr>
        <b/>
        <i/>
        <sz val="11"/>
        <color theme="1"/>
        <rFont val="Times New Roman"/>
        <family val="1"/>
      </rPr>
      <t>RDS1</t>
    </r>
    <r>
      <rPr>
        <b/>
        <sz val="11"/>
        <color theme="1"/>
        <rFont val="Times New Roman"/>
        <family val="1"/>
      </rPr>
      <t>/</t>
    </r>
    <r>
      <rPr>
        <b/>
        <i/>
        <sz val="11"/>
        <color theme="1"/>
        <rFont val="Times New Roman"/>
        <family val="1"/>
      </rPr>
      <t xml:space="preserve">AAD3 </t>
    </r>
    <r>
      <rPr>
        <b/>
        <sz val="11"/>
        <color theme="1"/>
        <rFont val="Times New Roman"/>
        <family val="1"/>
      </rPr>
      <t>region</t>
    </r>
  </si>
  <si>
    <t>29471..30544</t>
  </si>
  <si>
    <t>SOR2</t>
  </si>
  <si>
    <t>26773..28602</t>
  </si>
  <si>
    <t>MPH2</t>
  </si>
  <si>
    <r>
      <t>The representation of the copy number of the region</t>
    </r>
    <r>
      <rPr>
        <i/>
        <sz val="11"/>
        <color theme="1"/>
        <rFont val="Times New Roman"/>
        <family val="1"/>
      </rPr>
      <t xml:space="preserve"> </t>
    </r>
    <r>
      <rPr>
        <sz val="11"/>
        <color theme="1"/>
        <rFont val="Times New Roman"/>
        <family val="1"/>
      </rPr>
      <t xml:space="preserve">copies is given by the sum of relative CNV over the two </t>
    </r>
    <r>
      <rPr>
        <i/>
        <sz val="11"/>
        <color theme="1"/>
        <rFont val="Times New Roman"/>
        <family val="1"/>
      </rPr>
      <t>loci</t>
    </r>
    <r>
      <rPr>
        <sz val="11"/>
        <color theme="1"/>
        <rFont val="Times New Roman"/>
        <family val="1"/>
      </rPr>
      <t>, divided by two.</t>
    </r>
  </si>
  <si>
    <r>
      <rPr>
        <b/>
        <i/>
        <sz val="11"/>
        <color theme="1"/>
        <rFont val="Times New Roman"/>
        <family val="1"/>
      </rPr>
      <t>MPH2(3)/SOR2(1)</t>
    </r>
    <r>
      <rPr>
        <b/>
        <sz val="11"/>
        <color theme="1"/>
        <rFont val="Times New Roman"/>
        <family val="1"/>
      </rPr>
      <t xml:space="preserve"> region</t>
    </r>
  </si>
  <si>
    <t>21307..24582</t>
  </si>
  <si>
    <t>ENA1</t>
  </si>
  <si>
    <t>17422..20697</t>
  </si>
  <si>
    <t>ENA2</t>
  </si>
  <si>
    <t>13537..16812</t>
  </si>
  <si>
    <t>ENA5</t>
  </si>
  <si>
    <r>
      <t xml:space="preserve">The representation of </t>
    </r>
    <r>
      <rPr>
        <i/>
        <sz val="11"/>
        <color theme="1"/>
        <rFont val="Times New Roman"/>
        <family val="1"/>
      </rPr>
      <t xml:space="preserve">ENA1/2/5 </t>
    </r>
    <r>
      <rPr>
        <sz val="11"/>
        <color theme="1"/>
        <rFont val="Times New Roman"/>
        <family val="1"/>
      </rPr>
      <t xml:space="preserve">copies is given by the sum of relative CNV over the three </t>
    </r>
    <r>
      <rPr>
        <i/>
        <sz val="11"/>
        <color theme="1"/>
        <rFont val="Times New Roman"/>
        <family val="1"/>
      </rPr>
      <t>loci</t>
    </r>
    <r>
      <rPr>
        <sz val="11"/>
        <color theme="1"/>
        <rFont val="Times New Roman"/>
        <family val="1"/>
      </rPr>
      <t>.</t>
    </r>
  </si>
  <si>
    <t>ENA1/2/5</t>
  </si>
  <si>
    <t>227190..227705</t>
  </si>
  <si>
    <t>H4, Chr. II: complement(4678..5193)</t>
  </si>
  <si>
    <t>11021..11536</t>
  </si>
  <si>
    <t>CSS3</t>
  </si>
  <si>
    <r>
      <t xml:space="preserve">The representation of </t>
    </r>
    <r>
      <rPr>
        <i/>
        <sz val="11"/>
        <color theme="1"/>
        <rFont val="Times New Roman"/>
        <family val="1"/>
      </rPr>
      <t>CSS3</t>
    </r>
    <r>
      <rPr>
        <sz val="11"/>
        <color theme="1"/>
        <rFont val="Times New Roman"/>
        <family val="1"/>
      </rPr>
      <t xml:space="preserve">-like copies is given by the sum of relative CNV over the two </t>
    </r>
    <r>
      <rPr>
        <i/>
        <sz val="11"/>
        <color theme="1"/>
        <rFont val="Times New Roman"/>
        <family val="1"/>
      </rPr>
      <t>loci.</t>
    </r>
  </si>
  <si>
    <r>
      <rPr>
        <b/>
        <i/>
        <sz val="11"/>
        <color theme="1"/>
        <rFont val="Times New Roman"/>
        <family val="1"/>
      </rPr>
      <t>CSS3</t>
    </r>
    <r>
      <rPr>
        <b/>
        <sz val="11"/>
        <color theme="1"/>
        <rFont val="Times New Roman"/>
        <family val="1"/>
      </rPr>
      <t>-like</t>
    </r>
  </si>
  <si>
    <t>7239..9020</t>
  </si>
  <si>
    <t>SEO1</t>
  </si>
  <si>
    <r>
      <rPr>
        <i/>
        <sz val="11"/>
        <color theme="1"/>
        <rFont val="Times New Roman"/>
        <family val="1"/>
      </rPr>
      <t>SEO1</t>
    </r>
    <r>
      <rPr>
        <sz val="11"/>
        <color theme="1"/>
        <rFont val="Times New Roman"/>
        <family val="1"/>
      </rPr>
      <t xml:space="preserve"> and </t>
    </r>
    <r>
      <rPr>
        <i/>
        <sz val="11"/>
        <color theme="1"/>
        <rFont val="Times New Roman"/>
        <family val="1"/>
      </rPr>
      <t xml:space="preserve">SEO2 </t>
    </r>
    <r>
      <rPr>
        <sz val="11"/>
        <color theme="1"/>
        <rFont val="Times New Roman"/>
        <family val="1"/>
      </rPr>
      <t xml:space="preserve">two copies resulted from the duplication of chromosome I left and right arms. CNV over </t>
    </r>
    <r>
      <rPr>
        <i/>
        <sz val="11"/>
        <color theme="1"/>
        <rFont val="Times New Roman"/>
        <family val="1"/>
      </rPr>
      <t>SEO1</t>
    </r>
    <r>
      <rPr>
        <sz val="11"/>
        <color theme="1"/>
        <rFont val="Times New Roman"/>
        <family val="1"/>
      </rPr>
      <t xml:space="preserve"> is calculated.</t>
    </r>
  </si>
  <si>
    <r>
      <t xml:space="preserve">H3 and H4 have a duplication of </t>
    </r>
    <r>
      <rPr>
        <i/>
        <sz val="11"/>
        <color theme="1"/>
        <rFont val="Times New Roman"/>
        <family val="1"/>
      </rPr>
      <t>SEO1</t>
    </r>
    <r>
      <rPr>
        <sz val="11"/>
        <color theme="1"/>
        <rFont val="Times New Roman"/>
        <family val="1"/>
      </rPr>
      <t xml:space="preserve"> on the chromosome I.</t>
    </r>
  </si>
  <si>
    <t>224582..225712</t>
  </si>
  <si>
    <t>YLR460C</t>
  </si>
  <si>
    <t>4108..5238</t>
  </si>
  <si>
    <t>YNL134C</t>
  </si>
  <si>
    <t>1001..2107</t>
  </si>
  <si>
    <t>YCR102C</t>
  </si>
  <si>
    <r>
      <t xml:space="preserve">Three </t>
    </r>
    <r>
      <rPr>
        <i/>
        <sz val="11"/>
        <color theme="1"/>
        <rFont val="Times New Roman"/>
        <family val="1"/>
      </rPr>
      <t>loci</t>
    </r>
    <r>
      <rPr>
        <sz val="11"/>
        <color theme="1"/>
        <rFont val="Times New Roman"/>
        <family val="1"/>
      </rPr>
      <t xml:space="preserve"> were chosen because they differ slightly from each other. The representation of quinone oxidoreductase copies (column L) is given by the sum of the relative CNV over the three </t>
    </r>
    <r>
      <rPr>
        <i/>
        <sz val="11"/>
        <color theme="1"/>
        <rFont val="Times New Roman"/>
        <family val="1"/>
      </rPr>
      <t>loci</t>
    </r>
    <r>
      <rPr>
        <sz val="11"/>
        <color theme="1"/>
        <rFont val="Times New Roman"/>
        <family val="1"/>
      </rPr>
      <t>.</t>
    </r>
  </si>
  <si>
    <r>
      <t xml:space="preserve">H3 and H4 have duplications of </t>
    </r>
    <r>
      <rPr>
        <i/>
        <sz val="11"/>
        <color theme="1"/>
        <rFont val="Times New Roman"/>
        <family val="1"/>
      </rPr>
      <t>YCR102C</t>
    </r>
    <r>
      <rPr>
        <sz val="11"/>
        <color theme="1"/>
        <rFont val="Times New Roman"/>
        <family val="1"/>
      </rPr>
      <t xml:space="preserve"> and </t>
    </r>
    <r>
      <rPr>
        <i/>
        <sz val="11"/>
        <color theme="1"/>
        <rFont val="Times New Roman"/>
        <family val="1"/>
      </rPr>
      <t>YNL134C</t>
    </r>
    <r>
      <rPr>
        <sz val="11"/>
        <color theme="1"/>
        <rFont val="Times New Roman"/>
        <family val="1"/>
      </rPr>
      <t xml:space="preserve">. </t>
    </r>
  </si>
  <si>
    <t>Quinone oxidoreductases</t>
  </si>
  <si>
    <t>Copy numbers of the group in H3</t>
  </si>
  <si>
    <t>Calculated copy numbers of the gene/region</t>
  </si>
  <si>
    <t>Total nucleotides (from Illumina reads) mapped over the gene/region (i.e., read depth)</t>
  </si>
  <si>
    <t>H3 background reads coverage</t>
  </si>
  <si>
    <t>Size (gene/region)</t>
  </si>
  <si>
    <t>Coordinates on the mapping reference (Supplementary Sequence File 1)</t>
  </si>
  <si>
    <t>Coordinates  on the genome</t>
  </si>
  <si>
    <t>Genes used for calculations</t>
  </si>
  <si>
    <t>Explanation about calculation of CNVs on column L</t>
  </si>
  <si>
    <t>Justification of choice</t>
  </si>
  <si>
    <t>Group or Gene</t>
  </si>
  <si>
    <r>
      <t>SUPPLEMENTARY TABLE 3 |</t>
    </r>
    <r>
      <rPr>
        <sz val="12"/>
        <color theme="1"/>
        <rFont val="Times New Roman"/>
        <family val="1"/>
      </rPr>
      <t xml:space="preserve"> Copy numbers calculations for key genes/regions of H3 as a template for calculations for further 41 bioethanol strains and 10 controls.</t>
    </r>
  </si>
  <si>
    <t>SRR5678667</t>
  </si>
  <si>
    <t>SRR5678661</t>
  </si>
  <si>
    <t>SRR5678581</t>
  </si>
  <si>
    <t>SRR5678610</t>
  </si>
  <si>
    <t>ERR1309157</t>
  </si>
  <si>
    <t>ERR1309294</t>
  </si>
  <si>
    <t xml:space="preserve">BVE </t>
  </si>
  <si>
    <t>ERR1309424</t>
  </si>
  <si>
    <t>ERR1309463</t>
  </si>
  <si>
    <t>ERR1308860</t>
  </si>
  <si>
    <t>ERR1309387</t>
  </si>
  <si>
    <t>ERR1309339</t>
  </si>
  <si>
    <t>ERR1308656</t>
  </si>
  <si>
    <t xml:space="preserve">CNE </t>
  </si>
  <si>
    <t>ERR1309184</t>
  </si>
  <si>
    <t>ERR1309287</t>
  </si>
  <si>
    <t xml:space="preserve">CNB </t>
  </si>
  <si>
    <t>ERR1308869</t>
  </si>
  <si>
    <t>ERR1309264</t>
  </si>
  <si>
    <t>ERR1309123</t>
  </si>
  <si>
    <t>BVH</t>
    <phoneticPr fontId="0" type="noConversion"/>
  </si>
  <si>
    <t>ERR1308925</t>
  </si>
  <si>
    <t>ERR1308810</t>
  </si>
  <si>
    <t>ERR1309103</t>
  </si>
  <si>
    <t>ERR1309211</t>
  </si>
  <si>
    <t>ERR1309465</t>
  </si>
  <si>
    <t>ERR1308862</t>
  </si>
  <si>
    <t>ERR1309220</t>
  </si>
  <si>
    <t>ERR1309329</t>
  </si>
  <si>
    <t>ERR1308859</t>
  </si>
  <si>
    <t>ERR1309134</t>
  </si>
  <si>
    <t>ERR1309497</t>
  </si>
  <si>
    <t>ERR1309375</t>
  </si>
  <si>
    <t>ERR1308918</t>
  </si>
  <si>
    <t>ERR1308583</t>
  </si>
  <si>
    <t>ERR1309041</t>
  </si>
  <si>
    <t>ERR1308983</t>
  </si>
  <si>
    <t>ERR1308847</t>
  </si>
  <si>
    <t>ERR1309357</t>
  </si>
  <si>
    <t>ERR1309110</t>
  </si>
  <si>
    <t>ERR1308731</t>
  </si>
  <si>
    <t>ERR1308589</t>
  </si>
  <si>
    <t>ERR1309137</t>
  </si>
  <si>
    <t>SRR5004827</t>
  </si>
  <si>
    <t>ERR3284722</t>
  </si>
  <si>
    <t>ERR3284721</t>
  </si>
  <si>
    <t>Run accession</t>
  </si>
  <si>
    <t>Average Coverage</t>
  </si>
  <si>
    <t>Yeast Isolate</t>
  </si>
  <si>
    <t>ERR1309336          (Peter et al., 2018)</t>
  </si>
  <si>
    <t>Instituto Politécnico Nacional - Centro de Biotecnología Genómica</t>
  </si>
  <si>
    <t>Agave spp. fermentation during rustic mezcal production, Mexico</t>
  </si>
  <si>
    <t xml:space="preserve">Mexican agave </t>
  </si>
  <si>
    <t>CPL</t>
  </si>
  <si>
    <t>LCBG-4Y3</t>
  </si>
  <si>
    <t>ERR1309341          (Peter et al., 2018)</t>
  </si>
  <si>
    <t>National Collection of Yeast Cultures (NCYC)</t>
  </si>
  <si>
    <t>Human sputum, Norway</t>
  </si>
  <si>
    <t xml:space="preserve">Mixed origin </t>
  </si>
  <si>
    <t>BMG</t>
  </si>
  <si>
    <t>NCYC_2925</t>
    <phoneticPr fontId="0" type="noConversion"/>
  </si>
  <si>
    <t>ERR1308969          (Peter et al., 2018)</t>
  </si>
  <si>
    <t>CLIB collection</t>
  </si>
  <si>
    <t>Cider brewery, Normandy, France</t>
  </si>
  <si>
    <t>Mosaic region 2</t>
  </si>
  <si>
    <t>BHG</t>
  </si>
  <si>
    <t>CLIB1070</t>
  </si>
  <si>
    <t>ERR1309517          (Peter et al., 2018)</t>
  </si>
  <si>
    <t>DBVPG collection</t>
  </si>
  <si>
    <t>Alcohol production tank, Brazil</t>
  </si>
  <si>
    <t xml:space="preserve">Mosaic beer </t>
  </si>
  <si>
    <t>BRM</t>
  </si>
  <si>
    <t>DBVPG6590</t>
  </si>
  <si>
    <t>ERR1308836          (Peter et al., 2018)</t>
  </si>
  <si>
    <t>Beer leaven for Bili Bili beer, brewery, Chad</t>
  </si>
  <si>
    <t xml:space="preserve">African beer </t>
  </si>
  <si>
    <t>BHA</t>
  </si>
  <si>
    <t>CLIB655</t>
  </si>
  <si>
    <t>ERR1309503          (Peter et al., 2018)</t>
  </si>
  <si>
    <t>Dairy, cheese, Normandy, France</t>
  </si>
  <si>
    <t xml:space="preserve">French dairy </t>
  </si>
  <si>
    <t>BGM</t>
  </si>
  <si>
    <t>CLIB560</t>
  </si>
  <si>
    <t>ERR1309488           (Peter et al., 2018)</t>
  </si>
  <si>
    <t>University of Ljubljana, Slovenia</t>
  </si>
  <si>
    <r>
      <t>Quercus</t>
    </r>
    <r>
      <rPr>
        <sz val="12"/>
        <rFont val="Times New Roman"/>
        <family val="1"/>
      </rPr>
      <t xml:space="preserve"> sp.</t>
    </r>
    <r>
      <rPr>
        <i/>
        <sz val="12"/>
        <rFont val="Times New Roman"/>
        <family val="1"/>
      </rPr>
      <t>,</t>
    </r>
    <r>
      <rPr>
        <sz val="12"/>
        <rFont val="Times New Roman"/>
        <family val="1"/>
      </rPr>
      <t xml:space="preserve"> Montenegro</t>
    </r>
  </si>
  <si>
    <t xml:space="preserve">Mediterranean oak </t>
  </si>
  <si>
    <t>BFP</t>
  </si>
  <si>
    <t>EXF-7197</t>
  </si>
  <si>
    <t>ERR1309121          (Peter et al., 2018)</t>
  </si>
  <si>
    <t>Naumov et al., 2013</t>
  </si>
  <si>
    <r>
      <t xml:space="preserve">Fruiting body of </t>
    </r>
    <r>
      <rPr>
        <i/>
        <sz val="12"/>
        <rFont val="Times New Roman"/>
        <family val="1"/>
      </rPr>
      <t>Auricularia auricular</t>
    </r>
    <r>
      <rPr>
        <sz val="12"/>
        <rFont val="Times New Roman"/>
        <family val="1"/>
      </rPr>
      <t>, Taian, Miaoli, Taiwan</t>
    </r>
  </si>
  <si>
    <t>Mosaic region 1</t>
  </si>
  <si>
    <t>AMP</t>
  </si>
  <si>
    <t>SJ5L14</t>
  </si>
  <si>
    <t>ERR1309499          (Peter et al., 2018)</t>
  </si>
  <si>
    <t>CBS collection</t>
  </si>
  <si>
    <t>Alpechin, Spain</t>
  </si>
  <si>
    <t xml:space="preserve">Alpechin </t>
  </si>
  <si>
    <t>AHL</t>
  </si>
  <si>
    <t>CBS3081</t>
  </si>
  <si>
    <t>ERR1309319           (Peter et al., 2018)</t>
  </si>
  <si>
    <t>Soil, Turku, Finland</t>
  </si>
  <si>
    <t xml:space="preserve">Wine/European </t>
  </si>
  <si>
    <t>BNV</t>
  </si>
  <si>
    <t>DBVPG1790</t>
  </si>
  <si>
    <t>Genome sequencing   accession number</t>
  </si>
  <si>
    <t>Reference/collection</t>
  </si>
  <si>
    <t>Clades</t>
  </si>
  <si>
    <t>Standardized name</t>
  </si>
  <si>
    <r>
      <t>SUPPLEMENTARY TABLE 5 |</t>
    </r>
    <r>
      <rPr>
        <sz val="12"/>
        <color theme="1"/>
        <rFont val="Times New Roman"/>
        <family val="1"/>
      </rPr>
      <t xml:space="preserve"> Strains unrelated to the bioethanol clade used as controls for CNV analysis.</t>
    </r>
  </si>
  <si>
    <t>SAMN05190518</t>
  </si>
  <si>
    <t>Mixed</t>
  </si>
  <si>
    <t>Denmark</t>
  </si>
  <si>
    <t>Wild</t>
  </si>
  <si>
    <t>WL007</t>
  </si>
  <si>
    <t>SAMN05190517</t>
  </si>
  <si>
    <t>WL006</t>
  </si>
  <si>
    <t>SAMN05190516</t>
  </si>
  <si>
    <t>WL005</t>
  </si>
  <si>
    <t>SAMN05190515</t>
  </si>
  <si>
    <t>Asian</t>
  </si>
  <si>
    <t>US</t>
  </si>
  <si>
    <t>WL004</t>
  </si>
  <si>
    <t>SAMN05190514</t>
  </si>
  <si>
    <t>Mosaic</t>
  </si>
  <si>
    <t>Ivory coast</t>
  </si>
  <si>
    <t>Wild (Cocoa)</t>
  </si>
  <si>
    <t>WL003</t>
  </si>
  <si>
    <t>SAMN05190513</t>
  </si>
  <si>
    <t>Ghana</t>
  </si>
  <si>
    <t>WL002</t>
  </si>
  <si>
    <t>SAMN05190512</t>
  </si>
  <si>
    <t>WL001</t>
  </si>
  <si>
    <t>SAMN05190511</t>
  </si>
  <si>
    <t>Unknown</t>
  </si>
  <si>
    <t>Wine</t>
  </si>
  <si>
    <t>WI019</t>
  </si>
  <si>
    <t>SAMN05190510</t>
  </si>
  <si>
    <t>WI018</t>
  </si>
  <si>
    <t>SAMN05190509</t>
  </si>
  <si>
    <t>Spain</t>
  </si>
  <si>
    <t>WI017</t>
  </si>
  <si>
    <t>SAMN05190508</t>
  </si>
  <si>
    <t>Italy</t>
  </si>
  <si>
    <t>WI016</t>
  </si>
  <si>
    <t>SAMN05190507</t>
  </si>
  <si>
    <t>France</t>
  </si>
  <si>
    <t>WI015</t>
  </si>
  <si>
    <t>SAMN05190506</t>
  </si>
  <si>
    <t>Germany</t>
  </si>
  <si>
    <t>WI014</t>
  </si>
  <si>
    <t>SAMN05190505</t>
  </si>
  <si>
    <t>WI013</t>
  </si>
  <si>
    <t>SAMN05190504</t>
  </si>
  <si>
    <t>Britain</t>
  </si>
  <si>
    <t>WI012</t>
  </si>
  <si>
    <t>SAMN05190503</t>
  </si>
  <si>
    <t>WI011</t>
  </si>
  <si>
    <t>SAMN05190502</t>
  </si>
  <si>
    <t>WI010</t>
  </si>
  <si>
    <t>SAMN05190501</t>
  </si>
  <si>
    <t>WI009</t>
  </si>
  <si>
    <t>SAMN05190500</t>
  </si>
  <si>
    <t>WI008</t>
  </si>
  <si>
    <t>SAMN05190499</t>
  </si>
  <si>
    <t>WI007</t>
  </si>
  <si>
    <t>SAMN05190498</t>
  </si>
  <si>
    <t>WI006</t>
  </si>
  <si>
    <t>SAMN05190497</t>
  </si>
  <si>
    <t>WI005</t>
  </si>
  <si>
    <t>SAMN05190496</t>
  </si>
  <si>
    <t>WI004</t>
  </si>
  <si>
    <t>SAMN05190495</t>
  </si>
  <si>
    <t>WI003</t>
  </si>
  <si>
    <t>SAMN05190494</t>
  </si>
  <si>
    <t>Russia</t>
  </si>
  <si>
    <t>WI002</t>
  </si>
  <si>
    <t>SAMN05190493</t>
  </si>
  <si>
    <t>WI001</t>
  </si>
  <si>
    <t>SAMN05190492</t>
  </si>
  <si>
    <t>Spirits</t>
  </si>
  <si>
    <t>SP011</t>
  </si>
  <si>
    <t>SAMN05190491</t>
  </si>
  <si>
    <t>SP010</t>
  </si>
  <si>
    <t>SAMN05190490</t>
  </si>
  <si>
    <t>US (Tennessee)</t>
  </si>
  <si>
    <t>SP009</t>
  </si>
  <si>
    <t>SAMN05190489</t>
  </si>
  <si>
    <t>Scotland</t>
  </si>
  <si>
    <t>SP008</t>
  </si>
  <si>
    <t>SAMN05190488</t>
  </si>
  <si>
    <t>SP007</t>
  </si>
  <si>
    <t>SAMN05190487</t>
  </si>
  <si>
    <t>Brazil</t>
  </si>
  <si>
    <t>SAMN05190486</t>
  </si>
  <si>
    <t>Belgium/Germany</t>
  </si>
  <si>
    <t>SAMN05190485</t>
  </si>
  <si>
    <t>SAMN05190484</t>
  </si>
  <si>
    <t>SP003</t>
  </si>
  <si>
    <t>SAMN05190483</t>
  </si>
  <si>
    <t>SP002</t>
  </si>
  <si>
    <t>SAMN05190482</t>
  </si>
  <si>
    <t>SP001</t>
  </si>
  <si>
    <t>SAMN05190481</t>
  </si>
  <si>
    <t>Japan</t>
  </si>
  <si>
    <t>Saké</t>
  </si>
  <si>
    <t>SA007</t>
  </si>
  <si>
    <t>SAMN05190480</t>
  </si>
  <si>
    <t>SA006</t>
  </si>
  <si>
    <t>SAMN05190479</t>
  </si>
  <si>
    <t>SA005</t>
  </si>
  <si>
    <t>SAMN05190478</t>
  </si>
  <si>
    <t>SA004</t>
  </si>
  <si>
    <t>SAMN05190477</t>
  </si>
  <si>
    <t>SA003</t>
  </si>
  <si>
    <t>SAMN05190476</t>
  </si>
  <si>
    <t>SA002</t>
  </si>
  <si>
    <t>SAMN05190475</t>
  </si>
  <si>
    <t>SA001</t>
  </si>
  <si>
    <t>SAMN05190474</t>
  </si>
  <si>
    <t>Lab cross</t>
  </si>
  <si>
    <t>Lab</t>
  </si>
  <si>
    <t>LA002</t>
  </si>
  <si>
    <t>SAMN05190473</t>
  </si>
  <si>
    <t>LA001</t>
  </si>
  <si>
    <t>SAMN05190472</t>
  </si>
  <si>
    <t>Belgium</t>
  </si>
  <si>
    <t>Bread</t>
  </si>
  <si>
    <t>BR004</t>
  </si>
  <si>
    <t>SAMN05190471</t>
  </si>
  <si>
    <t>BR003</t>
  </si>
  <si>
    <t>SAMN05190470</t>
  </si>
  <si>
    <t>BR002</t>
  </si>
  <si>
    <t>SAMN05190469</t>
  </si>
  <si>
    <t>BR001</t>
  </si>
  <si>
    <t>SAMN05190468</t>
  </si>
  <si>
    <t>Bioethanol</t>
  </si>
  <si>
    <t>SAMN05190467</t>
  </si>
  <si>
    <t>China</t>
  </si>
  <si>
    <t>BI004</t>
  </si>
  <si>
    <t>SAMN05190466</t>
  </si>
  <si>
    <t>BI003</t>
  </si>
  <si>
    <t>SAMN05190465</t>
  </si>
  <si>
    <t>SAMN05190464</t>
  </si>
  <si>
    <t>BI001</t>
  </si>
  <si>
    <t>SAMN05190463</t>
  </si>
  <si>
    <t>Beer</t>
  </si>
  <si>
    <t>BE102</t>
  </si>
  <si>
    <t>SAMN05190462</t>
  </si>
  <si>
    <t>England</t>
  </si>
  <si>
    <t>BE101</t>
  </si>
  <si>
    <t>SAMN05190461</t>
  </si>
  <si>
    <t>BE100</t>
  </si>
  <si>
    <t>SAMN05190460</t>
  </si>
  <si>
    <t>Beer (Bitter)</t>
  </si>
  <si>
    <t>BE099</t>
  </si>
  <si>
    <t>SAMN05190459</t>
  </si>
  <si>
    <t>US (California)</t>
  </si>
  <si>
    <t>Beer (Pale ale)</t>
  </si>
  <si>
    <t>BE098</t>
  </si>
  <si>
    <t>SAMN05190458</t>
  </si>
  <si>
    <t>NS</t>
  </si>
  <si>
    <t>BE097</t>
  </si>
  <si>
    <t>SAMN05190457</t>
  </si>
  <si>
    <t>BE096</t>
  </si>
  <si>
    <t>SAMN05190456</t>
  </si>
  <si>
    <t>BE095</t>
  </si>
  <si>
    <t>SAMN05190455</t>
  </si>
  <si>
    <t>Beer (Lager)</t>
  </si>
  <si>
    <t>BE094</t>
  </si>
  <si>
    <t>SAMN05190454</t>
  </si>
  <si>
    <t>Beer (Hefeweizen)</t>
  </si>
  <si>
    <t>BE093</t>
  </si>
  <si>
    <t>SAMN05190453</t>
  </si>
  <si>
    <t>Beer2</t>
  </si>
  <si>
    <t>Beer (Strong ale)</t>
  </si>
  <si>
    <t>BE092</t>
  </si>
  <si>
    <t>SAMN05190452</t>
  </si>
  <si>
    <t>BE091</t>
  </si>
  <si>
    <t>SAMN05190451</t>
  </si>
  <si>
    <t>BE090</t>
  </si>
  <si>
    <t>SAMN05190450</t>
  </si>
  <si>
    <t>BE089</t>
  </si>
  <si>
    <t>SAMN05190449</t>
  </si>
  <si>
    <t>BE088</t>
  </si>
  <si>
    <t>SAMN05190448</t>
  </si>
  <si>
    <t>BE087</t>
  </si>
  <si>
    <t>SAMN05190447</t>
  </si>
  <si>
    <t>BE086</t>
  </si>
  <si>
    <t>SAMN05190446</t>
  </si>
  <si>
    <t>BE085</t>
  </si>
  <si>
    <t>SAMN05190445</t>
  </si>
  <si>
    <t>BE084</t>
  </si>
  <si>
    <t>SAMN05190444</t>
  </si>
  <si>
    <t>Beer (Saison)</t>
  </si>
  <si>
    <t>BE083</t>
  </si>
  <si>
    <t>SAMN05190443</t>
  </si>
  <si>
    <t>BE082</t>
  </si>
  <si>
    <t>SAMN05190442</t>
  </si>
  <si>
    <t>Beer (Ale)</t>
  </si>
  <si>
    <t>BE081</t>
  </si>
  <si>
    <t>SAMN05190441</t>
  </si>
  <si>
    <t>BE080</t>
  </si>
  <si>
    <t>SAMN05190440</t>
  </si>
  <si>
    <t>Beer (Trappist)</t>
  </si>
  <si>
    <t>BE079</t>
  </si>
  <si>
    <t>SAMN05190439</t>
  </si>
  <si>
    <t>BE078</t>
  </si>
  <si>
    <t>SAMN05190438</t>
  </si>
  <si>
    <t>BE077</t>
  </si>
  <si>
    <t>SAMN05190437</t>
  </si>
  <si>
    <t>Beer (Wheat)</t>
  </si>
  <si>
    <t>BE076</t>
  </si>
  <si>
    <t>SAMN05190436</t>
  </si>
  <si>
    <t>BE075</t>
  </si>
  <si>
    <t>SAMN05190435</t>
  </si>
  <si>
    <t>BE074</t>
  </si>
  <si>
    <t>SAMN05190434</t>
  </si>
  <si>
    <t>BE073</t>
  </si>
  <si>
    <t>SAMN05190433</t>
  </si>
  <si>
    <t>BE072</t>
  </si>
  <si>
    <t>SAMN05190432</t>
  </si>
  <si>
    <t>US (San Diego)</t>
  </si>
  <si>
    <t>BE071</t>
  </si>
  <si>
    <t>SAMN05190431</t>
  </si>
  <si>
    <t>BE070</t>
  </si>
  <si>
    <t>SAMN05190430</t>
  </si>
  <si>
    <t>BE069</t>
  </si>
  <si>
    <t>SAMN05190429</t>
  </si>
  <si>
    <t>BE068</t>
  </si>
  <si>
    <t>SAMN05190428</t>
  </si>
  <si>
    <t>BE067</t>
  </si>
  <si>
    <t>SAMN05190427</t>
  </si>
  <si>
    <t>US (Pacific North West America)</t>
  </si>
  <si>
    <t>BE066</t>
  </si>
  <si>
    <t>SAMN05190426</t>
  </si>
  <si>
    <t>BE065</t>
  </si>
  <si>
    <t>SAMN05190425</t>
  </si>
  <si>
    <t>BE064</t>
  </si>
  <si>
    <t>SAMN05190424</t>
  </si>
  <si>
    <t>BE063</t>
  </si>
  <si>
    <t>SAMN05190423</t>
  </si>
  <si>
    <t>BE062</t>
  </si>
  <si>
    <t>SAMN05190422</t>
  </si>
  <si>
    <t>Beer (Alt)</t>
  </si>
  <si>
    <t>BE061</t>
  </si>
  <si>
    <t>SAMN05190421</t>
  </si>
  <si>
    <t>BE060</t>
  </si>
  <si>
    <t>SAMN05190420</t>
  </si>
  <si>
    <t>BE059</t>
  </si>
  <si>
    <t>SAMN05190419</t>
  </si>
  <si>
    <t>BE058</t>
  </si>
  <si>
    <t>SAMN05190418</t>
  </si>
  <si>
    <t>BE057</t>
  </si>
  <si>
    <t>SAMN05190417</t>
  </si>
  <si>
    <t>BE056</t>
  </si>
  <si>
    <t>SAMN05190416</t>
  </si>
  <si>
    <t>BE055</t>
  </si>
  <si>
    <t>SAMN05190415</t>
  </si>
  <si>
    <t>BE054</t>
  </si>
  <si>
    <t>SAMN05190414</t>
  </si>
  <si>
    <t>Europe</t>
  </si>
  <si>
    <t>BE053</t>
  </si>
  <si>
    <t>SAMN05190413</t>
  </si>
  <si>
    <t>Australia</t>
  </si>
  <si>
    <t>BE052</t>
  </si>
  <si>
    <t>SAMN05190412</t>
  </si>
  <si>
    <t>US (East Coast)</t>
  </si>
  <si>
    <t>BE051</t>
  </si>
  <si>
    <t>SAMN05190411</t>
  </si>
  <si>
    <t>BE050</t>
  </si>
  <si>
    <t>SAMN05190410</t>
  </si>
  <si>
    <t>BE049</t>
  </si>
  <si>
    <t>SAMN05190409</t>
  </si>
  <si>
    <t>BE048</t>
  </si>
  <si>
    <t>SAMN05190408</t>
  </si>
  <si>
    <t>Ireland</t>
  </si>
  <si>
    <t>Beer (Stout)</t>
  </si>
  <si>
    <t>BE047</t>
  </si>
  <si>
    <t>SAMN05190407</t>
  </si>
  <si>
    <t>BE046</t>
  </si>
  <si>
    <t>SAMN05190406</t>
  </si>
  <si>
    <t>BE045</t>
  </si>
  <si>
    <t>SAMN05190405</t>
  </si>
  <si>
    <t>BE044</t>
  </si>
  <si>
    <t>SAMN05190404</t>
  </si>
  <si>
    <t>BE043</t>
  </si>
  <si>
    <t>SAMN05190403</t>
  </si>
  <si>
    <t>BE042</t>
  </si>
  <si>
    <t>SAMN05190402</t>
  </si>
  <si>
    <t>BE041</t>
  </si>
  <si>
    <t>SAMN05190401</t>
  </si>
  <si>
    <t>BE040</t>
  </si>
  <si>
    <t>SAMN05190400</t>
  </si>
  <si>
    <t>Czech</t>
  </si>
  <si>
    <t>BE039</t>
  </si>
  <si>
    <t>SAMN05190399</t>
  </si>
  <si>
    <t>BE038</t>
  </si>
  <si>
    <t>SAMN05190398</t>
  </si>
  <si>
    <t>Belgium (UK origin)</t>
  </si>
  <si>
    <t>BE037</t>
  </si>
  <si>
    <t>SAMN05190397</t>
  </si>
  <si>
    <t>BE036</t>
  </si>
  <si>
    <t>SAMN05190396</t>
  </si>
  <si>
    <t>BE035</t>
  </si>
  <si>
    <t>SAMN05190395</t>
  </si>
  <si>
    <t>BE034</t>
  </si>
  <si>
    <t>SAMN05190394</t>
  </si>
  <si>
    <t>BE033</t>
  </si>
  <si>
    <t>SAMN05190393</t>
  </si>
  <si>
    <t>BE032</t>
  </si>
  <si>
    <t>SAMN05190392</t>
  </si>
  <si>
    <t>BE031</t>
  </si>
  <si>
    <t>SAMN05190391</t>
  </si>
  <si>
    <t>BE030</t>
  </si>
  <si>
    <t>SAMN05190390</t>
  </si>
  <si>
    <t>Beer (Ale refermentation)</t>
  </si>
  <si>
    <t>BE029</t>
  </si>
  <si>
    <t>SAMN05190389</t>
  </si>
  <si>
    <t>BE028</t>
  </si>
  <si>
    <t>SAMN05190388</t>
  </si>
  <si>
    <t>BE027</t>
  </si>
  <si>
    <t>SAMN05190387</t>
  </si>
  <si>
    <t>BE026</t>
  </si>
  <si>
    <t>SAMN05190386</t>
  </si>
  <si>
    <t>BE025</t>
  </si>
  <si>
    <t>SAMN05190385</t>
  </si>
  <si>
    <t>BE024</t>
  </si>
  <si>
    <t>SAMN05190384</t>
  </si>
  <si>
    <t>BE023</t>
  </si>
  <si>
    <t>SAMN05190383</t>
  </si>
  <si>
    <t>BE022</t>
  </si>
  <si>
    <t>SAMN05190382</t>
  </si>
  <si>
    <t>Canada</t>
  </si>
  <si>
    <t>BE021</t>
  </si>
  <si>
    <t>SAMN05190381</t>
  </si>
  <si>
    <t>BE020</t>
  </si>
  <si>
    <t>SAMN05190380</t>
  </si>
  <si>
    <t>BE019</t>
  </si>
  <si>
    <t>SAMN05190379</t>
  </si>
  <si>
    <t>BE018</t>
  </si>
  <si>
    <t>SAMN05190378</t>
  </si>
  <si>
    <t>BE017</t>
  </si>
  <si>
    <t>SAMN05190377</t>
  </si>
  <si>
    <t>BE016</t>
  </si>
  <si>
    <t>SAMN05190376</t>
  </si>
  <si>
    <t>BE015</t>
  </si>
  <si>
    <t>SAMN05190375</t>
  </si>
  <si>
    <t>BE014</t>
  </si>
  <si>
    <t>SAMN05190374</t>
  </si>
  <si>
    <t>BE013</t>
  </si>
  <si>
    <t>SAMN05190373</t>
  </si>
  <si>
    <t>BE012</t>
  </si>
  <si>
    <t>SAMN05190372</t>
  </si>
  <si>
    <t>Beer (Abbey)</t>
  </si>
  <si>
    <t>BE011</t>
  </si>
  <si>
    <t>SAMN05190371</t>
  </si>
  <si>
    <t>BE010</t>
  </si>
  <si>
    <t>SAMN05190370</t>
  </si>
  <si>
    <t>BE009</t>
  </si>
  <si>
    <t>SAMN05190369</t>
  </si>
  <si>
    <t>BE008</t>
  </si>
  <si>
    <t>SAMN05190368</t>
  </si>
  <si>
    <t>BE007</t>
  </si>
  <si>
    <t>SAMN05190367</t>
  </si>
  <si>
    <t>BE006</t>
  </si>
  <si>
    <t>SAMN05190366</t>
  </si>
  <si>
    <t>BE005</t>
  </si>
  <si>
    <t>SAMN05190365</t>
  </si>
  <si>
    <t>BE004</t>
  </si>
  <si>
    <t>SAMN05190364</t>
  </si>
  <si>
    <t>Ukraine</t>
  </si>
  <si>
    <t>BE003</t>
  </si>
  <si>
    <t>SAMN05190363</t>
  </si>
  <si>
    <t>Bulgaria</t>
  </si>
  <si>
    <t>BE002</t>
  </si>
  <si>
    <t>SAMN05190362</t>
  </si>
  <si>
    <t>BE001</t>
  </si>
  <si>
    <t>BioSample</t>
  </si>
  <si>
    <t>Subpopulation</t>
  </si>
  <si>
    <t>Origin</t>
  </si>
  <si>
    <t>Niche</t>
  </si>
  <si>
    <t>Strain label</t>
  </si>
  <si>
    <r>
      <t>SUPPLEMENTARY TABLE 6 |</t>
    </r>
    <r>
      <rPr>
        <sz val="12"/>
        <color theme="1"/>
        <rFont val="Times New Roman"/>
        <family val="1"/>
      </rPr>
      <t xml:space="preserve"> Industrial </t>
    </r>
    <r>
      <rPr>
        <i/>
        <sz val="12"/>
        <color theme="1"/>
        <rFont val="Times New Roman"/>
        <family val="1"/>
      </rPr>
      <t>S. cerevisiae</t>
    </r>
    <r>
      <rPr>
        <sz val="12"/>
        <color theme="1"/>
        <rFont val="Times New Roman"/>
        <family val="1"/>
      </rPr>
      <t xml:space="preserve"> strains (according to Gallone et al., 2016) used for phylogenetic inference along bioethanol yeasts.</t>
    </r>
  </si>
  <si>
    <t>Total</t>
  </si>
  <si>
    <t>SNPs</t>
  </si>
  <si>
    <r>
      <t>SUPPLEMENTARY TABLE 7 |</t>
    </r>
    <r>
      <rPr>
        <sz val="12"/>
        <color theme="1"/>
        <rFont val="Times New Roman"/>
        <family val="1"/>
      </rPr>
      <t xml:space="preserve"> SNPs countings between H3 and H4 chromosomes.</t>
    </r>
  </si>
  <si>
    <r>
      <t>SUPPLEMENTARY TABLE 10 |</t>
    </r>
    <r>
      <rPr>
        <sz val="12"/>
        <color theme="1"/>
        <rFont val="Times New Roman"/>
        <family val="1"/>
      </rPr>
      <t xml:space="preserve"> SNPs countings between H3 and JAY291 chromosomes.</t>
    </r>
  </si>
  <si>
    <r>
      <t>SUPPLEMENTARY TABLE 11 |</t>
    </r>
    <r>
      <rPr>
        <sz val="12"/>
        <color theme="1"/>
        <rFont val="Times New Roman"/>
        <family val="1"/>
      </rPr>
      <t xml:space="preserve"> SNPs countings between H4 and JAY291 chromosomes.</t>
    </r>
  </si>
  <si>
    <r>
      <t xml:space="preserve">*Peter et al. Genome evolution across 1,011 </t>
    </r>
    <r>
      <rPr>
        <i/>
        <sz val="12"/>
        <color theme="1"/>
        <rFont val="Times New Roman"/>
        <family val="1"/>
      </rPr>
      <t>Saccharomyces cerevisiae</t>
    </r>
    <r>
      <rPr>
        <sz val="12"/>
        <color theme="1"/>
        <rFont val="Times New Roman"/>
        <family val="1"/>
      </rPr>
      <t xml:space="preserve"> isolates. Nature, volume 556, pages339–344 (2018).</t>
    </r>
  </si>
  <si>
    <t>Quercus mongolica; Russia</t>
  </si>
  <si>
    <t>Chr. X</t>
  </si>
  <si>
    <t>CP020268.1</t>
  </si>
  <si>
    <t>X</t>
  </si>
  <si>
    <t>N44</t>
  </si>
  <si>
    <t>Quercus spp.; Russia</t>
  </si>
  <si>
    <t>CP020251.1</t>
  </si>
  <si>
    <t>CBS432</t>
  </si>
  <si>
    <t>Drosophila spp.; Brazil</t>
  </si>
  <si>
    <t>CP020302.1</t>
  </si>
  <si>
    <t>Deletion</t>
  </si>
  <si>
    <t>UFRJ50816</t>
  </si>
  <si>
    <t>Type 3</t>
  </si>
  <si>
    <t>Quercus velutina; USA</t>
  </si>
  <si>
    <t>CP020285.1</t>
  </si>
  <si>
    <t>X (truncated)</t>
  </si>
  <si>
    <t>YPS138</t>
  </si>
  <si>
    <t>Myoporum sandwicense; Hawaii, USA</t>
  </si>
  <si>
    <t>CP020319.1</t>
  </si>
  <si>
    <t>pseudogene</t>
  </si>
  <si>
    <t>UWOPS91-917.1</t>
  </si>
  <si>
    <t>Type 2</t>
  </si>
  <si>
    <t>Type 1</t>
  </si>
  <si>
    <t>Saccharomyces paradoxus</t>
  </si>
  <si>
    <t>Wine; Italy</t>
  </si>
  <si>
    <t>ASV_1-19156</t>
  </si>
  <si>
    <t>Unknown chromosome</t>
  </si>
  <si>
    <t>contig end</t>
  </si>
  <si>
    <t>ASV</t>
  </si>
  <si>
    <t>M9</t>
  </si>
  <si>
    <t>French Guiana strains; exemptions: CLQCA_20-060 (Ecuador), CLQCA_17-111 (Ecuador); CBS1540 (Switzerland), and 906 (Mexico)</t>
  </si>
  <si>
    <t>ALI_5-14863, BDQ_6-13958, BEB_6_C37T3ACXX.IND41b-14344, CRE_2-37089, BCP_8-11905, BNA_4-11770, BNB_4-11357, BEE_6-11877, BDT_6-11764, BCQ_8-11801, BCN_8-7668, BEA_6-12029, BCH_5-11154, BMV_2-11456, BDV_6-11329, BED_6-12984, BCL_5-11680, BDS_6-12900, BDR_6-11528, BCF_8-12580, BCG_8-12729, BMR_2-10060, BEC_6-12257, BCM_8-11815, BCK_8-12992, BCI_8-11921, BCE_8-11113, BCD_8-12564, BCC_3-12466, BCB_3-14664, BNC_4-9646, BND_3-8173, BDP_5-10819, AHF_3-9612, CPA_4-16903</t>
  </si>
  <si>
    <t>http://1002genomes.u-strasbg.fr/files/</t>
  </si>
  <si>
    <t>X (hybrid)</t>
  </si>
  <si>
    <t>Partially deleted or pseudogenized</t>
  </si>
  <si>
    <t>Respectively: ALI, BDQ, BEB, CRE, BCP, BNA, BNB, BEE, BDT, BCQ, BCN, BEA, BCH, BMV, BDV, BED, BCL, BDS, BDR, BCF, BCG, BMR, BEC, BCM, BCK, BCI, BCE, BCD, BCC, BCB, BNC, BND, BDP, AHF, CPA</t>
  </si>
  <si>
    <t>CLQCA_20-060, CEY616, CEY622, CLQCA_17-111, HE016, CEY650, CEY651, CEY625, CEY619, HE020, HE015, CEY621, HE009, CEY649, CEY620, CEY624, HE012, CEY618, CEY617, HE007, HE008, CEY646, CEY623, HE013, HE011, HE010, HE006, HE005, HE004, HE001, CEY652, CEY653, CEY615, CBS1540, 906</t>
  </si>
  <si>
    <t>Type 6</t>
  </si>
  <si>
    <t>Sugar cane</t>
  </si>
  <si>
    <t>YBQ-6074</t>
  </si>
  <si>
    <t>Del</t>
  </si>
  <si>
    <t>YBQ</t>
  </si>
  <si>
    <t>YJM1250 </t>
  </si>
  <si>
    <t>Type 5</t>
  </si>
  <si>
    <t>Banana; Costa Rica</t>
  </si>
  <si>
    <t>LBMA01000010.1</t>
  </si>
  <si>
    <t>GLBRCY22-3</t>
  </si>
  <si>
    <t>Type 4</t>
  </si>
  <si>
    <t>Opuntia spp.; Hawaii, USA</t>
  </si>
  <si>
    <t>GAT-13774</t>
  </si>
  <si>
    <t>GAT</t>
  </si>
  <si>
    <t>UWOPS87-2421</t>
  </si>
  <si>
    <t>Cladode; Hawaii, USA</t>
  </si>
  <si>
    <t>CP005173.2</t>
  </si>
  <si>
    <t>YCX</t>
  </si>
  <si>
    <t>YJM1444 </t>
  </si>
  <si>
    <t>Human, clinical; USA</t>
  </si>
  <si>
    <t>ABI_5-5808</t>
  </si>
  <si>
    <t>ABI</t>
  </si>
  <si>
    <t>YJM653_1b</t>
  </si>
  <si>
    <t>Human, clinical; California, USA</t>
  </si>
  <si>
    <t>CP005096.1</t>
  </si>
  <si>
    <t>YAT</t>
  </si>
  <si>
    <t>YJM681 </t>
  </si>
  <si>
    <t>Molossus molossus (bat); French Guiana</t>
  </si>
  <si>
    <t>CQS_4-6179 and CQS_4-6363 (overlap 100% ID)</t>
  </si>
  <si>
    <t>CQS</t>
  </si>
  <si>
    <t>CEY647</t>
  </si>
  <si>
    <t>Bioethanol, Brazil</t>
  </si>
  <si>
    <t>CNP_1-20000</t>
  </si>
  <si>
    <t>CNV_4-20308 and CNV_4-20250 (overlap 100% ID)</t>
  </si>
  <si>
    <t>ASM18231v2</t>
  </si>
  <si>
    <t>PRJEB31792</t>
  </si>
  <si>
    <t>Saccharomyces cerevisiae</t>
  </si>
  <si>
    <t>Proton-coupled oligopeptide transporter of the plasma membrane; also transports glutathione and phytochelatin; member of the OPT family</t>
  </si>
  <si>
    <t>Metallo-dependent hydrolase</t>
  </si>
  <si>
    <t>Cinnamyl alcohol dehydrogenase</t>
  </si>
  <si>
    <t xml:space="preserve">MFS transporter, sugar porter (SP) family ;This model represent the sugar porter subfamily of the major facilitator superfamily (pfam00083) </t>
  </si>
  <si>
    <t>Belongs to a large family of fungal zinc cluster transcription factors that contain an N-terminal GAL4-like C6 zinc binuclear cluster DNA-binding domain</t>
  </si>
  <si>
    <t>Major Facilitator Superfamily (pfam07690)</t>
  </si>
  <si>
    <t>Catalyzes the hydrolysis of L-arginine to form L-ornithine and urea</t>
  </si>
  <si>
    <t>Nucleobase-cation-symport-1 (NCS1) transporter NRT1-like. NCS1s are essential components of salvage pathways for nucleobases and related metabolites. Cytosine/uracil/thiamine/allantoin permease.</t>
  </si>
  <si>
    <t>Methyltransferase domain (pfam08241); Members of this family are SAM dependent methyltransferases.</t>
  </si>
  <si>
    <t>Alpha-galactosidase; glycosyl hydrolase family 27 (GH27)</t>
  </si>
  <si>
    <t>Protein involved in vitamin B6 biosynthesis; member of a stationary phase-induced gene family</t>
  </si>
  <si>
    <t>Protein of unconfirmed function; involved in pyridoxine metabolism; forms a putative glutamine amidotransferase complex with Snz1p, with Sno1p serving as the glutaminase</t>
  </si>
  <si>
    <t>Cyanamide hydratase that detoxifies cyanamide; member of the HD domain metalloprotein superfamily</t>
  </si>
  <si>
    <t>Hypothetical protein; member of the DUP380 subfamily of conserved, often subtelomerically-encoded proteins</t>
  </si>
  <si>
    <t>Annotation</t>
  </si>
  <si>
    <t>OPT1</t>
  </si>
  <si>
    <t>hydrolase</t>
  </si>
  <si>
    <t>CAD</t>
  </si>
  <si>
    <t>MFS transporter</t>
  </si>
  <si>
    <t>GAL4-like</t>
  </si>
  <si>
    <t>arginase</t>
  </si>
  <si>
    <t>NCS</t>
  </si>
  <si>
    <t>methyltransferase</t>
  </si>
  <si>
    <t>α-galactosidase</t>
  </si>
  <si>
    <t>SNZ2</t>
  </si>
  <si>
    <t>SNO2</t>
  </si>
  <si>
    <t>COS</t>
  </si>
  <si>
    <t>Genes</t>
  </si>
  <si>
    <t>Contig</t>
  </si>
  <si>
    <t>Accession</t>
  </si>
  <si>
    <t>Code*</t>
  </si>
  <si>
    <t>Strains</t>
  </si>
  <si>
    <t>Type</t>
  </si>
  <si>
    <t>Total = 46</t>
  </si>
  <si>
    <t>Total = 38</t>
  </si>
  <si>
    <t>Truncated</t>
  </si>
  <si>
    <t>389213..389422</t>
  </si>
  <si>
    <t>CRS5</t>
  </si>
  <si>
    <t>Copper-binding metallothionein; required for wild-type copper resistance</t>
  </si>
  <si>
    <t>391645..391854</t>
  </si>
  <si>
    <t>Chr. XV</t>
  </si>
  <si>
    <t>381266..381475</t>
  </si>
  <si>
    <t>Blocked reading frame, contains two in-frame stops in translation; this ORF is conserved, without the stops, in Saccharomyces paradoxus, S. mikatae, and S. bayanus</t>
  </si>
  <si>
    <t>complement(36822..38567)</t>
  </si>
  <si>
    <t>YOL153C</t>
  </si>
  <si>
    <t>hypothetical protein</t>
  </si>
  <si>
    <t>complement(29358..31103)</t>
  </si>
  <si>
    <t>complement(12410..14155)</t>
  </si>
  <si>
    <t>Contains a stop codon in S288C, full-length gene includes YLL017W</t>
  </si>
  <si>
    <t>112847..115993</t>
  </si>
  <si>
    <t>SDC25</t>
  </si>
  <si>
    <t>Non-essential Ras guanine nucleotide exchange factor (GEF); localized to the membrane; expressed in poor nutrient conditions and on nonfermentable carbon sources</t>
  </si>
  <si>
    <t>106543..109506</t>
  </si>
  <si>
    <t>Chr. XII</t>
  </si>
  <si>
    <t>106627..109773</t>
  </si>
  <si>
    <t>complement(375215..377614)</t>
  </si>
  <si>
    <t>FLO8</t>
  </si>
  <si>
    <t>Transcription factor; required for flocculation, diploid filamentous growth, and haploid invasive growth; genome reference strain S288C and most laboratory strains have a nonsense mutation in this gene</t>
  </si>
  <si>
    <t>complement(373534..375942)</t>
  </si>
  <si>
    <t>Chr. V</t>
  </si>
  <si>
    <t>complement(383593..386001)</t>
  </si>
  <si>
    <t>Cell wall protein; YDR134C has a paralog, CCW12, that arose from the whole genome duplication; S. cerevisiae genome reference strain S288C contains an internal in-frame stop at codon 67, which in other strains encodes glutamine</t>
  </si>
  <si>
    <t>complement(721071..721481)</t>
  </si>
  <si>
    <t>YDR134C</t>
  </si>
  <si>
    <t>Cell wall protein</t>
  </si>
  <si>
    <t>complement(702443..702841)</t>
  </si>
  <si>
    <t>Chr. IV</t>
  </si>
  <si>
    <t>complement(703138..703536)</t>
  </si>
  <si>
    <t>Blocked reading frame otherwise encoding L-serine dehydratase</t>
  </si>
  <si>
    <t>29032..30048</t>
  </si>
  <si>
    <t>SDL1</t>
  </si>
  <si>
    <t>Serine dehydratase is a pyridoxal phosphate (PLP)-dependent enzyme which catalyzes the conversion of L-, D-serine, or L-threonine to pyruvate/ketobutyrate and ammonia</t>
  </si>
  <si>
    <t>23915..24931</t>
  </si>
  <si>
    <t>Chr. IX</t>
  </si>
  <si>
    <t>29953..30969</t>
  </si>
  <si>
    <t>Premature stop codon. YIL170W/HXT12, together encode a non-functional member of the hexose transporter family</t>
  </si>
  <si>
    <t>19847..21220</t>
  </si>
  <si>
    <t>HXT12</t>
  </si>
  <si>
    <t>Putative hexose transporter that is nearly identical to Hxt9p; has similarity to major facilitator superfamily (MFS) transporters and is involved in pleiotropic drug resistance</t>
  </si>
  <si>
    <t>14927..16630</t>
  </si>
  <si>
    <t>20965..22668</t>
  </si>
  <si>
    <t>Observations</t>
  </si>
  <si>
    <t>Coordinates</t>
  </si>
  <si>
    <t>hypothetical protein (dubious ORF)</t>
  </si>
  <si>
    <t>10159..10455</t>
  </si>
  <si>
    <t>Chr. VIII</t>
  </si>
  <si>
    <t>2732..3079</t>
  </si>
  <si>
    <t>complement(50521..51639)</t>
  </si>
  <si>
    <t>Chr. XVI</t>
  </si>
  <si>
    <t>complement(50979..51995)</t>
  </si>
  <si>
    <t>Member of the seripauperin multigene family; encoded mainly in subtelomeric regions</t>
  </si>
  <si>
    <t>300643..301005</t>
  </si>
  <si>
    <t>Chr. VI</t>
  </si>
  <si>
    <t>PAU19</t>
  </si>
  <si>
    <t>301095..301457</t>
  </si>
  <si>
    <t>Beta-lyase involved in the production of thiols; null mutant displays increased levels of spontaneous Rad52p foci; expression induced by nitrogen limitation in a GLN3, GAT1-dependent manner and by copper levels in a Mac1-dependent manner</t>
  </si>
  <si>
    <t>296300..297505</t>
  </si>
  <si>
    <t>IRC7</t>
  </si>
  <si>
    <t>296752..297957</t>
  </si>
  <si>
    <t>hypothetical gene of 801 nucleotides</t>
  </si>
  <si>
    <t>complement(291604..292404)</t>
  </si>
  <si>
    <t>complement(292056..292856)</t>
  </si>
  <si>
    <t>hypothetical gene of 1239 nucleotides</t>
  </si>
  <si>
    <t>complement(290312..291550)</t>
  </si>
  <si>
    <t>complement(290764..292002)</t>
  </si>
  <si>
    <t>C2U11_1739</t>
  </si>
  <si>
    <t>Region Chr. VI</t>
  </si>
  <si>
    <t>complement(31823..34219)</t>
  </si>
  <si>
    <t>29675..31000</t>
  </si>
  <si>
    <t>25107..26198</t>
  </si>
  <si>
    <t>MFS transporter, sugar porter (SP) family</t>
  </si>
  <si>
    <t>complement(22631..24232)</t>
  </si>
  <si>
    <t>Belogs to a large family of fungal zinc cluster transcription factors that contain an N-terminal GAL4-like C6 zinc binuclear cluster DNA-binding domain</t>
  </si>
  <si>
    <t>19255..21189</t>
  </si>
  <si>
    <t>16791..18431</t>
  </si>
  <si>
    <t>Arginase-like amidino hydrolase</t>
  </si>
  <si>
    <t>complement(15182..16048)</t>
  </si>
  <si>
    <t>Cytosine/uracil/thiamine/allantoin permease (COG1953)</t>
  </si>
  <si>
    <t>12456..14315</t>
  </si>
  <si>
    <t>alpha-galactosidase</t>
  </si>
  <si>
    <t>complement(7170..8585)</t>
  </si>
  <si>
    <t>5462..6358</t>
  </si>
  <si>
    <t>complement(4394..5062)</t>
  </si>
  <si>
    <t>3519..4211</t>
  </si>
  <si>
    <t>hypothetical protein; member of the DUP380 subfamily of conserved, often subtelomerically-encoded proteins</t>
  </si>
  <si>
    <t>63..1202</t>
  </si>
  <si>
    <t>COS11</t>
  </si>
  <si>
    <t>Region Chr. X</t>
  </si>
  <si>
    <t>Methyltransferase domain pfam08241; Members of this family are SAM dependent methyltransferases</t>
  </si>
  <si>
    <t>Coordinates in reference to Unitig521</t>
  </si>
  <si>
    <t>complement(3077..3934)</t>
  </si>
  <si>
    <t xml:space="preserve">Chr. XIII, XV, or XVI? </t>
  </si>
  <si>
    <t>S-adenosylmethionine-dependent methyltransferase homolog (pfam08241)</t>
  </si>
  <si>
    <t>9364..10221</t>
  </si>
  <si>
    <t>complement(424342..425199)</t>
  </si>
  <si>
    <t>complement(429636..430493)</t>
  </si>
  <si>
    <t>SAM-dependent methyltransferases</t>
  </si>
  <si>
    <t>Putative trancriptional factor: contains the fungal transcription factor regulatory middle homology region domain cd12148</t>
  </si>
  <si>
    <t>Gene C</t>
  </si>
  <si>
    <t>complement(704328..706289)</t>
  </si>
  <si>
    <t>Chr. XI</t>
  </si>
  <si>
    <t>Hypothetical protein. N-methylhydantoinase B/oxoprolinase/acetone carboxylase, alpha subunit [Amino acid transport and metabolism, Secondary metabolites biosynthesis, transport and catabolism (COG0146)</t>
  </si>
  <si>
    <t>Gene D</t>
  </si>
  <si>
    <t>700403..704266</t>
  </si>
  <si>
    <t>Putative D-galactonate transporter</t>
  </si>
  <si>
    <t>Gene E</t>
  </si>
  <si>
    <t>complement(698411..699922)</t>
  </si>
  <si>
    <t>Hypothetical protein, contains the Flo11 domain pfam10182</t>
  </si>
  <si>
    <t>Gene A</t>
  </si>
  <si>
    <t>695419..696600</t>
  </si>
  <si>
    <t>343241..344752</t>
  </si>
  <si>
    <t>complement(338897..342760)</t>
  </si>
  <si>
    <t>336874..338835</t>
  </si>
  <si>
    <t>Putative transcriptional factor: contains a fungal specific transcription factor domain pfam11951</t>
  </si>
  <si>
    <t>Gene B</t>
  </si>
  <si>
    <t>complement(334089..335072)</t>
  </si>
  <si>
    <t>complement(329638..330819)</t>
  </si>
  <si>
    <t>complement(1108175..1110136)</t>
  </si>
  <si>
    <t>Chr. VII</t>
  </si>
  <si>
    <t>1104250..1108113</t>
  </si>
  <si>
    <t>complement(1102258..1103769)</t>
  </si>
  <si>
    <t>1099266..1100447</t>
  </si>
  <si>
    <t>complement(221130..223094)</t>
  </si>
  <si>
    <t>complement(221582..223546)</t>
  </si>
  <si>
    <t>217205..221068</t>
  </si>
  <si>
    <t>217657..221520</t>
  </si>
  <si>
    <t>complement(215213..216724)</t>
  </si>
  <si>
    <t>complement(215665..217176)</t>
  </si>
  <si>
    <t>212221..213402</t>
  </si>
  <si>
    <t>212673..213854</t>
  </si>
  <si>
    <t>207968..208951</t>
  </si>
  <si>
    <t>208420..209403</t>
  </si>
  <si>
    <t>FLO-lyke protein</t>
  </si>
  <si>
    <t>complement(43413..46838)</t>
  </si>
  <si>
    <t>complement(43862..47287)</t>
  </si>
  <si>
    <t>Hypothetical protein belonging to the MajorFacilitator Superfamily (MFS)</t>
  </si>
  <si>
    <t>39796..41430</t>
  </si>
  <si>
    <t>40245..41879</t>
  </si>
  <si>
    <t>Hypothetical transcription factor</t>
  </si>
  <si>
    <t>complement(37546..39216)</t>
  </si>
  <si>
    <t>complement(37995..39665)</t>
  </si>
  <si>
    <t>Hypothetical permease</t>
  </si>
  <si>
    <t>complement(32679..34589)</t>
  </si>
  <si>
    <t>complement(33128..35038)</t>
  </si>
  <si>
    <t>L-azetidine-2-carboxylic acid acetyltransferase; reduces intracellular ROS and contributes to L-proline analog resistance and tolerance to ethanol and freezing; member of N-acetyltransferase superfamily; not found in S288C</t>
  </si>
  <si>
    <t>8138..8827</t>
  </si>
  <si>
    <t>MPR1-2</t>
  </si>
  <si>
    <t>complement(4083..4742)</t>
  </si>
  <si>
    <t>7691..8380</t>
  </si>
  <si>
    <t>MPR1-1</t>
  </si>
  <si>
    <t>complement(3636..4295)</t>
  </si>
  <si>
    <t>C2U11_6160</t>
  </si>
  <si>
    <r>
      <rPr>
        <b/>
        <i/>
        <sz val="12"/>
        <color theme="1"/>
        <rFont val="Times New Roman"/>
        <family val="1"/>
      </rPr>
      <t>MPR1</t>
    </r>
    <r>
      <rPr>
        <b/>
        <sz val="12"/>
        <color theme="1"/>
        <rFont val="Times New Roman"/>
        <family val="1"/>
      </rPr>
      <t xml:space="preserve"> region</t>
    </r>
  </si>
  <si>
    <t>complement(805462..805959)</t>
  </si>
  <si>
    <t>Chr. II</t>
  </si>
  <si>
    <t>complement(807786..808283)</t>
  </si>
  <si>
    <t>Soluble hypothetical protein; deletion mutants are viable and have elevated levels of Ty1 retrotransposition and Ty1 cDNA</t>
  </si>
  <si>
    <t>complement(4678..5193)</t>
  </si>
  <si>
    <t>complement(7046..7561)</t>
  </si>
  <si>
    <t>Observation</t>
  </si>
  <si>
    <t>Chromosome</t>
  </si>
  <si>
    <t>Gene</t>
  </si>
  <si>
    <t>Protein required for beta-1,6 glucan biosynthesis; mutations result in aberrant morphology and severe growth defects</t>
  </si>
  <si>
    <t>Tandem duplication</t>
  </si>
  <si>
    <t>946226..950323</t>
  </si>
  <si>
    <t>929874..933971</t>
  </si>
  <si>
    <t>949773..953870</t>
  </si>
  <si>
    <t>Cytoplasmic and mitochondrial alanyl-tRNA synthetase; required for protein synthesis; point mutation (cdc64-1 allele) causes cell cycle arrest at G1; lethality of null mutation is functionally complemented by human homolog AARS; mutations in human homolog AARS are associated with autoimmune disease polymyositis/dermatomyositis</t>
  </si>
  <si>
    <t>complement(942686..945562)</t>
  </si>
  <si>
    <t>complement(926334..929210)</t>
  </si>
  <si>
    <t>complement(946233..949109)</t>
  </si>
  <si>
    <t>Mitochondrial inner membrane Mg(2+) channel; required for maintenance of intramitochondrial Mg(2+) concentrations at the correct level to support splicing of group II introns; similar to bacterial CorA</t>
  </si>
  <si>
    <t>941049..942461</t>
  </si>
  <si>
    <t>924697..926109</t>
  </si>
  <si>
    <r>
      <rPr>
        <b/>
        <i/>
        <sz val="13"/>
        <color theme="1"/>
        <rFont val="Times New Roman"/>
        <family val="1"/>
      </rPr>
      <t>MRS2/ALA1/ KRE5</t>
    </r>
    <r>
      <rPr>
        <b/>
        <sz val="13"/>
        <color theme="1"/>
        <rFont val="Times New Roman"/>
        <family val="1"/>
      </rPr>
      <t xml:space="preserve"> duplication</t>
    </r>
  </si>
  <si>
    <t>944596..946008</t>
  </si>
  <si>
    <t>S-adenosylmethionine-homocysteine methyltransferase; functions along with Mht1p in the conversion of S-adenosylmethionine (AdoMet) to methionine to control the methionine/AdoMet ratio</t>
  </si>
  <si>
    <t>16495..17280</t>
  </si>
  <si>
    <t>SAM4-2</t>
  </si>
  <si>
    <t>16518..17303</t>
  </si>
  <si>
    <t>25087..26064</t>
  </si>
  <si>
    <t>Bifunctional polyamine/amino acid permease SAM3; High-affinity S-adenosylmethionine permease; required for utilization of S-adenosylmethionine as a sulfur source; has similarity to S-methylmethionine permease Mmp1p</t>
  </si>
  <si>
    <t>14153..15916</t>
  </si>
  <si>
    <t>SAM3-2</t>
  </si>
  <si>
    <t>14176..15939</t>
  </si>
  <si>
    <t>SAM3/SAM4</t>
  </si>
  <si>
    <t>22938..24701</t>
  </si>
  <si>
    <t>NAD(+)-dependent formate dehydrogenase; may protect cells from exogenous formate</t>
  </si>
  <si>
    <t>9166..10296</t>
  </si>
  <si>
    <t>FDH1-3</t>
  </si>
  <si>
    <t>9189..10319</t>
  </si>
  <si>
    <t>17948..19079</t>
  </si>
  <si>
    <t>YPL276W/FDH2</t>
  </si>
  <si>
    <t>hypothetical protein; localized to the membranes; gene expression regulated by copper levels</t>
  </si>
  <si>
    <t>complement(6628..8085)</t>
  </si>
  <si>
    <t>complement(6645..8108)</t>
  </si>
  <si>
    <t>complement(15405..16868)</t>
  </si>
  <si>
    <t>hypothetical protein; gene expression regulated by copper levels</t>
  </si>
  <si>
    <t>complement(6276..6578)</t>
  </si>
  <si>
    <t>complement(6293..6595)</t>
  </si>
  <si>
    <t>complement(15053..15355)</t>
  </si>
  <si>
    <t>Protein involved in fluoride export</t>
  </si>
  <si>
    <t>complement(4449..5576)</t>
  </si>
  <si>
    <t>FEX1-3</t>
  </si>
  <si>
    <t>complement(4466..5593)</t>
  </si>
  <si>
    <t>complement(13228..14355)</t>
  </si>
  <si>
    <t>Possible chaperone and cysteine protease; required for transcriptional reprogramming during the diauxic shift and for survival in stationary phase; similar to E. coli Hsp31 and S. cerevisiae Hsp31p, Hsp33p, and Sno4p; member of the DJ-1/ThiJ/PfpI superfamily, which includes human DJ-1 involved in Parkinson's disease and cancer</t>
  </si>
  <si>
    <t>3107..3616</t>
  </si>
  <si>
    <t>HSP32-3</t>
  </si>
  <si>
    <t>3122..3631</t>
  </si>
  <si>
    <t>11887..12600</t>
  </si>
  <si>
    <t>Enolase, a phosphopyruvate hydratase; catalyzes the conversion of 2-phosphoglycerate to phosphoenolpyruvate; complements the growth defect of an ENO1 ENO2 double mutant</t>
  </si>
  <si>
    <t>complement(789..2102)</t>
  </si>
  <si>
    <t>ERR2</t>
  </si>
  <si>
    <t>complement(791..2104)</t>
  </si>
  <si>
    <t>complement(9557..10870)</t>
  </si>
  <si>
    <t>Putative phosphopyruvate hydratase</t>
  </si>
  <si>
    <t>1076228..1077541</t>
  </si>
  <si>
    <t>ERR1</t>
  </si>
  <si>
    <t>1059874..1061187</t>
  </si>
  <si>
    <t>1080276..1081589</t>
  </si>
  <si>
    <t>Possible chaperone and cysteine protease; required for transcriptional reprogramming during the diauxic shift and for survival in stationary phase; similar to E. coli Hsp31 and S. cerevisiae Hsp31p, Hsp32p, and Sno4p; member of the DJ-1/ThiJ/PfpI superfamily, which includes human DJ-1 involved in Parkinson's disease and cancer</t>
  </si>
  <si>
    <t>complement(1074497..1075210)</t>
  </si>
  <si>
    <t>HSP32-2</t>
  </si>
  <si>
    <t>complement(1058143..1058856)</t>
  </si>
  <si>
    <t>complement(1078545..1079258)</t>
  </si>
  <si>
    <t>HSP33</t>
  </si>
  <si>
    <t>Protein involved in fluoride export; nearly identical to FEX2, and deletion of both proteins results in a large increase in fluoride sensitivity compared with the single mutant; contains two FEX domains connected by a linker; part of a widespread family of conserved fluoride export proteins</t>
  </si>
  <si>
    <t>1072734..1073861</t>
  </si>
  <si>
    <t>FEX1-2</t>
  </si>
  <si>
    <t>1056383..1057510</t>
  </si>
  <si>
    <t>1076784..1077911</t>
  </si>
  <si>
    <t>FEX1</t>
  </si>
  <si>
    <t>hypothetical protein; expression regulated by copper levels</t>
  </si>
  <si>
    <t>1070159..1072036</t>
  </si>
  <si>
    <t>1053808..1055685</t>
  </si>
  <si>
    <t>1074213..1076087</t>
  </si>
  <si>
    <t>YOR389W</t>
  </si>
  <si>
    <t>shorter than the paralogs on the chromosomes XVI and XIII</t>
  </si>
  <si>
    <t>complement(1067948..1068691)</t>
  </si>
  <si>
    <t>FDH1-2</t>
  </si>
  <si>
    <t>Shorter than the paralogs on the chromosomes XVI and XIII</t>
  </si>
  <si>
    <t>complement(1051597..1052340)</t>
  </si>
  <si>
    <t>complement(1071793..1072923)</t>
  </si>
  <si>
    <t>FDH1</t>
  </si>
  <si>
    <t>916480..917793</t>
  </si>
  <si>
    <t>Chr. XIII</t>
  </si>
  <si>
    <t>ERR3</t>
  </si>
  <si>
    <t>920703..922016</t>
  </si>
  <si>
    <t>920088..921401</t>
  </si>
  <si>
    <t>Possible chaperone and cysteine protease; required for transcriptional reprogramming during the diauxic shift and for survival in stationary phase; similar to bacterial Hsp31 and yeast Hsp31p, Hsp32p, and Hsp33p; DJ-1/ThiJ/PfpI superfamily member; predicted involvement in pyridoxine metabolism; induced by mild heat stress and copper deprivation</t>
  </si>
  <si>
    <t>complement(914762..915475)</t>
  </si>
  <si>
    <t>HSP32-1</t>
  </si>
  <si>
    <t>complement(919176..919685)</t>
  </si>
  <si>
    <t>complement(918366..919079)</t>
  </si>
  <si>
    <t>SNO4</t>
  </si>
  <si>
    <t>913000..914127</t>
  </si>
  <si>
    <t>FEX1-1</t>
  </si>
  <si>
    <t>917214..918341</t>
  </si>
  <si>
    <t>Hypothetical protein. Corresponds to a fusion of C2U11_5228 and C2U11_5229, encoded in the chromosome XVI</t>
  </si>
  <si>
    <t>910429..912300</t>
  </si>
  <si>
    <t>914637..916514</t>
  </si>
  <si>
    <t>complement(908228..909358)</t>
  </si>
  <si>
    <t>FDH1-1</t>
  </si>
  <si>
    <t>complement(912426..913556)</t>
  </si>
  <si>
    <t>FDH1/HSP32                     cluster</t>
  </si>
  <si>
    <t>High-affinity S-adenosylmethionine permease; required for utilization of S-adenosylmethionine as a sulfur source</t>
  </si>
  <si>
    <t>complement(902606..904369)</t>
  </si>
  <si>
    <t>SAM3-1</t>
  </si>
  <si>
    <t>complement(906804..908567)</t>
  </si>
  <si>
    <t>complement(901243..902220)</t>
  </si>
  <si>
    <t>SAM4-1</t>
  </si>
  <si>
    <t>complement(905440..906225)</t>
  </si>
  <si>
    <t>Possibly truncated</t>
  </si>
  <si>
    <t>complement(917579..917896)</t>
  </si>
  <si>
    <t>YMR321C</t>
  </si>
  <si>
    <t>complement(214533..214718)</t>
  </si>
  <si>
    <t>CUP1-2</t>
  </si>
  <si>
    <t>Metallothionein; binds copper and mediates resistance to high concentrations of copper and cadmium; locus is variably amplified in different strains, with two copies, CUP1-1 and CUP1-2, in the genomic sequence reference strain S288C</t>
  </si>
  <si>
    <t>Calculated 18 copies</t>
  </si>
  <si>
    <t>complement(209837..210022)</t>
  </si>
  <si>
    <t>Calculated 17 to 18 copies</t>
  </si>
  <si>
    <t>complement(202390..202575)</t>
  </si>
  <si>
    <r>
      <rPr>
        <b/>
        <i/>
        <sz val="13"/>
        <color theme="1"/>
        <rFont val="Times New Roman"/>
        <family val="1"/>
      </rPr>
      <t>CUP1</t>
    </r>
    <r>
      <rPr>
        <b/>
        <sz val="13"/>
        <color theme="1"/>
        <rFont val="Times New Roman"/>
        <family val="1"/>
      </rPr>
      <t xml:space="preserve"> amplification</t>
    </r>
  </si>
  <si>
    <t>complement(212535..212720)</t>
  </si>
  <si>
    <t>708091..708570</t>
  </si>
  <si>
    <t>Gene B, 5' gene region</t>
  </si>
  <si>
    <t>691564..692149</t>
  </si>
  <si>
    <t>Gene B, 3' gene region</t>
  </si>
  <si>
    <t>1111938..1112417</t>
  </si>
  <si>
    <t>1095411..1095996</t>
  </si>
  <si>
    <t>hypothetical protein with similarity to hexose transporters; expression is induced by low levels of glucose and repressed by high levels of glucose</t>
  </si>
  <si>
    <t>30976..32680</t>
  </si>
  <si>
    <t>ΨHXT8B</t>
  </si>
  <si>
    <t>26887..28596</t>
  </si>
  <si>
    <t>HXT8</t>
  </si>
  <si>
    <t>Alpha-glucosidase; specificity for isomaltose, maltose, and palatinose, but not alpha-methylglucoside; most distant member of the IMA isomaltase family, but with similar catalytic properties as Ima1p and Ima2p; not required for isomaltose utilization, but Ima5p overexpression allows the ima1 null mutant to grow on isomaltose; can cleave alpha-1,3 linkage of nigerose and turanose and alpha-1,5 linkage of leucrose and is very sensitive to temperature in vitro</t>
  </si>
  <si>
    <t>complement(28431..30176)</t>
  </si>
  <si>
    <t>IMA5</t>
  </si>
  <si>
    <t>complement(24341..26086)</t>
  </si>
  <si>
    <t>Putative zinc cluster protein that contains a DNA binding domain; computational analysis suggests a role as a transcription factor; null mutant is sensitive to Calcofluor White, low osmolarity, and heat, suggesting a role in cell wall integrity</t>
  </si>
  <si>
    <t>25351..26748</t>
  </si>
  <si>
    <t>Dihydroxyacetone kinase; required for detoxification of dihydroxyacetone (DHA); involved in stress adaptation</t>
  </si>
  <si>
    <t>20529..22304</t>
  </si>
  <si>
    <t>DAK2-2</t>
  </si>
  <si>
    <t>Putative channel-like protein; similar to Fps1p; mediates passive diffusion of glycerol in the presence of ethanol</t>
  </si>
  <si>
    <t>complement(17959..19899)</t>
  </si>
  <si>
    <t>Low-affinity amino acid permease; may act to supply the cell with amino acids as nitrogen source in nitrogen-poor conditions; transcription is induced under conditions of sulfur limitation; plays a role in regulating Ty1 transposition</t>
  </si>
  <si>
    <t>14097..15452</t>
  </si>
  <si>
    <t>AGP3-2</t>
  </si>
  <si>
    <t>Putative aryl-alcohol dehydrogenase; similar to P. chrysosporium aryl-alcohol dehydrogenase</t>
  </si>
  <si>
    <t>complement(11470..12489)</t>
  </si>
  <si>
    <t>AAD6-2</t>
  </si>
  <si>
    <t>Protein involved in synthesis of the thiamine precursor HMP; member of a subtelomeric gene family including THI5, THI11, THI12, and THI13; hydroxymethylpyrimidine is also known as HMP</t>
  </si>
  <si>
    <t>10097..11119</t>
  </si>
  <si>
    <t>THI5-2</t>
  </si>
  <si>
    <t>30581..32290</t>
  </si>
  <si>
    <t>31030..32739</t>
  </si>
  <si>
    <t>HXT8A</t>
  </si>
  <si>
    <t>Alpha-glucosidase; probably inactive due to a premature stop codon</t>
  </si>
  <si>
    <t>complement(27996..29707)</t>
  </si>
  <si>
    <t>ΨIMA4</t>
  </si>
  <si>
    <t>Premature stop codon</t>
  </si>
  <si>
    <t>complement(28445..30156)</t>
  </si>
  <si>
    <t>24907..26304</t>
  </si>
  <si>
    <t>25356..26753</t>
  </si>
  <si>
    <t>28232..29629</t>
  </si>
  <si>
    <t>20085..21860</t>
  </si>
  <si>
    <t>20534..22309</t>
  </si>
  <si>
    <t>DAK2-1</t>
  </si>
  <si>
    <t>23423..25198</t>
  </si>
  <si>
    <t>complement(17509..19449)</t>
  </si>
  <si>
    <t>complement(17958..19898)</t>
  </si>
  <si>
    <t>complement(20847..22787)</t>
  </si>
  <si>
    <t>Low-affinity amino acid permease</t>
  </si>
  <si>
    <t>13649..15005</t>
  </si>
  <si>
    <t>ΨAGP3-1</t>
  </si>
  <si>
    <t>14098..15454</t>
  </si>
  <si>
    <t>17004..18680</t>
  </si>
  <si>
    <t>complement(11021..12040)</t>
  </si>
  <si>
    <t>AAD6</t>
  </si>
  <si>
    <t>AAD6-1</t>
  </si>
  <si>
    <t>complement(14305..15431)</t>
  </si>
  <si>
    <t>ΨAAD6</t>
  </si>
  <si>
    <t>9648..10670</t>
  </si>
  <si>
    <t>THI5-1</t>
  </si>
  <si>
    <t>12929..13951</t>
  </si>
  <si>
    <t>Not present</t>
  </si>
  <si>
    <r>
      <rPr>
        <b/>
        <i/>
        <sz val="13"/>
        <color theme="1"/>
        <rFont val="Times New Roman"/>
        <family val="1"/>
      </rPr>
      <t>MPR1/AQY3</t>
    </r>
    <r>
      <rPr>
        <b/>
        <sz val="13"/>
        <color theme="1"/>
        <rFont val="Times New Roman"/>
        <family val="1"/>
      </rPr>
      <t xml:space="preserve"> cluster</t>
    </r>
  </si>
  <si>
    <t>complement(6939..7676)</t>
  </si>
  <si>
    <t>ΨDDI2-7</t>
  </si>
  <si>
    <t>hypothetical protein; nearly identical to Sno3p; expression is induced before the diauxic shift and also in the absence of thiamin</t>
  </si>
  <si>
    <t>6196..6864</t>
  </si>
  <si>
    <t>Member of a stationary phase-induced gene family; protein involved in vitamin B6 biosynthesis</t>
  </si>
  <si>
    <t>5037..5759</t>
  </si>
  <si>
    <t>ΨSNZ2-7</t>
  </si>
  <si>
    <t>Putative aryl-alcohol dehydrogenase; similar to P. chrysosporium aryl-alcohol dehydrogenase; mutational analysis has not yet revealed a physiological role; members of the AAD gene family comprise three pairs (AAD3 + AAD15, AAD6/AAD16 + AAD4, AAD10 + AAD14) whose two genes are more related to one another than to other members of the family</t>
  </si>
  <si>
    <t>complement(5791..6921)</t>
  </si>
  <si>
    <t>Chr. XIV</t>
  </si>
  <si>
    <t>AAD14</t>
  </si>
  <si>
    <t>complement(6403..7533)</t>
  </si>
  <si>
    <t>complement(16118..17248)</t>
  </si>
  <si>
    <t>4466..5488</t>
  </si>
  <si>
    <t>THI12-4</t>
  </si>
  <si>
    <t>5078..6100</t>
  </si>
  <si>
    <t>14832..15854</t>
  </si>
  <si>
    <t>THI12</t>
  </si>
  <si>
    <t>Member of a stationary phase-induced gene family; transcription of SNZ2 is induced prior to diauxic shift, and also in the absence of thiamin in a Thi2p-dependent manner; forms a coregulated gene pair with SNO2; interacts with Thi11p</t>
  </si>
  <si>
    <t>2897..3793</t>
  </si>
  <si>
    <t>SNZ2-5</t>
  </si>
  <si>
    <t>3509..4405</t>
  </si>
  <si>
    <t>13267..14163</t>
  </si>
  <si>
    <t>complement(1834..2502)</t>
  </si>
  <si>
    <t>SNO2-5</t>
  </si>
  <si>
    <t>complement(2446..3114)</t>
  </si>
  <si>
    <t>complement(12208..12876)</t>
  </si>
  <si>
    <t>Cyanamide hydratase that detoxifies cyanamide; member of the HD domain metalloprotein superfamily; expression is induced over 100-fold by cyanamide and by SN2-type DNA alkylating agents such as MMS and DMA; induction decreased in rad6 and rad18 mutants; gene and protein are identical to DDI2 and Ddi2p</t>
  </si>
  <si>
    <t>1022..1755</t>
  </si>
  <si>
    <t>ΨDDI2-5</t>
  </si>
  <si>
    <t>1634..2367</t>
  </si>
  <si>
    <t>11452..12129</t>
  </si>
  <si>
    <t>DDI3</t>
  </si>
  <si>
    <t>Protein involved in vitamin B6 biosynthesis; member of a stationary phase-induced gene family; coregulated with SNO1; interacts with Sno1p and with Yhr198p, perhaps as a multiprotein complex containing other Snz and Sno proteins</t>
  </si>
  <si>
    <t>About 72% identity to SNZ2 paralogs</t>
  </si>
  <si>
    <t>441306..442199</t>
  </si>
  <si>
    <t>SNZ1</t>
  </si>
  <si>
    <t>435211..436104</t>
  </si>
  <si>
    <t>458408..459301</t>
  </si>
  <si>
    <t>Protein of unconfirmed function; involved in pyridoxine metabolism; expression is induced during stationary phase; forms a putative glutamine amidotransferase complex with Snz1p, with Sno1p serving as the glutaminase</t>
  </si>
  <si>
    <t>About 65% identity to SNO2 paralogs</t>
  </si>
  <si>
    <t>complement(440183..440857)</t>
  </si>
  <si>
    <t>SNO1</t>
  </si>
  <si>
    <t>complement(434088..434762)</t>
  </si>
  <si>
    <t>complement(457285..457959)</t>
  </si>
  <si>
    <t>complement(688416..689147)</t>
  </si>
  <si>
    <t>DDI2-4</t>
  </si>
  <si>
    <t>687669..688337</t>
  </si>
  <si>
    <t>SNO2-4</t>
  </si>
  <si>
    <t>complement(686373..687269)</t>
  </si>
  <si>
    <t>SNZ2-4</t>
  </si>
  <si>
    <t>Protein involved in synthesis of the thiamine precursor HMP; member of a subtelomeric gene family; hydroxymethylpyrimidine is also known as HMP</t>
  </si>
  <si>
    <t>complement(684676..685698)</t>
  </si>
  <si>
    <t>THI12-3</t>
  </si>
  <si>
    <t>Putative aryl-alcohol dehydrogenase; involved in oxidative stress response; similar to P. chrysosporium aryl-alcohol dehydrogenase</t>
  </si>
  <si>
    <r>
      <t xml:space="preserve">Part of the </t>
    </r>
    <r>
      <rPr>
        <i/>
        <sz val="11"/>
        <color theme="1"/>
        <rFont val="Times New Roman"/>
        <family val="1"/>
      </rPr>
      <t xml:space="preserve">ADH7/AAD3 </t>
    </r>
    <r>
      <rPr>
        <sz val="11"/>
        <color theme="1"/>
        <rFont val="Times New Roman"/>
        <family val="1"/>
      </rPr>
      <t>cluster</t>
    </r>
  </si>
  <si>
    <t>683207..684325</t>
  </si>
  <si>
    <t>AAD3</t>
  </si>
  <si>
    <t>complement(718955..719686)</t>
  </si>
  <si>
    <t>DDI2-3</t>
  </si>
  <si>
    <t>complement(725266..725997)</t>
  </si>
  <si>
    <t>718208..718876</t>
  </si>
  <si>
    <t>SNO2-3</t>
  </si>
  <si>
    <t>724519..725187</t>
  </si>
  <si>
    <t>complement(716919..717815)</t>
  </si>
  <si>
    <t>SNZ2-3</t>
  </si>
  <si>
    <t>complement(723230..724126)</t>
  </si>
  <si>
    <t>complement(715224..716246)</t>
  </si>
  <si>
    <t>THI12-2</t>
  </si>
  <si>
    <t>complement(721535..722557)</t>
  </si>
  <si>
    <t>complement(728574..729596)</t>
  </si>
  <si>
    <t>THI11</t>
  </si>
  <si>
    <t>714055..714921</t>
  </si>
  <si>
    <t>AAD10</t>
  </si>
  <si>
    <t>720366..721232</t>
  </si>
  <si>
    <t>727405..728271</t>
  </si>
  <si>
    <r>
      <t xml:space="preserve">Part of the </t>
    </r>
    <r>
      <rPr>
        <i/>
        <sz val="11"/>
        <color theme="1"/>
        <rFont val="Times New Roman"/>
        <family val="1"/>
      </rPr>
      <t>MPR1</t>
    </r>
    <r>
      <rPr>
        <sz val="11"/>
        <color theme="1"/>
        <rFont val="Times New Roman"/>
        <family val="1"/>
      </rPr>
      <t xml:space="preserve"> cluster</t>
    </r>
  </si>
  <si>
    <t>complement(428844..429521)</t>
  </si>
  <si>
    <t>DDI2-2</t>
  </si>
  <si>
    <t>complement(434138..434815)</t>
  </si>
  <si>
    <t>hypothetical protein; expression is induced before the diauxic shift and also in the absence of thiamin</t>
  </si>
  <si>
    <t>428097..428765</t>
  </si>
  <si>
    <t>SNO2-2</t>
  </si>
  <si>
    <t>433391..434059</t>
  </si>
  <si>
    <t>complement(426792..427688)</t>
  </si>
  <si>
    <t>SNZ2-2</t>
  </si>
  <si>
    <t>complement(432086..432982)</t>
  </si>
  <si>
    <t>complement(1092263..1092994)</t>
  </si>
  <si>
    <t>1091516..1092184</t>
  </si>
  <si>
    <t>complement(1090220..1091116)</t>
  </si>
  <si>
    <t>complement(1088523..1089545)</t>
  </si>
  <si>
    <t>1087054..1088172</t>
  </si>
  <si>
    <t>AAD15</t>
  </si>
  <si>
    <t>Putative aryl-alcohol dehydrogenase; involved in oxidative stress response; similar to P. chrysosporium aryl-alcohol dehydrogenase; ORFs AAD6/YFL056C and AAD16/YFL057C are displaced from one another by -1 frameshift; members of the AAD gene family comprise three pairs (AAD3 + AAD15, AAD6/AAD16 + AAD4, AAD10 + AAD14) whose two genes are more related to one another than to other members of the family; expression induced in cells treated with the mycotoxin patulin</t>
  </si>
  <si>
    <t>Member of a stationary phase-induced gene family; expressed in the presence of galactose; transcription of SNZ3 is induced prior to diauxic shift, and also in the absence of thiamin in a Thi2p-dependent manner; forms a coregulated gene pair with SNO3</t>
  </si>
  <si>
    <t>11363..12259</t>
  </si>
  <si>
    <t>hypothetical protein; nearly identical to Sno2p; expression is induced before the diauxic shift and also in the absence of thiamin</t>
  </si>
  <si>
    <t>complement(10301..10969)</t>
  </si>
  <si>
    <t>Cyanamide hydratase that detoxifies cyanamide; member of the HD domain metalloprotein superfamily; expression is induced over 100-fold by cyanamide and by SN2-type DNA alkylating agents such as MMS and DMA; induction decreased in rad6 and rad18 mutants; gene and protein are identical to DDI3 and Ddi3p</t>
  </si>
  <si>
    <t>9545..10222</t>
  </si>
  <si>
    <t>complement(7907..8899)</t>
  </si>
  <si>
    <t>AAD4</t>
  </si>
  <si>
    <t>complement(17577..18566)</t>
  </si>
  <si>
    <t>6582..7604</t>
  </si>
  <si>
    <t>THI12-1</t>
  </si>
  <si>
    <t>16204..17226</t>
  </si>
  <si>
    <t>THI13</t>
  </si>
  <si>
    <t>5018..5914</t>
  </si>
  <si>
    <t>SNZ2-1</t>
  </si>
  <si>
    <t>complement(3958..4626)</t>
  </si>
  <si>
    <t>SNO2-1</t>
  </si>
  <si>
    <t>3146..3879</t>
  </si>
  <si>
    <t>ΨDDI2-1</t>
  </si>
  <si>
    <r>
      <t xml:space="preserve">Cluster </t>
    </r>
    <r>
      <rPr>
        <b/>
        <i/>
        <sz val="13"/>
        <color theme="1"/>
        <rFont val="Times New Roman"/>
        <family val="1"/>
      </rPr>
      <t>SNO2</t>
    </r>
    <r>
      <rPr>
        <b/>
        <sz val="13"/>
        <color theme="1"/>
        <rFont val="Times New Roman"/>
        <family val="1"/>
      </rPr>
      <t>/</t>
    </r>
    <r>
      <rPr>
        <b/>
        <i/>
        <sz val="13"/>
        <color theme="1"/>
        <rFont val="Times New Roman"/>
        <family val="1"/>
      </rPr>
      <t xml:space="preserve">SNZ2 </t>
    </r>
    <r>
      <rPr>
        <b/>
        <sz val="13"/>
        <color theme="1"/>
        <rFont val="Times New Roman"/>
        <family val="1"/>
      </rPr>
      <t>(Vitamin B1/B6 biosynthesis)</t>
    </r>
  </si>
  <si>
    <t>Putative zinc cluster transcription factor; involved in conferring resistance to cycloheximide</t>
  </si>
  <si>
    <t>680272..682771</t>
  </si>
  <si>
    <t xml:space="preserve">ΨRDS1 </t>
  </si>
  <si>
    <t>NADPH-dependent medium chain alcohol dehydrogenase; has broad substrate specificity; member of the cinnamyl family of alcohol dehydrogenases; may be involved in fusel alcohol synthesis or in aldehyde tolerance</t>
  </si>
  <si>
    <t>678384..679469</t>
  </si>
  <si>
    <t>Member of the seripauperin multigene family; encoded mainly in subtelomeric region; active during alcoholic fermentation; regulated by anaerobiosis; negatively regulated by oxygen; repressed by heme</t>
  </si>
  <si>
    <t>No start codon detected</t>
  </si>
  <si>
    <t>677123..677488</t>
  </si>
  <si>
    <t xml:space="preserve">ΨPAU20 </t>
  </si>
  <si>
    <t>1084119..1086618</t>
  </si>
  <si>
    <t>ΨRDS2</t>
  </si>
  <si>
    <t>1082231..1083316</t>
  </si>
  <si>
    <t>ADH8</t>
  </si>
  <si>
    <t>1080970..1081335</t>
  </si>
  <si>
    <t>ΨPAU22</t>
  </si>
  <si>
    <t>Putative aryl-alcohol dehydrogenase; similar to P. chrysosporium aryl-alcohol dehydrogenase; mutational analysis has not yet revealed a physiological role; AAD3 has a paralog, AAD15, that arose from a segmental duplication; members of the AAD gene family comprise three pairs (AAD3 + AAD15, AAD6/AAD16 + AAD4, AAD10 + AAD14) whose two genes are more related to one another than to other members of the family</t>
  </si>
  <si>
    <t>319766..320857</t>
  </si>
  <si>
    <t>Chr. III</t>
  </si>
  <si>
    <t>313890..314981</t>
  </si>
  <si>
    <t>316834..319332</t>
  </si>
  <si>
    <t>310958..313456</t>
  </si>
  <si>
    <t>314946..316031</t>
  </si>
  <si>
    <t>309070..310155</t>
  </si>
  <si>
    <t>313677..314051</t>
  </si>
  <si>
    <t>PAU3</t>
  </si>
  <si>
    <t>327288..327650</t>
  </si>
  <si>
    <r>
      <t xml:space="preserve">Cluster </t>
    </r>
    <r>
      <rPr>
        <b/>
        <i/>
        <sz val="13"/>
        <color theme="1"/>
        <rFont val="Times New Roman"/>
        <family val="1"/>
      </rPr>
      <t>ADH7/AAD3</t>
    </r>
  </si>
  <si>
    <t>307801..308175</t>
  </si>
  <si>
    <t>15667..16119</t>
  </si>
  <si>
    <t>12506..13723</t>
  </si>
  <si>
    <t>5130..6347</t>
  </si>
  <si>
    <t>ECM34-2</t>
  </si>
  <si>
    <t>14901..15413</t>
  </si>
  <si>
    <t>complement(324642..325859)</t>
  </si>
  <si>
    <t>ECM34-1</t>
  </si>
  <si>
    <t>NADH-dependent aldehyde reductase, involved in detoxification of furfural; expression is up-regulated in the presence of furfural and 5-hydroxymethylfurfural, which are compounds generated during lignocellulosic biomass pre-treatment; green fluorescent protein (GFP)-fusion protein localizes to both the cytoplasm and nucleus; protein abundance increases in response to DNA replication stress</t>
  </si>
  <si>
    <t>complement(364541..365671)</t>
  </si>
  <si>
    <t>complement(365153..366283)</t>
  </si>
  <si>
    <t>complement(362554..363684)</t>
  </si>
  <si>
    <t>complement(363166..364296)</t>
  </si>
  <si>
    <t>complement(372451..373581)</t>
  </si>
  <si>
    <t>Member of the quinone oxidoreductase family; up-regulated in response to the fungicide mancozeb; possibly up-regulated by iodine</t>
  </si>
  <si>
    <t>complement(1036737..1037867)</t>
  </si>
  <si>
    <t>complement(1036993..1038123)</t>
  </si>
  <si>
    <t>complement(1059757..1060887)</t>
  </si>
  <si>
    <t>hypothetical protein; involved in copper metabolism; similar to C. carbonum toxD gene; member of the quinone oxidoreductase family</t>
  </si>
  <si>
    <t>4455..5585</t>
  </si>
  <si>
    <t>10493..11623</t>
  </si>
  <si>
    <t>complement(567178..568284)</t>
  </si>
  <si>
    <t>complement(583160..584266)</t>
  </si>
  <si>
    <t>complement(564564..565844)</t>
  </si>
  <si>
    <t>complement(580546..581826)</t>
  </si>
  <si>
    <t>complement(563745..564503)</t>
  </si>
  <si>
    <t>complement(579727..580485)</t>
  </si>
  <si>
    <t>complement(310242..311348)</t>
  </si>
  <si>
    <t>complement(321652..322782)</t>
  </si>
  <si>
    <t>complement(304361..305467)</t>
  </si>
  <si>
    <t>complement(308364..308912)</t>
  </si>
  <si>
    <t>No ORF</t>
  </si>
  <si>
    <t>No reading frame</t>
  </si>
  <si>
    <t>complement(302482..303030)</t>
  </si>
  <si>
    <t>YCR101C</t>
  </si>
  <si>
    <t>complement(307153..308103)</t>
  </si>
  <si>
    <t>complement(318127..319887)</t>
  </si>
  <si>
    <t>complement(301271..302221)</t>
  </si>
  <si>
    <t>YCR100C</t>
  </si>
  <si>
    <t>complement(306714..307181)</t>
  </si>
  <si>
    <t>Corresponds to a fusion of YCR099C and YCR100C</t>
  </si>
  <si>
    <r>
      <rPr>
        <b/>
        <i/>
        <sz val="13"/>
        <color theme="1"/>
        <rFont val="Times New Roman"/>
        <family val="1"/>
      </rPr>
      <t>YCR102C</t>
    </r>
    <r>
      <rPr>
        <b/>
        <sz val="13"/>
        <color theme="1"/>
        <rFont val="Times New Roman"/>
        <family val="1"/>
      </rPr>
      <t>-like cluster (</t>
    </r>
    <r>
      <rPr>
        <b/>
        <i/>
        <sz val="13"/>
        <color theme="1"/>
        <rFont val="Times New Roman"/>
        <family val="1"/>
      </rPr>
      <t>quinone oxidoreductases</t>
    </r>
    <r>
      <rPr>
        <b/>
        <sz val="13"/>
        <color theme="1"/>
        <rFont val="Times New Roman"/>
        <family val="1"/>
      </rPr>
      <t>)</t>
    </r>
  </si>
  <si>
    <t>complement(300832..301299)</t>
  </si>
  <si>
    <t>YCR099C</t>
  </si>
  <si>
    <t>Member of the seripauperin multigene family encoded mainly in subtelomeric regions</t>
  </si>
  <si>
    <t>Start codon missing, probably non-functional</t>
  </si>
  <si>
    <t>ΨPAU20</t>
  </si>
  <si>
    <t>Maltase (alpha-D-glucosidase); inducible protein involved in maltose catabolism; encoded in the MAL3 complex locus; functional in genomic reference strain S288C; hydrolyzes the disaccharides maltose, turanose, maltotriose, and sucrose</t>
  </si>
  <si>
    <t>673416..675170</t>
  </si>
  <si>
    <t>MAL62</t>
  </si>
  <si>
    <t>complement(673100..673321)</t>
  </si>
  <si>
    <t>Maltose permease; high-affinity maltose transporter (alpha-glucoside transporter); encoded in the MAL3 complex locus; member of the 12 transmembrane domain superfamily of sugar transporters; functional in genomic reference strain S288C</t>
  </si>
  <si>
    <t>complement(670696..672540)</t>
  </si>
  <si>
    <t>MAL61</t>
  </si>
  <si>
    <t>Putative maltose-responsive transcription factor</t>
  </si>
  <si>
    <t>668582..669994</t>
  </si>
  <si>
    <t>MAL63</t>
  </si>
  <si>
    <t>1077263..1079017</t>
  </si>
  <si>
    <t>MAL22</t>
  </si>
  <si>
    <t>1072424..1074178</t>
  </si>
  <si>
    <t>complement(1076947..1077168)</t>
  </si>
  <si>
    <t>complement(1072108..1072329)</t>
  </si>
  <si>
    <t>complement(1074543..1076387)</t>
  </si>
  <si>
    <t>MAL21</t>
  </si>
  <si>
    <t>complement(1069704..1071548)</t>
  </si>
  <si>
    <t>1072429..1073841</t>
  </si>
  <si>
    <t>1067590..1069002</t>
  </si>
  <si>
    <t>hypothetical protein; member of the seripauperin multigene family encoded mainly in subtelomeric regions; SWAT-GFP fusion protein localizes to both the endoplasmic reticulum and vacuole</t>
  </si>
  <si>
    <t>1080306..1080668</t>
  </si>
  <si>
    <t>PAU12</t>
  </si>
  <si>
    <t>Major isomaltase (alpha-1,6-glucosidase/alpha-methylglucosidase); required for isomaltose utilization; preferred specificity for isomaltose, alpha-methylglucoside, and palatinose, but also exhibits alpha-1,2 glucosidase activity on sucrose and kojibiose, and can cleave the 1,3-alpha linkage of nigerose and turanose and the alpha-1,5 linkage of leucrose in vitro; member of the IMA isomaltase family</t>
  </si>
  <si>
    <r>
      <rPr>
        <i/>
        <sz val="11"/>
        <color theme="1"/>
        <rFont val="Times New Roman"/>
        <family val="1"/>
      </rPr>
      <t>MAL12</t>
    </r>
    <r>
      <rPr>
        <sz val="11"/>
        <color theme="1"/>
        <rFont val="Times New Roman"/>
        <family val="1"/>
      </rPr>
      <t xml:space="preserve"> is missing and replaced by an </t>
    </r>
    <r>
      <rPr>
        <i/>
        <sz val="11"/>
        <color theme="1"/>
        <rFont val="Times New Roman"/>
        <family val="1"/>
      </rPr>
      <t>IMA1</t>
    </r>
    <r>
      <rPr>
        <sz val="11"/>
        <color theme="1"/>
        <rFont val="Times New Roman"/>
        <family val="1"/>
      </rPr>
      <t xml:space="preserve"> paralog</t>
    </r>
  </si>
  <si>
    <t>complement(1068712..1070274)</t>
  </si>
  <si>
    <t>IMA1B</t>
  </si>
  <si>
    <t>complement(1063873..1065435)</t>
  </si>
  <si>
    <t>1076599..1078353</t>
  </si>
  <si>
    <t>High-affinity maltose transporter (alpha-glucoside transporter); inducible; encoded in the MAL1 complex locus; broad substrate specificity that includes maltotriose; required for isomaltose utilization</t>
  </si>
  <si>
    <t>complement(1062872..1064722)</t>
  </si>
  <si>
    <t>complement(1058033..1059883)</t>
  </si>
  <si>
    <t>complement(1073963..1075813)</t>
  </si>
  <si>
    <t>MAL-activator protein; part of complex locus MAL1; nonfunctional in genomic reference strain S288C</t>
  </si>
  <si>
    <t>1059404..1060825</t>
  </si>
  <si>
    <t>1054565..1055986</t>
  </si>
  <si>
    <t>1070293..1071714</t>
  </si>
  <si>
    <t>complement(1056322..1058091)</t>
  </si>
  <si>
    <t>IMA1A</t>
  </si>
  <si>
    <t>complement(1051483..1053252)</t>
  </si>
  <si>
    <t>complement(1067222..1068991)</t>
  </si>
  <si>
    <t>IMA1</t>
  </si>
  <si>
    <t>hypothetical protein; member of the seripauperin multigene family encoded mainly in subtelomeric regions</t>
  </si>
  <si>
    <t>805919..806281</t>
  </si>
  <si>
    <t>808243..808608</t>
  </si>
  <si>
    <t>809057..809419</t>
  </si>
  <si>
    <t>PAU24</t>
  </si>
  <si>
    <t>no ORF</t>
  </si>
  <si>
    <t>802212..803966</t>
  </si>
  <si>
    <t>804536..806290</t>
  </si>
  <si>
    <t>805351..807105</t>
  </si>
  <si>
    <t>complement(801896..802117)</t>
  </si>
  <si>
    <t>complement(804220..804441)</t>
  </si>
  <si>
    <t>complement(805035..805256)</t>
  </si>
  <si>
    <t>YBR298C-A</t>
  </si>
  <si>
    <t>complement(799492..801336)</t>
  </si>
  <si>
    <t>complement(801816..803660)</t>
  </si>
  <si>
    <t>complement(802631..804475)</t>
  </si>
  <si>
    <t>MAL-activator protein; part of complex locus MAL3; nonfunctional in genomic reference strain S288C</t>
  </si>
  <si>
    <t>797384..798790</t>
  </si>
  <si>
    <t xml:space="preserve">MAL33 </t>
  </si>
  <si>
    <t>799708..801114</t>
  </si>
  <si>
    <r>
      <rPr>
        <b/>
        <i/>
        <sz val="13"/>
        <color theme="1"/>
        <rFont val="Times New Roman"/>
        <family val="1"/>
      </rPr>
      <t>MAL</t>
    </r>
    <r>
      <rPr>
        <b/>
        <sz val="13"/>
        <color theme="1"/>
        <rFont val="Times New Roman"/>
        <family val="1"/>
      </rPr>
      <t xml:space="preserve"> cluster </t>
    </r>
  </si>
  <si>
    <t>800523..801929</t>
  </si>
  <si>
    <t>hypothetical protein, secreted when constitutively expressed; SWAT-GFP, seamless-GFP and mCherry fusion proteins localize to the cell periphery, SWAT-GFP fusion also localizes to the extracellular region, and mCherry fusion also localizes to the vacuole; deletion mutants are viable and have elevated levels of Ty1 retrotransposition and Ty1 cDNA</t>
  </si>
  <si>
    <t>complement(8552..9067)</t>
  </si>
  <si>
    <t>complement(17281..17796)</t>
  </si>
  <si>
    <r>
      <rPr>
        <b/>
        <i/>
        <sz val="13"/>
        <color theme="1"/>
        <rFont val="Times New Roman"/>
        <family val="1"/>
      </rPr>
      <t>CSS3</t>
    </r>
    <r>
      <rPr>
        <b/>
        <sz val="13"/>
        <color theme="1"/>
        <rFont val="Times New Roman"/>
        <family val="1"/>
      </rPr>
      <t>-like region</t>
    </r>
  </si>
  <si>
    <t>Putative permease; member of the allantoate transporter subfamily of the major facilitator superfamily; mutation confers resistance to ethionine sulfoxide</t>
  </si>
  <si>
    <t>196356..198137</t>
  </si>
  <si>
    <t>Chr. I</t>
  </si>
  <si>
    <t>SEO2</t>
  </si>
  <si>
    <t>196637..198418</t>
  </si>
  <si>
    <t>complement(7389..9170)</t>
  </si>
  <si>
    <t>Truncated, premature stop codon</t>
  </si>
  <si>
    <t>complement(7663..9446)</t>
  </si>
  <si>
    <t>ΨSEO1</t>
  </si>
  <si>
    <t>complement(7235..9016)</t>
  </si>
  <si>
    <t>203221..203583</t>
  </si>
  <si>
    <t>PAU1</t>
  </si>
  <si>
    <t>203519..203881</t>
  </si>
  <si>
    <t>Segmental duplication 1..13239 and 192284..205431 (inverted). Recombination point within the FLO9 (left arm) and FLO1 (right arm) genes.</t>
  </si>
  <si>
    <t>complement(1943..2305)</t>
  </si>
  <si>
    <t>PAU8</t>
  </si>
  <si>
    <t>Segmental duplication 1..13516 and 192565..206059 (inverted). Recombination point within the FLO9 (left arm) and FLO1 (right arm) genes.</t>
  </si>
  <si>
    <t>complement(2188..2550)</t>
  </si>
  <si>
    <r>
      <rPr>
        <b/>
        <i/>
        <sz val="13"/>
        <color theme="1"/>
        <rFont val="Times New Roman"/>
        <family val="1"/>
      </rPr>
      <t>SEO</t>
    </r>
    <r>
      <rPr>
        <b/>
        <sz val="13"/>
        <color theme="1"/>
        <rFont val="Times New Roman"/>
        <family val="1"/>
      </rPr>
      <t xml:space="preserve"> duplication</t>
    </r>
  </si>
  <si>
    <t>complement(1807..2169)</t>
  </si>
  <si>
    <t>Total = 35</t>
  </si>
  <si>
    <t>Total = 49</t>
  </si>
  <si>
    <t>Hexose transporter; capable of transporting a broad range of substrates including: glucose, fructose, mannose and galactose; polyol transporter that supports the growth on and uptake of xylitol with low affinity when overexpressed in a strain deleted for hexose family members; nearly identical in sequence to Hxt9p; has similarity to major facilitator superfamily (MFS) transporters; involved in pleiotropic drug resistance</t>
  </si>
  <si>
    <t>present</t>
  </si>
  <si>
    <t>missing</t>
  </si>
  <si>
    <t>HXT11</t>
  </si>
  <si>
    <t>25273..26976</t>
  </si>
  <si>
    <t>Isomaltase (alpha-1,6-glucosidase/alpha-methylglucosidase); preferred specificity for isomaltose, alpha-methylglucoside, and palatinose, but also exhibits alpha-1,2 glucosidase activity on sucrose and kojibiose, and can cleave the 1,3-alpha linkage of nigerose and turanose and the alpha-1,5 linkage of leucrose in vitro; not required for isomaltose utilization, but Ima2p overexpression allows the ima1 null mutant to grow on isomaltose</t>
  </si>
  <si>
    <t>IMA2</t>
  </si>
  <si>
    <t>complement(22525..24294)</t>
  </si>
  <si>
    <t>Endosomal ferric enterobactin transporter; expressed under conditions of iron deprivation; member of the major facilitator superfamily; expression is regulated by Rcs1p and affected by chloroquine treatment</t>
  </si>
  <si>
    <t>ENB1</t>
  </si>
  <si>
    <t>complement(19491..21311)</t>
  </si>
  <si>
    <t>hypothetical protein; overexpression affects endocytic protein trafficking; identified by sequence comparison with hemiascomycetous yeast species</t>
  </si>
  <si>
    <t>YOL159C-A</t>
  </si>
  <si>
    <t>complement(15233..15505)</t>
  </si>
  <si>
    <t>hypothetical protein; conserved across S. cerevisiae strains</t>
  </si>
  <si>
    <t>YOL160W</t>
  </si>
  <si>
    <t>14313..14654</t>
  </si>
  <si>
    <t>hypothetical protein; member of the seripauperin multigene family encoded mainly in subtelomeric regions; SWAT-GFP and mCherry fusion proteins localize to the vacuole; expression induced by low temperature and also by anaerobic conditions; induced during alcoholic fermentation</t>
  </si>
  <si>
    <t>PAU20</t>
  </si>
  <si>
    <t>complement(11549..11911)</t>
  </si>
  <si>
    <t>hypothetical protein; member of the Dal5p subfamily of the major facilitator family</t>
  </si>
  <si>
    <t>YOL162W</t>
  </si>
  <si>
    <t>10119..10766</t>
  </si>
  <si>
    <t>YOL163W</t>
  </si>
  <si>
    <t>9597..10106</t>
  </si>
  <si>
    <t>Bacterially-derived sulfatase; required for use of alkyl- and aryl-sulfates as sulfur sources</t>
  </si>
  <si>
    <t>BDS1</t>
  </si>
  <si>
    <t>6175..8115</t>
  </si>
  <si>
    <t>hypothetical protein; identified by fungal homology and RT-PCR</t>
  </si>
  <si>
    <t>YOL164W-A</t>
  </si>
  <si>
    <t>4130..4312</t>
  </si>
  <si>
    <t>Putative aryl-alcohol dehydrogenase; similar to P. chrysosporium aryl-alcohol dehydrogenase; mutational analysis has not yet revealed a physiological role; AAD15 has a paralog, AAD3, that arose from a segmental duplication; members of the AAD gene family comprise three pairs (AAD3 + AAD15, AAD6/AAD16 + AAD4, AAD10 + AAD14) whose two genes are more related to one another than to other members of the family</t>
  </si>
  <si>
    <t>complement(1647..2078)</t>
  </si>
  <si>
    <t>hypothetical protein; identified by gene-trapping, microarray-based expression analysis, and genome-wide homology searching; YLR157W-D has a paralog, YLR161W, that arose from a segmental duplication</t>
  </si>
  <si>
    <t>YLR157W-D</t>
  </si>
  <si>
    <t>475764..475976</t>
  </si>
  <si>
    <t>Cell-wall L-asparaginase II involved in asparagine catabolism; expression induced during nitrogen starvation; ORF contains a short non-coding RNA that enhances expression of full-length gene; likely arose in via horizontal gene transfer from the wine yeast Wickerhamomyces anomalus or a close relative; reference strain S288C has four copies of ASP3; ASP3-2 has a paralog, ASP3-4, that arose from a segmental duplication</t>
  </si>
  <si>
    <t>ASP3-2</t>
  </si>
  <si>
    <t>complement(472969..474057)</t>
  </si>
  <si>
    <t>Cell-wall L-asparaginase II involved in asparagine catabolism; expression induced during nitrogen starvation; ORF contains a short non-coding RNA that enhances expression of full-length gene; likely arose in via horizontal gene transfer from the wine yeast Wickerhamomyces anomalus or a close relative; reference strain S288C has four copies of ASP3; ASP3-1 has a paralog, ASP3-3, that arose from a segmental duplication</t>
  </si>
  <si>
    <t>ASP3-1</t>
  </si>
  <si>
    <t>complement(469317..470405)</t>
  </si>
  <si>
    <t>Proton:glutathione antiporter; localized to the vacuolar and plasma membranes; expressed at a very low level; potential role in resistance to oxidative stress and modulation of the PKA pathway; GEX2 has a paralog, GEX1, that arose from a segmental duplication</t>
  </si>
  <si>
    <t>661442..663289</t>
  </si>
  <si>
    <t>Plasma membrane protein of the Major Facilitator Superfamily (MFS); involved in amino acid uptake and drug sensitivity; VBA5 has a paralog, VBA3, that arose from a segmental duplication</t>
  </si>
  <si>
    <t>complement(658716..660464)</t>
  </si>
  <si>
    <t>Putative transporter of the MRP subfamily; contains a stop codon in S288C; adjacent ORFs YKR103W and YKR104W are merged in different strain backgrounds; MRP stands for multidrug resistance-associated protein</t>
  </si>
  <si>
    <t>present in fusion with NFT1</t>
  </si>
  <si>
    <t>YKR104W</t>
  </si>
  <si>
    <t>656836..657756</t>
  </si>
  <si>
    <t>Putative transporter of the MRP subfamily; adjacent ORFs YKR103W and YKR104W are merged in different strain backgrounds; MRP stands for multidrug resistance-associated protein</t>
  </si>
  <si>
    <t>NFT1</t>
  </si>
  <si>
    <t>653080..656736</t>
  </si>
  <si>
    <t>Member of the FLO family of cell wall flocculation proteins; not expressed in most lab strains; overproduction induces flocculation that can be inhibited by mannose, sucrose, or glucose; overproduction also promotes haploid invasive growth and diploid filamentous growth</t>
  </si>
  <si>
    <t>FLO10</t>
  </si>
  <si>
    <t>646356..649865</t>
  </si>
  <si>
    <t>Alpha-glucoside permease; transports maltose, maltotriose, alpha-methylglucoside, and turanose; identical to Mph2p; encoded in a subtelomeric position in a region likely to have undergone duplication</t>
  </si>
  <si>
    <t>MPH3</t>
  </si>
  <si>
    <t>complement(738008..739816)</t>
  </si>
  <si>
    <t>Sorbitol dehydrogenase; protein sequence is 99% identical to the Sor2p sorbitol dehydrogenase; expression is induced in the presence of sorbitol or xylose</t>
  </si>
  <si>
    <t>SOR1</t>
  </si>
  <si>
    <t>736044..737117</t>
  </si>
  <si>
    <t>Putative transmembrane polyol transporter; supports growth on and uptake of sorbitol with moderate affinity and mannitol with lower affinity when overexpressed in a strain deleted for hexose family members; minor hexose transport activity when overexpressed in a similar strain; similarity to hexose transporters; expression is repressed by high levels of glucose</t>
  </si>
  <si>
    <t>HXT16</t>
  </si>
  <si>
    <t>732440..734143</t>
  </si>
  <si>
    <t>Endo-polygalacturonase; pectolytic enzyme that hydrolyzes the alpha-1,4-glycosidic bonds in the rhamnogalacturonan chains in pectins</t>
  </si>
  <si>
    <t>722815..723900</t>
  </si>
  <si>
    <t>Cytoplasmic protein involved in the regulation of enolase (ENO1); mRNA expression is induced by calcium shortage, copper deficiency (via Mac1p) and the presence of galactose (via Gal4p); mRNA expression is also regulated by the cell cycle</t>
  </si>
  <si>
    <t>23133..23729</t>
  </si>
  <si>
    <t>Putative acetyltransferase; similar to bacterial galactoside O-acetyltransferases; induced by oleate in an OAF1/PIP2-dependent manner; promoter contains an oleate response element consensus sequence; non-essential gene</t>
  </si>
  <si>
    <t>21973..22563</t>
  </si>
  <si>
    <t>Putative hexose transporter that is nearly identical to Hxt11p; has similarity to major facilitator superfamily (MFS) transporters, expression of HXT9 is regulated by transcription factors Pdr1p and Pdr3p</t>
  </si>
  <si>
    <t>HXT9</t>
  </si>
  <si>
    <t>19497..21200</t>
  </si>
  <si>
    <t>Alpha-glucosidase; weak, but broad substrate specificity for alpha-1,4- and alpha-1,6-glucosides; member of IMA isomaltase family; not required for isomaltose utilization, but Ima4p overexpression allows the ima1 null mutant to grow on isomaltose; identical to IMA3</t>
  </si>
  <si>
    <t>IMA4</t>
  </si>
  <si>
    <t>complement(16767..18536)</t>
  </si>
  <si>
    <t>Putative membrane glycoprotein; has strong similarity to Vth1p and Pep1p/Vps10p; may be involved in vacuolar protein sorting</t>
  </si>
  <si>
    <t>11475..16124</t>
  </si>
  <si>
    <t>Blocked reading frame; may encode a non-functional member of the conserved, often subtelomerically-encoded Cos protein family</t>
  </si>
  <si>
    <t>YIR043C</t>
  </si>
  <si>
    <t>complement(437043..438179)</t>
  </si>
  <si>
    <t>hypothetical protein; YIR042C is a non-essential gene</t>
  </si>
  <si>
    <t>YIR042C</t>
  </si>
  <si>
    <t>complement(435273..435983)</t>
  </si>
  <si>
    <t>YIL014C-A</t>
  </si>
  <si>
    <t>complement(325212..325526)</t>
  </si>
  <si>
    <t>Mitochondrial hypothetical protein; required for respiratory growth; mutant accumulates less glycogen than does wild type; null mutation results in a decrease in plasma membrane electron transport; YIL060W is not an essential gene</t>
  </si>
  <si>
    <t>YIL060W</t>
  </si>
  <si>
    <t>246392..246826</t>
  </si>
  <si>
    <t>Transporter; member of the ARN family of transporters that specifically recognize siderophore-iron chelates; responsible for uptake of iron bound to the siderophore triacetylfusarinine C</t>
  </si>
  <si>
    <t>complement(8351..10213)</t>
  </si>
  <si>
    <t>Endosomal protein involved in turnover of plasma membrane proteins; member of the DUP380 subfamily of conserved, often subtelomeric COS genes; required for the multivesicular vesicle body sorting pathway that internalizes plasma membrane proteins for degradation; Cos proteins provide ubiquitin in trans for nonubiquitinated cargo proteins</t>
  </si>
  <si>
    <t>COS8</t>
  </si>
  <si>
    <t>6401..7546</t>
  </si>
  <si>
    <t>Maltase (alpha-D-glucosidase); inducible protein involved in maltose catabolism; encoded in the MAL1 complex locus; hydrolyzes the disaccharides maltose, turanose, maltotriose, and sucrose</t>
  </si>
  <si>
    <t>High-affinity glucose transporter; member of the major facilitator superfamily, nearly identical to Hxt6p, expressed at high basal levels relative to other HXTs, expression repressed by high glucose levels; HXT7 has a paralog, HXT4, that arose from the whole genome duplication</t>
  </si>
  <si>
    <t>HXT7</t>
  </si>
  <si>
    <t>complement(1154216..1155928)</t>
  </si>
  <si>
    <t>P-type ATPase sodium pump; involved in Na+ and Li+ efflux to allow salt tolerance</t>
  </si>
  <si>
    <t>complement(535192..538467)</t>
  </si>
  <si>
    <t>YDL007C-A</t>
  </si>
  <si>
    <t>complement(436567..436824)</t>
  </si>
  <si>
    <t>Putative transmembrane polyol transporter; supports growth on and uptake of mannitol, sorbitol and xylitol with moderate affinity when overexpressed in a strain deleted for hexose family members; minor hexose transport activity when overexpressed in a similar strain; similarity to hexose transporters; expression is induced by low levels of glucose and repressed by high levels of glucose</t>
  </si>
  <si>
    <t>HXT15</t>
  </si>
  <si>
    <t>complement(11657..13360)</t>
  </si>
  <si>
    <t>Sorbitol dehydrogenase; protein sequence is 99% identical to the Sor1p sorbitol dehydrogenase</t>
  </si>
  <si>
    <t>complement(8683..9756)</t>
  </si>
  <si>
    <t>Alpha-glucoside permease; transports maltose, maltotriose, alpha-methylglucoside, and turanose; almost identical to Mph3p; encoded in a subtelomeric position in a region likely to have undergone duplication</t>
  </si>
  <si>
    <t>5985..7814</t>
  </si>
  <si>
    <t>Endosomal protein involved in turnover of plasma membrane proteins; member of the DUP380 subfamily of conserved, often subtelomeric COS genes; required for the multivesicular vesicle body sorting pathway that internalizes plasma membrane proteins for degradation; Cos proteins provide ubiquitin in trans for nonubiquitinated cargo proteins; the authentic, non-tagged protein is detected in highly purified mitochondria in high-throughput studies</t>
  </si>
  <si>
    <t>COS7</t>
  </si>
  <si>
    <t>1802..2953</t>
  </si>
  <si>
    <t>One of three repressible acid phosphatases; glycoprotein that is transported to the cell surface by the secretory pathway; induced by phosphate starvation and coordinately regulated by PHO4 and PHO2; PHO11 has a paralog, PHO12, that arose from a segmental duplication</t>
  </si>
  <si>
    <t>PHO11</t>
  </si>
  <si>
    <t>225460..226863</t>
  </si>
  <si>
    <t>Fungal-specific hypothetical protein; induced in respiratory-deficient cells; YAR068W has a paralog, YHR214W-A, that arose from a segmental duplication</t>
  </si>
  <si>
    <t>YAR068W</t>
  </si>
  <si>
    <t>222406..222891</t>
  </si>
  <si>
    <t>Putative GPI protein; SWAT-GFP and mCherry fusion proteins localize to the endoplasmic reticulum and vacuole respectively; YAR066W has a paralog, YHR214W, that arose from a segmental duplication</t>
  </si>
  <si>
    <t>YAR066W</t>
  </si>
  <si>
    <t>221049..221660</t>
  </si>
  <si>
    <t>Pseudogenic fragment with similarity to flocculins; YAR064W has a paralog, YHR213W-B, that arose from a segmental duplication</t>
  </si>
  <si>
    <t>YAR064W</t>
  </si>
  <si>
    <t>220198..220497</t>
  </si>
  <si>
    <t>hypothetical protein; identified by expression profiling and mass spectrometry</t>
  </si>
  <si>
    <t>YAL063C-A</t>
  </si>
  <si>
    <t>complement(22395..22685)</t>
  </si>
  <si>
    <t>hypothetical protein; may interact with ribosomes, based on co-purification experiments</t>
  </si>
  <si>
    <t>YAL064W</t>
  </si>
  <si>
    <t>21566..21850</t>
  </si>
  <si>
    <t>hypothetical protein; null mutant is sensitive to expression of the top1-T722A allele; not an essential gene</t>
  </si>
  <si>
    <t>TDA8</t>
  </si>
  <si>
    <t>complement(13363..13743)</t>
  </si>
  <si>
    <t>Total = 40</t>
  </si>
  <si>
    <t>Total = 44</t>
  </si>
  <si>
    <t>Unitig521</t>
  </si>
  <si>
    <t>Functional homologs are iinvolved in vitamin B6 biosynthesis; member of a stationary phase-induced gene family</t>
  </si>
  <si>
    <t>Oligopeptide transporter; member of the OPT family, with potential orthologs in S. pombe and C. albicans; also plays a role in formation of mature vacuoles</t>
  </si>
  <si>
    <t>OPT2</t>
  </si>
  <si>
    <t>complement(895893..898528)</t>
  </si>
  <si>
    <t>Chr.XVI</t>
  </si>
  <si>
    <t>complement(896245..898880)</t>
  </si>
  <si>
    <t>hypothetical protein; deletion mutant is fluconazole resistant and has long chronological lifespan</t>
  </si>
  <si>
    <t>LCL1</t>
  </si>
  <si>
    <t>complement(435838..436143)</t>
  </si>
  <si>
    <t>complement(436220..436519)</t>
  </si>
  <si>
    <t>420910..421315</t>
  </si>
  <si>
    <t>Ferric reductase; reduces siderophore-bound iron prior to uptake by transporters; expression induced by low iron levels</t>
  </si>
  <si>
    <t>FRE3</t>
  </si>
  <si>
    <t>1051698..1053248</t>
  </si>
  <si>
    <t>Chr.XV</t>
  </si>
  <si>
    <t>1035347..1036897</t>
  </si>
  <si>
    <t>Non-essential hypothetical protein; involved in signal transduction and the genotoxic response; induced rapidly in response to treatment with 8-methoxypsoralen and UVA irradiation; relocalizes from ER to cytoplasm upon DNA replication stress</t>
  </si>
  <si>
    <t>ECM3</t>
  </si>
  <si>
    <t>497971..499494</t>
  </si>
  <si>
    <t>487595..489118</t>
  </si>
  <si>
    <t>Zinc finger transcription factor involved in multidrug resistance; Zn(2)-Cys(6) zinc finger transcription factor; activates genes involved in multidrug resistance; paralog of Yrr1p, acting on an overlapping set of target genes</t>
  </si>
  <si>
    <t>YRM1</t>
  </si>
  <si>
    <t>651160..653520</t>
  </si>
  <si>
    <t>640783..643143</t>
  </si>
  <si>
    <t>bHLH protein with similarity to myc-family transcription factors; overexpression confers hyperfilamentous growth and suppresses the pseudohyphal filamentation defect of a diploid mep1 mep2 homozygous null mutant</t>
  </si>
  <si>
    <t>HMS1</t>
  </si>
  <si>
    <t>complement(392354..393508)</t>
  </si>
  <si>
    <t>complement(381975..383129)</t>
  </si>
  <si>
    <t>16745..18250</t>
  </si>
  <si>
    <t>Putative GPI-anchored protein; transcription is induced under low-zinc conditions, as mediated by the Zap1p transcription factor, and at alkaline pH</t>
  </si>
  <si>
    <t>ZPS1</t>
  </si>
  <si>
    <t>27380..27943</t>
  </si>
  <si>
    <t>10432..10995</t>
  </si>
  <si>
    <t>Premature stop codon or a translational readthrough-dependent mode of expression; hypothetical protein; shows homology with N-terminal end of Bul1p; ORF exhibits genomic organization compatible with a translational readthrough-dependent mode of expression; Bul3p is involved in ubiquitin-mediated sorting of plasma membrane proteins; readthrough and shortened forms of Bul3p interact with Rsp5p differently in vitro</t>
  </si>
  <si>
    <t>BSC5</t>
  </si>
  <si>
    <t>complement(746944..748414)</t>
  </si>
  <si>
    <t>Chr.XIV</t>
  </si>
  <si>
    <t>DDI2-5</t>
  </si>
  <si>
    <t>Chr.XIII</t>
  </si>
  <si>
    <t>Homolog of nuclear distribution factor NudE; NUDEL; interacts with Pac1p and regulates dynein targeting to microtubule plus ends</t>
  </si>
  <si>
    <t>NDL1</t>
  </si>
  <si>
    <t>complement(625703..626113)</t>
  </si>
  <si>
    <t>Chr.XII</t>
  </si>
  <si>
    <t>complement(625959..626369)</t>
  </si>
  <si>
    <t>hypothetical protein; conserved across S. cerevisiae strains; identified in a screen for mutants with increased levels of rDNA transcription</t>
  </si>
  <si>
    <t>RRT7</t>
  </si>
  <si>
    <t>complement(73978..74319)</t>
  </si>
  <si>
    <t>Chr.XI</t>
  </si>
  <si>
    <t>Missing start codon; hypothetical protein; member of the seripauperin multigene family encoded mainly in subtelomeric regions</t>
  </si>
  <si>
    <t>Protein involved in an early step of 60S ribosomal subunit biogenesis; essential for cell growth and replication of killer M1 dsRNA virus; contains four beta-transducin repeats</t>
  </si>
  <si>
    <t>MAK11</t>
  </si>
  <si>
    <t>complement(405024..406268)</t>
  </si>
  <si>
    <t>complement(420280..421524)</t>
  </si>
  <si>
    <t>Partial sequence</t>
  </si>
  <si>
    <t>COS5</t>
  </si>
  <si>
    <t>complement(721612..721904)</t>
  </si>
  <si>
    <t>Chr.X</t>
  </si>
  <si>
    <t>Allantoate permease; ureidosuccinate permease; also transports dipeptides, though with lower affinity than for allantoate and ureidosuccinate; expression is constitutive but sensitive to nitrogen catabolite repression</t>
  </si>
  <si>
    <t>DAL5</t>
  </si>
  <si>
    <t>706446..707906</t>
  </si>
  <si>
    <t>712757..714217</t>
  </si>
  <si>
    <t>626397..626902</t>
  </si>
  <si>
    <t xml:space="preserve">C2U11_6760 </t>
  </si>
  <si>
    <t>632708..633213</t>
  </si>
  <si>
    <t>Similarity to hexose transporters</t>
  </si>
  <si>
    <t>HXT8B</t>
  </si>
  <si>
    <t>COS1</t>
  </si>
  <si>
    <t>complement(431510..432655)</t>
  </si>
  <si>
    <t>Chr.IX</t>
  </si>
  <si>
    <t>complement(436804..437949)</t>
  </si>
  <si>
    <t>464821..466068</t>
  </si>
  <si>
    <t>457394..458641</t>
  </si>
  <si>
    <t>hypothetical protein; green fluorescent protein (GFP)-fusion protein localizes to the cell periphery and cytoplasm; relocalizes from bud neck to cytoplasm upon DNA replication stress</t>
  </si>
  <si>
    <t>463712..464695</t>
  </si>
  <si>
    <t>Chr.VIII</t>
  </si>
  <si>
    <t>456285..457268</t>
  </si>
  <si>
    <t>hypothetical protein; null mutant is defective in unfolded protein response; possibly involved in a membrane regulation metabolic pathway; member of the PhzF superfamily, though most likely not involved in phenazine production</t>
  </si>
  <si>
    <t>YHI9</t>
  </si>
  <si>
    <t>complement(165282..165872)</t>
  </si>
  <si>
    <t>complement(157841..158431)</t>
  </si>
  <si>
    <t>3795..4502</t>
  </si>
  <si>
    <t>Transcription factor involved in regulating gluconeogenesis; also involved in the regulation of glyoxylate cycle genes; member of the zinc cluster family of proteins; confers resistance to ketoconazole</t>
  </si>
  <si>
    <t>RDS2-1</t>
  </si>
  <si>
    <t>Chr.VII</t>
  </si>
  <si>
    <t>No start codon detected;  hypothetical protein; member of the seripauperin multigene family encoded mainly in subtelomeric regions</t>
  </si>
  <si>
    <t>PAU22</t>
  </si>
  <si>
    <t>truncated MAL13-like</t>
  </si>
  <si>
    <t>MAL23-like truncated</t>
  </si>
  <si>
    <t>1071566..1071880</t>
  </si>
  <si>
    <t>1066727..1067041</t>
  </si>
  <si>
    <t>NADH diphosphatase (pyrophosphatase); hydrolyzes the pyrophosphate linkage in NADH and related nucleotides; localizes to peroxisomes; nudix hydrolase family member</t>
  </si>
  <si>
    <t>NPY1</t>
  </si>
  <si>
    <t>377184..378337</t>
  </si>
  <si>
    <t>Transcription factor involved in iron utilization and homeostasis; binds consensus site PyPuCACCCPu and activates transcription in response to changes in iron availability; in iron-replete conditions localization is regulated by Grx3p, Grx4p, and Fra2p, and promoter binding is negatively regulated via Grx3p-Grx4p binding; AFT1 has a paralog, AFT2, that arose from the whole genome duplication; relative distribution to the nucleus increases upon DNA replication stress</t>
  </si>
  <si>
    <t>AFT1</t>
  </si>
  <si>
    <t>368058..370001</t>
  </si>
  <si>
    <t>Protein with similarity to GPI-anchored aspartic proteases; such proteases are Yap1p and Yap3p; mCherry fusion protein localizes to the vacuole</t>
  </si>
  <si>
    <t>YPS5</t>
  </si>
  <si>
    <t>4184..4530</t>
  </si>
  <si>
    <t>4636..4982</t>
  </si>
  <si>
    <t>hypothetical protein; involved in and induced by the endoplasmic reticulum unfolded protein response (UPR)</t>
  </si>
  <si>
    <t>ULI1</t>
  </si>
  <si>
    <t>complement(237948..238271)</t>
  </si>
  <si>
    <t>Chr.VI</t>
  </si>
  <si>
    <t>complement(238400..238723)</t>
  </si>
  <si>
    <t>Low-affinity amino acid permease; premature stop codon</t>
  </si>
  <si>
    <t>AGP3-1</t>
  </si>
  <si>
    <t>complement(554322..555241)</t>
  </si>
  <si>
    <t>Chr.V</t>
  </si>
  <si>
    <t>complement(570311..571231)</t>
  </si>
  <si>
    <t>hypothetical protein; null mutant displays increased levels of spontaneous Rad52p foci; green fluorescent protein (GFP)-fusion protein localizes to the cytoplasm and nucleus</t>
  </si>
  <si>
    <t>IRC4</t>
  </si>
  <si>
    <t>complement(1472863..1473403)</t>
  </si>
  <si>
    <t>Chr.IV</t>
  </si>
  <si>
    <t>complement(1467395..1467935)</t>
  </si>
  <si>
    <t>Non-essential hypothetical protein; required for transcriptional induction of the early meiotic-specific transcription factor IME1, also required for sporulation; contains twin cysteine-x9-cysteine motifs</t>
  </si>
  <si>
    <t>EMI1</t>
  </si>
  <si>
    <t>complement(1426438..1427002)</t>
  </si>
  <si>
    <t>complement(1420970..1421534)</t>
  </si>
  <si>
    <t>Protein involved in programmed cell death; mutant shows resistance to cell death induced by amiodarone or intracellular acidification</t>
  </si>
  <si>
    <t>YSP2</t>
  </si>
  <si>
    <t>complement(1083267..1087094)</t>
  </si>
  <si>
    <t>complement(1077682..1081509)</t>
  </si>
  <si>
    <t>Transcriptional corepressor; involved in repression of ribosomal protein (RP) gene transcription via the TOR signaling pathway which promotes accumulation of Crf1p in the nucleus; role in repression of RP genes varies by strain; CRF1 has a paralog, IFH1, that arose from the whole genome duplication</t>
  </si>
  <si>
    <t>CRF1</t>
  </si>
  <si>
    <t>880450..881854</t>
  </si>
  <si>
    <t>complement(862441..862854)</t>
  </si>
  <si>
    <t>Transcriptional activator for GABA-dependent induction of GABA genes; binds to DNA elements found in the promoters of target genes and increases their expression in the presence of GABA (gamma-aminobutyrate); zinc finger transcription factor of the Zn(2)-Cys(6) binuclear cluster domain type; localized to the nucleus; examples of GABA genes include UGA1, UGA2, and UGA4</t>
  </si>
  <si>
    <t>UGA3</t>
  </si>
  <si>
    <t>147096..148535</t>
  </si>
  <si>
    <t>147092..148531</t>
  </si>
  <si>
    <t>Site-specific endonuclease; required for gene conversion at the MAT locus (homothallic switching) through the generation of a ds DNA break; expression restricted to mother cells in late G1 as controlled by Swi4p-Swi6p, Swi5p, and Ash1p</t>
  </si>
  <si>
    <t>Internal deletion</t>
  </si>
  <si>
    <t xml:space="preserve">HO </t>
  </si>
  <si>
    <t>complement(36593..38245)</t>
  </si>
  <si>
    <t>complement(36583..38235)</t>
  </si>
  <si>
    <t>DDI2-1</t>
  </si>
  <si>
    <t>YCR101C-like</t>
  </si>
  <si>
    <t>complement(319776..320325)</t>
  </si>
  <si>
    <t>Chr.III</t>
  </si>
  <si>
    <t>[PIN(+)] prion; an infectious protein conformation that is generally an ordered protein aggregate</t>
  </si>
  <si>
    <t>RNQ1</t>
  </si>
  <si>
    <t>70560..71753</t>
  </si>
  <si>
    <t>70603..71796</t>
  </si>
  <si>
    <t>Alpha-adaptin; large subunit of the clathrin associated protein complex (AP-2); involved in vesicle mediated transport</t>
  </si>
  <si>
    <t>APL3</t>
  </si>
  <si>
    <t>138581..141124</t>
  </si>
  <si>
    <t>Chr.II</t>
  </si>
  <si>
    <t>140937..143480</t>
  </si>
  <si>
    <t>RRT1</t>
  </si>
  <si>
    <t>118669..118979</t>
  </si>
  <si>
    <t>121025..121335</t>
  </si>
  <si>
    <t>Chr.I</t>
  </si>
  <si>
    <t>Locus name</t>
  </si>
  <si>
    <t>1 possible pseudogene</t>
  </si>
  <si>
    <r>
      <t xml:space="preserve">Counting all annotated </t>
    </r>
    <r>
      <rPr>
        <i/>
        <sz val="12"/>
        <color theme="1"/>
        <rFont val="Times New Roman"/>
        <family val="1"/>
      </rPr>
      <t>AADs</t>
    </r>
  </si>
  <si>
    <t>1 possible pseudogene. Counting all AAD paralogs anotated as Putative aryl-alcohol dehydrogenases</t>
  </si>
  <si>
    <t>1 pseudogene</t>
  </si>
  <si>
    <t>3 pseudogenes</t>
  </si>
  <si>
    <t>2 pseudogenes</t>
  </si>
  <si>
    <t>DDI3(2)</t>
  </si>
  <si>
    <t>c. 18</t>
  </si>
  <si>
    <t>c. 17-18</t>
  </si>
  <si>
    <t>c. 14*</t>
  </si>
  <si>
    <t>CUP1-1 /CUP1-2</t>
  </si>
  <si>
    <t>complement(212535..214718)</t>
  </si>
  <si>
    <t>hypothetical protein; member of the DUP380 subfamily of conserved, often subtelomerically-encoded proteins; SWAT-GFP and mCherry fusion proteins localize to the vacuole</t>
  </si>
  <si>
    <t>hypothetical protein; member of the DUP380 subfamily of conserved, often subtelomerically-encoded proteins; SWAT-GFP, seamless-GFP and mCherry C-terminal fusion proteins localize to the cytosol</t>
  </si>
  <si>
    <r>
      <t xml:space="preserve">6 paralogs of  </t>
    </r>
    <r>
      <rPr>
        <i/>
        <sz val="12"/>
        <color theme="1"/>
        <rFont val="Times New Roman"/>
        <family val="1"/>
      </rPr>
      <t>quinone oxidoreductases</t>
    </r>
  </si>
  <si>
    <r>
      <t xml:space="preserve">3 paralogs of  </t>
    </r>
    <r>
      <rPr>
        <i/>
        <sz val="12"/>
        <color theme="1"/>
        <rFont val="Times New Roman"/>
        <family val="1"/>
      </rPr>
      <t>quinone oxidoreductases</t>
    </r>
  </si>
  <si>
    <t>MALx1</t>
  </si>
  <si>
    <t xml:space="preserve">MALx3 </t>
  </si>
  <si>
    <t>Copy numbers H4</t>
  </si>
  <si>
    <t>Copy numbers H3</t>
  </si>
  <si>
    <t>Reference paralog</t>
  </si>
  <si>
    <t>* Alleles described on Figure 3 and in the main text</t>
  </si>
  <si>
    <r>
      <t xml:space="preserve">*Zhao, Y. et al. (2014). Structures of naturally evolved CUP1 tandem arrays in yeast indicate that these arrays are generated by unequal nonhomologous recombination. </t>
    </r>
    <r>
      <rPr>
        <i/>
        <sz val="11"/>
        <color theme="1"/>
        <rFont val="Times New Roman"/>
        <family val="1"/>
      </rPr>
      <t>G3 (Bethesda)</t>
    </r>
    <r>
      <rPr>
        <sz val="11"/>
        <color theme="1"/>
        <rFont val="Times New Roman"/>
        <family val="1"/>
      </rPr>
      <t xml:space="preserve"> 4</t>
    </r>
    <r>
      <rPr>
        <b/>
        <sz val="11"/>
        <color theme="1"/>
        <rFont val="Times New Roman"/>
        <family val="1"/>
      </rPr>
      <t>,</t>
    </r>
    <r>
      <rPr>
        <sz val="11"/>
        <color theme="1"/>
        <rFont val="Times New Roman"/>
        <family val="1"/>
      </rPr>
      <t xml:space="preserve"> 2259-2269.</t>
    </r>
  </si>
  <si>
    <r>
      <rPr>
        <b/>
        <sz val="12"/>
        <color theme="1"/>
        <rFont val="Times New Roman"/>
        <family val="1"/>
      </rPr>
      <t>SUPPLEMENTARY TABLE 12 |</t>
    </r>
    <r>
      <rPr>
        <sz val="12"/>
        <color theme="1"/>
        <rFont val="Times New Roman"/>
        <family val="1"/>
      </rPr>
      <t xml:space="preserve"> Structural synteny of the subtelomeric gene cluster found on the </t>
    </r>
    <r>
      <rPr>
        <i/>
        <sz val="12"/>
        <color theme="1"/>
        <rFont val="Times New Roman"/>
        <family val="1"/>
      </rPr>
      <t>S. cerevisiae</t>
    </r>
    <r>
      <rPr>
        <sz val="12"/>
        <color theme="1"/>
        <rFont val="Times New Roman"/>
        <family val="1"/>
      </rPr>
      <t xml:space="preserve"> PE-2 H4 chromosome 10, left arm.</t>
    </r>
  </si>
  <si>
    <t>PRJEB13017 (Peter et al., 2018)</t>
  </si>
  <si>
    <t>Genome project accession number</t>
  </si>
  <si>
    <r>
      <t>SUPPLEMENTARY TABLE 1 |</t>
    </r>
    <r>
      <rPr>
        <sz val="12"/>
        <color theme="1"/>
        <rFont val="Times New Roman"/>
        <family val="1"/>
      </rPr>
      <t xml:space="preserve"> Brazilian bioethanol strains (also including cachaça strains) whose genomes have been analyzed in this work.</t>
    </r>
  </si>
  <si>
    <t>14.1 kb region on Chr. VI</t>
  </si>
  <si>
    <t>CSS3-like (non-S288C)</t>
  </si>
  <si>
    <t>Overlap &gt;50%; Identity &gt;95 % (usually the S288C type has up to 93% identity, while the H4 form has close to 100%)</t>
  </si>
  <si>
    <t>IRC7 (non-S288C)</t>
  </si>
  <si>
    <t>Overlap &gt;50%; Identity &gt;85 % (usually the S288C type has up to 85% identity, while the H4 form has close to 100%)</t>
  </si>
  <si>
    <t>S288C HO gene on Chr. IV: complement(46271..48031). S288C genome accession number: GCA_000146045.2</t>
  </si>
  <si>
    <t>S288C AQY1 gene on Chr XVI: 921860..922777</t>
  </si>
  <si>
    <t>S288C AQY3 on Chr. XVI: complement(20847..22787)</t>
  </si>
  <si>
    <t>S288C FRE3 3' region on Chr. XV:  1057369..1057680</t>
  </si>
  <si>
    <t>S288C FIT2 on Chr. XV: 1059531..1059992</t>
  </si>
  <si>
    <t>S288C FIT3 on Chr. XV: complement(1060441..1061055)</t>
  </si>
  <si>
    <t>S288C FRE5 gene on Chr. XV : 1061564..1063648</t>
  </si>
  <si>
    <t>S288C FRE3 segment on Chr. XV: 1056969..1057138</t>
  </si>
  <si>
    <t>S288C AFT1 segment on Chr. VII : 373870..374025</t>
  </si>
  <si>
    <t>S288C OPT2 on Chr. XVI: complement(924304..926937)</t>
  </si>
  <si>
    <t>S288C ARN2 gene on Chr. VIII : complement(8351..10213)</t>
  </si>
  <si>
    <t>S288C ENB1 gene on Chr. XV : complement(19491..21311)</t>
  </si>
  <si>
    <t>Copy numbers of the group in S288C</t>
  </si>
  <si>
    <t>Differential CNVs  (H3 minus S288C copies);               (Heat map data, Figure 4)</t>
  </si>
  <si>
    <t>S288C, Chr. III: complement(304361..305467)</t>
  </si>
  <si>
    <t>S288C, Chr. XIV: complement(372451..373581)</t>
  </si>
  <si>
    <t>S288C, Chr. XII: complement(1059757..1060887)</t>
  </si>
  <si>
    <t>S288C, Chr. I: complement(7235..9016)</t>
  </si>
  <si>
    <t>H3 and H4 have a paralog more distant from the S288C CSS3 (92% ID). H4 has the S288C-related copy and the additional paralog, while H3 has only the non-S288C version.</t>
  </si>
  <si>
    <t>S288C, Chr. XV: complement(17281..17796)</t>
  </si>
  <si>
    <t>S288C has three paralogs, while H3 and H4 have only two.</t>
  </si>
  <si>
    <t>S288C, Chr. IV: complement(527422..530697)</t>
  </si>
  <si>
    <t>S288C, Chr. IV: complement(531307..534582)</t>
  </si>
  <si>
    <t>S288C, Chr. IV: complement(535192..538467)</t>
  </si>
  <si>
    <t>S288C has two copies of the region, while H3 and H4 have none.</t>
  </si>
  <si>
    <t>S288C, Chr. IV: 5985..7814</t>
  </si>
  <si>
    <t>S288C, Chr. IV: complement(8683..9756)</t>
  </si>
  <si>
    <t>H4 has 2 copies  (Chr. III and VII), while H3 (Chr. XI) and S288C (Chr. III) have one.</t>
  </si>
  <si>
    <t>S288C, Chr. III: 309070..310155</t>
  </si>
  <si>
    <t>S288C, Chr. III: 310958..313456</t>
  </si>
  <si>
    <t>S288C, Chr. VI: 9545..10222</t>
  </si>
  <si>
    <t>S288C, Chr. VI: complement(10301..10969)</t>
  </si>
  <si>
    <t>S288C, Chr. VI: 11363..12259</t>
  </si>
  <si>
    <t>S288C, Chr. VI: 12929..13951</t>
  </si>
  <si>
    <t>H4  has a non-S288C region on the left arm of Chr. X.</t>
  </si>
  <si>
    <t>Represents  a family of non-S288C genes widespread among bioethanol strains.</t>
  </si>
  <si>
    <t>H3 has two copies of the region, while S288C has one.</t>
  </si>
  <si>
    <t>S288C, Chr. VIII: 14901..15413</t>
  </si>
  <si>
    <t>S288C, Chr. VIII: 15667..16119</t>
  </si>
  <si>
    <t>S288C, Chr. VIII: complement(212535..212720)</t>
  </si>
  <si>
    <t>Represents  a non-S288C region.</t>
  </si>
  <si>
    <t>Region on Chr. 6 (non-S288C)</t>
  </si>
  <si>
    <t>S288C, Chr. X: 11475..16124</t>
  </si>
  <si>
    <t>S288C, Chr. X: 21973..22563</t>
  </si>
  <si>
    <t>S288C, Chr. X: 23133..23729</t>
  </si>
  <si>
    <t>S288C, Chr. XI: complement(658716..660464)</t>
  </si>
  <si>
    <t>S288C, Chr. XI: 661442..663289</t>
  </si>
  <si>
    <t>S288C has three copies of this region, while some bioethanol strains have lower copy numbers.</t>
  </si>
  <si>
    <t>S288C, Chr. XVI: 11887..12600</t>
  </si>
  <si>
    <t>Three copies on the H3 and H4 genomes. Only two in the S288C genome.</t>
  </si>
  <si>
    <t>S288C, Chr. XVI: complement(13228..14355)</t>
  </si>
  <si>
    <t>S288C, Chr. XVI: complement(15053..15355)</t>
  </si>
  <si>
    <t>S288C, Chr. XVI: complement(15405..16868)</t>
  </si>
  <si>
    <t>S288C, Chr. XVI: 17948..19079</t>
  </si>
  <si>
    <t>Two copies of the region on H3 and H4, but only one in S288C.</t>
  </si>
  <si>
    <t>S288C: Chr. XVI: 22938..24701</t>
  </si>
  <si>
    <t>S288C: Chr. XVI: 25087..26064</t>
  </si>
  <si>
    <t>H3 and H4 have higher copy numbers of the MAL cluster when compared to S288C.</t>
  </si>
  <si>
    <t>S288C, Chr. II: 800523..801929</t>
  </si>
  <si>
    <t>S288C, Chr. II: complement(802631..804475)</t>
  </si>
  <si>
    <t>S288C, Chr. II: 805351..807105</t>
  </si>
  <si>
    <t>S288C: Chr. VII: 1076599..1078353</t>
  </si>
  <si>
    <t>S288C: Chr. VII: 1070293..1071714</t>
  </si>
  <si>
    <t>S288C: Chr. VII: complement(1073963..1075813)</t>
  </si>
  <si>
    <t>H3 and H4 have two copies of the region, while S288C has one.</t>
  </si>
  <si>
    <t>S288C: Chr. VII: 17004..18680</t>
  </si>
  <si>
    <t>S288C: Chr. VII:  complement(20847..22787)</t>
  </si>
  <si>
    <t>S288C: Chr. VII:  23423..25198</t>
  </si>
  <si>
    <t>S288C: Chr. VII:  28232..29629</t>
  </si>
  <si>
    <t>A non-S288C region.</t>
  </si>
  <si>
    <t>S288C, Chr. XI: complement(3503..5620)</t>
  </si>
  <si>
    <t>S288C, Chr. XI: 6107..7528</t>
  </si>
  <si>
    <t>S288C, Chr. XI: complement(9091..11226)</t>
  </si>
  <si>
    <t>S288C, Chr. XI: complement(17359..18339)</t>
  </si>
  <si>
    <t>S288C, Chr. XI: 22234..24084</t>
  </si>
  <si>
    <t>S288C, Chr. XI: 25215..26159</t>
  </si>
  <si>
    <t>S288C, Chr. XVI: complement(927965..928294)</t>
  </si>
  <si>
    <t>S288C, Chr. XVI: 931376..932788</t>
  </si>
  <si>
    <t>S288C, Chr. XVI: 934034..935665</t>
  </si>
  <si>
    <t>S288C, Chr. XVI: complement(938148..939032)</t>
  </si>
  <si>
    <t>S288C, Chr. XVI: complement(939279..939671)</t>
  </si>
  <si>
    <t>S288C, Chr. XVI: 939922..941136</t>
  </si>
  <si>
    <t>S288C, Chr. XI: 515063..516871</t>
  </si>
  <si>
    <t>S288C, Chr. XV: 1058423..1058590</t>
  </si>
  <si>
    <t>S288C, Chr. XV: 1059531..1059992</t>
  </si>
  <si>
    <t>S288C, Chr. XV: complement(1060441..1061055)</t>
  </si>
  <si>
    <t>S288C, Chr. XV: 1061564..1063648</t>
  </si>
  <si>
    <t>S288C, Chr. XV: 1065043..1065915</t>
  </si>
  <si>
    <t>S288C, Chr. XV: 1066839..1068536</t>
  </si>
  <si>
    <t>The region is amplified on the H3 and H4 genomes when compared to S288C.</t>
  </si>
  <si>
    <t>S288C, Chr. XV: 944596..946008</t>
  </si>
  <si>
    <t>S288C, Chr. XV: complement(946233..949109)</t>
  </si>
  <si>
    <t>S288C, Chr. XV:  949773..953870</t>
  </si>
  <si>
    <t>S288C, Chr. III: 152837..153928</t>
  </si>
  <si>
    <t>S288C, Chr. III: complement(154012..154659)</t>
  </si>
  <si>
    <t>S288C, Chr. III: complement(154830..155096)</t>
  </si>
  <si>
    <t>S288C, Chr. III: 155320..155556</t>
  </si>
  <si>
    <t>S288C, Chr. III: complement(156109..157107)</t>
  </si>
  <si>
    <t>S288C, Chr. III: complement(157421..157765)</t>
  </si>
  <si>
    <t>S288C, Chr. III: complement(158538..160373)</t>
  </si>
  <si>
    <t>S288C, Chr. III: complement(160744..162222)</t>
  </si>
  <si>
    <t>S288C, Chr. III: complement(162599..162865)</t>
  </si>
  <si>
    <t>S288C, Chr. III: complement(162945..163067)</t>
  </si>
  <si>
    <t>S288C, Chr. III: complement(163446..163856)</t>
  </si>
  <si>
    <t>S288C, Chr. III: complement(164111..166339)</t>
  </si>
  <si>
    <t>S288C, Chr. III: complement(167370..167999)</t>
  </si>
  <si>
    <t>S288C, Chr. V: complement(264892..265785)</t>
  </si>
  <si>
    <t>S288C, Chr. V: complement(266512..268113)</t>
  </si>
  <si>
    <t>Deleted in most bioethanol strains, but present in S288C.</t>
  </si>
  <si>
    <t>S288C, Chr. X: 722815..723900</t>
  </si>
  <si>
    <t>S288C, Chr. XV: complement(459480..461276)</t>
  </si>
  <si>
    <t>S288C, Chr. VIII: complement(8351..10213)</t>
  </si>
  <si>
    <t>S288C, Chr. V: 153520..155808</t>
  </si>
  <si>
    <r>
      <t>SUPPLEMENTARY TABLE 4 |</t>
    </r>
    <r>
      <rPr>
        <sz val="12"/>
        <color theme="1"/>
        <rFont val="Times New Roman"/>
        <family val="1"/>
      </rPr>
      <t xml:space="preserve"> Genome coverage of strains from the Brazilian bioethanol group obtained by mapping Illumina reads to the S288C reference.</t>
    </r>
  </si>
  <si>
    <t>Total SNPs/kbp</t>
  </si>
  <si>
    <t>Genic SNPs/kbp</t>
  </si>
  <si>
    <t>Intergenic SNPs/kbp</t>
  </si>
  <si>
    <t>SUPPLEMENTARY TABLE 8 | SNPs countings between H3 and S288C chromosomes.</t>
  </si>
  <si>
    <t>SUPPLEMENTARY TABLE 9 | SNPs countings between H4 and S288C chromosomes.</t>
  </si>
  <si>
    <t>S288C Chr. X synteny</t>
  </si>
  <si>
    <t xml:space="preserve">SUPPLEMENTARY TABLE 13 | Genes present in the S. cerevisiae H3 and H4 genomes that are not found in the reference strain S288C. Counted are orthogs missing in S288C, pseudogenes in S288C that are functional in H3/H4, and orthologs that in H3/H4 are related to S. paradoxus. </t>
  </si>
  <si>
    <t>Some orthologs for these genes exist in S288C, however, they are more divergent (including OPT1, which is synthenic to the S288C ortholog)</t>
  </si>
  <si>
    <t>Synthenic ortologs (IRC7 and PAU) in S288C are divergent. This region corresponds to an introgression.</t>
  </si>
  <si>
    <t>Synthenic orthologs (IRC7 and PAU) in S288C are divergent. This region corresponds to an introgression.</t>
  </si>
  <si>
    <t>S288C gene</t>
  </si>
  <si>
    <t>Pseudogenes in S288C</t>
  </si>
  <si>
    <t xml:space="preserve"> S. cerevisiae genome reference strain S288C contains an internal in-frame stop at codon 142, which in other strains encodes tryptophan</t>
  </si>
  <si>
    <t>SUPPLEMENTARY TABLE 14 | Gene clusters with increased copy numbers in H3 and/or H4 in comparison to the reference S288C.</t>
  </si>
  <si>
    <t>S288C</t>
  </si>
  <si>
    <t xml:space="preserve"> Corresponds to a fusion of S288C ECM34 and YHL042W</t>
  </si>
  <si>
    <t>Hypothetical protein; member of the DUP380 subfamily of conserved, often subtelomerically-encoded proteins. Corresponds to a fusion of S288C ECM34 and YHL042W.</t>
  </si>
  <si>
    <t>hypothetical protein; in S288C expression is induced before the diauxic shift and also in the absence of thiamin</t>
  </si>
  <si>
    <t>Possibly truncated. YPL275W and YPL276W comprise a continuous open reading frame encoding FDH2 in some S. cerevisiae strains but not in the genomic reference strain S288C</t>
  </si>
  <si>
    <t>SUPPLEMENTARY TABLE 15 | S288C-genes missing in the H3 and H4 genomes based on lack of Illumina reads coverage.</t>
  </si>
  <si>
    <t>Coordinates S288C</t>
  </si>
  <si>
    <t>Gene (S288C)</t>
  </si>
  <si>
    <t>missing (S288C has tandem repeats ENA5/ENA2 and ENA1. H3 and H4 have only ENA5 and ENA2)</t>
  </si>
  <si>
    <t>missing (S288C has 4 copies of ASP3, while H3 and H4 have only two copies)</t>
  </si>
  <si>
    <t xml:space="preserve">SUPPLEMENTARY TABLE 16 | List of pseudogenes candidates on the H3 and H4 genomes based on putative premature stop codons and shorter ORFs than S288C. </t>
  </si>
  <si>
    <t>Corresponds to S288C YDR215C</t>
  </si>
  <si>
    <t>Corresponds  to S288C YER186C</t>
  </si>
  <si>
    <t>Both genes correspond to the YHR182W in S288C. Possibly a premature stop codon.</t>
  </si>
  <si>
    <t>Corresponds to S288C YPL062W</t>
  </si>
  <si>
    <t>SUPPLEMENTARY TABLE 17 | S288C-genes with increased copy numbers in the H3 and H4 genomes.</t>
  </si>
  <si>
    <t>Genes in S288C</t>
  </si>
  <si>
    <t>Copy numbers S288Cs</t>
  </si>
  <si>
    <t>The two genes are shorter then in S288C (pseudogene?)</t>
  </si>
  <si>
    <t>One gene is shorter then in S288C (pseudogene?)</t>
  </si>
  <si>
    <t>C2U11_0091</t>
  </si>
  <si>
    <t>C2U11_0502</t>
  </si>
  <si>
    <t>C2U11_2953</t>
  </si>
  <si>
    <t>C2U11_1755</t>
  </si>
  <si>
    <t>C2U11_1756</t>
  </si>
  <si>
    <t>C2U11_1757</t>
  </si>
  <si>
    <t>C2U11_1758</t>
  </si>
  <si>
    <t>C2U11_1835</t>
  </si>
  <si>
    <t>C2U11_1836</t>
  </si>
  <si>
    <t>C2U11_1837</t>
  </si>
  <si>
    <t>C2U11_1838</t>
  </si>
  <si>
    <t>C2U11_1839</t>
  </si>
  <si>
    <t>C2U11_3492</t>
  </si>
  <si>
    <t>C2U11_3493</t>
  </si>
  <si>
    <t>C2U11_3494</t>
  </si>
  <si>
    <t>C2U11_3495</t>
  </si>
  <si>
    <t>C2U11_3496</t>
  </si>
  <si>
    <t>C2U11_3677</t>
  </si>
  <si>
    <t>C2U11_3678</t>
  </si>
  <si>
    <t>C2U11_3679</t>
  </si>
  <si>
    <t>C2U11_3680</t>
  </si>
  <si>
    <t>C2U11_2948</t>
  </si>
  <si>
    <t>C2U11_1882</t>
  </si>
  <si>
    <t>C2U11_1883</t>
  </si>
  <si>
    <t>C2U11_5685</t>
  </si>
  <si>
    <t>C2U11_2444</t>
  </si>
  <si>
    <t>C2U11_1042</t>
  </si>
  <si>
    <t>C2U11_5121</t>
  </si>
  <si>
    <t>EO220_0091</t>
  </si>
  <si>
    <t>EO220_0502</t>
  </si>
  <si>
    <t>EO220_1748</t>
  </si>
  <si>
    <t>EO220_1758</t>
  </si>
  <si>
    <t>EO220_1759</t>
  </si>
  <si>
    <t>EO220_1760</t>
  </si>
  <si>
    <t>EO220_1761</t>
  </si>
  <si>
    <t>EO220_1838</t>
  </si>
  <si>
    <t>EO220_1839</t>
  </si>
  <si>
    <t>EO220_1840</t>
  </si>
  <si>
    <t>EO220_1841</t>
  </si>
  <si>
    <t>EO220_1842</t>
  </si>
  <si>
    <t>EO220_2454</t>
  </si>
  <si>
    <t>EO220_2455</t>
  </si>
  <si>
    <t>EO220_2456</t>
  </si>
  <si>
    <t>EO220_2457</t>
  </si>
  <si>
    <t>EO220_2964</t>
  </si>
  <si>
    <t>EO220_2974</t>
  </si>
  <si>
    <t>EO220_6210</t>
  </si>
  <si>
    <t>EO220_2973</t>
  </si>
  <si>
    <t>EO220_2975</t>
  </si>
  <si>
    <t>EO220_2976</t>
  </si>
  <si>
    <t>EO220_2977</t>
  </si>
  <si>
    <t>EO220_2978</t>
  </si>
  <si>
    <t>EO220_2979</t>
  </si>
  <si>
    <t>EO220_2980</t>
  </si>
  <si>
    <t>EO220_2981</t>
  </si>
  <si>
    <t>EO220_1885</t>
  </si>
  <si>
    <t>EO220_1886</t>
  </si>
  <si>
    <t>EO220_5693</t>
  </si>
  <si>
    <t>EO220_2461</t>
  </si>
  <si>
    <t>EO220_1046</t>
  </si>
  <si>
    <t>EO220_5129</t>
  </si>
  <si>
    <t>C2U11_0500</t>
  </si>
  <si>
    <t>C2U11_2441</t>
  </si>
  <si>
    <t>C2U11_3667</t>
  </si>
  <si>
    <t>C2U11_0669</t>
  </si>
  <si>
    <t>C2U11_0670</t>
  </si>
  <si>
    <t>C2U11_1742</t>
  </si>
  <si>
    <t>C2U11_1743</t>
  </si>
  <si>
    <t>C2U11_1744</t>
  </si>
  <si>
    <t>C2U11_2730</t>
  </si>
  <si>
    <t>C2U11_4222</t>
  </si>
  <si>
    <t>C2U11_4899</t>
  </si>
  <si>
    <t>C2U11_4900</t>
  </si>
  <si>
    <t>C2U11_1745</t>
  </si>
  <si>
    <t>C2U11_1750</t>
  </si>
  <si>
    <t>C2U11_1752</t>
  </si>
  <si>
    <t>C2U11_2958</t>
  </si>
  <si>
    <t>C2U11_2960</t>
  </si>
  <si>
    <t>C2U11_4705</t>
  </si>
  <si>
    <t>C2U11_5655</t>
  </si>
  <si>
    <t>C2U11_5664</t>
  </si>
  <si>
    <t>C2U11_5665</t>
  </si>
  <si>
    <t>EO220_0500</t>
  </si>
  <si>
    <t>EO220_2444</t>
  </si>
  <si>
    <t>EO220_0669</t>
  </si>
  <si>
    <t>EO220_0670</t>
  </si>
  <si>
    <t>EO220_0671</t>
  </si>
  <si>
    <t>EO220_0672</t>
  </si>
  <si>
    <t>EO220_1745</t>
  </si>
  <si>
    <t>EO220_1746</t>
  </si>
  <si>
    <t>EO220_1747</t>
  </si>
  <si>
    <t>EO220_2747</t>
  </si>
  <si>
    <t>EO220_4223</t>
  </si>
  <si>
    <t>EO220_4900</t>
  </si>
  <si>
    <t>EO220_4901</t>
  </si>
  <si>
    <t>EO220_1753</t>
  </si>
  <si>
    <t>EO220_1755</t>
  </si>
  <si>
    <t>EO220_4706</t>
  </si>
  <si>
    <t>EO220_5663</t>
  </si>
  <si>
    <t>EO220_5672</t>
  </si>
  <si>
    <t>EO220_5673</t>
  </si>
  <si>
    <t>C2U11_1121</t>
  </si>
  <si>
    <t>C2U11_2445</t>
  </si>
  <si>
    <t>C2U11_2686</t>
  </si>
  <si>
    <t>C2U11_2687</t>
  </si>
  <si>
    <t>C2U11_5878</t>
  </si>
  <si>
    <t>EO220_1742</t>
  </si>
  <si>
    <t>EO220_2703</t>
  </si>
  <si>
    <t>EO220_2704</t>
  </si>
  <si>
    <t>EO220_3302</t>
  </si>
  <si>
    <t>EO220_1761 (partial)</t>
  </si>
  <si>
    <t>MPR1/EO220_1748</t>
  </si>
  <si>
    <t>Control strains used in the read depth analysis:</t>
  </si>
  <si>
    <t>ABH</t>
  </si>
  <si>
    <t>ADM</t>
  </si>
  <si>
    <t>ADQ</t>
  </si>
  <si>
    <t>ADS</t>
  </si>
  <si>
    <t>AKR</t>
  </si>
  <si>
    <t>ANE</t>
  </si>
  <si>
    <t>ASN</t>
  </si>
  <si>
    <t>AVB</t>
  </si>
  <si>
    <t>BAH</t>
  </si>
  <si>
    <t>BAL</t>
  </si>
  <si>
    <t>BAM</t>
  </si>
  <si>
    <t>BCN</t>
  </si>
  <si>
    <t>BDF</t>
  </si>
  <si>
    <t>BHH</t>
  </si>
  <si>
    <t>CBM</t>
  </si>
  <si>
    <t>CEI</t>
  </si>
  <si>
    <t>CFA</t>
  </si>
  <si>
    <t>CFF</t>
  </si>
  <si>
    <t>CIC</t>
  </si>
  <si>
    <t>DBVPG6044</t>
  </si>
  <si>
    <t>DBVPG6765</t>
  </si>
  <si>
    <t>SK1</t>
  </si>
  <si>
    <t>UWOPS034614</t>
  </si>
  <si>
    <t>Y12</t>
  </si>
  <si>
    <t>YPS128</t>
  </si>
  <si>
    <t xml:space="preserve">Human, clinical </t>
  </si>
  <si>
    <t xml:space="preserve">Mosaic region 3 </t>
  </si>
  <si>
    <t>Kruglyak Laboratory</t>
  </si>
  <si>
    <t>YJM454_1b</t>
  </si>
  <si>
    <t>CLIB324_2</t>
  </si>
  <si>
    <t>Bakery, Vietnam</t>
  </si>
  <si>
    <t>K12_2</t>
  </si>
  <si>
    <t>Sake, Japan</t>
  </si>
  <si>
    <t>Sake</t>
  </si>
  <si>
    <t>Monastrel grape fermentation (red wine). Alicante, Spain</t>
  </si>
  <si>
    <t>T73_1b</t>
  </si>
  <si>
    <t>CLQCA_05-006</t>
  </si>
  <si>
    <t>Rotten fruit. Guayas, Ecuador</t>
  </si>
  <si>
    <t xml:space="preserve">Asian fermentation </t>
  </si>
  <si>
    <t>Asian fermentation</t>
  </si>
  <si>
    <t>YPS134</t>
  </si>
  <si>
    <t xml:space="preserve">North American oak </t>
  </si>
  <si>
    <t>YPS collection / University of Pennsylvania, USA (Snigowski P.)</t>
  </si>
  <si>
    <t>CLIB630</t>
  </si>
  <si>
    <t>Dairy cheese (camembert). Normandy, France</t>
  </si>
  <si>
    <t>Tanning liquor. Spain</t>
  </si>
  <si>
    <t>CECT10266</t>
  </si>
  <si>
    <t>CECT collection</t>
  </si>
  <si>
    <t>SX3</t>
  </si>
  <si>
    <t xml:space="preserve">CHNII </t>
  </si>
  <si>
    <t>Chinese Academy of Sciences (Feng-Yan Bai)</t>
  </si>
  <si>
    <t>HN6</t>
  </si>
  <si>
    <t>Rotten wood. Bawangling Mountain, Hainan province, China</t>
  </si>
  <si>
    <t>CHNI</t>
  </si>
  <si>
    <t>HN10</t>
  </si>
  <si>
    <t>Rotten wood. Wuzhi Mountain, Hainan province, China</t>
  </si>
  <si>
    <t xml:space="preserve">CHNIII </t>
  </si>
  <si>
    <t>HE015</t>
  </si>
  <si>
    <t>Human feces. French Guiana</t>
  </si>
  <si>
    <t>Institut Pasteur (Christophe d'Enfert and Marie-Elisabeth Bougnoux)</t>
  </si>
  <si>
    <t>#57</t>
  </si>
  <si>
    <t>Evolution canyon. Israel</t>
  </si>
  <si>
    <t xml:space="preserve">French Guiana human </t>
  </si>
  <si>
    <t>Mosaic region 3</t>
  </si>
  <si>
    <t>Comenius University in Bratislava (Josef Nosek)  and University of Haifa (Eviatar Nevo)</t>
  </si>
  <si>
    <t>Cider brewery, dry cider. Lower Normandy, France</t>
  </si>
  <si>
    <t>CLIB collection (Serge Casaregola)</t>
  </si>
  <si>
    <t>CLIB1071</t>
  </si>
  <si>
    <t>Chalcidoidea.  Forest of Nehmten in Schleswig-Holstein, Germany</t>
  </si>
  <si>
    <t>Max Planck Institute for Evolutionary Biology (Duncan Greig)</t>
  </si>
  <si>
    <t>GE14S01-7B</t>
  </si>
  <si>
    <t>Soil. Taiwan</t>
  </si>
  <si>
    <t xml:space="preserve">Taiwanese </t>
  </si>
  <si>
    <t>Dji2-2A(a)</t>
  </si>
  <si>
    <t>Palm wine. Djibouti</t>
  </si>
  <si>
    <t xml:space="preserve">African palm wine </t>
  </si>
  <si>
    <t>Carlsberg Beer. Belgium</t>
  </si>
  <si>
    <t>Carlsberg</t>
  </si>
  <si>
    <t>6.2_WLP570</t>
  </si>
  <si>
    <t>Ponton 11</t>
  </si>
  <si>
    <t>Human, clinical. Spain</t>
  </si>
  <si>
    <t>Inserm Université P. M. Curie, Paris, France (Hennequin C.)</t>
  </si>
  <si>
    <t>AKI</t>
  </si>
  <si>
    <t>Bili wine. West Africa</t>
  </si>
  <si>
    <t>DBVPG collection (Benedetta Turchetti and Pietro Buzzini)</t>
  </si>
  <si>
    <t>Lab strain. USA</t>
  </si>
  <si>
    <t>Rosenstiel Basic Medical Sciences Research Center (James E Haber)</t>
  </si>
  <si>
    <t>ACK</t>
  </si>
  <si>
    <t>Palm wine. Ivory Coast</t>
  </si>
  <si>
    <t>AKN</t>
  </si>
  <si>
    <t>Soil beneath Quercus alba. Pennsylvania, USA</t>
  </si>
  <si>
    <t>Wine/European</t>
  </si>
  <si>
    <t>GAL</t>
  </si>
  <si>
    <t>GCA_002079025.1 (Yue et al., 2017)</t>
  </si>
  <si>
    <t>GCA_002057805.1 (Yue et al., 2017)</t>
  </si>
  <si>
    <t>GCA_002057885.1 (Yue et al., 2017)</t>
  </si>
  <si>
    <t>GCA_002058095.1 (Yue et al., 2017)</t>
  </si>
  <si>
    <t>GCA_002058645.1 (Yue et al., 2017)</t>
  </si>
  <si>
    <t>GCA_002057995.1 (Yue et al., 2017)</t>
  </si>
  <si>
    <t>https://www.genoscope.cns.fr/yeast/                 (Istace et al., 2017)</t>
  </si>
  <si>
    <t>State Research Institute of Genetics and Selection of Industrial Microorganisms</t>
  </si>
  <si>
    <r>
      <t xml:space="preserve">Soil beneath </t>
    </r>
    <r>
      <rPr>
        <i/>
        <sz val="12"/>
        <rFont val="Times New Roman"/>
        <family val="1"/>
      </rPr>
      <t>Quercus velutina</t>
    </r>
    <r>
      <rPr>
        <sz val="12"/>
        <color theme="1"/>
        <rFont val="Times New Roman"/>
        <family val="1"/>
      </rPr>
      <t>. Pennsylvania, USA</t>
    </r>
  </si>
  <si>
    <r>
      <t xml:space="preserve">Bark from </t>
    </r>
    <r>
      <rPr>
        <i/>
        <sz val="12"/>
        <rFont val="Times New Roman"/>
        <family val="1"/>
      </rPr>
      <t>Carya</t>
    </r>
    <r>
      <rPr>
        <sz val="12"/>
        <color theme="1"/>
        <rFont val="Times New Roman"/>
        <family val="1"/>
      </rPr>
      <t xml:space="preserve"> sp..Qinling Mountain, Shaanxi province, China </t>
    </r>
  </si>
  <si>
    <t>CLIB collection / Laboratoire de Technologie Laitiere, INA-PG</t>
  </si>
  <si>
    <t>PRJEB13017 (Peter et al., 2018); https://www.genoscope.cns.fr/yeast/                 (Istace et al., 2017)</t>
  </si>
  <si>
    <t>Genome sequencing   accession</t>
  </si>
  <si>
    <t>Control strains used in genome BLASTN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</si>
</sst>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1" x14ac:knownFonts="1">
    <font>
      <sz val="11"/>
      <color theme="1"/>
      <name val="Calibri"/>
      <family val="2"/>
      <scheme val="minor"/>
    </font>
    <font>
      <b/>
      <sz val="12"/>
      <color theme="1"/>
      <name val="Times New Roman"/>
      <family val="1"/>
    </font>
    <font>
      <sz val="12"/>
      <color theme="1"/>
      <name val="Times New Roman"/>
      <family val="1"/>
    </font>
    <font>
      <sz val="12"/>
      <color theme="1"/>
      <name val="Calibri"/>
      <family val="2"/>
      <scheme val="minor"/>
    </font>
    <font>
      <sz val="12"/>
      <color rgb="FF000000"/>
      <name val="Times New Roman"/>
      <family val="1"/>
    </font>
    <font>
      <sz val="10"/>
      <color rgb="FF000000"/>
      <name val="Arial"/>
      <family val="2"/>
    </font>
    <font>
      <sz val="11"/>
      <color theme="1"/>
      <name val="Times New Roman"/>
      <family val="1"/>
    </font>
    <font>
      <b/>
      <sz val="11"/>
      <color theme="1"/>
      <name val="Calibri"/>
      <family val="2"/>
      <scheme val="minor"/>
    </font>
    <font>
      <i/>
      <sz val="12"/>
      <color theme="1"/>
      <name val="Times New Roman"/>
      <family val="1"/>
    </font>
    <font>
      <sz val="12"/>
      <name val="Times New Roman"/>
      <family val="1"/>
    </font>
    <font>
      <i/>
      <sz val="12"/>
      <name val="Times New Roman"/>
      <family val="1"/>
    </font>
    <font>
      <b/>
      <sz val="12"/>
      <name val="Times New Roman"/>
      <family val="1"/>
    </font>
    <font>
      <b/>
      <sz val="11"/>
      <color rgb="FFFF0000"/>
      <name val="Calibri"/>
      <family val="2"/>
      <scheme val="minor"/>
    </font>
    <font>
      <b/>
      <i/>
      <sz val="11"/>
      <color theme="1"/>
      <name val="Times New Roman"/>
      <family val="1"/>
    </font>
    <font>
      <b/>
      <sz val="11"/>
      <color theme="1"/>
      <name val="Times New Roman"/>
      <family val="1"/>
    </font>
    <font>
      <i/>
      <sz val="11"/>
      <color theme="1"/>
      <name val="Times New Roman"/>
      <family val="1"/>
    </font>
    <font>
      <b/>
      <sz val="11"/>
      <color theme="0"/>
      <name val="Times New Roman"/>
      <family val="1"/>
    </font>
    <font>
      <sz val="9"/>
      <color rgb="FF000000"/>
      <name val="Times New Roman"/>
      <family val="1"/>
    </font>
    <font>
      <sz val="11"/>
      <color rgb="FF000000"/>
      <name val="Times New Roman"/>
      <family val="1"/>
    </font>
    <font>
      <b/>
      <sz val="11"/>
      <color rgb="FF000000"/>
      <name val="Times New Roman"/>
      <family val="1"/>
    </font>
    <font>
      <b/>
      <sz val="12"/>
      <color rgb="FF000000"/>
      <name val="Times New Roman"/>
      <family val="1"/>
    </font>
    <font>
      <sz val="11"/>
      <color theme="1"/>
      <name val="Calibri"/>
      <family val="2"/>
    </font>
    <font>
      <sz val="11"/>
      <name val="Calibri"/>
      <family val="2"/>
      <scheme val="minor"/>
    </font>
    <font>
      <sz val="11"/>
      <color rgb="FF222222"/>
      <name val="Calibri"/>
      <family val="2"/>
      <scheme val="minor"/>
    </font>
    <font>
      <b/>
      <i/>
      <sz val="12"/>
      <color theme="1"/>
      <name val="Times New Roman"/>
      <family val="1"/>
    </font>
    <font>
      <b/>
      <sz val="12"/>
      <color rgb="FF222222"/>
      <name val="Times New Roman"/>
      <family val="1"/>
    </font>
    <font>
      <b/>
      <sz val="12"/>
      <color theme="0"/>
      <name val="Times New Roman"/>
      <family val="1"/>
    </font>
    <font>
      <b/>
      <i/>
      <sz val="12"/>
      <color theme="0"/>
      <name val="Times New Roman"/>
      <family val="1"/>
    </font>
    <font>
      <b/>
      <i/>
      <sz val="11"/>
      <color theme="5" tint="-0.249977111117893"/>
      <name val="Calibri"/>
      <family val="2"/>
      <scheme val="minor"/>
    </font>
    <font>
      <b/>
      <i/>
      <sz val="11"/>
      <color rgb="FF604700"/>
      <name val="Calibri"/>
      <family val="2"/>
      <scheme val="minor"/>
    </font>
    <font>
      <b/>
      <i/>
      <sz val="12"/>
      <color rgb="FF0070C0"/>
      <name val="Times New Roman"/>
      <family val="1"/>
    </font>
    <font>
      <b/>
      <i/>
      <sz val="12"/>
      <color theme="5" tint="-0.249977111117893"/>
      <name val="Times New Roman"/>
      <family val="1"/>
    </font>
    <font>
      <b/>
      <i/>
      <sz val="12"/>
      <color theme="7" tint="-0.499984740745262"/>
      <name val="Times New Roman"/>
      <family val="1"/>
    </font>
    <font>
      <b/>
      <i/>
      <sz val="12"/>
      <name val="Times New Roman"/>
      <family val="1"/>
    </font>
    <font>
      <b/>
      <i/>
      <sz val="12"/>
      <color rgb="FF604700"/>
      <name val="Times New Roman"/>
      <family val="1"/>
    </font>
    <font>
      <sz val="12"/>
      <color rgb="FF002060"/>
      <name val="Times New Roman"/>
      <family val="1"/>
    </font>
    <font>
      <sz val="12"/>
      <color theme="3" tint="-0.499984740745262"/>
      <name val="Times New Roman"/>
      <family val="1"/>
    </font>
    <font>
      <b/>
      <i/>
      <sz val="11"/>
      <color theme="5" tint="-0.249977111117893"/>
      <name val="Times New Roman"/>
      <family val="1"/>
    </font>
    <font>
      <b/>
      <i/>
      <sz val="11"/>
      <color rgb="FF604700"/>
      <name val="Times New Roman"/>
      <family val="1"/>
    </font>
    <font>
      <b/>
      <sz val="13"/>
      <color theme="1"/>
      <name val="Times New Roman"/>
      <family val="1"/>
    </font>
    <font>
      <b/>
      <i/>
      <sz val="11"/>
      <color rgb="FF0070C0"/>
      <name val="Times New Roman"/>
      <family val="1"/>
    </font>
    <font>
      <b/>
      <i/>
      <sz val="13"/>
      <color theme="1"/>
      <name val="Times New Roman"/>
      <family val="1"/>
    </font>
    <font>
      <sz val="13"/>
      <color theme="1"/>
      <name val="Times New Roman"/>
      <family val="1"/>
    </font>
    <font>
      <b/>
      <sz val="14"/>
      <color theme="1"/>
      <name val="Times New Roman"/>
      <family val="1"/>
    </font>
    <font>
      <b/>
      <sz val="16"/>
      <color theme="1"/>
      <name val="Times New Roman"/>
      <family val="1"/>
    </font>
    <font>
      <sz val="11"/>
      <color rgb="FF0070C0"/>
      <name val="Calibri"/>
      <family val="2"/>
      <scheme val="minor"/>
    </font>
    <font>
      <b/>
      <sz val="11"/>
      <name val="Calibri"/>
      <family val="2"/>
      <scheme val="minor"/>
    </font>
    <font>
      <sz val="12"/>
      <color rgb="FF0070C0"/>
      <name val="Times New Roman"/>
      <family val="1"/>
    </font>
    <font>
      <b/>
      <sz val="12"/>
      <color theme="5" tint="-0.249977111117893"/>
      <name val="Times New Roman"/>
      <family val="1"/>
    </font>
    <font>
      <b/>
      <sz val="12"/>
      <color rgb="FF0070C0"/>
      <name val="Times New Roman"/>
      <family val="1"/>
    </font>
    <font>
      <sz val="8"/>
      <name val="Calibri"/>
      <family val="2"/>
      <scheme val="minor"/>
    </font>
  </fonts>
  <fills count="38">
    <fill>
      <patternFill patternType="none"/>
    </fill>
    <fill>
      <patternFill patternType="gray125"/>
    </fill>
    <fill>
      <patternFill patternType="solid">
        <fgColor rgb="FFFFFFFF"/>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2" tint="-9.9978637043366805E-2"/>
        <bgColor indexed="64"/>
      </patternFill>
    </fill>
    <fill>
      <patternFill patternType="solid">
        <fgColor theme="4"/>
        <bgColor indexed="64"/>
      </patternFill>
    </fill>
    <fill>
      <patternFill patternType="solid">
        <fgColor theme="0"/>
        <bgColor indexed="64"/>
      </patternFill>
    </fill>
    <fill>
      <patternFill patternType="solid">
        <fgColor rgb="FF66FFFF"/>
        <bgColor indexed="64"/>
      </patternFill>
    </fill>
    <fill>
      <patternFill patternType="solid">
        <fgColor rgb="FFFF0000"/>
        <bgColor indexed="64"/>
      </patternFill>
    </fill>
    <fill>
      <patternFill patternType="solid">
        <fgColor theme="5" tint="0.39997558519241921"/>
        <bgColor indexed="64"/>
      </patternFill>
    </fill>
    <fill>
      <patternFill patternType="solid">
        <fgColor theme="1"/>
        <bgColor indexed="64"/>
      </patternFill>
    </fill>
    <fill>
      <patternFill patternType="solid">
        <fgColor rgb="FF0070C0"/>
        <bgColor indexed="64"/>
      </patternFill>
    </fill>
    <fill>
      <patternFill patternType="solid">
        <fgColor theme="5" tint="0.79998168889431442"/>
        <bgColor indexed="64"/>
      </patternFill>
    </fill>
    <fill>
      <patternFill patternType="solid">
        <fgColor rgb="FFFFFFD9"/>
        <bgColor indexed="64"/>
      </patternFill>
    </fill>
    <fill>
      <patternFill patternType="solid">
        <fgColor theme="8" tint="0.39997558519241921"/>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rgb="FFC00000"/>
        <bgColor indexed="64"/>
      </patternFill>
    </fill>
    <fill>
      <patternFill patternType="solid">
        <fgColor theme="7" tint="-0.249977111117893"/>
        <bgColor indexed="64"/>
      </patternFill>
    </fill>
    <fill>
      <patternFill patternType="solid">
        <fgColor rgb="FF92D050"/>
        <bgColor indexed="64"/>
      </patternFill>
    </fill>
    <fill>
      <patternFill patternType="solid">
        <fgColor rgb="FFFFC000"/>
        <bgColor indexed="64"/>
      </patternFill>
    </fill>
    <fill>
      <patternFill patternType="solid">
        <fgColor theme="6" tint="0.79998168889431442"/>
        <bgColor indexed="64"/>
      </patternFill>
    </fill>
    <fill>
      <patternFill patternType="solid">
        <fgColor rgb="FFCCFFFF"/>
        <bgColor indexed="64"/>
      </patternFill>
    </fill>
    <fill>
      <patternFill patternType="solid">
        <fgColor theme="4" tint="0.59999389629810485"/>
        <bgColor indexed="64"/>
      </patternFill>
    </fill>
    <fill>
      <patternFill patternType="solid">
        <fgColor rgb="FFFADBC6"/>
        <bgColor indexed="64"/>
      </patternFill>
    </fill>
    <fill>
      <patternFill patternType="solid">
        <fgColor rgb="FFFFFFE7"/>
        <bgColor indexed="64"/>
      </patternFill>
    </fill>
    <fill>
      <patternFill patternType="solid">
        <fgColor theme="3" tint="0.79998168889431442"/>
        <bgColor indexed="64"/>
      </patternFill>
    </fill>
    <fill>
      <patternFill patternType="solid">
        <fgColor rgb="FFCCCCFF"/>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rgb="FFFFCCFF"/>
        <bgColor indexed="64"/>
      </patternFill>
    </fill>
    <fill>
      <patternFill patternType="solid">
        <fgColor rgb="FFFFFF00"/>
        <bgColor indexed="64"/>
      </patternFill>
    </fill>
    <fill>
      <patternFill patternType="solid">
        <fgColor rgb="FF00B0F0"/>
        <bgColor indexed="64"/>
      </patternFill>
    </fill>
    <fill>
      <patternFill patternType="solid">
        <fgColor theme="7" tint="0.79998168889431442"/>
        <bgColor indexed="64"/>
      </patternFill>
    </fill>
  </fills>
  <borders count="113">
    <border>
      <left/>
      <right/>
      <top/>
      <bottom/>
      <diagonal/>
    </border>
    <border>
      <left/>
      <right/>
      <top style="medium">
        <color indexed="64"/>
      </top>
      <bottom/>
      <diagonal/>
    </border>
    <border>
      <left/>
      <right/>
      <top/>
      <bottom style="medium">
        <color indexed="64"/>
      </bottom>
      <diagonal/>
    </border>
    <border>
      <left/>
      <right/>
      <top/>
      <bottom style="thin">
        <color indexed="64"/>
      </bottom>
      <diagonal/>
    </border>
    <border>
      <left/>
      <right/>
      <top style="medium">
        <color indexed="64"/>
      </top>
      <bottom style="medium">
        <color indexed="64"/>
      </bottom>
      <diagonal/>
    </border>
    <border>
      <left/>
      <right style="thin">
        <color rgb="FFFFC000"/>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theme="0"/>
      </left>
      <right style="thin">
        <color theme="0"/>
      </right>
      <top style="thin">
        <color theme="0"/>
      </top>
      <bottom style="thin">
        <color theme="0"/>
      </bottom>
      <diagonal/>
    </border>
    <border>
      <left style="thin">
        <color theme="0"/>
      </left>
      <right style="thin">
        <color theme="0"/>
      </right>
      <top/>
      <bottom/>
      <diagonal/>
    </border>
    <border>
      <left style="thin">
        <color theme="0"/>
      </left>
      <right/>
      <top/>
      <bottom/>
      <diagonal/>
    </border>
    <border>
      <left/>
      <right style="thin">
        <color theme="0"/>
      </right>
      <top/>
      <bottom/>
      <diagonal/>
    </border>
    <border>
      <left style="thin">
        <color theme="0"/>
      </left>
      <right style="thin">
        <color theme="0"/>
      </right>
      <top style="thin">
        <color indexed="64"/>
      </top>
      <bottom/>
      <diagonal/>
    </border>
    <border>
      <left/>
      <right style="thin">
        <color theme="0"/>
      </right>
      <top style="thin">
        <color indexed="64"/>
      </top>
      <bottom/>
      <diagonal/>
    </border>
    <border>
      <left style="thin">
        <color indexed="64"/>
      </left>
      <right style="thin">
        <color theme="0"/>
      </right>
      <top style="thin">
        <color indexed="64"/>
      </top>
      <bottom/>
      <diagonal/>
    </border>
    <border>
      <left/>
      <right/>
      <top/>
      <bottom style="thin">
        <color theme="0"/>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diagonal/>
    </border>
    <border>
      <left style="hair">
        <color auto="1"/>
      </left>
      <right style="medium">
        <color indexed="64"/>
      </right>
      <top style="hair">
        <color auto="1"/>
      </top>
      <bottom style="medium">
        <color indexed="64"/>
      </bottom>
      <diagonal/>
    </border>
    <border>
      <left style="hair">
        <color auto="1"/>
      </left>
      <right style="hair">
        <color auto="1"/>
      </right>
      <top style="hair">
        <color auto="1"/>
      </top>
      <bottom style="medium">
        <color indexed="64"/>
      </bottom>
      <diagonal/>
    </border>
    <border>
      <left style="medium">
        <color indexed="64"/>
      </left>
      <right style="hair">
        <color auto="1"/>
      </right>
      <top style="hair">
        <color auto="1"/>
      </top>
      <bottom style="medium">
        <color indexed="64"/>
      </bottom>
      <diagonal/>
    </border>
    <border>
      <left style="hair">
        <color auto="1"/>
      </left>
      <right style="medium">
        <color indexed="64"/>
      </right>
      <top style="hair">
        <color auto="1"/>
      </top>
      <bottom style="hair">
        <color auto="1"/>
      </bottom>
      <diagonal/>
    </border>
    <border>
      <left style="hair">
        <color auto="1"/>
      </left>
      <right style="hair">
        <color auto="1"/>
      </right>
      <top style="hair">
        <color auto="1"/>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medium">
        <color indexed="64"/>
      </top>
      <bottom style="hair">
        <color auto="1"/>
      </bottom>
      <diagonal/>
    </border>
    <border>
      <left style="hair">
        <color auto="1"/>
      </left>
      <right style="hair">
        <color auto="1"/>
      </right>
      <top style="medium">
        <color indexed="64"/>
      </top>
      <bottom style="hair">
        <color auto="1"/>
      </bottom>
      <diagonal/>
    </border>
    <border>
      <left style="medium">
        <color indexed="64"/>
      </left>
      <right style="hair">
        <color auto="1"/>
      </right>
      <top style="medium">
        <color indexed="64"/>
      </top>
      <bottom style="hair">
        <color auto="1"/>
      </bottom>
      <diagonal/>
    </border>
    <border>
      <left style="hair">
        <color indexed="64"/>
      </left>
      <right style="hair">
        <color indexed="64"/>
      </right>
      <top/>
      <bottom style="medium">
        <color indexed="64"/>
      </bottom>
      <diagonal/>
    </border>
    <border>
      <left style="hair">
        <color auto="1"/>
      </left>
      <right style="hair">
        <color auto="1"/>
      </right>
      <top style="medium">
        <color indexed="64"/>
      </top>
      <bottom/>
      <diagonal/>
    </border>
    <border>
      <left/>
      <right style="medium">
        <color indexed="64"/>
      </right>
      <top style="hair">
        <color auto="1"/>
      </top>
      <bottom style="medium">
        <color indexed="64"/>
      </bottom>
      <diagonal/>
    </border>
    <border>
      <left/>
      <right style="medium">
        <color indexed="64"/>
      </right>
      <top style="hair">
        <color auto="1"/>
      </top>
      <bottom style="hair">
        <color auto="1"/>
      </bottom>
      <diagonal/>
    </border>
    <border>
      <left/>
      <right style="medium">
        <color indexed="64"/>
      </right>
      <top style="medium">
        <color indexed="64"/>
      </top>
      <bottom style="hair">
        <color auto="1"/>
      </bottom>
      <diagonal/>
    </border>
    <border>
      <left style="hair">
        <color indexed="64"/>
      </left>
      <right/>
      <top/>
      <bottom/>
      <diagonal/>
    </border>
    <border>
      <left style="medium">
        <color indexed="64"/>
      </left>
      <right style="hair">
        <color indexed="64"/>
      </right>
      <top/>
      <bottom/>
      <diagonal/>
    </border>
    <border>
      <left style="hair">
        <color auto="1"/>
      </left>
      <right style="hair">
        <color auto="1"/>
      </right>
      <top/>
      <bottom style="thin">
        <color indexed="64"/>
      </bottom>
      <diagonal/>
    </border>
    <border>
      <left/>
      <right style="hair">
        <color indexed="64"/>
      </right>
      <top/>
      <bottom/>
      <diagonal/>
    </border>
    <border>
      <left style="medium">
        <color indexed="64"/>
      </left>
      <right/>
      <top/>
      <bottom style="medium">
        <color indexed="64"/>
      </bottom>
      <diagonal/>
    </border>
    <border>
      <left style="hair">
        <color auto="1"/>
      </left>
      <right style="medium">
        <color indexed="64"/>
      </right>
      <top style="hair">
        <color auto="1"/>
      </top>
      <bottom style="thin">
        <color indexed="64"/>
      </bottom>
      <diagonal/>
    </border>
    <border>
      <left style="hair">
        <color auto="1"/>
      </left>
      <right style="hair">
        <color auto="1"/>
      </right>
      <top style="hair">
        <color auto="1"/>
      </top>
      <bottom style="thin">
        <color indexed="64"/>
      </bottom>
      <diagonal/>
    </border>
    <border>
      <left style="medium">
        <color indexed="64"/>
      </left>
      <right/>
      <top/>
      <bottom/>
      <diagonal/>
    </border>
    <border>
      <left style="medium">
        <color indexed="64"/>
      </left>
      <right/>
      <top style="medium">
        <color indexed="64"/>
      </top>
      <bottom/>
      <diagonal/>
    </border>
    <border>
      <left style="hair">
        <color auto="1"/>
      </left>
      <right style="medium">
        <color indexed="64"/>
      </right>
      <top style="thin">
        <color indexed="64"/>
      </top>
      <bottom style="hair">
        <color auto="1"/>
      </bottom>
      <diagonal/>
    </border>
    <border>
      <left style="hair">
        <color auto="1"/>
      </left>
      <right style="hair">
        <color auto="1"/>
      </right>
      <top style="thin">
        <color indexed="64"/>
      </top>
      <bottom style="hair">
        <color auto="1"/>
      </bottom>
      <diagonal/>
    </border>
    <border>
      <left/>
      <right style="hair">
        <color indexed="64"/>
      </right>
      <top/>
      <bottom style="medium">
        <color indexed="64"/>
      </bottom>
      <diagonal/>
    </border>
    <border>
      <left/>
      <right style="hair">
        <color indexed="64"/>
      </right>
      <top style="medium">
        <color indexed="64"/>
      </top>
      <bottom/>
      <diagonal/>
    </border>
    <border>
      <left/>
      <right style="medium">
        <color indexed="64"/>
      </right>
      <top style="hair">
        <color auto="1"/>
      </top>
      <bottom style="thin">
        <color indexed="64"/>
      </bottom>
      <diagonal/>
    </border>
    <border>
      <left style="hair">
        <color auto="1"/>
      </left>
      <right style="medium">
        <color indexed="64"/>
      </right>
      <top style="hair">
        <color auto="1"/>
      </top>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style="medium">
        <color indexed="64"/>
      </left>
      <right style="hair">
        <color auto="1"/>
      </right>
      <top/>
      <bottom style="medium">
        <color indexed="64"/>
      </bottom>
      <diagonal/>
    </border>
    <border>
      <left style="medium">
        <color indexed="64"/>
      </left>
      <right style="hair">
        <color auto="1"/>
      </right>
      <top style="medium">
        <color indexed="64"/>
      </top>
      <bottom/>
      <diagonal/>
    </border>
    <border>
      <left/>
      <right style="hair">
        <color auto="1"/>
      </right>
      <top style="hair">
        <color auto="1"/>
      </top>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theme="4" tint="-0.499984740745262"/>
      </left>
      <right style="hair">
        <color auto="1"/>
      </right>
      <top style="hair">
        <color auto="1"/>
      </top>
      <bottom style="hair">
        <color theme="4" tint="-0.499984740745262"/>
      </bottom>
      <diagonal/>
    </border>
    <border>
      <left style="hair">
        <color auto="1"/>
      </left>
      <right/>
      <top style="hair">
        <color auto="1"/>
      </top>
      <bottom style="hair">
        <color auto="1"/>
      </bottom>
      <diagonal/>
    </border>
    <border>
      <left style="hair">
        <color theme="4" tint="-0.499984740745262"/>
      </left>
      <right style="hair">
        <color auto="1"/>
      </right>
      <top style="hair">
        <color auto="1"/>
      </top>
      <bottom style="hair">
        <color auto="1"/>
      </bottom>
      <diagonal/>
    </border>
    <border>
      <left style="hair">
        <color theme="4" tint="-0.499984740745262"/>
      </left>
      <right style="hair">
        <color auto="1"/>
      </right>
      <top style="hair">
        <color theme="4" tint="-0.499984740745262"/>
      </top>
      <bottom style="hair">
        <color auto="1"/>
      </bottom>
      <diagonal/>
    </border>
    <border>
      <left/>
      <right/>
      <top style="hair">
        <color auto="1"/>
      </top>
      <bottom style="hair">
        <color auto="1"/>
      </bottom>
      <diagonal/>
    </border>
    <border>
      <left/>
      <right/>
      <top/>
      <bottom style="hair">
        <color auto="1"/>
      </bottom>
      <diagonal/>
    </border>
    <border>
      <left/>
      <right style="hair">
        <color theme="4" tint="-0.499984740745262"/>
      </right>
      <top style="hair">
        <color theme="4" tint="-0.499984740745262"/>
      </top>
      <bottom style="hair">
        <color theme="4" tint="-0.499984740745262"/>
      </bottom>
      <diagonal/>
    </border>
    <border>
      <left/>
      <right/>
      <top style="hair">
        <color theme="4" tint="-0.499984740745262"/>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auto="1"/>
      </left>
      <right style="hair">
        <color auto="1"/>
      </right>
      <top style="hair">
        <color theme="8"/>
      </top>
      <bottom style="hair">
        <color auto="1"/>
      </bottom>
      <diagonal/>
    </border>
    <border>
      <left style="hair">
        <color auto="1"/>
      </left>
      <right style="hair">
        <color auto="1"/>
      </right>
      <top style="hair">
        <color theme="4" tint="-0.499984740745262"/>
      </top>
      <bottom style="hair">
        <color auto="1"/>
      </bottom>
      <diagonal/>
    </border>
    <border>
      <left style="medium">
        <color indexed="64"/>
      </left>
      <right style="hair">
        <color auto="1"/>
      </right>
      <top/>
      <bottom style="hair">
        <color auto="1"/>
      </bottom>
      <diagonal/>
    </border>
    <border>
      <left style="hair">
        <color theme="4" tint="-0.499984740745262"/>
      </left>
      <right style="medium">
        <color indexed="64"/>
      </right>
      <top/>
      <bottom/>
      <diagonal/>
    </border>
    <border>
      <left style="hair">
        <color theme="4" tint="-0.499984740745262"/>
      </left>
      <right style="hair">
        <color theme="4" tint="-0.499984740745262"/>
      </right>
      <top style="hair">
        <color auto="1"/>
      </top>
      <bottom style="hair">
        <color auto="1"/>
      </bottom>
      <diagonal/>
    </border>
    <border>
      <left style="hair">
        <color theme="4" tint="-0.499984740745262"/>
      </left>
      <right style="hair">
        <color theme="4" tint="-0.499984740745262"/>
      </right>
      <top/>
      <bottom/>
      <diagonal/>
    </border>
    <border>
      <left/>
      <right style="hair">
        <color theme="4" tint="-0.499984740745262"/>
      </right>
      <top/>
      <bottom style="hair">
        <color theme="4" tint="-0.499984740745262"/>
      </bottom>
      <diagonal/>
    </border>
    <border>
      <left style="medium">
        <color indexed="64"/>
      </left>
      <right style="hair">
        <color theme="4" tint="-0.499984740745262"/>
      </right>
      <top/>
      <bottom style="hair">
        <color theme="4" tint="-0.499984740745262"/>
      </bottom>
      <diagonal/>
    </border>
    <border>
      <left/>
      <right style="hair">
        <color theme="4" tint="-0.499984740745262"/>
      </right>
      <top/>
      <bottom/>
      <diagonal/>
    </border>
    <border>
      <left style="medium">
        <color indexed="64"/>
      </left>
      <right style="hair">
        <color theme="4" tint="-0.499984740745262"/>
      </right>
      <top/>
      <bottom/>
      <diagonal/>
    </border>
    <border>
      <left/>
      <right style="hair">
        <color theme="4" tint="-0.499984740745262"/>
      </right>
      <top style="hair">
        <color theme="4" tint="-0.499984740745262"/>
      </top>
      <bottom/>
      <diagonal/>
    </border>
    <border>
      <left style="hair">
        <color theme="4" tint="-0.499984740745262"/>
      </left>
      <right style="hair">
        <color theme="4" tint="-0.499984740745262"/>
      </right>
      <top style="hair">
        <color theme="4" tint="-0.499984740745262"/>
      </top>
      <bottom/>
      <diagonal/>
    </border>
    <border>
      <left style="medium">
        <color indexed="64"/>
      </left>
      <right style="hair">
        <color theme="4" tint="-0.499984740745262"/>
      </right>
      <top style="hair">
        <color theme="4" tint="-0.499984740745262"/>
      </top>
      <bottom/>
      <diagonal/>
    </border>
    <border>
      <left style="hair">
        <color auto="1"/>
      </left>
      <right style="hair">
        <color auto="1"/>
      </right>
      <top style="hair">
        <color auto="1"/>
      </top>
      <bottom style="hair">
        <color theme="4" tint="-0.499984740745262"/>
      </bottom>
      <diagonal/>
    </border>
    <border>
      <left style="medium">
        <color indexed="64"/>
      </left>
      <right style="hair">
        <color auto="1"/>
      </right>
      <top style="hair">
        <color auto="1"/>
      </top>
      <bottom/>
      <diagonal/>
    </border>
    <border>
      <left style="hair">
        <color auto="1"/>
      </left>
      <right style="medium">
        <color theme="4" tint="-0.499984740745262"/>
      </right>
      <top style="medium">
        <color theme="4" tint="-0.499984740745262"/>
      </top>
      <bottom/>
      <diagonal/>
    </border>
    <border>
      <left style="hair">
        <color auto="1"/>
      </left>
      <right/>
      <top style="medium">
        <color theme="4" tint="-0.499984740745262"/>
      </top>
      <bottom/>
      <diagonal/>
    </border>
    <border>
      <left/>
      <right/>
      <top style="medium">
        <color theme="4" tint="-0.499984740745262"/>
      </top>
      <bottom/>
      <diagonal/>
    </border>
    <border>
      <left style="hair">
        <color theme="4" tint="-0.499984740745262"/>
      </left>
      <right style="hair">
        <color theme="4" tint="-0.499984740745262"/>
      </right>
      <top style="medium">
        <color theme="4" tint="-0.499984740745262"/>
      </top>
      <bottom/>
      <diagonal/>
    </border>
    <border>
      <left style="hair">
        <color auto="1"/>
      </left>
      <right style="hair">
        <color auto="1"/>
      </right>
      <top style="medium">
        <color theme="4" tint="-0.499984740745262"/>
      </top>
      <bottom/>
      <diagonal/>
    </border>
    <border>
      <left style="medium">
        <color theme="4" tint="-0.499984740745262"/>
      </left>
      <right style="hair">
        <color auto="1"/>
      </right>
      <top style="medium">
        <color theme="4" tint="-0.499984740745262"/>
      </top>
      <bottom/>
      <diagonal/>
    </border>
    <border>
      <left/>
      <right/>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style="medium">
        <color theme="4" tint="-0.499984740745262"/>
      </left>
      <right/>
      <top style="medium">
        <color theme="4" tint="-0.499984740745262"/>
      </top>
      <bottom style="medium">
        <color theme="4" tint="-0.499984740745262"/>
      </bottom>
      <diagonal/>
    </border>
    <border>
      <left/>
      <right/>
      <top/>
      <bottom style="hair">
        <color theme="4" tint="-0.499984740745262"/>
      </bottom>
      <diagonal/>
    </border>
  </borders>
  <cellStyleXfs count="1">
    <xf numFmtId="0" fontId="0" fillId="0" borderId="0"/>
  </cellStyleXfs>
  <cellXfs count="743">
    <xf numFmtId="0" fontId="0" fillId="0" borderId="0" xfId="0"/>
    <xf numFmtId="0" fontId="0" fillId="0" borderId="1" xfId="0" applyBorder="1"/>
    <xf numFmtId="0" fontId="3" fillId="0" borderId="0" xfId="0" applyFont="1"/>
    <xf numFmtId="0" fontId="3" fillId="0" borderId="0" xfId="0" applyFont="1" applyAlignment="1">
      <alignment vertical="center" wrapText="1"/>
    </xf>
    <xf numFmtId="0" fontId="1" fillId="0" borderId="0" xfId="0" applyFont="1" applyBorder="1" applyAlignment="1">
      <alignment vertical="center" wrapText="1"/>
    </xf>
    <xf numFmtId="0" fontId="2" fillId="0" borderId="0" xfId="0" applyFont="1" applyAlignment="1">
      <alignment horizontal="left" vertical="center" indent="1"/>
    </xf>
    <xf numFmtId="0" fontId="2" fillId="0" borderId="0" xfId="0" applyFont="1" applyAlignment="1">
      <alignment horizontal="left" vertical="center" wrapText="1" indent="1"/>
    </xf>
    <xf numFmtId="0" fontId="4" fillId="0" borderId="0" xfId="0" applyFont="1" applyAlignment="1">
      <alignment horizontal="left" vertical="center" wrapText="1" indent="1"/>
    </xf>
    <xf numFmtId="0" fontId="4" fillId="0" borderId="0" xfId="0" applyFont="1" applyAlignment="1">
      <alignment horizontal="left" vertical="center" indent="1"/>
    </xf>
    <xf numFmtId="0" fontId="5" fillId="0" borderId="0" xfId="0" applyFont="1"/>
    <xf numFmtId="0" fontId="6" fillId="0" borderId="0" xfId="0" applyFont="1"/>
    <xf numFmtId="0" fontId="4" fillId="0" borderId="2" xfId="0" applyFont="1" applyBorder="1" applyAlignment="1">
      <alignment horizontal="left" vertical="center" indent="1"/>
    </xf>
    <xf numFmtId="0" fontId="2" fillId="0" borderId="0" xfId="0" applyFont="1" applyAlignment="1">
      <alignment horizontal="left" vertical="center" indent="1"/>
    </xf>
    <xf numFmtId="0" fontId="2" fillId="0" borderId="0" xfId="0" applyFont="1"/>
    <xf numFmtId="0" fontId="9" fillId="0" borderId="2" xfId="0" applyFont="1" applyBorder="1" applyAlignment="1">
      <alignment horizontal="left" vertical="center" wrapText="1" indent="1"/>
    </xf>
    <xf numFmtId="0" fontId="9" fillId="0" borderId="0" xfId="0" applyFont="1" applyAlignment="1">
      <alignment horizontal="left" vertical="center" wrapText="1" indent="1"/>
    </xf>
    <xf numFmtId="0" fontId="10" fillId="0" borderId="0" xfId="0" applyFont="1" applyAlignment="1">
      <alignment horizontal="left" vertical="center" wrapText="1" indent="1"/>
    </xf>
    <xf numFmtId="0" fontId="2" fillId="0" borderId="0" xfId="0" applyFont="1" applyAlignment="1">
      <alignment horizontal="left" indent="1"/>
    </xf>
    <xf numFmtId="2" fontId="2" fillId="0" borderId="0" xfId="0" applyNumberFormat="1" applyFont="1" applyAlignment="1">
      <alignment horizontal="left" indent="1"/>
    </xf>
    <xf numFmtId="0" fontId="11" fillId="0" borderId="2" xfId="0" applyFont="1" applyBorder="1" applyAlignment="1">
      <alignment horizontal="left" vertical="center" indent="1"/>
    </xf>
    <xf numFmtId="0" fontId="12" fillId="0" borderId="0" xfId="0" applyFont="1" applyAlignment="1">
      <alignment horizontal="center" vertical="center"/>
    </xf>
    <xf numFmtId="0" fontId="0" fillId="0" borderId="0" xfId="0" applyAlignment="1">
      <alignment horizontal="center" vertical="center"/>
    </xf>
    <xf numFmtId="0" fontId="12" fillId="0" borderId="0" xfId="0" applyFont="1"/>
    <xf numFmtId="0" fontId="0" fillId="0" borderId="0" xfId="0" applyAlignment="1">
      <alignment horizontal="left" vertical="center"/>
    </xf>
    <xf numFmtId="0" fontId="7" fillId="0" borderId="0" xfId="0" applyFont="1" applyAlignment="1">
      <alignment horizontal="left" vertical="center"/>
    </xf>
    <xf numFmtId="0" fontId="0" fillId="0" borderId="0" xfId="0" applyAlignment="1">
      <alignment horizontal="left" vertical="center" indent="1"/>
    </xf>
    <xf numFmtId="0" fontId="7" fillId="0" borderId="0" xfId="0" applyFont="1" applyAlignment="1">
      <alignment horizontal="left" vertical="center" indent="1"/>
    </xf>
    <xf numFmtId="0" fontId="0" fillId="0" borderId="0" xfId="0" applyAlignment="1">
      <alignment vertical="center"/>
    </xf>
    <xf numFmtId="0" fontId="6" fillId="3" borderId="0" xfId="0" applyFont="1" applyFill="1" applyAlignment="1">
      <alignment horizontal="center" vertical="center"/>
    </xf>
    <xf numFmtId="0" fontId="6" fillId="0" borderId="0" xfId="0" applyFont="1" applyAlignment="1">
      <alignment horizontal="center" vertical="center"/>
    </xf>
    <xf numFmtId="0" fontId="6" fillId="4" borderId="0" xfId="0" applyFont="1" applyFill="1" applyAlignment="1">
      <alignment horizontal="center" vertical="center"/>
    </xf>
    <xf numFmtId="0" fontId="6" fillId="5" borderId="0" xfId="0" applyFont="1" applyFill="1" applyAlignment="1">
      <alignment horizontal="left" vertical="center" indent="1"/>
    </xf>
    <xf numFmtId="0" fontId="6" fillId="0" borderId="0" xfId="0" applyFont="1" applyAlignment="1">
      <alignment horizontal="left" vertical="center" indent="1"/>
    </xf>
    <xf numFmtId="0" fontId="13" fillId="0" borderId="0" xfId="0" applyFont="1" applyAlignment="1">
      <alignment horizontal="left" vertical="center" indent="1"/>
    </xf>
    <xf numFmtId="0" fontId="6" fillId="0" borderId="0" xfId="0" applyFont="1" applyAlignment="1">
      <alignment horizontal="left" vertical="center" wrapText="1" indent="1"/>
    </xf>
    <xf numFmtId="0" fontId="13" fillId="6" borderId="0" xfId="0" applyFont="1" applyFill="1" applyAlignment="1">
      <alignment horizontal="left" vertical="center" indent="1"/>
    </xf>
    <xf numFmtId="0" fontId="6" fillId="3" borderId="0" xfId="0" applyFont="1" applyFill="1" applyAlignment="1">
      <alignment vertical="center"/>
    </xf>
    <xf numFmtId="0" fontId="6" fillId="0" borderId="0" xfId="0" applyFont="1" applyAlignment="1">
      <alignment horizontal="left" vertical="center" indent="2"/>
    </xf>
    <xf numFmtId="0" fontId="14" fillId="0" borderId="0" xfId="0" applyFont="1" applyAlignment="1">
      <alignment horizontal="left" vertical="center" indent="1"/>
    </xf>
    <xf numFmtId="0" fontId="6" fillId="0" borderId="0" xfId="0" applyFont="1" applyAlignment="1">
      <alignment vertical="center" wrapText="1"/>
    </xf>
    <xf numFmtId="0" fontId="12" fillId="0" borderId="0" xfId="0" applyFont="1" applyAlignment="1">
      <alignment vertical="center"/>
    </xf>
    <xf numFmtId="0" fontId="6" fillId="0" borderId="0" xfId="0" applyFont="1" applyAlignment="1">
      <alignment horizontal="left" vertical="center"/>
    </xf>
    <xf numFmtId="0" fontId="14" fillId="0" borderId="0" xfId="0" applyFont="1" applyAlignment="1">
      <alignment horizontal="left" vertical="center"/>
    </xf>
    <xf numFmtId="0" fontId="14" fillId="6" borderId="0" xfId="0" applyFont="1" applyFill="1" applyAlignment="1">
      <alignment horizontal="left" vertical="center" indent="1"/>
    </xf>
    <xf numFmtId="0" fontId="15" fillId="0" borderId="0" xfId="0" applyFont="1" applyAlignment="1">
      <alignment horizontal="left" vertical="center" indent="1"/>
    </xf>
    <xf numFmtId="0" fontId="14" fillId="0" borderId="0" xfId="0" applyFont="1" applyAlignment="1">
      <alignment vertical="center"/>
    </xf>
    <xf numFmtId="0" fontId="6" fillId="0" borderId="0" xfId="0" applyFont="1" applyAlignment="1">
      <alignment vertical="center"/>
    </xf>
    <xf numFmtId="0" fontId="14" fillId="0" borderId="0" xfId="0" applyFont="1" applyAlignment="1">
      <alignment horizontal="left" vertical="center" indent="2"/>
    </xf>
    <xf numFmtId="0" fontId="14" fillId="0" borderId="0" xfId="0" applyFont="1" applyAlignment="1">
      <alignment horizontal="center" vertical="center"/>
    </xf>
    <xf numFmtId="0" fontId="7" fillId="0" borderId="0" xfId="0" applyFont="1" applyAlignment="1">
      <alignment horizontal="center" vertical="center"/>
    </xf>
    <xf numFmtId="0" fontId="16" fillId="7" borderId="3" xfId="0" applyFont="1" applyFill="1" applyBorder="1" applyAlignment="1">
      <alignment horizontal="left" vertical="center" wrapText="1" indent="1"/>
    </xf>
    <xf numFmtId="0" fontId="16" fillId="7" borderId="3" xfId="0" applyFont="1" applyFill="1" applyBorder="1" applyAlignment="1">
      <alignment horizontal="left" vertical="center" indent="1"/>
    </xf>
    <xf numFmtId="0" fontId="0" fillId="0" borderId="0" xfId="0" applyAlignment="1">
      <alignment horizontal="left"/>
    </xf>
    <xf numFmtId="164" fontId="2" fillId="0" borderId="0" xfId="0" applyNumberFormat="1" applyFont="1" applyAlignment="1">
      <alignment horizontal="left" indent="2"/>
    </xf>
    <xf numFmtId="164" fontId="0" fillId="0" borderId="0" xfId="0" applyNumberFormat="1" applyAlignment="1">
      <alignment horizontal="left"/>
    </xf>
    <xf numFmtId="164" fontId="2" fillId="0" borderId="0" xfId="0" applyNumberFormat="1" applyFont="1" applyAlignment="1">
      <alignment horizontal="left" indent="1"/>
    </xf>
    <xf numFmtId="0" fontId="3" fillId="0" borderId="0" xfId="0" applyFont="1" applyAlignment="1">
      <alignment horizontal="left"/>
    </xf>
    <xf numFmtId="0" fontId="4" fillId="2" borderId="2" xfId="0" applyFont="1" applyFill="1" applyBorder="1" applyAlignment="1">
      <alignment horizontal="left" vertical="center" indent="1"/>
    </xf>
    <xf numFmtId="164" fontId="2" fillId="0" borderId="2" xfId="0" applyNumberFormat="1" applyFont="1" applyBorder="1" applyAlignment="1">
      <alignment horizontal="left" vertical="center" indent="2"/>
    </xf>
    <xf numFmtId="0" fontId="2" fillId="0" borderId="2" xfId="0" applyFont="1" applyBorder="1" applyAlignment="1">
      <alignment horizontal="left" vertical="center" indent="2"/>
    </xf>
    <xf numFmtId="0" fontId="17" fillId="2" borderId="0" xfId="0" applyFont="1" applyFill="1" applyAlignment="1">
      <alignment vertical="center"/>
    </xf>
    <xf numFmtId="0" fontId="0" fillId="0" borderId="0" xfId="0" applyAlignment="1">
      <alignment horizontal="left" indent="1"/>
    </xf>
    <xf numFmtId="0" fontId="4" fillId="2" borderId="0" xfId="0" applyFont="1" applyFill="1" applyAlignment="1">
      <alignment horizontal="left" vertical="center" indent="1"/>
    </xf>
    <xf numFmtId="164" fontId="2" fillId="0" borderId="0" xfId="0" applyNumberFormat="1" applyFont="1" applyAlignment="1">
      <alignment horizontal="left" vertical="center" indent="2"/>
    </xf>
    <xf numFmtId="0" fontId="2" fillId="0" borderId="0" xfId="0" applyFont="1" applyAlignment="1">
      <alignment horizontal="left" vertical="center" indent="2"/>
    </xf>
    <xf numFmtId="0" fontId="2" fillId="8" borderId="0" xfId="0" applyFont="1" applyFill="1" applyAlignment="1">
      <alignment horizontal="left" vertical="center" indent="2"/>
    </xf>
    <xf numFmtId="0" fontId="2" fillId="0" borderId="0" xfId="0" applyFont="1" applyAlignment="1" applyProtection="1">
      <alignment horizontal="left" vertical="center" indent="2"/>
      <protection locked="0"/>
    </xf>
    <xf numFmtId="0" fontId="2" fillId="0" borderId="0" xfId="0" applyFont="1" applyAlignment="1">
      <alignment horizontal="left"/>
    </xf>
    <xf numFmtId="0" fontId="17" fillId="0" borderId="0" xfId="0" applyFont="1" applyAlignment="1">
      <alignment vertical="center"/>
    </xf>
    <xf numFmtId="0" fontId="1" fillId="0" borderId="4" xfId="0" applyFont="1" applyBorder="1" applyAlignment="1">
      <alignment horizontal="left" vertical="center" indent="1"/>
    </xf>
    <xf numFmtId="0" fontId="1" fillId="0" borderId="4" xfId="0" applyFont="1" applyBorder="1" applyAlignment="1">
      <alignment horizontal="left" vertical="center" indent="2"/>
    </xf>
    <xf numFmtId="0" fontId="1" fillId="0" borderId="2" xfId="0" applyFont="1" applyBorder="1" applyAlignment="1">
      <alignment horizontal="left" vertical="center" indent="2"/>
    </xf>
    <xf numFmtId="0" fontId="1" fillId="0" borderId="0" xfId="0" applyFont="1" applyAlignment="1">
      <alignment vertical="center"/>
    </xf>
    <xf numFmtId="0" fontId="1" fillId="0" borderId="0" xfId="0" applyFont="1" applyAlignment="1">
      <alignment vertical="center" wrapText="1"/>
    </xf>
    <xf numFmtId="0" fontId="9" fillId="2" borderId="0" xfId="0" applyFont="1" applyFill="1" applyAlignment="1">
      <alignment horizontal="left" vertical="center" wrapText="1" indent="1"/>
    </xf>
    <xf numFmtId="0" fontId="9" fillId="0" borderId="0" xfId="0" applyFont="1" applyAlignment="1">
      <alignment horizontal="left" vertical="center" indent="1"/>
    </xf>
    <xf numFmtId="0" fontId="9" fillId="2" borderId="0" xfId="0" applyFont="1" applyFill="1" applyAlignment="1">
      <alignment horizontal="left" vertical="center" indent="1"/>
    </xf>
    <xf numFmtId="0" fontId="10" fillId="2" borderId="0" xfId="0" applyFont="1" applyFill="1" applyAlignment="1">
      <alignment horizontal="left" vertical="center" wrapText="1" indent="1"/>
    </xf>
    <xf numFmtId="0" fontId="11" fillId="0" borderId="2" xfId="0" applyFont="1" applyBorder="1" applyAlignment="1">
      <alignment horizontal="left" vertical="center" wrapText="1" indent="1"/>
    </xf>
    <xf numFmtId="49" fontId="11" fillId="0" borderId="2" xfId="0" applyNumberFormat="1" applyFont="1" applyBorder="1" applyAlignment="1">
      <alignment horizontal="left" vertical="center" indent="1"/>
    </xf>
    <xf numFmtId="0" fontId="0" fillId="0" borderId="0" xfId="0" applyAlignment="1">
      <alignment wrapText="1"/>
    </xf>
    <xf numFmtId="0" fontId="0" fillId="0" borderId="0" xfId="0" applyAlignment="1">
      <alignment horizontal="center"/>
    </xf>
    <xf numFmtId="0" fontId="18" fillId="0" borderId="2" xfId="0" applyFont="1" applyBorder="1" applyAlignment="1">
      <alignment horizontal="left" vertical="center" indent="1"/>
    </xf>
    <xf numFmtId="0" fontId="18" fillId="0" borderId="2" xfId="0" applyFont="1" applyBorder="1" applyAlignment="1">
      <alignment horizontal="left" vertical="center" wrapText="1" indent="1"/>
    </xf>
    <xf numFmtId="0" fontId="18" fillId="0" borderId="2" xfId="0" applyFont="1" applyBorder="1" applyAlignment="1">
      <alignment horizontal="center" vertical="center"/>
    </xf>
    <xf numFmtId="0" fontId="18" fillId="0" borderId="0" xfId="0" applyFont="1" applyAlignment="1">
      <alignment horizontal="left" vertical="center" indent="1"/>
    </xf>
    <xf numFmtId="0" fontId="18" fillId="0" borderId="0" xfId="0" applyFont="1" applyAlignment="1">
      <alignment horizontal="left" vertical="center" wrapText="1" indent="1"/>
    </xf>
    <xf numFmtId="0" fontId="18" fillId="0" borderId="0" xfId="0" applyFont="1" applyAlignment="1">
      <alignment horizontal="center" vertical="center"/>
    </xf>
    <xf numFmtId="0" fontId="19" fillId="0" borderId="4" xfId="0" applyFont="1" applyBorder="1" applyAlignment="1">
      <alignment horizontal="left" vertical="center" wrapText="1" indent="1"/>
    </xf>
    <xf numFmtId="0" fontId="19" fillId="0" borderId="4" xfId="0" applyFont="1" applyBorder="1" applyAlignment="1">
      <alignment horizontal="left" vertical="center" indent="1"/>
    </xf>
    <xf numFmtId="0" fontId="18" fillId="0" borderId="4" xfId="0" applyFont="1" applyBorder="1" applyAlignment="1">
      <alignment horizontal="center" vertical="center"/>
    </xf>
    <xf numFmtId="2" fontId="4" fillId="2" borderId="2" xfId="0" applyNumberFormat="1" applyFont="1" applyFill="1" applyBorder="1" applyAlignment="1">
      <alignment horizontal="left" vertical="center" indent="1"/>
    </xf>
    <xf numFmtId="3" fontId="4" fillId="2" borderId="2" xfId="0" applyNumberFormat="1" applyFont="1" applyFill="1" applyBorder="1" applyAlignment="1">
      <alignment horizontal="left" vertical="center" indent="1"/>
    </xf>
    <xf numFmtId="2" fontId="4" fillId="2" borderId="0" xfId="0" applyNumberFormat="1" applyFont="1" applyFill="1" applyAlignment="1">
      <alignment horizontal="left" vertical="center" indent="1"/>
    </xf>
    <xf numFmtId="3" fontId="4" fillId="2" borderId="0" xfId="0" applyNumberFormat="1" applyFont="1" applyFill="1" applyAlignment="1">
      <alignment horizontal="left" vertical="center" indent="1"/>
    </xf>
    <xf numFmtId="0" fontId="1" fillId="0" borderId="4" xfId="0" applyFont="1" applyBorder="1" applyAlignment="1">
      <alignment horizontal="left" vertical="center"/>
    </xf>
    <xf numFmtId="0" fontId="20" fillId="0" borderId="4" xfId="0" applyFont="1" applyBorder="1" applyAlignment="1">
      <alignment horizontal="left" vertical="center"/>
    </xf>
    <xf numFmtId="0" fontId="7" fillId="0" borderId="4" xfId="0" applyFont="1" applyBorder="1" applyAlignment="1">
      <alignment vertical="center"/>
    </xf>
    <xf numFmtId="1" fontId="4" fillId="2" borderId="0" xfId="0" applyNumberFormat="1" applyFont="1" applyFill="1" applyAlignment="1">
      <alignment horizontal="left" vertical="center" indent="1"/>
    </xf>
    <xf numFmtId="4" fontId="0" fillId="0" borderId="0" xfId="0" applyNumberFormat="1"/>
    <xf numFmtId="4" fontId="0" fillId="0" borderId="0" xfId="0" applyNumberFormat="1" applyAlignment="1">
      <alignment horizontal="center"/>
    </xf>
    <xf numFmtId="0" fontId="21" fillId="0" borderId="0" xfId="0" applyFont="1" applyAlignment="1">
      <alignment horizontal="center"/>
    </xf>
    <xf numFmtId="0" fontId="22" fillId="0" borderId="0" xfId="0" applyFont="1"/>
    <xf numFmtId="0" fontId="7" fillId="0" borderId="0" xfId="0" applyFont="1"/>
    <xf numFmtId="0" fontId="23" fillId="0" borderId="0" xfId="0" applyFont="1"/>
    <xf numFmtId="0" fontId="1" fillId="0" borderId="0" xfId="0" applyFont="1"/>
    <xf numFmtId="0" fontId="2" fillId="0" borderId="0" xfId="0" applyFont="1" applyAlignment="1">
      <alignment horizontal="center"/>
    </xf>
    <xf numFmtId="0" fontId="2" fillId="0" borderId="0" xfId="0" applyFont="1" applyAlignment="1">
      <alignment horizontal="right"/>
    </xf>
    <xf numFmtId="0" fontId="2" fillId="0" borderId="5" xfId="0" applyFont="1" applyBorder="1" applyAlignment="1">
      <alignment horizontal="center"/>
    </xf>
    <xf numFmtId="0" fontId="1" fillId="0" borderId="0" xfId="0" applyFont="1" applyAlignment="1">
      <alignment horizontal="center"/>
    </xf>
    <xf numFmtId="0" fontId="2" fillId="0" borderId="0" xfId="0" applyFont="1" applyAlignment="1">
      <alignment vertical="center"/>
    </xf>
    <xf numFmtId="0" fontId="2" fillId="0" borderId="6" xfId="0" applyFont="1" applyBorder="1" applyAlignment="1">
      <alignment horizontal="left" vertical="center" indent="1"/>
    </xf>
    <xf numFmtId="0" fontId="2" fillId="0" borderId="7" xfId="0" applyFont="1" applyBorder="1" applyAlignment="1">
      <alignment horizontal="left" vertical="center" indent="1"/>
    </xf>
    <xf numFmtId="0" fontId="2" fillId="9" borderId="7" xfId="0" applyFont="1" applyFill="1" applyBorder="1" applyAlignment="1">
      <alignment horizontal="center" vertical="center"/>
    </xf>
    <xf numFmtId="0" fontId="2" fillId="0" borderId="2" xfId="0" applyFont="1" applyBorder="1" applyAlignment="1">
      <alignment horizontal="center" vertical="center"/>
    </xf>
    <xf numFmtId="0" fontId="2" fillId="0" borderId="2" xfId="0" applyFont="1" applyBorder="1" applyAlignment="1">
      <alignment horizontal="right" vertical="center"/>
    </xf>
    <xf numFmtId="0" fontId="1" fillId="0" borderId="7" xfId="0" applyFont="1" applyBorder="1" applyAlignment="1">
      <alignment horizontal="left" vertical="center" indent="1"/>
    </xf>
    <xf numFmtId="0" fontId="2" fillId="0" borderId="8" xfId="0" applyFont="1" applyBorder="1" applyAlignment="1">
      <alignment horizontal="left" vertical="center" indent="1"/>
    </xf>
    <xf numFmtId="0" fontId="2" fillId="0" borderId="9" xfId="0" applyFont="1" applyBorder="1" applyAlignment="1">
      <alignment horizontal="left" vertical="center" indent="1"/>
    </xf>
    <xf numFmtId="0" fontId="2" fillId="9" borderId="9" xfId="0" applyFont="1" applyFill="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1" fillId="0" borderId="9" xfId="0" applyFont="1" applyBorder="1" applyAlignment="1">
      <alignment horizontal="left" vertical="center" indent="1"/>
    </xf>
    <xf numFmtId="0" fontId="25" fillId="0" borderId="9" xfId="0" applyFont="1" applyBorder="1" applyAlignment="1">
      <alignment horizontal="left" vertical="center" indent="1"/>
    </xf>
    <xf numFmtId="0" fontId="2" fillId="9" borderId="9" xfId="0" applyFont="1" applyFill="1" applyBorder="1" applyAlignment="1">
      <alignment horizontal="left" vertical="center"/>
    </xf>
    <xf numFmtId="0" fontId="2" fillId="0" borderId="17" xfId="0" applyFont="1" applyBorder="1" applyAlignment="1">
      <alignment horizontal="left" vertical="center" indent="1"/>
    </xf>
    <xf numFmtId="0" fontId="2" fillId="0" borderId="18" xfId="0" applyFont="1" applyBorder="1" applyAlignment="1">
      <alignment horizontal="left" vertical="center" indent="1"/>
    </xf>
    <xf numFmtId="0" fontId="2" fillId="0" borderId="19" xfId="0" applyFont="1" applyBorder="1" applyAlignment="1">
      <alignment horizontal="left" vertical="center" indent="1"/>
    </xf>
    <xf numFmtId="0" fontId="2" fillId="9" borderId="19" xfId="0" applyFont="1" applyFill="1" applyBorder="1" applyAlignment="1">
      <alignment horizontal="center" vertical="center"/>
    </xf>
    <xf numFmtId="0" fontId="2" fillId="9" borderId="19" xfId="0" applyFont="1" applyFill="1" applyBorder="1" applyAlignment="1">
      <alignment horizontal="left" vertical="center" indent="1"/>
    </xf>
    <xf numFmtId="0" fontId="2" fillId="9" borderId="18" xfId="0" applyFont="1" applyFill="1" applyBorder="1" applyAlignment="1">
      <alignment horizontal="center" vertical="center"/>
    </xf>
    <xf numFmtId="0" fontId="2" fillId="0" borderId="1" xfId="0" applyFont="1" applyBorder="1" applyAlignment="1">
      <alignment horizontal="center" vertical="center"/>
    </xf>
    <xf numFmtId="0" fontId="25" fillId="0" borderId="19" xfId="0" applyFont="1" applyBorder="1" applyAlignment="1">
      <alignment horizontal="left" vertical="center" indent="1"/>
    </xf>
    <xf numFmtId="0" fontId="2" fillId="0" borderId="0" xfId="0" applyFont="1" applyAlignment="1">
      <alignment horizontal="left" vertical="center"/>
    </xf>
    <xf numFmtId="0" fontId="1" fillId="0" borderId="0" xfId="0" applyFont="1" applyAlignment="1">
      <alignment horizontal="left" vertical="center" indent="1"/>
    </xf>
    <xf numFmtId="0" fontId="1" fillId="0" borderId="19" xfId="0" applyFont="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left" vertical="center"/>
    </xf>
    <xf numFmtId="0" fontId="1" fillId="0" borderId="0" xfId="0" applyFont="1" applyAlignment="1">
      <alignment horizontal="center" vertical="center"/>
    </xf>
    <xf numFmtId="0" fontId="2" fillId="10" borderId="0" xfId="0" applyFont="1" applyFill="1" applyAlignment="1">
      <alignment horizontal="center" vertical="center"/>
    </xf>
    <xf numFmtId="0" fontId="2" fillId="11" borderId="0" xfId="0" applyFont="1" applyFill="1" applyAlignment="1">
      <alignment horizontal="center" vertical="center"/>
    </xf>
    <xf numFmtId="0" fontId="2" fillId="9" borderId="21" xfId="0" applyFont="1" applyFill="1" applyBorder="1" applyAlignment="1">
      <alignment horizontal="center" vertical="center"/>
    </xf>
    <xf numFmtId="0" fontId="2" fillId="9" borderId="16" xfId="0" applyFont="1" applyFill="1" applyBorder="1" applyAlignment="1">
      <alignment horizontal="center" vertical="center"/>
    </xf>
    <xf numFmtId="0" fontId="2" fillId="0" borderId="13" xfId="0" applyFont="1" applyBorder="1" applyAlignment="1">
      <alignment horizontal="left" vertical="center" indent="1"/>
    </xf>
    <xf numFmtId="0" fontId="1" fillId="0" borderId="7" xfId="0" applyFont="1" applyBorder="1" applyAlignment="1">
      <alignment horizontal="center" vertical="center"/>
    </xf>
    <xf numFmtId="0" fontId="2" fillId="10" borderId="13" xfId="0" applyFont="1" applyFill="1" applyBorder="1" applyAlignment="1">
      <alignment horizontal="center" vertical="center"/>
    </xf>
    <xf numFmtId="0" fontId="2" fillId="11" borderId="9" xfId="0" applyFont="1" applyFill="1" applyBorder="1" applyAlignment="1">
      <alignment horizontal="left" vertical="center" indent="1"/>
    </xf>
    <xf numFmtId="0" fontId="2" fillId="0" borderId="9" xfId="0" applyFont="1" applyBorder="1" applyAlignment="1">
      <alignment horizontal="center" vertical="center"/>
    </xf>
    <xf numFmtId="0" fontId="2" fillId="9" borderId="9" xfId="0" applyFont="1" applyFill="1" applyBorder="1" applyAlignment="1">
      <alignment horizontal="left" vertical="center" indent="1"/>
    </xf>
    <xf numFmtId="0" fontId="1" fillId="0" borderId="9" xfId="0" applyFont="1" applyBorder="1" applyAlignment="1">
      <alignment horizontal="center" vertical="center"/>
    </xf>
    <xf numFmtId="0" fontId="2" fillId="0" borderId="16" xfId="0" applyFont="1" applyBorder="1" applyAlignment="1">
      <alignment horizontal="left" vertical="center" indent="1"/>
    </xf>
    <xf numFmtId="0" fontId="2" fillId="10" borderId="14" xfId="0" applyFont="1" applyFill="1" applyBorder="1" applyAlignment="1">
      <alignment horizontal="center" vertical="center"/>
    </xf>
    <xf numFmtId="0" fontId="2" fillId="9" borderId="14" xfId="0" applyFont="1" applyFill="1" applyBorder="1" applyAlignment="1">
      <alignment horizontal="center" vertical="center"/>
    </xf>
    <xf numFmtId="0" fontId="2" fillId="10" borderId="9" xfId="0" applyFont="1" applyFill="1" applyBorder="1" applyAlignment="1">
      <alignment horizontal="center" vertical="center"/>
    </xf>
    <xf numFmtId="0" fontId="1" fillId="0" borderId="22" xfId="0" applyFont="1" applyBorder="1" applyAlignment="1">
      <alignment horizontal="left" vertical="center" indent="1"/>
    </xf>
    <xf numFmtId="49" fontId="2" fillId="0" borderId="0" xfId="0" applyNumberFormat="1" applyFont="1" applyAlignment="1">
      <alignment vertical="center"/>
    </xf>
    <xf numFmtId="0" fontId="2" fillId="11" borderId="9" xfId="0" applyFont="1" applyFill="1" applyBorder="1" applyAlignment="1">
      <alignment horizontal="center" vertical="center"/>
    </xf>
    <xf numFmtId="0" fontId="1" fillId="0" borderId="16" xfId="0" applyFont="1" applyBorder="1" applyAlignment="1">
      <alignment horizontal="left" vertical="center" indent="1"/>
    </xf>
    <xf numFmtId="0" fontId="2" fillId="0" borderId="12" xfId="0" applyFont="1" applyBorder="1" applyAlignment="1">
      <alignment horizontal="left" vertical="center" indent="1"/>
    </xf>
    <xf numFmtId="0" fontId="2" fillId="0" borderId="25" xfId="0" applyFont="1" applyBorder="1" applyAlignment="1">
      <alignment horizontal="left" vertical="center" indent="1"/>
    </xf>
    <xf numFmtId="0" fontId="2" fillId="10" borderId="23" xfId="0" applyFont="1" applyFill="1" applyBorder="1" applyAlignment="1">
      <alignment horizontal="center" vertical="center"/>
    </xf>
    <xf numFmtId="0" fontId="2" fillId="0" borderId="26" xfId="0" applyFont="1" applyBorder="1" applyAlignment="1">
      <alignment horizontal="left" vertical="center" indent="1"/>
    </xf>
    <xf numFmtId="0" fontId="2" fillId="10" borderId="27" xfId="0" applyFont="1" applyFill="1" applyBorder="1" applyAlignment="1">
      <alignment horizontal="center" vertical="center"/>
    </xf>
    <xf numFmtId="0" fontId="2" fillId="0" borderId="1" xfId="0" applyFont="1" applyBorder="1" applyAlignment="1">
      <alignment horizontal="left" vertical="center" indent="1"/>
    </xf>
    <xf numFmtId="0" fontId="1" fillId="0" borderId="19" xfId="0" applyFont="1" applyBorder="1" applyAlignment="1">
      <alignment horizontal="left" vertical="center" indent="1"/>
    </xf>
    <xf numFmtId="0" fontId="2" fillId="0" borderId="2" xfId="0" applyFont="1" applyBorder="1" applyAlignment="1">
      <alignment vertical="center"/>
    </xf>
    <xf numFmtId="0" fontId="2" fillId="0" borderId="21" xfId="0" applyFont="1" applyBorder="1" applyAlignment="1">
      <alignment vertical="center"/>
    </xf>
    <xf numFmtId="0" fontId="2" fillId="0" borderId="29" xfId="0" applyFont="1" applyBorder="1" applyAlignment="1">
      <alignment vertical="center"/>
    </xf>
    <xf numFmtId="0" fontId="2" fillId="0" borderId="29" xfId="0" applyFont="1" applyBorder="1" applyAlignment="1">
      <alignment horizontal="left" vertical="center"/>
    </xf>
    <xf numFmtId="0" fontId="26" fillId="0" borderId="0" xfId="0" applyFont="1" applyAlignment="1">
      <alignment horizontal="center" vertical="center"/>
    </xf>
    <xf numFmtId="0" fontId="26" fillId="12" borderId="30" xfId="0" applyFont="1" applyFill="1" applyBorder="1" applyAlignment="1">
      <alignment horizontal="center" vertical="center"/>
    </xf>
    <xf numFmtId="0" fontId="27" fillId="10" borderId="0" xfId="0" applyFont="1" applyFill="1" applyAlignment="1">
      <alignment horizontal="left" vertical="center" indent="2"/>
    </xf>
    <xf numFmtId="0" fontId="27" fillId="13" borderId="31" xfId="0" applyFont="1" applyFill="1" applyBorder="1" applyAlignment="1">
      <alignment horizontal="left" vertical="center" indent="1"/>
    </xf>
    <xf numFmtId="0" fontId="27" fillId="13" borderId="32" xfId="0" applyFont="1" applyFill="1" applyBorder="1" applyAlignment="1">
      <alignment horizontal="left" vertical="center" indent="1"/>
    </xf>
    <xf numFmtId="0" fontId="27" fillId="13" borderId="0" xfId="0" applyFont="1" applyFill="1" applyAlignment="1">
      <alignment horizontal="left" vertical="center" indent="1"/>
    </xf>
    <xf numFmtId="0" fontId="27" fillId="13" borderId="33" xfId="0" applyFont="1" applyFill="1" applyBorder="1" applyAlignment="1">
      <alignment horizontal="left" vertical="center" indent="1"/>
    </xf>
    <xf numFmtId="0" fontId="27" fillId="13" borderId="34" xfId="0" applyFont="1" applyFill="1" applyBorder="1" applyAlignment="1">
      <alignment horizontal="left" vertical="center" indent="1"/>
    </xf>
    <xf numFmtId="0" fontId="27" fillId="13" borderId="35" xfId="0" applyFont="1" applyFill="1" applyBorder="1" applyAlignment="1">
      <alignment horizontal="left" vertical="center" indent="1"/>
    </xf>
    <xf numFmtId="0" fontId="27" fillId="13" borderId="36" xfId="0" applyFont="1" applyFill="1" applyBorder="1" applyAlignment="1">
      <alignment horizontal="left" vertical="center" indent="1"/>
    </xf>
    <xf numFmtId="0" fontId="2" fillId="0" borderId="33" xfId="0" applyFont="1" applyBorder="1" applyAlignment="1">
      <alignment vertical="center"/>
    </xf>
    <xf numFmtId="0" fontId="26" fillId="12" borderId="31" xfId="0" applyFont="1" applyFill="1" applyBorder="1" applyAlignment="1">
      <alignment horizontal="center" vertical="center"/>
    </xf>
    <xf numFmtId="0" fontId="26" fillId="12" borderId="32" xfId="0" applyFont="1" applyFill="1" applyBorder="1" applyAlignment="1">
      <alignment horizontal="center" vertical="center"/>
    </xf>
    <xf numFmtId="0" fontId="26" fillId="12" borderId="0" xfId="0" applyFont="1" applyFill="1" applyAlignment="1">
      <alignment horizontal="center" vertical="center"/>
    </xf>
    <xf numFmtId="0" fontId="26" fillId="12" borderId="33" xfId="0" applyFont="1" applyFill="1" applyBorder="1" applyAlignment="1">
      <alignment horizontal="center" vertical="center"/>
    </xf>
    <xf numFmtId="0" fontId="2" fillId="0" borderId="37" xfId="0" applyFont="1" applyBorder="1" applyAlignment="1">
      <alignment vertical="center"/>
    </xf>
    <xf numFmtId="0" fontId="2" fillId="0" borderId="3" xfId="0" applyFont="1" applyBorder="1"/>
    <xf numFmtId="0" fontId="7" fillId="0" borderId="0" xfId="0" applyFont="1" applyAlignment="1">
      <alignment horizontal="center"/>
    </xf>
    <xf numFmtId="0" fontId="28" fillId="0" borderId="0" xfId="0" applyFont="1" applyAlignment="1">
      <alignment horizontal="center" vertical="center"/>
    </xf>
    <xf numFmtId="0" fontId="29" fillId="0" borderId="0" xfId="0" applyFont="1" applyAlignment="1">
      <alignment horizontal="center" vertical="center"/>
    </xf>
    <xf numFmtId="0" fontId="2" fillId="5" borderId="41" xfId="0" applyFont="1" applyFill="1" applyBorder="1" applyAlignment="1">
      <alignment horizontal="left" indent="1"/>
    </xf>
    <xf numFmtId="0" fontId="2" fillId="5" borderId="42" xfId="0" applyFont="1" applyFill="1" applyBorder="1" applyAlignment="1">
      <alignment horizontal="left" indent="1"/>
    </xf>
    <xf numFmtId="0" fontId="30" fillId="5" borderId="42" xfId="0" applyFont="1" applyFill="1" applyBorder="1" applyAlignment="1">
      <alignment horizontal="center" vertical="center"/>
    </xf>
    <xf numFmtId="0" fontId="2" fillId="3" borderId="42" xfId="0" applyFont="1" applyFill="1" applyBorder="1" applyAlignment="1">
      <alignment horizontal="left" indent="1"/>
    </xf>
    <xf numFmtId="0" fontId="2" fillId="14" borderId="42" xfId="0" applyFont="1" applyFill="1" applyBorder="1"/>
    <xf numFmtId="0" fontId="2" fillId="14" borderId="42" xfId="0" applyFont="1" applyFill="1" applyBorder="1" applyAlignment="1">
      <alignment horizontal="left" indent="1"/>
    </xf>
    <xf numFmtId="0" fontId="1" fillId="14" borderId="42" xfId="0" applyFont="1" applyFill="1" applyBorder="1" applyAlignment="1">
      <alignment horizontal="center"/>
    </xf>
    <xf numFmtId="0" fontId="2" fillId="15" borderId="42" xfId="0" applyFont="1" applyFill="1" applyBorder="1"/>
    <xf numFmtId="0" fontId="2" fillId="15" borderId="42" xfId="0" applyFont="1" applyFill="1" applyBorder="1" applyAlignment="1">
      <alignment horizontal="left" indent="1"/>
    </xf>
    <xf numFmtId="0" fontId="1" fillId="15" borderId="42" xfId="0" applyFont="1" applyFill="1" applyBorder="1" applyAlignment="1">
      <alignment horizontal="center"/>
    </xf>
    <xf numFmtId="0" fontId="32" fillId="15" borderId="43" xfId="0" applyFont="1" applyFill="1" applyBorder="1" applyAlignment="1">
      <alignment horizontal="center" vertical="center"/>
    </xf>
    <xf numFmtId="0" fontId="2" fillId="5" borderId="44" xfId="0" applyFont="1" applyFill="1" applyBorder="1" applyAlignment="1">
      <alignment horizontal="left" indent="1"/>
    </xf>
    <xf numFmtId="0" fontId="2" fillId="5" borderId="45" xfId="0" applyFont="1" applyFill="1" applyBorder="1" applyAlignment="1">
      <alignment horizontal="left" indent="1"/>
    </xf>
    <xf numFmtId="0" fontId="30" fillId="5" borderId="45" xfId="0" applyFont="1" applyFill="1" applyBorder="1" applyAlignment="1">
      <alignment horizontal="center" vertical="center"/>
    </xf>
    <xf numFmtId="0" fontId="2" fillId="3" borderId="45" xfId="0" applyFont="1" applyFill="1" applyBorder="1" applyAlignment="1">
      <alignment horizontal="left" indent="1"/>
    </xf>
    <xf numFmtId="0" fontId="2" fillId="14" borderId="45" xfId="0" applyFont="1" applyFill="1" applyBorder="1"/>
    <xf numFmtId="0" fontId="2" fillId="14" borderId="45" xfId="0" applyFont="1" applyFill="1" applyBorder="1" applyAlignment="1">
      <alignment horizontal="left" indent="1"/>
    </xf>
    <xf numFmtId="0" fontId="1" fillId="14" borderId="45" xfId="0" applyFont="1" applyFill="1" applyBorder="1" applyAlignment="1">
      <alignment horizontal="center"/>
    </xf>
    <xf numFmtId="0" fontId="31" fillId="14" borderId="45" xfId="0" applyFont="1" applyFill="1" applyBorder="1" applyAlignment="1">
      <alignment horizontal="center" vertical="center"/>
    </xf>
    <xf numFmtId="0" fontId="2" fillId="15" borderId="45" xfId="0" applyFont="1" applyFill="1" applyBorder="1"/>
    <xf numFmtId="0" fontId="2" fillId="15" borderId="45" xfId="0" applyFont="1" applyFill="1" applyBorder="1" applyAlignment="1">
      <alignment horizontal="left" indent="1"/>
    </xf>
    <xf numFmtId="0" fontId="1" fillId="15" borderId="45" xfId="0" applyFont="1" applyFill="1" applyBorder="1" applyAlignment="1">
      <alignment horizontal="center"/>
    </xf>
    <xf numFmtId="0" fontId="32" fillId="15" borderId="46" xfId="0" applyFont="1" applyFill="1" applyBorder="1" applyAlignment="1">
      <alignment horizontal="center" vertical="center"/>
    </xf>
    <xf numFmtId="0" fontId="2" fillId="5" borderId="47" xfId="0" applyFont="1" applyFill="1" applyBorder="1" applyAlignment="1">
      <alignment horizontal="left" indent="1"/>
    </xf>
    <xf numFmtId="0" fontId="2" fillId="5" borderId="48" xfId="0" applyFont="1" applyFill="1" applyBorder="1" applyAlignment="1">
      <alignment horizontal="left" indent="1"/>
    </xf>
    <xf numFmtId="0" fontId="30" fillId="5" borderId="48" xfId="0" applyFont="1" applyFill="1" applyBorder="1" applyAlignment="1">
      <alignment horizontal="center" vertical="center"/>
    </xf>
    <xf numFmtId="0" fontId="2" fillId="3" borderId="48" xfId="0" applyFont="1" applyFill="1" applyBorder="1" applyAlignment="1">
      <alignment horizontal="left" indent="1"/>
    </xf>
    <xf numFmtId="0" fontId="2" fillId="14" borderId="48" xfId="0" applyFont="1" applyFill="1" applyBorder="1"/>
    <xf numFmtId="0" fontId="2" fillId="14" borderId="48" xfId="0" applyFont="1" applyFill="1" applyBorder="1" applyAlignment="1">
      <alignment horizontal="left" indent="1"/>
    </xf>
    <xf numFmtId="0" fontId="1" fillId="14" borderId="48" xfId="0" applyFont="1" applyFill="1" applyBorder="1" applyAlignment="1">
      <alignment horizontal="center"/>
    </xf>
    <xf numFmtId="0" fontId="2" fillId="15" borderId="48" xfId="0" applyFont="1" applyFill="1" applyBorder="1"/>
    <xf numFmtId="0" fontId="2" fillId="15" borderId="48" xfId="0" applyFont="1" applyFill="1" applyBorder="1" applyAlignment="1">
      <alignment horizontal="left" indent="1"/>
    </xf>
    <xf numFmtId="0" fontId="1" fillId="15" borderId="48" xfId="0" applyFont="1" applyFill="1" applyBorder="1" applyAlignment="1">
      <alignment horizontal="center"/>
    </xf>
    <xf numFmtId="0" fontId="33" fillId="5" borderId="40" xfId="0" applyFont="1" applyFill="1" applyBorder="1" applyAlignment="1">
      <alignment horizontal="center" vertical="center"/>
    </xf>
    <xf numFmtId="0" fontId="2" fillId="14" borderId="40" xfId="0" applyFont="1" applyFill="1" applyBorder="1"/>
    <xf numFmtId="0" fontId="2" fillId="15" borderId="40" xfId="0" applyFont="1" applyFill="1" applyBorder="1"/>
    <xf numFmtId="0" fontId="2" fillId="0" borderId="45" xfId="0" applyFont="1" applyBorder="1"/>
    <xf numFmtId="0" fontId="2" fillId="3" borderId="38" xfId="0" applyFont="1" applyFill="1" applyBorder="1"/>
    <xf numFmtId="0" fontId="2" fillId="14" borderId="38" xfId="0" applyFont="1" applyFill="1" applyBorder="1"/>
    <xf numFmtId="0" fontId="2" fillId="15" borderId="38" xfId="0" applyFont="1" applyFill="1" applyBorder="1"/>
    <xf numFmtId="0" fontId="2" fillId="0" borderId="38" xfId="0" applyFont="1" applyBorder="1"/>
    <xf numFmtId="0" fontId="2" fillId="3" borderId="41" xfId="0" applyFont="1" applyFill="1" applyBorder="1" applyAlignment="1">
      <alignment horizontal="left" indent="1"/>
    </xf>
    <xf numFmtId="0" fontId="2" fillId="3" borderId="44" xfId="0" applyFont="1" applyFill="1" applyBorder="1" applyAlignment="1">
      <alignment horizontal="left" indent="1"/>
    </xf>
    <xf numFmtId="0" fontId="2" fillId="3" borderId="47" xfId="0" applyFont="1" applyFill="1" applyBorder="1" applyAlignment="1">
      <alignment horizontal="left" indent="1"/>
    </xf>
    <xf numFmtId="0" fontId="2" fillId="3" borderId="39" xfId="0" applyFont="1" applyFill="1" applyBorder="1"/>
    <xf numFmtId="0" fontId="2" fillId="14" borderId="39" xfId="0" applyFont="1" applyFill="1" applyBorder="1"/>
    <xf numFmtId="0" fontId="2" fillId="15" borderId="39" xfId="0" applyFont="1" applyFill="1" applyBorder="1"/>
    <xf numFmtId="0" fontId="2" fillId="0" borderId="39" xfId="0" applyFont="1" applyBorder="1"/>
    <xf numFmtId="0" fontId="2" fillId="15" borderId="43" xfId="0" applyFont="1" applyFill="1" applyBorder="1"/>
    <xf numFmtId="0" fontId="2" fillId="15" borderId="46" xfId="0" applyFont="1" applyFill="1" applyBorder="1"/>
    <xf numFmtId="0" fontId="2" fillId="15" borderId="49" xfId="0" applyFont="1" applyFill="1" applyBorder="1"/>
    <xf numFmtId="0" fontId="2" fillId="3" borderId="39" xfId="0" applyFont="1" applyFill="1" applyBorder="1" applyAlignment="1">
      <alignment horizontal="left" indent="1"/>
    </xf>
    <xf numFmtId="0" fontId="2" fillId="14" borderId="39" xfId="0" applyFont="1" applyFill="1" applyBorder="1" applyAlignment="1">
      <alignment horizontal="left" indent="1"/>
    </xf>
    <xf numFmtId="0" fontId="1" fillId="14" borderId="42" xfId="0" applyFont="1" applyFill="1" applyBorder="1" applyAlignment="1">
      <alignment horizontal="left" indent="1"/>
    </xf>
    <xf numFmtId="0" fontId="22" fillId="0" borderId="0" xfId="0" applyFont="1" applyAlignment="1">
      <alignment horizontal="left" indent="1"/>
    </xf>
    <xf numFmtId="0" fontId="2" fillId="3" borderId="40" xfId="0" applyFont="1" applyFill="1" applyBorder="1" applyAlignment="1">
      <alignment horizontal="left" indent="1"/>
    </xf>
    <xf numFmtId="0" fontId="2" fillId="14" borderId="40" xfId="0" applyFont="1" applyFill="1" applyBorder="1" applyAlignment="1">
      <alignment horizontal="left" indent="1"/>
    </xf>
    <xf numFmtId="0" fontId="2" fillId="15" borderId="40" xfId="0" applyFont="1" applyFill="1" applyBorder="1" applyAlignment="1">
      <alignment horizontal="left" indent="1"/>
    </xf>
    <xf numFmtId="0" fontId="2" fillId="0" borderId="40" xfId="0" applyFont="1" applyBorder="1"/>
    <xf numFmtId="0" fontId="2" fillId="3" borderId="38" xfId="0" applyFont="1" applyFill="1" applyBorder="1" applyAlignment="1">
      <alignment horizontal="left" indent="1"/>
    </xf>
    <xf numFmtId="0" fontId="2" fillId="14" borderId="38" xfId="0" applyFont="1" applyFill="1" applyBorder="1" applyAlignment="1">
      <alignment horizontal="left" indent="1"/>
    </xf>
    <xf numFmtId="0" fontId="2" fillId="15" borderId="38" xfId="0" applyFont="1" applyFill="1" applyBorder="1" applyAlignment="1">
      <alignment horizontal="left" indent="1"/>
    </xf>
    <xf numFmtId="0" fontId="1" fillId="15" borderId="38" xfId="0" applyFont="1" applyFill="1" applyBorder="1" applyAlignment="1">
      <alignment horizontal="center"/>
    </xf>
    <xf numFmtId="0" fontId="2" fillId="3" borderId="52" xfId="0" applyFont="1" applyFill="1" applyBorder="1" applyAlignment="1">
      <alignment horizontal="left" indent="1"/>
    </xf>
    <xf numFmtId="0" fontId="2" fillId="3" borderId="53" xfId="0" applyFont="1" applyFill="1" applyBorder="1" applyAlignment="1">
      <alignment horizontal="left" indent="1"/>
    </xf>
    <xf numFmtId="0" fontId="31" fillId="14" borderId="45" xfId="0" applyFont="1" applyFill="1" applyBorder="1" applyAlignment="1">
      <alignment horizontal="left" vertical="center" indent="1"/>
    </xf>
    <xf numFmtId="0" fontId="2" fillId="3" borderId="54" xfId="0" applyFont="1" applyFill="1" applyBorder="1" applyAlignment="1">
      <alignment horizontal="left" indent="1"/>
    </xf>
    <xf numFmtId="0" fontId="2" fillId="3" borderId="0" xfId="0" applyFont="1" applyFill="1" applyAlignment="1">
      <alignment horizontal="left" indent="1"/>
    </xf>
    <xf numFmtId="0" fontId="2" fillId="14" borderId="55" xfId="0" applyFont="1" applyFill="1" applyBorder="1"/>
    <xf numFmtId="0" fontId="2" fillId="15" borderId="39" xfId="0" applyFont="1" applyFill="1" applyBorder="1" applyAlignment="1">
      <alignment horizontal="left" indent="1"/>
    </xf>
    <xf numFmtId="0" fontId="1" fillId="15" borderId="39" xfId="0" applyFont="1" applyFill="1" applyBorder="1" applyAlignment="1">
      <alignment horizontal="center"/>
    </xf>
    <xf numFmtId="0" fontId="1" fillId="14" borderId="38" xfId="0" applyFont="1" applyFill="1" applyBorder="1" applyAlignment="1">
      <alignment horizontal="center"/>
    </xf>
    <xf numFmtId="0" fontId="35" fillId="14" borderId="38" xfId="0" applyFont="1" applyFill="1" applyBorder="1" applyAlignment="1">
      <alignment horizontal="left" vertical="center" indent="1"/>
    </xf>
    <xf numFmtId="0" fontId="1" fillId="14" borderId="45" xfId="0" applyFont="1" applyFill="1" applyBorder="1" applyAlignment="1">
      <alignment horizontal="center" vertical="center"/>
    </xf>
    <xf numFmtId="0" fontId="31" fillId="14" borderId="38" xfId="0" applyFont="1" applyFill="1" applyBorder="1" applyAlignment="1">
      <alignment horizontal="center" vertical="center"/>
    </xf>
    <xf numFmtId="0" fontId="1" fillId="15" borderId="38" xfId="0" applyFont="1" applyFill="1" applyBorder="1" applyAlignment="1">
      <alignment horizontal="left" vertical="center" indent="1"/>
    </xf>
    <xf numFmtId="0" fontId="36" fillId="15" borderId="38" xfId="0" applyFont="1" applyFill="1" applyBorder="1" applyAlignment="1">
      <alignment horizontal="left" vertical="center" indent="1"/>
    </xf>
    <xf numFmtId="0" fontId="1" fillId="15" borderId="45" xfId="0" applyFont="1" applyFill="1" applyBorder="1" applyAlignment="1">
      <alignment horizontal="center" vertical="center"/>
    </xf>
    <xf numFmtId="0" fontId="1" fillId="0" borderId="45" xfId="0" applyFont="1" applyBorder="1" applyAlignment="1">
      <alignment horizontal="center"/>
    </xf>
    <xf numFmtId="0" fontId="2" fillId="3" borderId="45" xfId="0" applyFont="1" applyFill="1" applyBorder="1"/>
    <xf numFmtId="0" fontId="1" fillId="14" borderId="57" xfId="0" applyFont="1" applyFill="1" applyBorder="1" applyAlignment="1">
      <alignment horizontal="center"/>
    </xf>
    <xf numFmtId="0" fontId="1" fillId="15" borderId="57" xfId="0" applyFont="1" applyFill="1" applyBorder="1" applyAlignment="1">
      <alignment horizontal="center"/>
    </xf>
    <xf numFmtId="0" fontId="1" fillId="0" borderId="39" xfId="0" applyFont="1" applyBorder="1" applyAlignment="1">
      <alignment horizontal="center"/>
    </xf>
    <xf numFmtId="0" fontId="1" fillId="21" borderId="39" xfId="0" applyFont="1" applyFill="1" applyBorder="1" applyAlignment="1">
      <alignment horizontal="center" vertical="center"/>
    </xf>
    <xf numFmtId="0" fontId="1" fillId="0" borderId="58" xfId="0" applyFont="1" applyBorder="1" applyAlignment="1">
      <alignment horizontal="center" vertical="center" wrapText="1"/>
    </xf>
    <xf numFmtId="0" fontId="6" fillId="3" borderId="41" xfId="0" applyFont="1" applyFill="1" applyBorder="1" applyAlignment="1">
      <alignment horizontal="left" indent="1"/>
    </xf>
    <xf numFmtId="0" fontId="6" fillId="0" borderId="2" xfId="0" applyFont="1" applyBorder="1"/>
    <xf numFmtId="0" fontId="6" fillId="14" borderId="50" xfId="0" applyFont="1" applyFill="1" applyBorder="1" applyAlignment="1">
      <alignment horizontal="left" indent="1"/>
    </xf>
    <xf numFmtId="0" fontId="14" fillId="14" borderId="50" xfId="0" applyFont="1" applyFill="1" applyBorder="1" applyAlignment="1">
      <alignment horizontal="center"/>
    </xf>
    <xf numFmtId="0" fontId="37" fillId="14" borderId="50" xfId="0" applyFont="1" applyFill="1" applyBorder="1" applyAlignment="1">
      <alignment horizontal="center" vertical="center"/>
    </xf>
    <xf numFmtId="0" fontId="6" fillId="0" borderId="50" xfId="0" applyFont="1" applyBorder="1"/>
    <xf numFmtId="0" fontId="6" fillId="15" borderId="50" xfId="0" applyFont="1" applyFill="1" applyBorder="1" applyAlignment="1">
      <alignment horizontal="left" indent="1"/>
    </xf>
    <xf numFmtId="0" fontId="6" fillId="15" borderId="42" xfId="0" applyFont="1" applyFill="1" applyBorder="1" applyAlignment="1">
      <alignment horizontal="left" indent="1"/>
    </xf>
    <xf numFmtId="0" fontId="14" fillId="15" borderId="42" xfId="0" applyFont="1" applyFill="1" applyBorder="1" applyAlignment="1">
      <alignment horizontal="center"/>
    </xf>
    <xf numFmtId="0" fontId="6" fillId="5" borderId="60" xfId="0" applyFont="1" applyFill="1" applyBorder="1" applyAlignment="1">
      <alignment horizontal="left" indent="1"/>
    </xf>
    <xf numFmtId="0" fontId="6" fillId="5" borderId="61" xfId="0" applyFont="1" applyFill="1" applyBorder="1" applyAlignment="1">
      <alignment horizontal="left" indent="1"/>
    </xf>
    <xf numFmtId="0" fontId="14" fillId="5" borderId="61" xfId="0" applyFont="1" applyFill="1" applyBorder="1" applyAlignment="1">
      <alignment horizontal="center"/>
    </xf>
    <xf numFmtId="0" fontId="40" fillId="5" borderId="61" xfId="0" applyFont="1" applyFill="1" applyBorder="1" applyAlignment="1">
      <alignment horizontal="center" vertical="center"/>
    </xf>
    <xf numFmtId="0" fontId="6" fillId="3" borderId="44" xfId="0" applyFont="1" applyFill="1" applyBorder="1" applyAlignment="1">
      <alignment horizontal="left" indent="1"/>
    </xf>
    <xf numFmtId="0" fontId="6" fillId="0" borderId="45" xfId="0" applyFont="1" applyBorder="1"/>
    <xf numFmtId="0" fontId="6" fillId="14" borderId="45" xfId="0" applyFont="1" applyFill="1" applyBorder="1" applyAlignment="1">
      <alignment horizontal="left" indent="1"/>
    </xf>
    <xf numFmtId="0" fontId="14" fillId="14" borderId="45" xfId="0" applyFont="1" applyFill="1" applyBorder="1" applyAlignment="1">
      <alignment horizontal="center"/>
    </xf>
    <xf numFmtId="0" fontId="37" fillId="14" borderId="45" xfId="0" applyFont="1" applyFill="1" applyBorder="1" applyAlignment="1">
      <alignment horizontal="center" vertical="center"/>
    </xf>
    <xf numFmtId="0" fontId="6" fillId="15" borderId="45" xfId="0" applyFont="1" applyFill="1" applyBorder="1" applyAlignment="1">
      <alignment horizontal="left" indent="1"/>
    </xf>
    <xf numFmtId="0" fontId="14" fillId="15" borderId="45" xfId="0" applyFont="1" applyFill="1" applyBorder="1" applyAlignment="1">
      <alignment horizontal="center"/>
    </xf>
    <xf numFmtId="0" fontId="6" fillId="5" borderId="44" xfId="0" applyFont="1" applyFill="1" applyBorder="1" applyAlignment="1">
      <alignment horizontal="left" indent="1"/>
    </xf>
    <xf numFmtId="0" fontId="6" fillId="5" borderId="45" xfId="0" applyFont="1" applyFill="1" applyBorder="1" applyAlignment="1">
      <alignment horizontal="left" indent="1"/>
    </xf>
    <xf numFmtId="0" fontId="14" fillId="5" borderId="45" xfId="0" applyFont="1" applyFill="1" applyBorder="1" applyAlignment="1">
      <alignment horizontal="center"/>
    </xf>
    <xf numFmtId="0" fontId="40" fillId="5" borderId="45" xfId="0" applyFont="1" applyFill="1" applyBorder="1" applyAlignment="1">
      <alignment horizontal="center" vertical="center"/>
    </xf>
    <xf numFmtId="0" fontId="6" fillId="3" borderId="47" xfId="0" applyFont="1" applyFill="1" applyBorder="1" applyAlignment="1">
      <alignment horizontal="left" indent="1"/>
    </xf>
    <xf numFmtId="0" fontId="6" fillId="0" borderId="1" xfId="0" applyFont="1" applyBorder="1"/>
    <xf numFmtId="0" fontId="6" fillId="14" borderId="51" xfId="0" applyFont="1" applyFill="1" applyBorder="1" applyAlignment="1">
      <alignment horizontal="left" indent="1"/>
    </xf>
    <xf numFmtId="0" fontId="14" fillId="14" borderId="51" xfId="0" applyFont="1" applyFill="1" applyBorder="1" applyAlignment="1">
      <alignment horizontal="center"/>
    </xf>
    <xf numFmtId="0" fontId="37" fillId="14" borderId="51" xfId="0" applyFont="1" applyFill="1" applyBorder="1" applyAlignment="1">
      <alignment horizontal="center" vertical="center"/>
    </xf>
    <xf numFmtId="0" fontId="6" fillId="0" borderId="51" xfId="0" applyFont="1" applyBorder="1"/>
    <xf numFmtId="0" fontId="6" fillId="15" borderId="51" xfId="0" applyFont="1" applyFill="1" applyBorder="1" applyAlignment="1">
      <alignment horizontal="left" indent="1"/>
    </xf>
    <xf numFmtId="0" fontId="6" fillId="15" borderId="48" xfId="0" applyFont="1" applyFill="1" applyBorder="1" applyAlignment="1">
      <alignment horizontal="left" indent="1"/>
    </xf>
    <xf numFmtId="0" fontId="14" fillId="15" borderId="48" xfId="0" applyFont="1" applyFill="1" applyBorder="1" applyAlignment="1">
      <alignment horizontal="center"/>
    </xf>
    <xf numFmtId="0" fontId="38" fillId="15" borderId="48" xfId="0" applyFont="1" applyFill="1" applyBorder="1" applyAlignment="1">
      <alignment horizontal="center" vertical="center"/>
    </xf>
    <xf numFmtId="0" fontId="6" fillId="5" borderId="64" xfId="0" applyFont="1" applyFill="1" applyBorder="1" applyAlignment="1">
      <alignment horizontal="left" indent="1"/>
    </xf>
    <xf numFmtId="0" fontId="6" fillId="5" borderId="65" xfId="0" applyFont="1" applyFill="1" applyBorder="1" applyAlignment="1">
      <alignment horizontal="left" indent="1"/>
    </xf>
    <xf numFmtId="0" fontId="14" fillId="5" borderId="65" xfId="0" applyFont="1" applyFill="1" applyBorder="1" applyAlignment="1">
      <alignment horizontal="center"/>
    </xf>
    <xf numFmtId="0" fontId="40" fillId="5" borderId="65" xfId="0" applyFont="1" applyFill="1" applyBorder="1" applyAlignment="1">
      <alignment horizontal="center" vertical="center"/>
    </xf>
    <xf numFmtId="0" fontId="6" fillId="3" borderId="55" xfId="0" applyFont="1" applyFill="1" applyBorder="1" applyAlignment="1">
      <alignment horizontal="left" indent="1"/>
    </xf>
    <xf numFmtId="0" fontId="6" fillId="14" borderId="39" xfId="0" applyFont="1" applyFill="1" applyBorder="1" applyAlignment="1">
      <alignment horizontal="left" indent="1"/>
    </xf>
    <xf numFmtId="0" fontId="6" fillId="14" borderId="39" xfId="0" applyFont="1" applyFill="1" applyBorder="1"/>
    <xf numFmtId="0" fontId="6" fillId="0" borderId="58" xfId="0" applyFont="1" applyBorder="1"/>
    <xf numFmtId="0" fontId="6" fillId="15" borderId="39" xfId="0" applyFont="1" applyFill="1" applyBorder="1" applyAlignment="1">
      <alignment horizontal="left" indent="1"/>
    </xf>
    <xf numFmtId="0" fontId="6" fillId="15" borderId="39" xfId="0" applyFont="1" applyFill="1" applyBorder="1"/>
    <xf numFmtId="0" fontId="42" fillId="0" borderId="0" xfId="0" applyFont="1"/>
    <xf numFmtId="0" fontId="6" fillId="5" borderId="39" xfId="0" applyFont="1" applyFill="1" applyBorder="1" applyAlignment="1">
      <alignment horizontal="left" indent="1"/>
    </xf>
    <xf numFmtId="0" fontId="6" fillId="5" borderId="39" xfId="0" applyFont="1" applyFill="1" applyBorder="1"/>
    <xf numFmtId="0" fontId="6" fillId="14" borderId="42" xfId="0" applyFont="1" applyFill="1" applyBorder="1" applyAlignment="1">
      <alignment horizontal="left" indent="1"/>
    </xf>
    <xf numFmtId="0" fontId="14" fillId="14" borderId="42" xfId="0" applyFont="1" applyFill="1" applyBorder="1" applyAlignment="1">
      <alignment horizontal="center"/>
    </xf>
    <xf numFmtId="0" fontId="37" fillId="14" borderId="42" xfId="0" applyFont="1" applyFill="1" applyBorder="1" applyAlignment="1">
      <alignment horizontal="center" vertical="center"/>
    </xf>
    <xf numFmtId="0" fontId="6" fillId="0" borderId="66" xfId="0" applyFont="1" applyBorder="1"/>
    <xf numFmtId="0" fontId="6" fillId="0" borderId="48" xfId="0" applyFont="1" applyBorder="1"/>
    <xf numFmtId="0" fontId="6" fillId="14" borderId="48" xfId="0" applyFont="1" applyFill="1" applyBorder="1" applyAlignment="1">
      <alignment horizontal="left" indent="1"/>
    </xf>
    <xf numFmtId="0" fontId="14" fillId="14" borderId="48" xfId="0" applyFont="1" applyFill="1" applyBorder="1" applyAlignment="1">
      <alignment horizontal="center"/>
    </xf>
    <xf numFmtId="0" fontId="37" fillId="14" borderId="48" xfId="0" applyFont="1" applyFill="1" applyBorder="1" applyAlignment="1">
      <alignment horizontal="center" vertical="center"/>
    </xf>
    <xf numFmtId="0" fontId="6" fillId="26" borderId="45" xfId="0" applyFont="1" applyFill="1" applyBorder="1" applyAlignment="1">
      <alignment horizontal="left" indent="1"/>
    </xf>
    <xf numFmtId="0" fontId="14" fillId="26" borderId="45" xfId="0" applyFont="1" applyFill="1" applyBorder="1" applyAlignment="1">
      <alignment horizontal="center"/>
    </xf>
    <xf numFmtId="0" fontId="37" fillId="26" borderId="45" xfId="0" applyFont="1" applyFill="1" applyBorder="1" applyAlignment="1">
      <alignment horizontal="center" vertical="center"/>
    </xf>
    <xf numFmtId="0" fontId="6" fillId="27" borderId="45" xfId="0" applyFont="1" applyFill="1" applyBorder="1" applyAlignment="1">
      <alignment horizontal="left" indent="1"/>
    </xf>
    <xf numFmtId="0" fontId="14" fillId="27" borderId="45" xfId="0" applyFont="1" applyFill="1" applyBorder="1" applyAlignment="1">
      <alignment horizontal="center"/>
    </xf>
    <xf numFmtId="0" fontId="6" fillId="26" borderId="45" xfId="0" applyFont="1" applyFill="1" applyBorder="1"/>
    <xf numFmtId="0" fontId="6" fillId="27" borderId="45" xfId="0" applyFont="1" applyFill="1" applyBorder="1"/>
    <xf numFmtId="0" fontId="6" fillId="5" borderId="45" xfId="0" applyFont="1" applyFill="1" applyBorder="1"/>
    <xf numFmtId="0" fontId="6" fillId="26" borderId="51" xfId="0" applyFont="1" applyFill="1" applyBorder="1" applyAlignment="1">
      <alignment horizontal="left" indent="1"/>
    </xf>
    <xf numFmtId="0" fontId="14" fillId="26" borderId="51" xfId="0" applyFont="1" applyFill="1" applyBorder="1" applyAlignment="1">
      <alignment horizontal="center"/>
    </xf>
    <xf numFmtId="0" fontId="6" fillId="0" borderId="67" xfId="0" applyFont="1" applyBorder="1"/>
    <xf numFmtId="0" fontId="6" fillId="27" borderId="51" xfId="0" applyFont="1" applyFill="1" applyBorder="1" applyAlignment="1">
      <alignment horizontal="left" indent="1"/>
    </xf>
    <xf numFmtId="0" fontId="6" fillId="27" borderId="48" xfId="0" applyFont="1" applyFill="1" applyBorder="1" applyAlignment="1">
      <alignment horizontal="left" indent="1"/>
    </xf>
    <xf numFmtId="0" fontId="14" fillId="27" borderId="48" xfId="0" applyFont="1" applyFill="1" applyBorder="1" applyAlignment="1">
      <alignment horizontal="center"/>
    </xf>
    <xf numFmtId="0" fontId="6" fillId="5" borderId="65" xfId="0" applyFont="1" applyFill="1" applyBorder="1"/>
    <xf numFmtId="0" fontId="6" fillId="5" borderId="61" xfId="0" applyFont="1" applyFill="1" applyBorder="1"/>
    <xf numFmtId="0" fontId="14" fillId="14" borderId="50" xfId="0" applyFont="1" applyFill="1" applyBorder="1" applyAlignment="1">
      <alignment horizontal="left" indent="1"/>
    </xf>
    <xf numFmtId="0" fontId="6" fillId="15" borderId="42" xfId="0" applyFont="1" applyFill="1" applyBorder="1"/>
    <xf numFmtId="0" fontId="6" fillId="15" borderId="45" xfId="0" applyFont="1" applyFill="1" applyBorder="1"/>
    <xf numFmtId="0" fontId="6" fillId="14" borderId="42" xfId="0" applyFont="1" applyFill="1" applyBorder="1"/>
    <xf numFmtId="0" fontId="6" fillId="14" borderId="50" xfId="0" applyFont="1" applyFill="1" applyBorder="1"/>
    <xf numFmtId="0" fontId="6" fillId="15" borderId="50" xfId="0" applyFont="1" applyFill="1" applyBorder="1" applyAlignment="1">
      <alignment horizontal="left" indent="2"/>
    </xf>
    <xf numFmtId="0" fontId="6" fillId="14" borderId="45" xfId="0" applyFont="1" applyFill="1" applyBorder="1"/>
    <xf numFmtId="0" fontId="6" fillId="15" borderId="45" xfId="0" applyFont="1" applyFill="1" applyBorder="1" applyAlignment="1">
      <alignment horizontal="left" indent="2"/>
    </xf>
    <xf numFmtId="0" fontId="6" fillId="14" borderId="45" xfId="0" applyFont="1" applyFill="1" applyBorder="1" applyAlignment="1">
      <alignment horizontal="left" indent="2"/>
    </xf>
    <xf numFmtId="0" fontId="37" fillId="14" borderId="45" xfId="0" applyFont="1" applyFill="1" applyBorder="1" applyAlignment="1">
      <alignment vertical="center"/>
    </xf>
    <xf numFmtId="0" fontId="6" fillId="14" borderId="51" xfId="0" applyFont="1" applyFill="1" applyBorder="1" applyAlignment="1">
      <alignment horizontal="left" indent="2"/>
    </xf>
    <xf numFmtId="0" fontId="6" fillId="15" borderId="51" xfId="0" applyFont="1" applyFill="1" applyBorder="1" applyAlignment="1">
      <alignment horizontal="left" indent="2"/>
    </xf>
    <xf numFmtId="0" fontId="6" fillId="5" borderId="68" xfId="0" applyFont="1" applyFill="1" applyBorder="1" applyAlignment="1">
      <alignment horizontal="left" indent="1"/>
    </xf>
    <xf numFmtId="0" fontId="6" fillId="15" borderId="40" xfId="0" applyFont="1" applyFill="1" applyBorder="1" applyAlignment="1">
      <alignment horizontal="left" indent="1"/>
    </xf>
    <xf numFmtId="0" fontId="6" fillId="5" borderId="69" xfId="0" applyFont="1" applyFill="1" applyBorder="1" applyAlignment="1">
      <alignment horizontal="left" indent="1"/>
    </xf>
    <xf numFmtId="0" fontId="6" fillId="5" borderId="40" xfId="0" applyFont="1" applyFill="1" applyBorder="1" applyAlignment="1">
      <alignment horizontal="left" indent="1"/>
    </xf>
    <xf numFmtId="0" fontId="14" fillId="5" borderId="40" xfId="0" applyFont="1" applyFill="1" applyBorder="1" applyAlignment="1">
      <alignment horizontal="center"/>
    </xf>
    <xf numFmtId="0" fontId="40" fillId="5" borderId="40" xfId="0" applyFont="1" applyFill="1" applyBorder="1" applyAlignment="1">
      <alignment horizontal="center" vertical="center"/>
    </xf>
    <xf numFmtId="0" fontId="6" fillId="5" borderId="40" xfId="0" applyFont="1" applyFill="1" applyBorder="1"/>
    <xf numFmtId="0" fontId="40" fillId="5" borderId="45" xfId="0" applyFont="1" applyFill="1" applyBorder="1" applyAlignment="1">
      <alignment horizontal="left" vertical="center" indent="1"/>
    </xf>
    <xf numFmtId="0" fontId="6" fillId="0" borderId="42" xfId="0" applyFont="1" applyBorder="1"/>
    <xf numFmtId="0" fontId="14" fillId="14" borderId="42" xfId="0" applyFont="1" applyFill="1" applyBorder="1" applyAlignment="1">
      <alignment horizontal="left" indent="1"/>
    </xf>
    <xf numFmtId="0" fontId="14" fillId="14" borderId="45" xfId="0" applyFont="1" applyFill="1" applyBorder="1" applyAlignment="1">
      <alignment horizontal="left" indent="1"/>
    </xf>
    <xf numFmtId="0" fontId="6" fillId="3" borderId="70" xfId="0" applyFont="1" applyFill="1" applyBorder="1" applyAlignment="1">
      <alignment horizontal="left" indent="1"/>
    </xf>
    <xf numFmtId="0" fontId="14" fillId="15" borderId="51" xfId="0" applyFont="1" applyFill="1" applyBorder="1" applyAlignment="1">
      <alignment horizontal="center"/>
    </xf>
    <xf numFmtId="0" fontId="6" fillId="14" borderId="48" xfId="0" applyFont="1" applyFill="1" applyBorder="1"/>
    <xf numFmtId="0" fontId="37" fillId="14" borderId="45" xfId="0" applyFont="1" applyFill="1" applyBorder="1"/>
    <xf numFmtId="0" fontId="6" fillId="14" borderId="0" xfId="0" applyFont="1" applyFill="1" applyAlignment="1">
      <alignment horizontal="left" indent="1"/>
    </xf>
    <xf numFmtId="0" fontId="37" fillId="14" borderId="0" xfId="0" applyFont="1" applyFill="1" applyAlignment="1">
      <alignment horizontal="center" vertical="center"/>
    </xf>
    <xf numFmtId="0" fontId="6" fillId="3" borderId="39" xfId="0" applyFont="1" applyFill="1" applyBorder="1" applyAlignment="1">
      <alignment horizontal="left" indent="1"/>
    </xf>
    <xf numFmtId="0" fontId="6" fillId="0" borderId="39" xfId="0" applyFont="1" applyBorder="1"/>
    <xf numFmtId="0" fontId="42" fillId="0" borderId="39" xfId="0" applyFont="1" applyBorder="1"/>
    <xf numFmtId="0" fontId="6" fillId="3" borderId="71" xfId="0" applyFont="1" applyFill="1" applyBorder="1" applyAlignment="1">
      <alignment horizontal="left" indent="1"/>
    </xf>
    <xf numFmtId="0" fontId="6" fillId="15" borderId="48" xfId="0" applyFont="1" applyFill="1" applyBorder="1"/>
    <xf numFmtId="0" fontId="15" fillId="5" borderId="65" xfId="0" applyFont="1" applyFill="1" applyBorder="1"/>
    <xf numFmtId="0" fontId="14" fillId="14" borderId="39" xfId="0" applyFont="1" applyFill="1" applyBorder="1" applyAlignment="1">
      <alignment horizontal="center"/>
    </xf>
    <xf numFmtId="0" fontId="37" fillId="14" borderId="39" xfId="0" applyFont="1" applyFill="1" applyBorder="1" applyAlignment="1">
      <alignment horizontal="center" vertical="center"/>
    </xf>
    <xf numFmtId="0" fontId="14" fillId="15" borderId="39" xfId="0" applyFont="1" applyFill="1" applyBorder="1" applyAlignment="1">
      <alignment horizontal="center"/>
    </xf>
    <xf numFmtId="0" fontId="39" fillId="0" borderId="39" xfId="0" applyFont="1" applyBorder="1" applyAlignment="1">
      <alignment horizontal="center" vertical="center" wrapText="1"/>
    </xf>
    <xf numFmtId="0" fontId="15" fillId="5" borderId="39" xfId="0" applyFont="1" applyFill="1" applyBorder="1"/>
    <xf numFmtId="0" fontId="15" fillId="5" borderId="61" xfId="0" applyFont="1" applyFill="1" applyBorder="1"/>
    <xf numFmtId="0" fontId="14" fillId="5" borderId="45" xfId="0" applyFont="1" applyFill="1" applyBorder="1" applyAlignment="1">
      <alignment horizontal="center" vertical="center"/>
    </xf>
    <xf numFmtId="0" fontId="14" fillId="5" borderId="65" xfId="0" applyFont="1" applyFill="1" applyBorder="1" applyAlignment="1">
      <alignment horizontal="center" vertical="center"/>
    </xf>
    <xf numFmtId="0" fontId="6" fillId="3" borderId="55" xfId="0" applyFont="1" applyFill="1" applyBorder="1"/>
    <xf numFmtId="0" fontId="6" fillId="14" borderId="40" xfId="0" applyFont="1" applyFill="1" applyBorder="1"/>
    <xf numFmtId="0" fontId="6" fillId="15" borderId="40" xfId="0" applyFont="1" applyFill="1" applyBorder="1"/>
    <xf numFmtId="0" fontId="6" fillId="15" borderId="74" xfId="0" applyFont="1" applyFill="1" applyBorder="1"/>
    <xf numFmtId="0" fontId="1" fillId="14" borderId="38" xfId="0" applyFont="1" applyFill="1" applyBorder="1" applyAlignment="1">
      <alignment horizontal="center" vertical="center"/>
    </xf>
    <xf numFmtId="0" fontId="1" fillId="0" borderId="39" xfId="0" applyFont="1" applyBorder="1" applyAlignment="1">
      <alignment horizontal="center" vertical="center"/>
    </xf>
    <xf numFmtId="0" fontId="1" fillId="15" borderId="75" xfId="0" applyFont="1" applyFill="1" applyBorder="1" applyAlignment="1">
      <alignment horizontal="center" vertical="center"/>
    </xf>
    <xf numFmtId="0" fontId="1" fillId="15" borderId="38" xfId="0" applyFont="1" applyFill="1" applyBorder="1" applyAlignment="1">
      <alignment horizontal="center" vertical="center"/>
    </xf>
    <xf numFmtId="0" fontId="1" fillId="15" borderId="76" xfId="0" applyFont="1" applyFill="1" applyBorder="1" applyAlignment="1">
      <alignment horizontal="center" vertical="center"/>
    </xf>
    <xf numFmtId="0" fontId="2" fillId="0" borderId="39" xfId="0" applyFont="1" applyBorder="1" applyAlignment="1">
      <alignment vertical="center"/>
    </xf>
    <xf numFmtId="0" fontId="1" fillId="5" borderId="45" xfId="0" applyFont="1" applyFill="1" applyBorder="1" applyAlignment="1">
      <alignment horizontal="center" vertical="center"/>
    </xf>
    <xf numFmtId="0" fontId="43" fillId="21" borderId="0" xfId="0" applyFont="1" applyFill="1" applyAlignment="1">
      <alignment horizontal="center" vertical="center"/>
    </xf>
    <xf numFmtId="0" fontId="45" fillId="0" borderId="0" xfId="0" applyFont="1"/>
    <xf numFmtId="0" fontId="7" fillId="0" borderId="0" xfId="0" applyFont="1" applyAlignment="1">
      <alignment vertical="center"/>
    </xf>
    <xf numFmtId="0" fontId="46" fillId="0" borderId="0" xfId="0" applyFont="1" applyAlignment="1">
      <alignment horizontal="left" vertical="center"/>
    </xf>
    <xf numFmtId="0" fontId="47" fillId="0" borderId="0" xfId="0" applyFont="1"/>
    <xf numFmtId="0" fontId="2" fillId="3" borderId="77" xfId="0" applyFont="1" applyFill="1" applyBorder="1" applyAlignment="1">
      <alignment horizontal="left" vertical="center" indent="1"/>
    </xf>
    <xf numFmtId="0" fontId="48" fillId="26" borderId="78" xfId="0" applyFont="1" applyFill="1" applyBorder="1" applyAlignment="1">
      <alignment horizontal="center" vertical="center"/>
    </xf>
    <xf numFmtId="0" fontId="11" fillId="27" borderId="79" xfId="0" applyFont="1" applyFill="1" applyBorder="1" applyAlignment="1">
      <alignment horizontal="center" vertical="center"/>
    </xf>
    <xf numFmtId="0" fontId="2" fillId="5" borderId="45" xfId="0" applyFont="1" applyFill="1" applyBorder="1" applyAlignment="1">
      <alignment horizontal="left" vertical="center" indent="1"/>
    </xf>
    <xf numFmtId="0" fontId="48" fillId="26" borderId="80" xfId="0" applyFont="1" applyFill="1" applyBorder="1" applyAlignment="1">
      <alignment horizontal="center" vertical="center"/>
    </xf>
    <xf numFmtId="0" fontId="2" fillId="3" borderId="0" xfId="0" applyFont="1" applyFill="1" applyAlignment="1">
      <alignment horizontal="left" vertical="center" indent="1"/>
    </xf>
    <xf numFmtId="0" fontId="30" fillId="5" borderId="0" xfId="0" applyFont="1" applyFill="1" applyAlignment="1">
      <alignment horizontal="center" vertical="center"/>
    </xf>
    <xf numFmtId="0" fontId="48" fillId="26" borderId="81" xfId="0" applyFont="1" applyFill="1" applyBorder="1" applyAlignment="1">
      <alignment horizontal="center" vertical="center"/>
    </xf>
    <xf numFmtId="0" fontId="2" fillId="3" borderId="45" xfId="0" applyFont="1" applyFill="1" applyBorder="1" applyAlignment="1">
      <alignment horizontal="left" vertical="center" indent="1"/>
    </xf>
    <xf numFmtId="0" fontId="11" fillId="26" borderId="40" xfId="0" applyFont="1" applyFill="1" applyBorder="1" applyAlignment="1">
      <alignment horizontal="center" vertical="center"/>
    </xf>
    <xf numFmtId="0" fontId="11" fillId="27" borderId="45" xfId="0" applyFont="1" applyFill="1" applyBorder="1" applyAlignment="1">
      <alignment horizontal="center" vertical="center"/>
    </xf>
    <xf numFmtId="0" fontId="11" fillId="26" borderId="45" xfId="0" applyFont="1" applyFill="1" applyBorder="1" applyAlignment="1">
      <alignment horizontal="center" vertical="center"/>
    </xf>
    <xf numFmtId="0" fontId="1" fillId="5" borderId="45" xfId="0" applyFont="1" applyFill="1" applyBorder="1" applyAlignment="1">
      <alignment horizontal="center"/>
    </xf>
    <xf numFmtId="0" fontId="11" fillId="26" borderId="45" xfId="0" applyFont="1" applyFill="1" applyBorder="1" applyAlignment="1">
      <alignment horizontal="left" vertical="center"/>
    </xf>
    <xf numFmtId="0" fontId="11" fillId="27" borderId="45" xfId="0" applyFont="1" applyFill="1" applyBorder="1" applyAlignment="1">
      <alignment horizontal="left" vertical="center"/>
    </xf>
    <xf numFmtId="0" fontId="2" fillId="26" borderId="45" xfId="0" applyFont="1" applyFill="1" applyBorder="1" applyAlignment="1">
      <alignment horizontal="center" vertical="center"/>
    </xf>
    <xf numFmtId="0" fontId="48" fillId="26" borderId="45" xfId="0" applyFont="1" applyFill="1" applyBorder="1" applyAlignment="1">
      <alignment horizontal="center" vertical="center"/>
    </xf>
    <xf numFmtId="0" fontId="48" fillId="26" borderId="45" xfId="0" applyFont="1" applyFill="1" applyBorder="1" applyAlignment="1">
      <alignment horizontal="left" vertical="center" indent="1"/>
    </xf>
    <xf numFmtId="0" fontId="9" fillId="3" borderId="45" xfId="0" applyFont="1" applyFill="1" applyBorder="1" applyAlignment="1">
      <alignment horizontal="left" vertical="center" indent="1"/>
    </xf>
    <xf numFmtId="0" fontId="49" fillId="26" borderId="45" xfId="0" applyFont="1" applyFill="1" applyBorder="1" applyAlignment="1">
      <alignment horizontal="center" vertical="center"/>
    </xf>
    <xf numFmtId="0" fontId="1" fillId="5" borderId="45" xfId="0" applyFont="1" applyFill="1" applyBorder="1" applyAlignment="1">
      <alignment horizontal="center" vertical="top"/>
    </xf>
    <xf numFmtId="0" fontId="11" fillId="26" borderId="45" xfId="0" applyFont="1" applyFill="1" applyBorder="1" applyAlignment="1">
      <alignment horizontal="left" vertical="center" indent="1"/>
    </xf>
    <xf numFmtId="0" fontId="11" fillId="27" borderId="45" xfId="0" applyFont="1" applyFill="1" applyBorder="1" applyAlignment="1">
      <alignment horizontal="left" vertical="center" indent="1"/>
    </xf>
    <xf numFmtId="0" fontId="2" fillId="26" borderId="38" xfId="0" applyFont="1" applyFill="1" applyBorder="1" applyAlignment="1">
      <alignment horizontal="center" vertical="center"/>
    </xf>
    <xf numFmtId="0" fontId="2" fillId="27" borderId="38" xfId="0" applyFont="1" applyFill="1" applyBorder="1" applyAlignment="1">
      <alignment horizontal="center" vertical="center"/>
    </xf>
    <xf numFmtId="0" fontId="9" fillId="5" borderId="38" xfId="0" applyFont="1" applyFill="1" applyBorder="1"/>
    <xf numFmtId="0" fontId="2" fillId="5" borderId="38" xfId="0" applyFont="1" applyFill="1" applyBorder="1"/>
    <xf numFmtId="0" fontId="2" fillId="5" borderId="76" xfId="0" applyFont="1" applyFill="1" applyBorder="1"/>
    <xf numFmtId="0" fontId="1" fillId="21" borderId="0" xfId="0" applyFont="1" applyFill="1" applyAlignment="1">
      <alignment horizontal="center" vertical="center"/>
    </xf>
    <xf numFmtId="0" fontId="1" fillId="11" borderId="39" xfId="0" applyFont="1" applyFill="1" applyBorder="1" applyAlignment="1">
      <alignment horizontal="center" vertical="center"/>
    </xf>
    <xf numFmtId="0" fontId="1" fillId="22" borderId="39" xfId="0" applyFont="1" applyFill="1" applyBorder="1" applyAlignment="1">
      <alignment horizontal="center" vertical="center"/>
    </xf>
    <xf numFmtId="0" fontId="11" fillId="36" borderId="58" xfId="0" applyFont="1" applyFill="1" applyBorder="1" applyAlignment="1">
      <alignment horizontal="center" vertical="center"/>
    </xf>
    <xf numFmtId="0" fontId="1" fillId="0" borderId="0" xfId="0" applyFont="1" applyAlignment="1">
      <alignment horizontal="center" vertical="center" wrapText="1"/>
    </xf>
    <xf numFmtId="0" fontId="1" fillId="14" borderId="45" xfId="0" applyFont="1" applyFill="1" applyBorder="1" applyAlignment="1">
      <alignment horizontal="left" indent="1"/>
    </xf>
    <xf numFmtId="0" fontId="2" fillId="0" borderId="82" xfId="0" applyFont="1" applyBorder="1"/>
    <xf numFmtId="0" fontId="32" fillId="27" borderId="45" xfId="0" applyFont="1" applyFill="1" applyBorder="1" applyAlignment="1">
      <alignment horizontal="center"/>
    </xf>
    <xf numFmtId="0" fontId="2" fillId="27" borderId="45" xfId="0" applyFont="1" applyFill="1" applyBorder="1"/>
    <xf numFmtId="0" fontId="34" fillId="14" borderId="45" xfId="0" applyFont="1" applyFill="1" applyBorder="1" applyAlignment="1">
      <alignment horizontal="center" vertical="center"/>
    </xf>
    <xf numFmtId="0" fontId="32" fillId="27" borderId="45" xfId="0" applyFont="1" applyFill="1" applyBorder="1" applyAlignment="1">
      <alignment horizontal="center" vertical="center"/>
    </xf>
    <xf numFmtId="0" fontId="2" fillId="27" borderId="45" xfId="0" applyFont="1" applyFill="1" applyBorder="1" applyAlignment="1">
      <alignment horizontal="left" indent="1"/>
    </xf>
    <xf numFmtId="0" fontId="1" fillId="27" borderId="45" xfId="0" applyFont="1" applyFill="1" applyBorder="1" applyAlignment="1">
      <alignment horizontal="left" indent="1"/>
    </xf>
    <xf numFmtId="0" fontId="9" fillId="3" borderId="45" xfId="0" applyFont="1" applyFill="1" applyBorder="1" applyAlignment="1">
      <alignment horizontal="left" indent="1"/>
    </xf>
    <xf numFmtId="0" fontId="1" fillId="14" borderId="38" xfId="0" applyFont="1" applyFill="1" applyBorder="1" applyAlignment="1">
      <alignment horizontal="left" indent="1"/>
    </xf>
    <xf numFmtId="0" fontId="32" fillId="27" borderId="38" xfId="0" applyFont="1" applyFill="1" applyBorder="1" applyAlignment="1">
      <alignment horizontal="center"/>
    </xf>
    <xf numFmtId="0" fontId="2" fillId="27" borderId="38" xfId="0" applyFont="1" applyFill="1" applyBorder="1" applyAlignment="1">
      <alignment horizontal="left" indent="1"/>
    </xf>
    <xf numFmtId="0" fontId="1" fillId="27" borderId="38" xfId="0" applyFont="1" applyFill="1" applyBorder="1" applyAlignment="1">
      <alignment horizontal="left" indent="1"/>
    </xf>
    <xf numFmtId="0" fontId="31" fillId="14" borderId="40" xfId="0" applyFont="1" applyFill="1" applyBorder="1" applyAlignment="1">
      <alignment horizontal="center" vertical="center"/>
    </xf>
    <xf numFmtId="0" fontId="1" fillId="14" borderId="40" xfId="0" applyFont="1" applyFill="1" applyBorder="1" applyAlignment="1">
      <alignment horizontal="left" indent="1"/>
    </xf>
    <xf numFmtId="0" fontId="32" fillId="27" borderId="40" xfId="0" applyFont="1" applyFill="1" applyBorder="1" applyAlignment="1">
      <alignment horizontal="center"/>
    </xf>
    <xf numFmtId="0" fontId="2" fillId="27" borderId="40" xfId="0" applyFont="1" applyFill="1" applyBorder="1" applyAlignment="1">
      <alignment horizontal="left" indent="1"/>
    </xf>
    <xf numFmtId="0" fontId="1" fillId="27" borderId="40" xfId="0" applyFont="1" applyFill="1" applyBorder="1" applyAlignment="1">
      <alignment horizontal="left" indent="1"/>
    </xf>
    <xf numFmtId="0" fontId="9" fillId="27" borderId="45" xfId="0" applyFont="1" applyFill="1" applyBorder="1" applyAlignment="1">
      <alignment horizontal="left" indent="1"/>
    </xf>
    <xf numFmtId="0" fontId="34" fillId="14" borderId="45" xfId="0" applyFont="1" applyFill="1" applyBorder="1" applyAlignment="1">
      <alignment horizontal="left" vertical="center" indent="1"/>
    </xf>
    <xf numFmtId="0" fontId="32" fillId="27" borderId="45" xfId="0" applyFont="1" applyFill="1" applyBorder="1" applyAlignment="1">
      <alignment horizontal="left" vertical="center" indent="1"/>
    </xf>
    <xf numFmtId="0" fontId="2" fillId="27" borderId="45" xfId="0" applyFont="1" applyFill="1" applyBorder="1" applyAlignment="1">
      <alignment horizontal="left" vertical="center" indent="1"/>
    </xf>
    <xf numFmtId="0" fontId="24" fillId="3" borderId="45" xfId="0" applyFont="1" applyFill="1" applyBorder="1" applyAlignment="1">
      <alignment horizontal="center" vertical="center"/>
    </xf>
    <xf numFmtId="0" fontId="33" fillId="14" borderId="40" xfId="0" applyFont="1" applyFill="1" applyBorder="1" applyAlignment="1">
      <alignment horizontal="center" vertical="center"/>
    </xf>
    <xf numFmtId="0" fontId="24" fillId="14" borderId="40" xfId="0" applyFont="1" applyFill="1" applyBorder="1" applyAlignment="1">
      <alignment horizontal="center" vertical="center"/>
    </xf>
    <xf numFmtId="0" fontId="30" fillId="0" borderId="45" xfId="0" applyFont="1" applyBorder="1" applyAlignment="1">
      <alignment horizontal="center" vertical="center"/>
    </xf>
    <xf numFmtId="0" fontId="24" fillId="27" borderId="40" xfId="0" applyFont="1" applyFill="1" applyBorder="1" applyAlignment="1">
      <alignment horizontal="center" vertical="center"/>
    </xf>
    <xf numFmtId="0" fontId="1" fillId="14" borderId="0" xfId="0" applyFont="1" applyFill="1" applyAlignment="1">
      <alignment horizontal="center" vertical="center"/>
    </xf>
    <xf numFmtId="0" fontId="1" fillId="27" borderId="76" xfId="0" applyFont="1" applyFill="1" applyBorder="1" applyAlignment="1">
      <alignment horizontal="center" vertical="center"/>
    </xf>
    <xf numFmtId="0" fontId="1" fillId="27" borderId="0" xfId="0" applyFont="1" applyFill="1" applyAlignment="1">
      <alignment horizontal="center" vertical="center"/>
    </xf>
    <xf numFmtId="0" fontId="43" fillId="0" borderId="0" xfId="0" applyFont="1"/>
    <xf numFmtId="0" fontId="2" fillId="0" borderId="86" xfId="0" applyFont="1" applyBorder="1"/>
    <xf numFmtId="0" fontId="1" fillId="0" borderId="86" xfId="0" applyFont="1" applyBorder="1" applyAlignment="1">
      <alignment horizontal="center"/>
    </xf>
    <xf numFmtId="0" fontId="2" fillId="0" borderId="86" xfId="0" applyFont="1" applyBorder="1" applyAlignment="1">
      <alignment horizontal="center"/>
    </xf>
    <xf numFmtId="0" fontId="2" fillId="3" borderId="41" xfId="0" applyFont="1" applyFill="1" applyBorder="1" applyAlignment="1">
      <alignment horizontal="left" vertical="center" indent="1"/>
    </xf>
    <xf numFmtId="0" fontId="2" fillId="15" borderId="42" xfId="0" applyFont="1" applyFill="1" applyBorder="1" applyAlignment="1">
      <alignment horizontal="left" vertical="center" wrapText="1" indent="1"/>
    </xf>
    <xf numFmtId="0" fontId="1" fillId="26" borderId="42" xfId="0" applyFont="1" applyFill="1" applyBorder="1" applyAlignment="1">
      <alignment horizontal="center" vertical="center"/>
    </xf>
    <xf numFmtId="0" fontId="1" fillId="15" borderId="42" xfId="0" applyFont="1" applyFill="1" applyBorder="1" applyAlignment="1">
      <alignment horizontal="center" vertical="center"/>
    </xf>
    <xf numFmtId="0" fontId="2" fillId="0" borderId="42" xfId="0" applyFont="1" applyBorder="1" applyAlignment="1">
      <alignment horizontal="left" vertical="center"/>
    </xf>
    <xf numFmtId="0" fontId="1" fillId="5" borderId="42" xfId="0" applyFont="1" applyFill="1" applyBorder="1" applyAlignment="1">
      <alignment horizontal="center" vertical="center"/>
    </xf>
    <xf numFmtId="0" fontId="2" fillId="5" borderId="42" xfId="0" applyFont="1" applyFill="1" applyBorder="1" applyAlignment="1">
      <alignment horizontal="left" vertical="center"/>
    </xf>
    <xf numFmtId="0" fontId="1" fillId="5" borderId="43" xfId="0" applyFont="1" applyFill="1" applyBorder="1" applyAlignment="1">
      <alignment horizontal="center" vertical="center"/>
    </xf>
    <xf numFmtId="0" fontId="2" fillId="0" borderId="45" xfId="0" applyFont="1" applyBorder="1" applyAlignment="1">
      <alignment horizontal="left" indent="2"/>
    </xf>
    <xf numFmtId="0" fontId="1" fillId="26" borderId="45" xfId="0" applyFont="1" applyFill="1" applyBorder="1" applyAlignment="1">
      <alignment horizontal="center"/>
    </xf>
    <xf numFmtId="0" fontId="2" fillId="0" borderId="45" xfId="0" applyFont="1" applyBorder="1" applyAlignment="1">
      <alignment horizontal="left" indent="1"/>
    </xf>
    <xf numFmtId="0" fontId="1" fillId="5" borderId="46" xfId="0" applyFont="1" applyFill="1" applyBorder="1" applyAlignment="1">
      <alignment horizontal="center"/>
    </xf>
    <xf numFmtId="0" fontId="2" fillId="5" borderId="45" xfId="0" applyFont="1" applyFill="1" applyBorder="1"/>
    <xf numFmtId="0" fontId="2" fillId="5" borderId="46" xfId="0" applyFont="1" applyFill="1" applyBorder="1"/>
    <xf numFmtId="0" fontId="2" fillId="14" borderId="45" xfId="0" applyFont="1" applyFill="1" applyBorder="1" applyAlignment="1">
      <alignment horizontal="left" vertical="top" indent="1"/>
    </xf>
    <xf numFmtId="0" fontId="2" fillId="3" borderId="44" xfId="0" applyFont="1" applyFill="1" applyBorder="1"/>
    <xf numFmtId="0" fontId="2" fillId="26" borderId="45" xfId="0" applyFont="1" applyFill="1" applyBorder="1" applyAlignment="1">
      <alignment horizontal="center"/>
    </xf>
    <xf numFmtId="0" fontId="2" fillId="15" borderId="45" xfId="0" applyFont="1" applyFill="1" applyBorder="1" applyAlignment="1">
      <alignment horizontal="center"/>
    </xf>
    <xf numFmtId="0" fontId="2" fillId="5" borderId="45" xfId="0" applyFont="1" applyFill="1" applyBorder="1" applyAlignment="1">
      <alignment horizontal="center"/>
    </xf>
    <xf numFmtId="17" fontId="1" fillId="5" borderId="45" xfId="0" applyNumberFormat="1" applyFont="1" applyFill="1" applyBorder="1" applyAlignment="1">
      <alignment horizontal="center"/>
    </xf>
    <xf numFmtId="0" fontId="1" fillId="5" borderId="46" xfId="0" applyFont="1" applyFill="1" applyBorder="1" applyAlignment="1">
      <alignment horizontal="center" vertical="center"/>
    </xf>
    <xf numFmtId="0" fontId="2" fillId="14" borderId="45" xfId="0" applyFont="1" applyFill="1" applyBorder="1" applyAlignment="1">
      <alignment horizontal="left" vertical="center" wrapText="1" indent="1"/>
    </xf>
    <xf numFmtId="0" fontId="2" fillId="0" borderId="45" xfId="0" applyFont="1" applyBorder="1" applyAlignment="1">
      <alignment horizontal="left" vertical="center" wrapText="1" indent="1"/>
    </xf>
    <xf numFmtId="0" fontId="30" fillId="5" borderId="87" xfId="0" applyFont="1" applyFill="1" applyBorder="1" applyAlignment="1">
      <alignment horizontal="center" vertical="center"/>
    </xf>
    <xf numFmtId="0" fontId="2" fillId="3" borderId="70" xfId="0" applyFont="1" applyFill="1" applyBorder="1" applyAlignment="1">
      <alignment horizontal="left" indent="1"/>
    </xf>
    <xf numFmtId="0" fontId="1" fillId="26" borderId="88" xfId="0" applyFont="1" applyFill="1" applyBorder="1" applyAlignment="1">
      <alignment horizontal="center"/>
    </xf>
    <xf numFmtId="0" fontId="1" fillId="15" borderId="88" xfId="0" applyFont="1" applyFill="1" applyBorder="1" applyAlignment="1">
      <alignment horizontal="center"/>
    </xf>
    <xf numFmtId="0" fontId="1" fillId="5" borderId="38" xfId="0" applyFont="1" applyFill="1" applyBorder="1" applyAlignment="1">
      <alignment horizontal="center"/>
    </xf>
    <xf numFmtId="0" fontId="30" fillId="5" borderId="39" xfId="0" applyFont="1" applyFill="1" applyBorder="1" applyAlignment="1">
      <alignment horizontal="center" vertical="center"/>
    </xf>
    <xf numFmtId="0" fontId="2" fillId="5" borderId="38" xfId="0" applyFont="1" applyFill="1" applyBorder="1" applyAlignment="1">
      <alignment horizontal="left" indent="1"/>
    </xf>
    <xf numFmtId="0" fontId="1" fillId="5" borderId="89" xfId="0" applyFont="1" applyFill="1" applyBorder="1" applyAlignment="1">
      <alignment horizontal="center"/>
    </xf>
    <xf numFmtId="0" fontId="2" fillId="3" borderId="90" xfId="0" applyFont="1" applyFill="1" applyBorder="1" applyAlignment="1">
      <alignment horizontal="left" indent="1"/>
    </xf>
    <xf numFmtId="0" fontId="1" fillId="26" borderId="92" xfId="0" applyFont="1" applyFill="1" applyBorder="1" applyAlignment="1">
      <alignment horizontal="center"/>
    </xf>
    <xf numFmtId="0" fontId="1" fillId="15" borderId="92" xfId="0" applyFont="1" applyFill="1" applyBorder="1" applyAlignment="1">
      <alignment horizontal="center"/>
    </xf>
    <xf numFmtId="0" fontId="1" fillId="5" borderId="93" xfId="0" applyFont="1" applyFill="1" applyBorder="1" applyAlignment="1">
      <alignment horizontal="center"/>
    </xf>
    <xf numFmtId="0" fontId="30" fillId="5" borderId="86" xfId="0" applyFont="1" applyFill="1" applyBorder="1" applyAlignment="1">
      <alignment horizontal="center" vertical="center"/>
    </xf>
    <xf numFmtId="0" fontId="2" fillId="5" borderId="86" xfId="0" applyFont="1" applyFill="1" applyBorder="1" applyAlignment="1">
      <alignment horizontal="left" indent="1"/>
    </xf>
    <xf numFmtId="0" fontId="1" fillId="5" borderId="94" xfId="0" applyFont="1" applyFill="1" applyBorder="1" applyAlignment="1">
      <alignment horizontal="center"/>
    </xf>
    <xf numFmtId="0" fontId="1" fillId="5" borderId="95" xfId="0" applyFont="1" applyFill="1" applyBorder="1" applyAlignment="1">
      <alignment horizontal="center"/>
    </xf>
    <xf numFmtId="0" fontId="30" fillId="5" borderId="92" xfId="0" applyFont="1" applyFill="1" applyBorder="1" applyAlignment="1">
      <alignment horizontal="center" vertical="center"/>
    </xf>
    <xf numFmtId="0" fontId="2" fillId="5" borderId="92" xfId="0" applyFont="1" applyFill="1" applyBorder="1" applyAlignment="1">
      <alignment horizontal="left" indent="1"/>
    </xf>
    <xf numFmtId="0" fontId="1" fillId="5" borderId="96" xfId="0" applyFont="1" applyFill="1" applyBorder="1" applyAlignment="1">
      <alignment horizontal="center"/>
    </xf>
    <xf numFmtId="0" fontId="1" fillId="5" borderId="97" xfId="0" applyFont="1" applyFill="1" applyBorder="1" applyAlignment="1">
      <alignment horizontal="center"/>
    </xf>
    <xf numFmtId="0" fontId="30" fillId="5" borderId="98" xfId="0" applyFont="1" applyFill="1" applyBorder="1" applyAlignment="1">
      <alignment horizontal="center" vertical="center"/>
    </xf>
    <xf numFmtId="0" fontId="2" fillId="5" borderId="98" xfId="0" applyFont="1" applyFill="1" applyBorder="1" applyAlignment="1">
      <alignment horizontal="left" indent="1"/>
    </xf>
    <xf numFmtId="0" fontId="1" fillId="5" borderId="99" xfId="0" applyFont="1" applyFill="1" applyBorder="1" applyAlignment="1">
      <alignment horizontal="center" vertical="center"/>
    </xf>
    <xf numFmtId="0" fontId="2" fillId="3" borderId="69" xfId="0" applyFont="1" applyFill="1" applyBorder="1" applyAlignment="1">
      <alignment horizontal="left" indent="1"/>
    </xf>
    <xf numFmtId="0" fontId="1" fillId="26" borderId="100" xfId="0" applyFont="1" applyFill="1" applyBorder="1" applyAlignment="1">
      <alignment horizontal="center"/>
    </xf>
    <xf numFmtId="0" fontId="1" fillId="15" borderId="100" xfId="0" applyFont="1" applyFill="1" applyBorder="1" applyAlignment="1">
      <alignment horizontal="center"/>
    </xf>
    <xf numFmtId="0" fontId="1" fillId="5" borderId="40" xfId="0" applyFont="1" applyFill="1" applyBorder="1" applyAlignment="1">
      <alignment horizontal="center"/>
    </xf>
    <xf numFmtId="0" fontId="30" fillId="5" borderId="40" xfId="0" applyFont="1" applyFill="1" applyBorder="1" applyAlignment="1">
      <alignment horizontal="center" vertical="center"/>
    </xf>
    <xf numFmtId="0" fontId="2" fillId="5" borderId="40" xfId="0" applyFont="1" applyFill="1" applyBorder="1" applyAlignment="1">
      <alignment horizontal="left" indent="1"/>
    </xf>
    <xf numFmtId="0" fontId="1" fillId="5" borderId="101" xfId="0" applyFont="1" applyFill="1" applyBorder="1" applyAlignment="1">
      <alignment horizontal="center" vertical="center"/>
    </xf>
    <xf numFmtId="0" fontId="8" fillId="5" borderId="45" xfId="0" applyFont="1" applyFill="1" applyBorder="1"/>
    <xf numFmtId="0" fontId="2" fillId="0" borderId="48" xfId="0" applyFont="1" applyBorder="1" applyAlignment="1">
      <alignment horizontal="left" indent="2"/>
    </xf>
    <xf numFmtId="0" fontId="1" fillId="26" borderId="48" xfId="0" applyFont="1" applyFill="1" applyBorder="1" applyAlignment="1">
      <alignment horizontal="center"/>
    </xf>
    <xf numFmtId="0" fontId="2" fillId="0" borderId="48" xfId="0" applyFont="1" applyBorder="1" applyAlignment="1">
      <alignment horizontal="left" indent="1"/>
    </xf>
    <xf numFmtId="0" fontId="1" fillId="5" borderId="48" xfId="0" applyFont="1" applyFill="1" applyBorder="1" applyAlignment="1">
      <alignment horizontal="center"/>
    </xf>
    <xf numFmtId="0" fontId="1" fillId="5" borderId="49" xfId="0" applyFont="1" applyFill="1" applyBorder="1" applyAlignment="1">
      <alignment horizontal="center" vertical="center"/>
    </xf>
    <xf numFmtId="0" fontId="1" fillId="21" borderId="102" xfId="0" applyFont="1" applyFill="1" applyBorder="1" applyAlignment="1">
      <alignment horizontal="center" vertical="center"/>
    </xf>
    <xf numFmtId="0" fontId="1" fillId="11" borderId="103" xfId="0" applyFont="1" applyFill="1" applyBorder="1" applyAlignment="1">
      <alignment horizontal="center" vertical="center"/>
    </xf>
    <xf numFmtId="0" fontId="1" fillId="11" borderId="103" xfId="0" applyFont="1" applyFill="1" applyBorder="1" applyAlignment="1">
      <alignment horizontal="center" vertical="center" wrapText="1"/>
    </xf>
    <xf numFmtId="0" fontId="1" fillId="22" borderId="103" xfId="0" applyFont="1" applyFill="1" applyBorder="1" applyAlignment="1">
      <alignment horizontal="center" vertical="center"/>
    </xf>
    <xf numFmtId="0" fontId="1" fillId="22" borderId="103" xfId="0" applyFont="1" applyFill="1" applyBorder="1" applyAlignment="1">
      <alignment horizontal="center" vertical="center" wrapText="1"/>
    </xf>
    <xf numFmtId="0" fontId="1" fillId="36" borderId="104" xfId="0" applyFont="1" applyFill="1" applyBorder="1" applyAlignment="1">
      <alignment horizontal="center" vertical="center"/>
    </xf>
    <xf numFmtId="0" fontId="1" fillId="36" borderId="105" xfId="0" applyFont="1" applyFill="1" applyBorder="1" applyAlignment="1">
      <alignment horizontal="center" vertical="center" wrapText="1"/>
    </xf>
    <xf numFmtId="0" fontId="11" fillId="36" borderId="103" xfId="0" applyFont="1" applyFill="1" applyBorder="1" applyAlignment="1">
      <alignment horizontal="center" vertical="center" wrapText="1"/>
    </xf>
    <xf numFmtId="0" fontId="1" fillId="36" borderId="106" xfId="0" applyFont="1" applyFill="1" applyBorder="1" applyAlignment="1">
      <alignment horizontal="center" vertical="center"/>
    </xf>
    <xf numFmtId="0" fontId="1" fillId="36" borderId="107" xfId="0" applyFont="1" applyFill="1" applyBorder="1" applyAlignment="1">
      <alignment horizontal="center" vertical="center"/>
    </xf>
    <xf numFmtId="0" fontId="2" fillId="0" borderId="108" xfId="0" applyFont="1" applyBorder="1"/>
    <xf numFmtId="0" fontId="2" fillId="0" borderId="108" xfId="0" applyFont="1" applyBorder="1" applyAlignment="1">
      <alignment horizontal="center"/>
    </xf>
    <xf numFmtId="0" fontId="30" fillId="0" borderId="85" xfId="0" applyFont="1" applyBorder="1" applyAlignment="1">
      <alignment horizontal="left" vertical="center"/>
    </xf>
    <xf numFmtId="0" fontId="30" fillId="0" borderId="84" xfId="0" applyFont="1" applyBorder="1" applyAlignment="1">
      <alignment horizontal="left" vertical="center"/>
    </xf>
    <xf numFmtId="0" fontId="2" fillId="0" borderId="0" xfId="0" applyFont="1" applyBorder="1"/>
    <xf numFmtId="0" fontId="2" fillId="0" borderId="112" xfId="0" applyFont="1" applyBorder="1"/>
    <xf numFmtId="0" fontId="2" fillId="0" borderId="112" xfId="0" applyFont="1" applyBorder="1" applyAlignment="1">
      <alignment horizontal="center"/>
    </xf>
    <xf numFmtId="0" fontId="1" fillId="0" borderId="112" xfId="0" applyFont="1" applyBorder="1" applyAlignment="1">
      <alignment horizontal="center"/>
    </xf>
    <xf numFmtId="0" fontId="2" fillId="0" borderId="93" xfId="0" applyFont="1" applyBorder="1"/>
    <xf numFmtId="0" fontId="4" fillId="0" borderId="0" xfId="0" applyFont="1" applyAlignment="1">
      <alignment horizontal="left" vertical="center" indent="1"/>
    </xf>
    <xf numFmtId="0" fontId="1" fillId="0" borderId="0" xfId="0" applyFont="1" applyBorder="1" applyAlignment="1">
      <alignment horizontal="left" vertical="center" indent="1"/>
    </xf>
    <xf numFmtId="0" fontId="4" fillId="0" borderId="0" xfId="0" applyFont="1" applyAlignment="1">
      <alignment horizontal="left" vertical="center" wrapText="1" indent="1"/>
    </xf>
    <xf numFmtId="0" fontId="1" fillId="0" borderId="2" xfId="0" applyFont="1" applyBorder="1" applyAlignment="1">
      <alignment horizontal="left" vertical="center" indent="1"/>
    </xf>
    <xf numFmtId="0" fontId="2" fillId="0" borderId="0" xfId="0" applyFont="1" applyAlignment="1">
      <alignment horizontal="left" vertical="center" wrapText="1" indent="1"/>
    </xf>
    <xf numFmtId="0" fontId="10" fillId="0" borderId="0" xfId="0" applyFont="1" applyFill="1" applyAlignment="1">
      <alignment horizontal="left" vertical="center" wrapText="1" indent="1"/>
    </xf>
    <xf numFmtId="0" fontId="13" fillId="0" borderId="0" xfId="0" applyFont="1" applyFill="1" applyAlignment="1">
      <alignment horizontal="left" vertical="center" indent="1"/>
    </xf>
    <xf numFmtId="0" fontId="13" fillId="0" borderId="0" xfId="0" applyFont="1" applyFill="1" applyAlignment="1">
      <alignment horizontal="left" vertical="center" wrapText="1" indent="1"/>
    </xf>
    <xf numFmtId="0" fontId="34" fillId="37" borderId="38" xfId="0" applyFont="1" applyFill="1" applyBorder="1" applyAlignment="1">
      <alignment horizontal="center" vertical="center"/>
    </xf>
    <xf numFmtId="0" fontId="34" fillId="37" borderId="45" xfId="0" applyFont="1" applyFill="1" applyBorder="1" applyAlignment="1">
      <alignment horizontal="center" vertical="center"/>
    </xf>
    <xf numFmtId="0" fontId="2" fillId="37" borderId="39" xfId="0" applyFont="1" applyFill="1" applyBorder="1"/>
    <xf numFmtId="0" fontId="32" fillId="37" borderId="49" xfId="0" applyFont="1" applyFill="1" applyBorder="1" applyAlignment="1">
      <alignment horizontal="center" vertical="center"/>
    </xf>
    <xf numFmtId="0" fontId="32" fillId="37" borderId="46" xfId="0" applyFont="1" applyFill="1" applyBorder="1" applyAlignment="1">
      <alignment horizontal="center" vertical="center"/>
    </xf>
    <xf numFmtId="0" fontId="32" fillId="37" borderId="43" xfId="0" applyFont="1" applyFill="1" applyBorder="1" applyAlignment="1">
      <alignment horizontal="center" vertical="center"/>
    </xf>
    <xf numFmtId="0" fontId="32" fillId="37" borderId="39" xfId="0" applyFont="1" applyFill="1" applyBorder="1" applyAlignment="1">
      <alignment horizontal="center" vertical="center"/>
    </xf>
    <xf numFmtId="0" fontId="2" fillId="37" borderId="56" xfId="0" applyFont="1" applyFill="1" applyBorder="1"/>
    <xf numFmtId="0" fontId="32" fillId="37" borderId="38" xfId="0" applyFont="1" applyFill="1" applyBorder="1" applyAlignment="1">
      <alignment horizontal="left" vertical="center" indent="1"/>
    </xf>
    <xf numFmtId="0" fontId="2" fillId="37" borderId="40" xfId="0" applyFont="1" applyFill="1" applyBorder="1"/>
    <xf numFmtId="0" fontId="2" fillId="37" borderId="46" xfId="0" applyFont="1" applyFill="1" applyBorder="1"/>
    <xf numFmtId="0" fontId="2" fillId="37" borderId="38" xfId="0" applyFont="1" applyFill="1" applyBorder="1"/>
    <xf numFmtId="0" fontId="32" fillId="37" borderId="45" xfId="0" applyFont="1" applyFill="1" applyBorder="1"/>
    <xf numFmtId="0" fontId="31" fillId="37" borderId="45" xfId="0" applyFont="1" applyFill="1" applyBorder="1" applyAlignment="1">
      <alignment horizontal="center" vertical="center"/>
    </xf>
    <xf numFmtId="0" fontId="4" fillId="2" borderId="0" xfId="0" applyFont="1" applyFill="1" applyBorder="1" applyAlignment="1">
      <alignment horizontal="left" vertical="center" wrapText="1" indent="1"/>
    </xf>
    <xf numFmtId="0" fontId="4" fillId="2" borderId="2" xfId="0" applyFont="1" applyFill="1" applyBorder="1" applyAlignment="1">
      <alignment horizontal="left" vertical="center" wrapText="1" indent="1"/>
    </xf>
    <xf numFmtId="0" fontId="4" fillId="0" borderId="0" xfId="0" applyFont="1" applyAlignment="1">
      <alignment horizontal="left" vertical="center" wrapText="1" indent="1"/>
    </xf>
    <xf numFmtId="0" fontId="4" fillId="0" borderId="0" xfId="0" applyFont="1" applyBorder="1" applyAlignment="1">
      <alignment horizontal="left" vertical="center" indent="1"/>
    </xf>
    <xf numFmtId="0" fontId="4" fillId="0" borderId="2" xfId="0" applyFont="1" applyBorder="1" applyAlignment="1">
      <alignment horizontal="left" vertical="center" indent="1"/>
    </xf>
    <xf numFmtId="0" fontId="4" fillId="0" borderId="0" xfId="0" applyFont="1" applyAlignment="1">
      <alignment horizontal="left" vertical="center" indent="1"/>
    </xf>
    <xf numFmtId="0" fontId="3" fillId="0" borderId="0" xfId="0" applyFont="1" applyAlignment="1">
      <alignment vertical="center" wrapText="1"/>
    </xf>
    <xf numFmtId="0" fontId="2" fillId="0" borderId="0" xfId="0" applyFont="1" applyAlignment="1">
      <alignment horizontal="left" vertical="center" wrapText="1" inden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left" vertical="center" wrapText="1" indent="1"/>
    </xf>
    <xf numFmtId="0" fontId="1" fillId="0" borderId="2" xfId="0" applyFont="1" applyBorder="1" applyAlignment="1">
      <alignment horizontal="left" vertical="center" wrapText="1" indent="1"/>
    </xf>
    <xf numFmtId="0" fontId="4" fillId="2" borderId="0" xfId="0" applyFont="1" applyFill="1" applyAlignment="1">
      <alignment horizontal="left" vertical="center" wrapText="1" indent="1"/>
    </xf>
    <xf numFmtId="0" fontId="2" fillId="0" borderId="0" xfId="0" applyFont="1" applyAlignment="1">
      <alignment horizontal="left" vertical="center" indent="1"/>
    </xf>
    <xf numFmtId="0" fontId="1" fillId="0" borderId="0" xfId="0" applyFont="1" applyBorder="1" applyAlignment="1">
      <alignment horizontal="left" vertical="center" indent="1"/>
    </xf>
    <xf numFmtId="0" fontId="1" fillId="0" borderId="1" xfId="0" applyFont="1" applyBorder="1" applyAlignment="1">
      <alignment horizontal="left" vertical="center" indent="1"/>
    </xf>
    <xf numFmtId="0" fontId="1" fillId="0" borderId="2" xfId="0" applyFont="1" applyBorder="1" applyAlignment="1">
      <alignment horizontal="left" vertical="center" indent="1"/>
    </xf>
    <xf numFmtId="0" fontId="11" fillId="0" borderId="2" xfId="0" applyFont="1" applyBorder="1" applyAlignment="1">
      <alignment horizontal="left" vertical="center" indent="1"/>
    </xf>
    <xf numFmtId="0" fontId="2" fillId="0" borderId="2" xfId="0" applyFont="1" applyBorder="1" applyAlignment="1">
      <alignment horizontal="left" vertical="center" wrapText="1" indent="1"/>
    </xf>
    <xf numFmtId="0" fontId="2" fillId="0" borderId="1" xfId="0" applyFont="1" applyBorder="1" applyAlignment="1">
      <alignment horizontal="left" vertical="top" wrapText="1" indent="1"/>
    </xf>
    <xf numFmtId="0" fontId="2" fillId="0" borderId="0" xfId="0" applyFont="1" applyAlignment="1">
      <alignment horizontal="left" vertical="top" wrapText="1" indent="1"/>
    </xf>
    <xf numFmtId="0" fontId="2" fillId="0" borderId="2" xfId="0" applyFont="1" applyBorder="1" applyAlignment="1">
      <alignment horizontal="left" vertical="top" wrapText="1" indent="1"/>
    </xf>
    <xf numFmtId="0" fontId="6" fillId="0" borderId="0" xfId="0" applyFont="1" applyAlignment="1">
      <alignment horizontal="left" vertical="center" wrapText="1" indent="1"/>
    </xf>
    <xf numFmtId="0" fontId="14" fillId="6" borderId="0" xfId="0" applyFont="1" applyFill="1" applyAlignment="1">
      <alignment horizontal="left" vertical="center" indent="1"/>
    </xf>
    <xf numFmtId="0" fontId="14" fillId="6" borderId="0" xfId="0" applyFont="1" applyFill="1" applyAlignment="1">
      <alignment horizontal="left" vertical="center" wrapText="1" indent="1"/>
    </xf>
    <xf numFmtId="0" fontId="13" fillId="6" borderId="0" xfId="0" applyFont="1" applyFill="1" applyAlignment="1">
      <alignment horizontal="left" vertical="center" indent="1"/>
    </xf>
    <xf numFmtId="0" fontId="6" fillId="0" borderId="0" xfId="0" applyFont="1" applyAlignment="1">
      <alignment horizontal="left" vertical="center" indent="1"/>
    </xf>
    <xf numFmtId="0" fontId="1" fillId="0" borderId="0" xfId="0" applyFont="1" applyAlignment="1">
      <alignment horizontal="left" vertical="center" indent="1"/>
    </xf>
    <xf numFmtId="0" fontId="6" fillId="0" borderId="0" xfId="0" applyFont="1" applyAlignment="1">
      <alignment horizontal="center" vertical="center"/>
    </xf>
    <xf numFmtId="0" fontId="6" fillId="4" borderId="0" xfId="0" applyFont="1" applyFill="1" applyAlignment="1">
      <alignment horizontal="center" vertical="center"/>
    </xf>
    <xf numFmtId="0" fontId="6" fillId="3" borderId="0" xfId="0" applyFont="1" applyFill="1" applyAlignment="1">
      <alignment horizontal="center" vertical="center"/>
    </xf>
    <xf numFmtId="0" fontId="13" fillId="0" borderId="0" xfId="0" applyFont="1" applyAlignment="1">
      <alignment horizontal="left" vertical="center" indent="1"/>
    </xf>
    <xf numFmtId="0" fontId="6" fillId="5" borderId="0" xfId="0" applyFont="1" applyFill="1" applyAlignment="1">
      <alignment horizontal="left" vertical="center" indent="1"/>
    </xf>
    <xf numFmtId="0" fontId="13" fillId="6" borderId="0" xfId="0" applyFont="1" applyFill="1" applyAlignment="1">
      <alignment horizontal="left" vertical="center" wrapText="1" indent="1"/>
    </xf>
    <xf numFmtId="0" fontId="13" fillId="6" borderId="0" xfId="0" applyFont="1" applyFill="1" applyAlignment="1">
      <alignment horizontal="center" vertical="center"/>
    </xf>
    <xf numFmtId="0" fontId="6" fillId="3" borderId="0" xfId="0" applyFont="1" applyFill="1" applyAlignment="1">
      <alignment horizontal="center" vertical="center" wrapText="1"/>
    </xf>
    <xf numFmtId="0" fontId="1" fillId="0" borderId="28"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14" xfId="0" applyFont="1" applyBorder="1" applyAlignment="1">
      <alignment horizontal="center" vertical="center"/>
    </xf>
    <xf numFmtId="0" fontId="1" fillId="0" borderId="21" xfId="0" applyFont="1" applyBorder="1" applyAlignment="1">
      <alignment horizontal="center" vertical="center"/>
    </xf>
    <xf numFmtId="0" fontId="1" fillId="0" borderId="16" xfId="0" applyFont="1" applyBorder="1" applyAlignment="1">
      <alignment horizontal="center" vertical="center"/>
    </xf>
    <xf numFmtId="0" fontId="24" fillId="10" borderId="20" xfId="0" applyFont="1" applyFill="1" applyBorder="1" applyAlignment="1">
      <alignment horizontal="center" vertical="center" wrapText="1"/>
    </xf>
    <xf numFmtId="0" fontId="24" fillId="10" borderId="15" xfId="0" applyFont="1" applyFill="1" applyBorder="1" applyAlignment="1">
      <alignment horizontal="center" vertical="center" wrapText="1"/>
    </xf>
    <xf numFmtId="0" fontId="24" fillId="10" borderId="11" xfId="0" applyFont="1" applyFill="1" applyBorder="1" applyAlignment="1">
      <alignment horizontal="center" vertical="center" wrapText="1"/>
    </xf>
    <xf numFmtId="0" fontId="2" fillId="0" borderId="3" xfId="0" applyFont="1" applyBorder="1" applyAlignment="1">
      <alignment horizontal="left" vertical="center" indent="1"/>
    </xf>
    <xf numFmtId="0" fontId="1" fillId="0" borderId="10" xfId="0" applyFont="1" applyBorder="1" applyAlignment="1">
      <alignment horizontal="center" vertical="center"/>
    </xf>
    <xf numFmtId="0" fontId="24" fillId="9" borderId="20" xfId="0" applyFont="1" applyFill="1" applyBorder="1" applyAlignment="1">
      <alignment horizontal="center" vertical="center" wrapText="1"/>
    </xf>
    <xf numFmtId="0" fontId="24" fillId="9" borderId="15" xfId="0" applyFont="1" applyFill="1" applyBorder="1" applyAlignment="1">
      <alignment horizontal="center" vertical="center" wrapText="1"/>
    </xf>
    <xf numFmtId="0" fontId="24" fillId="9" borderId="11" xfId="0" applyFont="1" applyFill="1" applyBorder="1" applyAlignment="1">
      <alignment horizontal="center" vertical="center" wrapText="1"/>
    </xf>
    <xf numFmtId="0" fontId="2" fillId="0" borderId="13" xfId="0" applyFont="1" applyBorder="1" applyAlignment="1">
      <alignment horizontal="center" vertical="center"/>
    </xf>
    <xf numFmtId="0" fontId="2" fillId="0" borderId="12" xfId="0" applyFont="1" applyBorder="1" applyAlignment="1">
      <alignment horizontal="center" vertical="center"/>
    </xf>
    <xf numFmtId="0" fontId="1" fillId="20" borderId="51" xfId="0" applyFont="1" applyFill="1" applyBorder="1" applyAlignment="1">
      <alignment horizontal="center" vertical="center" wrapText="1"/>
    </xf>
    <xf numFmtId="0" fontId="1" fillId="20" borderId="39" xfId="0" applyFont="1" applyFill="1" applyBorder="1" applyAlignment="1">
      <alignment horizontal="center" vertical="center" wrapText="1"/>
    </xf>
    <xf numFmtId="0" fontId="1" fillId="20" borderId="50" xfId="0" applyFont="1" applyFill="1" applyBorder="1" applyAlignment="1">
      <alignment horizontal="center" vertical="center" wrapText="1"/>
    </xf>
    <xf numFmtId="0" fontId="1" fillId="18" borderId="51" xfId="0" applyFont="1" applyFill="1" applyBorder="1" applyAlignment="1">
      <alignment horizontal="center" vertical="center" wrapText="1"/>
    </xf>
    <xf numFmtId="0" fontId="1" fillId="18" borderId="39" xfId="0" applyFont="1" applyFill="1" applyBorder="1" applyAlignment="1">
      <alignment horizontal="center" vertical="center" wrapText="1"/>
    </xf>
    <xf numFmtId="0" fontId="1" fillId="18" borderId="50" xfId="0" applyFont="1" applyFill="1" applyBorder="1" applyAlignment="1">
      <alignment horizontal="center" vertical="center" wrapText="1"/>
    </xf>
    <xf numFmtId="0" fontId="1" fillId="19" borderId="51" xfId="0" applyFont="1" applyFill="1" applyBorder="1" applyAlignment="1">
      <alignment horizontal="center" vertical="center" wrapText="1"/>
    </xf>
    <xf numFmtId="0" fontId="1" fillId="19" borderId="39" xfId="0" applyFont="1" applyFill="1" applyBorder="1" applyAlignment="1">
      <alignment horizontal="center" vertical="center" wrapText="1"/>
    </xf>
    <xf numFmtId="0" fontId="1" fillId="19" borderId="50" xfId="0" applyFont="1" applyFill="1" applyBorder="1" applyAlignment="1">
      <alignment horizontal="center" vertical="center" wrapText="1"/>
    </xf>
    <xf numFmtId="0" fontId="1" fillId="15" borderId="40" xfId="0" applyFont="1" applyFill="1" applyBorder="1" applyAlignment="1">
      <alignment horizontal="center" vertical="center" wrapText="1"/>
    </xf>
    <xf numFmtId="0" fontId="1" fillId="15" borderId="39" xfId="0" applyFont="1" applyFill="1" applyBorder="1" applyAlignment="1">
      <alignment horizontal="center" vertical="center" wrapText="1"/>
    </xf>
    <xf numFmtId="0" fontId="1" fillId="15" borderId="38" xfId="0" applyFont="1" applyFill="1" applyBorder="1" applyAlignment="1">
      <alignment horizontal="center" vertical="center" wrapText="1"/>
    </xf>
    <xf numFmtId="0" fontId="1" fillId="14" borderId="40" xfId="0" applyFont="1" applyFill="1" applyBorder="1" applyAlignment="1">
      <alignment horizontal="center" vertical="center" wrapText="1"/>
    </xf>
    <xf numFmtId="0" fontId="1" fillId="14" borderId="39" xfId="0" applyFont="1" applyFill="1" applyBorder="1" applyAlignment="1">
      <alignment horizontal="center" vertical="center" wrapText="1"/>
    </xf>
    <xf numFmtId="0" fontId="1" fillId="14" borderId="38" xfId="0" applyFont="1" applyFill="1" applyBorder="1" applyAlignment="1">
      <alignment horizontal="center" vertical="center" wrapText="1"/>
    </xf>
    <xf numFmtId="0" fontId="1" fillId="22" borderId="0" xfId="0" applyFont="1" applyFill="1" applyAlignment="1">
      <alignment horizontal="center" vertical="center"/>
    </xf>
    <xf numFmtId="0" fontId="1" fillId="22" borderId="58" xfId="0" applyFont="1" applyFill="1" applyBorder="1" applyAlignment="1">
      <alignment horizontal="center" vertical="center"/>
    </xf>
    <xf numFmtId="0" fontId="1" fillId="11" borderId="55" xfId="0" applyFont="1" applyFill="1" applyBorder="1" applyAlignment="1">
      <alignment horizontal="center" vertical="center"/>
    </xf>
    <xf numFmtId="0" fontId="1" fillId="11" borderId="0" xfId="0" applyFont="1" applyFill="1" applyAlignment="1">
      <alignment horizontal="center" vertical="center"/>
    </xf>
    <xf numFmtId="0" fontId="1" fillId="11" borderId="58" xfId="0" applyFont="1" applyFill="1" applyBorder="1" applyAlignment="1">
      <alignment horizontal="center" vertical="center"/>
    </xf>
    <xf numFmtId="0" fontId="2" fillId="14" borderId="48" xfId="0" applyFont="1" applyFill="1" applyBorder="1" applyAlignment="1">
      <alignment horizontal="left" vertical="center" wrapText="1" indent="1"/>
    </xf>
    <xf numFmtId="0" fontId="2" fillId="14" borderId="45" xfId="0" applyFont="1" applyFill="1" applyBorder="1" applyAlignment="1">
      <alignment horizontal="left" vertical="center" wrapText="1" indent="1"/>
    </xf>
    <xf numFmtId="0" fontId="2" fillId="14" borderId="42" xfId="0" applyFont="1" applyFill="1" applyBorder="1" applyAlignment="1">
      <alignment horizontal="left" vertical="center" wrapText="1" indent="1"/>
    </xf>
    <xf numFmtId="0" fontId="2" fillId="14" borderId="51" xfId="0" applyFont="1" applyFill="1" applyBorder="1" applyAlignment="1">
      <alignment horizontal="left" wrapText="1" indent="1"/>
    </xf>
    <xf numFmtId="0" fontId="2" fillId="14" borderId="39" xfId="0" applyFont="1" applyFill="1" applyBorder="1" applyAlignment="1">
      <alignment horizontal="left" wrapText="1" indent="1"/>
    </xf>
    <xf numFmtId="0" fontId="2" fillId="14" borderId="50" xfId="0" applyFont="1" applyFill="1" applyBorder="1" applyAlignment="1">
      <alignment horizontal="left" wrapText="1" indent="1"/>
    </xf>
    <xf numFmtId="0" fontId="1" fillId="16" borderId="48" xfId="0" applyFont="1" applyFill="1" applyBorder="1" applyAlignment="1">
      <alignment horizontal="center" vertical="center" wrapText="1"/>
    </xf>
    <xf numFmtId="0" fontId="1" fillId="16" borderId="45" xfId="0" applyFont="1" applyFill="1" applyBorder="1" applyAlignment="1">
      <alignment horizontal="center" vertical="center" wrapText="1"/>
    </xf>
    <xf numFmtId="0" fontId="1" fillId="16" borderId="42" xfId="0" applyFont="1" applyFill="1" applyBorder="1" applyAlignment="1">
      <alignment horizontal="center" vertical="center" wrapText="1"/>
    </xf>
    <xf numFmtId="0" fontId="1" fillId="17" borderId="51" xfId="0" applyFont="1" applyFill="1" applyBorder="1" applyAlignment="1">
      <alignment horizontal="center" vertical="center" wrapText="1"/>
    </xf>
    <xf numFmtId="0" fontId="1" fillId="17" borderId="39" xfId="0" applyFont="1" applyFill="1" applyBorder="1" applyAlignment="1">
      <alignment horizontal="center" vertical="center" wrapText="1"/>
    </xf>
    <xf numFmtId="0" fontId="1" fillId="17" borderId="50" xfId="0" applyFont="1" applyFill="1" applyBorder="1" applyAlignment="1">
      <alignment horizontal="center" vertical="center" wrapText="1"/>
    </xf>
    <xf numFmtId="0" fontId="1" fillId="13" borderId="1" xfId="0" applyFont="1" applyFill="1" applyBorder="1" applyAlignment="1">
      <alignment horizontal="center" vertical="center" wrapText="1"/>
    </xf>
    <xf numFmtId="0" fontId="1" fillId="13" borderId="0" xfId="0" applyFont="1" applyFill="1" applyAlignment="1">
      <alignment horizontal="center" vertical="center" wrapText="1"/>
    </xf>
    <xf numFmtId="0" fontId="1" fillId="13" borderId="2"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0" xfId="0" applyFont="1" applyFill="1" applyAlignment="1">
      <alignment horizontal="center" vertical="center" wrapText="1"/>
    </xf>
    <xf numFmtId="0" fontId="1" fillId="10" borderId="2" xfId="0" applyFont="1" applyFill="1" applyBorder="1" applyAlignment="1">
      <alignment horizontal="center" vertical="center" wrapText="1"/>
    </xf>
    <xf numFmtId="0" fontId="2" fillId="15" borderId="51" xfId="0" applyFont="1" applyFill="1" applyBorder="1" applyAlignment="1">
      <alignment horizontal="left" wrapText="1" indent="1"/>
    </xf>
    <xf numFmtId="0" fontId="2" fillId="15" borderId="39" xfId="0" applyFont="1" applyFill="1" applyBorder="1" applyAlignment="1">
      <alignment horizontal="left" wrapText="1" indent="1"/>
    </xf>
    <xf numFmtId="0" fontId="2" fillId="15" borderId="50" xfId="0" applyFont="1" applyFill="1" applyBorder="1" applyAlignment="1">
      <alignment horizontal="left" wrapText="1" indent="1"/>
    </xf>
    <xf numFmtId="0" fontId="44" fillId="36" borderId="0" xfId="0" applyFont="1" applyFill="1" applyAlignment="1">
      <alignment horizontal="center" vertical="center"/>
    </xf>
    <xf numFmtId="0" fontId="44" fillId="11" borderId="0" xfId="0" applyFont="1" applyFill="1" applyAlignment="1">
      <alignment horizontal="center" vertical="center"/>
    </xf>
    <xf numFmtId="0" fontId="39" fillId="34" borderId="73" xfId="0" applyFont="1" applyFill="1" applyBorder="1" applyAlignment="1">
      <alignment horizontal="center" vertical="center" wrapText="1"/>
    </xf>
    <xf numFmtId="0" fontId="39" fillId="34" borderId="72" xfId="0" applyFont="1" applyFill="1" applyBorder="1" applyAlignment="1">
      <alignment horizontal="center" vertical="center" wrapText="1"/>
    </xf>
    <xf numFmtId="0" fontId="39" fillId="29" borderId="63" xfId="0" applyFont="1" applyFill="1" applyBorder="1" applyAlignment="1">
      <alignment horizontal="center" vertical="center" wrapText="1"/>
    </xf>
    <xf numFmtId="0" fontId="39" fillId="29" borderId="59" xfId="0" applyFont="1" applyFill="1" applyBorder="1" applyAlignment="1">
      <alignment horizontal="center" vertical="center" wrapText="1"/>
    </xf>
    <xf numFmtId="0" fontId="41" fillId="28" borderId="63" xfId="0" applyFont="1" applyFill="1" applyBorder="1" applyAlignment="1">
      <alignment horizontal="center" vertical="center" wrapText="1"/>
    </xf>
    <xf numFmtId="0" fontId="41" fillId="28" borderId="62" xfId="0" applyFont="1" applyFill="1" applyBorder="1" applyAlignment="1">
      <alignment horizontal="center" vertical="center" wrapText="1"/>
    </xf>
    <xf numFmtId="0" fontId="41" fillId="28" borderId="59" xfId="0" applyFont="1" applyFill="1" applyBorder="1" applyAlignment="1">
      <alignment horizontal="center" vertical="center" wrapText="1"/>
    </xf>
    <xf numFmtId="0" fontId="6" fillId="15" borderId="40" xfId="0" applyFont="1" applyFill="1" applyBorder="1" applyAlignment="1">
      <alignment horizontal="center" vertical="center"/>
    </xf>
    <xf numFmtId="0" fontId="6" fillId="15" borderId="50" xfId="0" applyFont="1" applyFill="1" applyBorder="1" applyAlignment="1">
      <alignment horizontal="center" vertical="center"/>
    </xf>
    <xf numFmtId="0" fontId="6" fillId="14" borderId="40" xfId="0" applyFont="1" applyFill="1" applyBorder="1" applyAlignment="1">
      <alignment horizontal="center" vertical="center"/>
    </xf>
    <xf numFmtId="0" fontId="6" fillId="14" borderId="50" xfId="0" applyFont="1" applyFill="1" applyBorder="1" applyAlignment="1">
      <alignment horizontal="center" vertical="center"/>
    </xf>
    <xf numFmtId="0" fontId="39" fillId="23" borderId="63" xfId="0" applyFont="1" applyFill="1" applyBorder="1" applyAlignment="1">
      <alignment horizontal="center" vertical="center" wrapText="1"/>
    </xf>
    <xf numFmtId="0" fontId="39" fillId="23" borderId="62" xfId="0" applyFont="1" applyFill="1" applyBorder="1" applyAlignment="1">
      <alignment horizontal="center" vertical="center" wrapText="1"/>
    </xf>
    <xf numFmtId="0" fontId="39" fillId="23" borderId="59" xfId="0" applyFont="1" applyFill="1" applyBorder="1" applyAlignment="1">
      <alignment horizontal="center" vertical="center" wrapText="1"/>
    </xf>
    <xf numFmtId="0" fontId="39" fillId="33" borderId="63" xfId="0" applyFont="1" applyFill="1" applyBorder="1" applyAlignment="1">
      <alignment horizontal="center" vertical="center" wrapText="1"/>
    </xf>
    <xf numFmtId="0" fontId="39" fillId="33" borderId="62" xfId="0" applyFont="1" applyFill="1" applyBorder="1" applyAlignment="1">
      <alignment horizontal="center" vertical="center" wrapText="1"/>
    </xf>
    <xf numFmtId="0" fontId="39" fillId="33" borderId="59" xfId="0" applyFont="1" applyFill="1" applyBorder="1" applyAlignment="1">
      <alignment horizontal="center" vertical="center" wrapText="1"/>
    </xf>
    <xf numFmtId="0" fontId="39" fillId="31" borderId="63" xfId="0" applyFont="1" applyFill="1" applyBorder="1" applyAlignment="1">
      <alignment horizontal="center" vertical="center" wrapText="1"/>
    </xf>
    <xf numFmtId="0" fontId="39" fillId="31" borderId="62" xfId="0" applyFont="1" applyFill="1" applyBorder="1" applyAlignment="1">
      <alignment horizontal="center" vertical="center" wrapText="1"/>
    </xf>
    <xf numFmtId="0" fontId="39" fillId="31" borderId="59" xfId="0" applyFont="1" applyFill="1" applyBorder="1" applyAlignment="1">
      <alignment horizontal="center" vertical="center" wrapText="1"/>
    </xf>
    <xf numFmtId="0" fontId="39" fillId="30" borderId="63" xfId="0" applyFont="1" applyFill="1" applyBorder="1" applyAlignment="1">
      <alignment horizontal="center" vertical="center" wrapText="1"/>
    </xf>
    <xf numFmtId="0" fontId="39" fillId="30" borderId="62" xfId="0" applyFont="1" applyFill="1" applyBorder="1" applyAlignment="1">
      <alignment horizontal="center" vertical="center" wrapText="1"/>
    </xf>
    <xf numFmtId="0" fontId="39" fillId="30" borderId="59" xfId="0" applyFont="1" applyFill="1" applyBorder="1" applyAlignment="1">
      <alignment horizontal="center" vertical="center" wrapText="1"/>
    </xf>
    <xf numFmtId="0" fontId="39" fillId="24" borderId="63" xfId="0" applyFont="1" applyFill="1" applyBorder="1" applyAlignment="1">
      <alignment horizontal="center" vertical="center" wrapText="1"/>
    </xf>
    <xf numFmtId="0" fontId="39" fillId="24" borderId="62" xfId="0" applyFont="1" applyFill="1" applyBorder="1" applyAlignment="1">
      <alignment horizontal="center" vertical="center" wrapText="1"/>
    </xf>
    <xf numFmtId="0" fontId="39" fillId="24" borderId="59" xfId="0" applyFont="1" applyFill="1" applyBorder="1" applyAlignment="1">
      <alignment horizontal="center" vertical="center" wrapText="1"/>
    </xf>
    <xf numFmtId="0" fontId="39" fillId="14" borderId="63" xfId="0" applyFont="1" applyFill="1" applyBorder="1" applyAlignment="1">
      <alignment horizontal="center" vertical="center"/>
    </xf>
    <xf numFmtId="0" fontId="39" fillId="14" borderId="62" xfId="0" applyFont="1" applyFill="1" applyBorder="1" applyAlignment="1">
      <alignment horizontal="center" vertical="center"/>
    </xf>
    <xf numFmtId="0" fontId="39" fillId="14" borderId="59" xfId="0" applyFont="1" applyFill="1" applyBorder="1" applyAlignment="1">
      <alignment horizontal="center" vertical="center"/>
    </xf>
    <xf numFmtId="0" fontId="41" fillId="32" borderId="63" xfId="0" applyFont="1" applyFill="1" applyBorder="1" applyAlignment="1">
      <alignment horizontal="center" vertical="center"/>
    </xf>
    <xf numFmtId="0" fontId="41" fillId="32" borderId="62" xfId="0" applyFont="1" applyFill="1" applyBorder="1" applyAlignment="1">
      <alignment horizontal="center" vertical="center"/>
    </xf>
    <xf numFmtId="0" fontId="41" fillId="32" borderId="59" xfId="0" applyFont="1" applyFill="1" applyBorder="1" applyAlignment="1">
      <alignment horizontal="center" vertical="center"/>
    </xf>
    <xf numFmtId="0" fontId="41" fillId="24" borderId="63" xfId="0" applyFont="1" applyFill="1" applyBorder="1" applyAlignment="1">
      <alignment horizontal="center" vertical="center"/>
    </xf>
    <xf numFmtId="0" fontId="41" fillId="24" borderId="59" xfId="0" applyFont="1" applyFill="1" applyBorder="1" applyAlignment="1">
      <alignment horizontal="center" vertical="center"/>
    </xf>
    <xf numFmtId="0" fontId="41" fillId="25" borderId="63" xfId="0" applyFont="1" applyFill="1" applyBorder="1" applyAlignment="1">
      <alignment horizontal="center" vertical="center" wrapText="1"/>
    </xf>
    <xf numFmtId="0" fontId="41" fillId="25" borderId="62" xfId="0" applyFont="1" applyFill="1" applyBorder="1" applyAlignment="1">
      <alignment horizontal="center" vertical="center" wrapText="1"/>
    </xf>
    <xf numFmtId="0" fontId="41" fillId="25" borderId="59" xfId="0" applyFont="1" applyFill="1" applyBorder="1" applyAlignment="1">
      <alignment horizontal="center" vertical="center" wrapText="1"/>
    </xf>
    <xf numFmtId="0" fontId="44" fillId="22" borderId="0" xfId="0" applyFont="1" applyFill="1" applyAlignment="1">
      <alignment horizontal="center" vertical="center"/>
    </xf>
    <xf numFmtId="0" fontId="39" fillId="35" borderId="63" xfId="0" applyFont="1" applyFill="1" applyBorder="1" applyAlignment="1">
      <alignment horizontal="center" vertical="center" wrapText="1"/>
    </xf>
    <xf numFmtId="0" fontId="39" fillId="35" borderId="62" xfId="0" applyFont="1" applyFill="1" applyBorder="1" applyAlignment="1">
      <alignment horizontal="center" vertical="center" wrapText="1"/>
    </xf>
    <xf numFmtId="0" fontId="39" fillId="35" borderId="59" xfId="0" applyFont="1" applyFill="1" applyBorder="1" applyAlignment="1">
      <alignment horizontal="center" vertical="center" wrapText="1"/>
    </xf>
    <xf numFmtId="0" fontId="1" fillId="36" borderId="0" xfId="0" applyFont="1" applyFill="1" applyAlignment="1">
      <alignment horizontal="center" vertical="center"/>
    </xf>
    <xf numFmtId="0" fontId="1" fillId="5" borderId="45" xfId="0" applyFont="1" applyFill="1" applyBorder="1" applyAlignment="1">
      <alignment horizontal="center" vertical="top"/>
    </xf>
    <xf numFmtId="0" fontId="1" fillId="27" borderId="40" xfId="0" applyFont="1" applyFill="1" applyBorder="1" applyAlignment="1">
      <alignment horizontal="center" vertical="center" wrapText="1"/>
    </xf>
    <xf numFmtId="0" fontId="1" fillId="27" borderId="39" xfId="0" applyFont="1" applyFill="1" applyBorder="1" applyAlignment="1">
      <alignment horizontal="center" vertical="center" wrapText="1"/>
    </xf>
    <xf numFmtId="0" fontId="1" fillId="27" borderId="38" xfId="0" applyFont="1" applyFill="1" applyBorder="1" applyAlignment="1">
      <alignment horizontal="center" vertical="center" wrapText="1"/>
    </xf>
    <xf numFmtId="0" fontId="1" fillId="5" borderId="40" xfId="0" applyFont="1" applyFill="1" applyBorder="1" applyAlignment="1">
      <alignment horizontal="center" vertical="top"/>
    </xf>
    <xf numFmtId="0" fontId="1" fillId="5" borderId="39" xfId="0" applyFont="1" applyFill="1" applyBorder="1" applyAlignment="1">
      <alignment horizontal="center" vertical="top"/>
    </xf>
    <xf numFmtId="0" fontId="1" fillId="5" borderId="38" xfId="0" applyFont="1" applyFill="1" applyBorder="1" applyAlignment="1">
      <alignment horizontal="center" vertical="top"/>
    </xf>
    <xf numFmtId="0" fontId="2" fillId="14" borderId="75" xfId="0" applyFont="1" applyFill="1" applyBorder="1" applyAlignment="1">
      <alignment horizontal="center" vertical="center"/>
    </xf>
    <xf numFmtId="0" fontId="2" fillId="14" borderId="83" xfId="0" applyFont="1" applyFill="1" applyBorder="1" applyAlignment="1">
      <alignment horizontal="center" vertical="center"/>
    </xf>
    <xf numFmtId="0" fontId="2" fillId="14" borderId="76" xfId="0" applyFont="1" applyFill="1" applyBorder="1" applyAlignment="1">
      <alignment horizontal="center" vertical="center"/>
    </xf>
    <xf numFmtId="0" fontId="43" fillId="22" borderId="0" xfId="0" applyFont="1" applyFill="1" applyAlignment="1">
      <alignment horizontal="center" vertical="center"/>
    </xf>
    <xf numFmtId="0" fontId="1" fillId="27" borderId="40" xfId="0" applyFont="1" applyFill="1" applyBorder="1" applyAlignment="1">
      <alignment horizontal="center" vertical="center"/>
    </xf>
    <xf numFmtId="0" fontId="1" fillId="14" borderId="40" xfId="0" applyFont="1" applyFill="1" applyBorder="1" applyAlignment="1">
      <alignment horizontal="center" vertical="center"/>
    </xf>
    <xf numFmtId="0" fontId="43" fillId="11" borderId="0" xfId="0" applyFont="1" applyFill="1" applyAlignment="1">
      <alignment horizontal="center" vertical="center"/>
    </xf>
    <xf numFmtId="0" fontId="2" fillId="14" borderId="40" xfId="0" applyFont="1" applyFill="1" applyBorder="1" applyAlignment="1">
      <alignment horizontal="left" vertical="center" indent="1"/>
    </xf>
    <xf numFmtId="0" fontId="2" fillId="14" borderId="38" xfId="0" applyFont="1" applyFill="1" applyBorder="1" applyAlignment="1">
      <alignment horizontal="left" vertical="center" indent="1"/>
    </xf>
    <xf numFmtId="0" fontId="49" fillId="5" borderId="111" xfId="0" applyFont="1" applyFill="1" applyBorder="1" applyAlignment="1">
      <alignment horizontal="center" vertical="center"/>
    </xf>
    <xf numFmtId="0" fontId="49" fillId="5" borderId="110" xfId="0" applyFont="1" applyFill="1" applyBorder="1" applyAlignment="1">
      <alignment horizontal="center" vertical="center"/>
    </xf>
    <xf numFmtId="0" fontId="49" fillId="5" borderId="109" xfId="0" applyFont="1" applyFill="1" applyBorder="1" applyAlignment="1">
      <alignment horizontal="center" vertical="center"/>
    </xf>
    <xf numFmtId="0" fontId="2" fillId="5" borderId="91" xfId="0" applyFont="1" applyFill="1" applyBorder="1" applyAlignment="1">
      <alignment horizontal="left" vertical="center" wrapText="1" indent="1"/>
    </xf>
    <xf numFmtId="0" fontId="2" fillId="15" borderId="91" xfId="0" applyFont="1" applyFill="1" applyBorder="1" applyAlignment="1">
      <alignment horizontal="left" vertical="center" wrapText="1" indent="1"/>
    </xf>
    <xf numFmtId="0" fontId="2" fillId="14" borderId="91" xfId="0" applyFont="1" applyFill="1" applyBorder="1" applyAlignment="1">
      <alignment horizontal="left" vertical="center" wrapText="1" indent="1"/>
    </xf>
    <xf numFmtId="0" fontId="24" fillId="14" borderId="38" xfId="0" applyFont="1" applyFill="1" applyBorder="1" applyAlignment="1">
      <alignment horizontal="center"/>
    </xf>
    <xf numFmtId="0" fontId="38" fillId="15" borderId="48" xfId="0" applyFont="1" applyFill="1" applyBorder="1" applyAlignment="1">
      <alignment horizontal="left" vertical="center" indent="1"/>
    </xf>
    <xf numFmtId="0" fontId="9" fillId="2" borderId="0" xfId="0" applyFont="1" applyFill="1" applyBorder="1" applyAlignment="1">
      <alignment horizontal="left" vertical="center" indent="1"/>
    </xf>
    <xf numFmtId="0" fontId="9" fillId="2" borderId="0" xfId="0" applyFont="1" applyFill="1" applyBorder="1" applyAlignment="1">
      <alignment horizontal="left" vertical="center" wrapText="1" indent="1"/>
    </xf>
    <xf numFmtId="0" fontId="0" fillId="0" borderId="0" xfId="0" applyFont="1" applyAlignment="1">
      <alignment horizontal="left" wrapText="1" indent="1"/>
    </xf>
    <xf numFmtId="0" fontId="9" fillId="0" borderId="0" xfId="0" applyFont="1" applyBorder="1" applyAlignment="1">
      <alignment horizontal="left" vertical="center" indent="1"/>
    </xf>
    <xf numFmtId="0" fontId="2" fillId="0" borderId="0" xfId="0" applyFont="1" applyFill="1" applyAlignment="1">
      <alignment horizontal="left" vertical="center" wrapText="1" indent="1"/>
    </xf>
    <xf numFmtId="0" fontId="2" fillId="0" borderId="0" xfId="0" applyFont="1" applyBorder="1" applyAlignment="1">
      <alignment horizontal="left" vertical="center" wrapText="1" indent="1"/>
    </xf>
    <xf numFmtId="0" fontId="1" fillId="0" borderId="0" xfId="0" applyFont="1" applyAlignment="1">
      <alignment horizontal="left" indent="1"/>
    </xf>
    <xf numFmtId="0" fontId="4" fillId="0" borderId="0" xfId="0" applyFont="1" applyBorder="1" applyAlignment="1">
      <alignment horizontal="left" vertical="center" wrapText="1" indent="1"/>
    </xf>
    <xf numFmtId="0" fontId="2" fillId="0" borderId="0" xfId="0" applyFont="1" applyFill="1" applyBorder="1" applyAlignment="1">
      <alignment horizontal="left" vertical="center" wrapText="1" indent="1"/>
    </xf>
    <xf numFmtId="0" fontId="3" fillId="0" borderId="0" xfId="0" applyFont="1" applyAlignment="1">
      <alignment horizontal="left" wrapText="1" indent="1"/>
    </xf>
    <xf numFmtId="49" fontId="11" fillId="0" borderId="0" xfId="0" applyNumberFormat="1" applyFont="1" applyBorder="1" applyAlignment="1">
      <alignment horizontal="left" wrapText="1" inden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F547C-AB88-420E-A259-CBC6C48903D9}">
  <dimension ref="A1:E88"/>
  <sheetViews>
    <sheetView showGridLines="0" topLeftCell="A60" workbookViewId="0">
      <selection activeCell="F68" sqref="F68"/>
    </sheetView>
  </sheetViews>
  <sheetFormatPr defaultRowHeight="15" x14ac:dyDescent="0.25"/>
  <cols>
    <col min="1" max="1" width="16.5703125" customWidth="1"/>
    <col min="2" max="2" width="14.28515625" customWidth="1"/>
    <col min="3" max="3" width="48.5703125" customWidth="1"/>
    <col min="4" max="4" width="41.7109375" customWidth="1"/>
  </cols>
  <sheetData>
    <row r="1" spans="1:5" ht="38.25" customHeight="1" thickBot="1" x14ac:dyDescent="0.3">
      <c r="A1" s="585" t="s">
        <v>2023</v>
      </c>
      <c r="B1" s="585"/>
      <c r="C1" s="585"/>
      <c r="D1" s="585"/>
      <c r="E1" s="585"/>
    </row>
    <row r="2" spans="1:5" ht="15.75" customHeight="1" x14ac:dyDescent="0.25">
      <c r="A2" s="579" t="s">
        <v>103</v>
      </c>
      <c r="B2" s="581" t="s">
        <v>0</v>
      </c>
      <c r="C2" s="586" t="s">
        <v>1</v>
      </c>
      <c r="D2" s="581" t="s">
        <v>2022</v>
      </c>
      <c r="E2" s="4"/>
    </row>
    <row r="3" spans="1:5" ht="15.75" customHeight="1" thickBot="1" x14ac:dyDescent="0.3">
      <c r="A3" s="580"/>
      <c r="B3" s="582"/>
      <c r="C3" s="587"/>
      <c r="D3" s="582"/>
      <c r="E3" s="4"/>
    </row>
    <row r="4" spans="1:5" ht="45" customHeight="1" x14ac:dyDescent="0.25">
      <c r="A4" s="5" t="s">
        <v>2</v>
      </c>
      <c r="B4" s="6" t="s">
        <v>3</v>
      </c>
      <c r="C4" s="7" t="s">
        <v>99</v>
      </c>
      <c r="D4" s="7" t="s">
        <v>4</v>
      </c>
      <c r="E4" s="3"/>
    </row>
    <row r="5" spans="1:5" ht="45" customHeight="1" x14ac:dyDescent="0.25">
      <c r="A5" s="5" t="s">
        <v>2</v>
      </c>
      <c r="B5" s="6" t="s">
        <v>5</v>
      </c>
      <c r="C5" s="7" t="s">
        <v>99</v>
      </c>
      <c r="D5" s="7" t="s">
        <v>4</v>
      </c>
      <c r="E5" s="3"/>
    </row>
    <row r="6" spans="1:5" ht="35.1" customHeight="1" x14ac:dyDescent="0.25">
      <c r="A6" s="584" t="s">
        <v>2</v>
      </c>
      <c r="B6" s="578" t="s">
        <v>6</v>
      </c>
      <c r="C6" s="573" t="s">
        <v>100</v>
      </c>
      <c r="D6" s="578" t="s">
        <v>102</v>
      </c>
      <c r="E6" s="577"/>
    </row>
    <row r="7" spans="1:5" ht="35.1" customHeight="1" x14ac:dyDescent="0.25">
      <c r="A7" s="584"/>
      <c r="B7" s="578"/>
      <c r="C7" s="573"/>
      <c r="D7" s="578"/>
      <c r="E7" s="577"/>
    </row>
    <row r="8" spans="1:5" ht="45" customHeight="1" x14ac:dyDescent="0.25">
      <c r="A8" s="5" t="s">
        <v>7</v>
      </c>
      <c r="B8" s="6" t="s">
        <v>7</v>
      </c>
      <c r="C8" s="7" t="s">
        <v>101</v>
      </c>
      <c r="D8" s="7" t="s">
        <v>8</v>
      </c>
      <c r="E8" s="3"/>
    </row>
    <row r="9" spans="1:5" ht="22.5" customHeight="1" x14ac:dyDescent="0.25">
      <c r="A9" s="573" t="s">
        <v>9</v>
      </c>
      <c r="B9" s="573" t="s">
        <v>10</v>
      </c>
      <c r="C9" s="573" t="s">
        <v>111</v>
      </c>
      <c r="D9" s="583" t="s">
        <v>2394</v>
      </c>
      <c r="E9" s="3"/>
    </row>
    <row r="10" spans="1:5" ht="22.5" customHeight="1" x14ac:dyDescent="0.25">
      <c r="A10" s="573"/>
      <c r="B10" s="573"/>
      <c r="C10" s="573"/>
      <c r="D10" s="583"/>
      <c r="E10" s="3"/>
    </row>
    <row r="11" spans="1:5" ht="22.5" customHeight="1" x14ac:dyDescent="0.25">
      <c r="A11" s="576" t="s">
        <v>11</v>
      </c>
      <c r="B11" s="576" t="s">
        <v>12</v>
      </c>
      <c r="C11" s="573" t="s">
        <v>111</v>
      </c>
      <c r="D11" s="583" t="s">
        <v>2021</v>
      </c>
      <c r="E11" s="577"/>
    </row>
    <row r="12" spans="1:5" ht="22.5" customHeight="1" x14ac:dyDescent="0.25">
      <c r="A12" s="576"/>
      <c r="B12" s="576"/>
      <c r="C12" s="573"/>
      <c r="D12" s="583"/>
      <c r="E12" s="577"/>
    </row>
    <row r="13" spans="1:5" ht="22.5" customHeight="1" x14ac:dyDescent="0.25">
      <c r="A13" s="576" t="s">
        <v>13</v>
      </c>
      <c r="B13" s="576" t="s">
        <v>14</v>
      </c>
      <c r="C13" s="573" t="s">
        <v>112</v>
      </c>
      <c r="D13" s="583" t="s">
        <v>2021</v>
      </c>
      <c r="E13" s="577"/>
    </row>
    <row r="14" spans="1:5" ht="22.5" customHeight="1" x14ac:dyDescent="0.25">
      <c r="A14" s="576"/>
      <c r="B14" s="576"/>
      <c r="C14" s="573"/>
      <c r="D14" s="583"/>
      <c r="E14" s="577"/>
    </row>
    <row r="15" spans="1:5" ht="22.5" customHeight="1" x14ac:dyDescent="0.25">
      <c r="A15" s="576" t="s">
        <v>15</v>
      </c>
      <c r="B15" s="576" t="s">
        <v>16</v>
      </c>
      <c r="C15" s="573" t="s">
        <v>112</v>
      </c>
      <c r="D15" s="583" t="s">
        <v>2021</v>
      </c>
      <c r="E15" s="577"/>
    </row>
    <row r="16" spans="1:5" ht="22.5" customHeight="1" x14ac:dyDescent="0.25">
      <c r="A16" s="576"/>
      <c r="B16" s="576"/>
      <c r="C16" s="573"/>
      <c r="D16" s="583"/>
      <c r="E16" s="577"/>
    </row>
    <row r="17" spans="1:5" ht="22.5" customHeight="1" x14ac:dyDescent="0.25">
      <c r="A17" s="576" t="s">
        <v>17</v>
      </c>
      <c r="B17" s="576" t="s">
        <v>18</v>
      </c>
      <c r="C17" s="573" t="s">
        <v>111</v>
      </c>
      <c r="D17" s="583" t="s">
        <v>2021</v>
      </c>
      <c r="E17" s="577"/>
    </row>
    <row r="18" spans="1:5" ht="22.5" customHeight="1" x14ac:dyDescent="0.25">
      <c r="A18" s="576"/>
      <c r="B18" s="576"/>
      <c r="C18" s="573"/>
      <c r="D18" s="583"/>
      <c r="E18" s="577"/>
    </row>
    <row r="19" spans="1:5" ht="22.5" customHeight="1" x14ac:dyDescent="0.25">
      <c r="A19" s="576" t="s">
        <v>19</v>
      </c>
      <c r="B19" s="576" t="s">
        <v>20</v>
      </c>
      <c r="C19" s="573" t="s">
        <v>111</v>
      </c>
      <c r="D19" s="583" t="s">
        <v>2021</v>
      </c>
      <c r="E19" s="577"/>
    </row>
    <row r="20" spans="1:5" ht="22.5" customHeight="1" x14ac:dyDescent="0.25">
      <c r="A20" s="576"/>
      <c r="B20" s="576"/>
      <c r="C20" s="573"/>
      <c r="D20" s="583"/>
      <c r="E20" s="577"/>
    </row>
    <row r="21" spans="1:5" ht="22.5" customHeight="1" x14ac:dyDescent="0.25">
      <c r="A21" s="576" t="s">
        <v>21</v>
      </c>
      <c r="B21" s="576" t="s">
        <v>22</v>
      </c>
      <c r="C21" s="573" t="s">
        <v>110</v>
      </c>
      <c r="D21" s="583" t="s">
        <v>2021</v>
      </c>
      <c r="E21" s="577"/>
    </row>
    <row r="22" spans="1:5" ht="22.5" customHeight="1" x14ac:dyDescent="0.25">
      <c r="A22" s="576"/>
      <c r="B22" s="576"/>
      <c r="C22" s="573"/>
      <c r="D22" s="583"/>
      <c r="E22" s="577"/>
    </row>
    <row r="23" spans="1:5" ht="22.5" customHeight="1" x14ac:dyDescent="0.25">
      <c r="A23" s="576" t="s">
        <v>23</v>
      </c>
      <c r="B23" s="576" t="s">
        <v>24</v>
      </c>
      <c r="C23" s="573" t="s">
        <v>109</v>
      </c>
      <c r="D23" s="583" t="s">
        <v>2021</v>
      </c>
      <c r="E23" s="577"/>
    </row>
    <row r="24" spans="1:5" ht="22.5" customHeight="1" x14ac:dyDescent="0.25">
      <c r="A24" s="576"/>
      <c r="B24" s="576"/>
      <c r="C24" s="573"/>
      <c r="D24" s="583"/>
      <c r="E24" s="577"/>
    </row>
    <row r="25" spans="1:5" ht="22.5" customHeight="1" x14ac:dyDescent="0.25">
      <c r="A25" s="576" t="s">
        <v>25</v>
      </c>
      <c r="B25" s="576" t="s">
        <v>26</v>
      </c>
      <c r="C25" s="573" t="s">
        <v>109</v>
      </c>
      <c r="D25" s="583" t="s">
        <v>2021</v>
      </c>
      <c r="E25" s="577"/>
    </row>
    <row r="26" spans="1:5" ht="22.5" customHeight="1" x14ac:dyDescent="0.25">
      <c r="A26" s="576"/>
      <c r="B26" s="576"/>
      <c r="C26" s="573"/>
      <c r="D26" s="583"/>
      <c r="E26" s="577"/>
    </row>
    <row r="27" spans="1:5" ht="22.5" customHeight="1" x14ac:dyDescent="0.25">
      <c r="A27" s="576" t="s">
        <v>27</v>
      </c>
      <c r="B27" s="576" t="s">
        <v>28</v>
      </c>
      <c r="C27" s="573" t="s">
        <v>108</v>
      </c>
      <c r="D27" s="583" t="s">
        <v>2021</v>
      </c>
      <c r="E27" s="577"/>
    </row>
    <row r="28" spans="1:5" ht="22.5" customHeight="1" x14ac:dyDescent="0.25">
      <c r="A28" s="576"/>
      <c r="B28" s="576"/>
      <c r="C28" s="573"/>
      <c r="D28" s="583"/>
      <c r="E28" s="577"/>
    </row>
    <row r="29" spans="1:5" ht="22.5" customHeight="1" x14ac:dyDescent="0.25">
      <c r="A29" s="576" t="s">
        <v>29</v>
      </c>
      <c r="B29" s="576" t="s">
        <v>30</v>
      </c>
      <c r="C29" s="573" t="s">
        <v>31</v>
      </c>
      <c r="D29" s="583" t="s">
        <v>2021</v>
      </c>
      <c r="E29" s="577"/>
    </row>
    <row r="30" spans="1:5" ht="22.5" customHeight="1" x14ac:dyDescent="0.25">
      <c r="A30" s="576"/>
      <c r="B30" s="576"/>
      <c r="C30" s="573"/>
      <c r="D30" s="583"/>
      <c r="E30" s="577"/>
    </row>
    <row r="31" spans="1:5" ht="22.5" customHeight="1" x14ac:dyDescent="0.25">
      <c r="A31" s="576" t="s">
        <v>32</v>
      </c>
      <c r="B31" s="576" t="s">
        <v>33</v>
      </c>
      <c r="C31" s="573" t="s">
        <v>31</v>
      </c>
      <c r="D31" s="583" t="s">
        <v>2021</v>
      </c>
      <c r="E31" s="577"/>
    </row>
    <row r="32" spans="1:5" ht="22.5" customHeight="1" x14ac:dyDescent="0.25">
      <c r="A32" s="576"/>
      <c r="B32" s="576"/>
      <c r="C32" s="573"/>
      <c r="D32" s="583"/>
      <c r="E32" s="577"/>
    </row>
    <row r="33" spans="1:5" ht="22.5" customHeight="1" x14ac:dyDescent="0.25">
      <c r="A33" s="576" t="s">
        <v>34</v>
      </c>
      <c r="B33" s="576" t="s">
        <v>35</v>
      </c>
      <c r="C33" s="573" t="s">
        <v>31</v>
      </c>
      <c r="D33" s="583" t="s">
        <v>2021</v>
      </c>
      <c r="E33" s="577"/>
    </row>
    <row r="34" spans="1:5" ht="22.5" customHeight="1" x14ac:dyDescent="0.25">
      <c r="A34" s="576"/>
      <c r="B34" s="576"/>
      <c r="C34" s="573"/>
      <c r="D34" s="583"/>
      <c r="E34" s="577"/>
    </row>
    <row r="35" spans="1:5" ht="22.5" customHeight="1" x14ac:dyDescent="0.25">
      <c r="A35" s="576" t="s">
        <v>36</v>
      </c>
      <c r="B35" s="576" t="s">
        <v>37</v>
      </c>
      <c r="C35" s="573" t="s">
        <v>31</v>
      </c>
      <c r="D35" s="583" t="s">
        <v>2021</v>
      </c>
      <c r="E35" s="577"/>
    </row>
    <row r="36" spans="1:5" ht="22.5" customHeight="1" x14ac:dyDescent="0.25">
      <c r="A36" s="576"/>
      <c r="B36" s="576"/>
      <c r="C36" s="573"/>
      <c r="D36" s="583"/>
      <c r="E36" s="577"/>
    </row>
    <row r="37" spans="1:5" ht="22.5" customHeight="1" x14ac:dyDescent="0.25">
      <c r="A37" s="576" t="s">
        <v>38</v>
      </c>
      <c r="B37" s="576" t="s">
        <v>39</v>
      </c>
      <c r="C37" s="573" t="s">
        <v>40</v>
      </c>
      <c r="D37" s="583" t="s">
        <v>2021</v>
      </c>
      <c r="E37" s="577"/>
    </row>
    <row r="38" spans="1:5" ht="22.5" customHeight="1" x14ac:dyDescent="0.25">
      <c r="A38" s="576"/>
      <c r="B38" s="576"/>
      <c r="C38" s="573"/>
      <c r="D38" s="583"/>
      <c r="E38" s="577"/>
    </row>
    <row r="39" spans="1:5" ht="22.5" customHeight="1" x14ac:dyDescent="0.25">
      <c r="A39" s="576" t="s">
        <v>41</v>
      </c>
      <c r="B39" s="576" t="s">
        <v>42</v>
      </c>
      <c r="C39" s="573" t="s">
        <v>31</v>
      </c>
      <c r="D39" s="583" t="s">
        <v>2021</v>
      </c>
      <c r="E39" s="577"/>
    </row>
    <row r="40" spans="1:5" ht="22.5" customHeight="1" x14ac:dyDescent="0.25">
      <c r="A40" s="576"/>
      <c r="B40" s="576"/>
      <c r="C40" s="573"/>
      <c r="D40" s="583"/>
      <c r="E40" s="577"/>
    </row>
    <row r="41" spans="1:5" ht="22.5" customHeight="1" x14ac:dyDescent="0.25">
      <c r="A41" s="576" t="s">
        <v>43</v>
      </c>
      <c r="B41" s="576" t="s">
        <v>44</v>
      </c>
      <c r="C41" s="573" t="s">
        <v>45</v>
      </c>
      <c r="D41" s="583" t="s">
        <v>2021</v>
      </c>
      <c r="E41" s="577"/>
    </row>
    <row r="42" spans="1:5" ht="22.5" customHeight="1" x14ac:dyDescent="0.25">
      <c r="A42" s="576"/>
      <c r="B42" s="576"/>
      <c r="C42" s="573"/>
      <c r="D42" s="583"/>
      <c r="E42" s="577"/>
    </row>
    <row r="43" spans="1:5" ht="22.5" customHeight="1" x14ac:dyDescent="0.25">
      <c r="A43" s="576" t="s">
        <v>46</v>
      </c>
      <c r="B43" s="576" t="s">
        <v>47</v>
      </c>
      <c r="C43" s="573" t="s">
        <v>45</v>
      </c>
      <c r="D43" s="583" t="s">
        <v>2021</v>
      </c>
      <c r="E43" s="577"/>
    </row>
    <row r="44" spans="1:5" ht="22.5" customHeight="1" x14ac:dyDescent="0.25">
      <c r="A44" s="576"/>
      <c r="B44" s="576"/>
      <c r="C44" s="573"/>
      <c r="D44" s="583"/>
      <c r="E44" s="577"/>
    </row>
    <row r="45" spans="1:5" ht="22.5" customHeight="1" x14ac:dyDescent="0.25">
      <c r="A45" s="576" t="s">
        <v>48</v>
      </c>
      <c r="B45" s="576" t="s">
        <v>49</v>
      </c>
      <c r="C45" s="573" t="s">
        <v>45</v>
      </c>
      <c r="D45" s="583" t="s">
        <v>2021</v>
      </c>
      <c r="E45" s="577"/>
    </row>
    <row r="46" spans="1:5" ht="22.5" customHeight="1" x14ac:dyDescent="0.25">
      <c r="A46" s="576"/>
      <c r="B46" s="576"/>
      <c r="C46" s="573"/>
      <c r="D46" s="583"/>
      <c r="E46" s="577"/>
    </row>
    <row r="47" spans="1:5" ht="22.5" customHeight="1" x14ac:dyDescent="0.25">
      <c r="A47" s="576" t="s">
        <v>50</v>
      </c>
      <c r="B47" s="576" t="s">
        <v>51</v>
      </c>
      <c r="C47" s="573" t="s">
        <v>45</v>
      </c>
      <c r="D47" s="583" t="s">
        <v>2021</v>
      </c>
      <c r="E47" s="577"/>
    </row>
    <row r="48" spans="1:5" ht="22.5" customHeight="1" x14ac:dyDescent="0.25">
      <c r="A48" s="576"/>
      <c r="B48" s="576"/>
      <c r="C48" s="573"/>
      <c r="D48" s="583"/>
      <c r="E48" s="577"/>
    </row>
    <row r="49" spans="1:5" ht="22.5" customHeight="1" x14ac:dyDescent="0.25">
      <c r="A49" s="576" t="s">
        <v>52</v>
      </c>
      <c r="B49" s="576" t="s">
        <v>53</v>
      </c>
      <c r="C49" s="573" t="s">
        <v>45</v>
      </c>
      <c r="D49" s="583" t="s">
        <v>2021</v>
      </c>
      <c r="E49" s="577"/>
    </row>
    <row r="50" spans="1:5" ht="22.5" customHeight="1" x14ac:dyDescent="0.25">
      <c r="A50" s="576"/>
      <c r="B50" s="576"/>
      <c r="C50" s="573"/>
      <c r="D50" s="583"/>
      <c r="E50" s="577"/>
    </row>
    <row r="51" spans="1:5" ht="22.5" customHeight="1" x14ac:dyDescent="0.25">
      <c r="A51" s="576" t="s">
        <v>54</v>
      </c>
      <c r="B51" s="576" t="s">
        <v>55</v>
      </c>
      <c r="C51" s="573" t="s">
        <v>45</v>
      </c>
      <c r="D51" s="583" t="s">
        <v>2021</v>
      </c>
      <c r="E51" s="577"/>
    </row>
    <row r="52" spans="1:5" ht="22.5" customHeight="1" x14ac:dyDescent="0.25">
      <c r="A52" s="576"/>
      <c r="B52" s="576"/>
      <c r="C52" s="573"/>
      <c r="D52" s="583"/>
      <c r="E52" s="577"/>
    </row>
    <row r="53" spans="1:5" ht="22.5" customHeight="1" x14ac:dyDescent="0.25">
      <c r="A53" s="576" t="s">
        <v>56</v>
      </c>
      <c r="B53" s="576" t="s">
        <v>57</v>
      </c>
      <c r="C53" s="573" t="s">
        <v>40</v>
      </c>
      <c r="D53" s="583" t="s">
        <v>2021</v>
      </c>
      <c r="E53" s="577"/>
    </row>
    <row r="54" spans="1:5" ht="22.5" customHeight="1" x14ac:dyDescent="0.25">
      <c r="A54" s="576"/>
      <c r="B54" s="576"/>
      <c r="C54" s="573"/>
      <c r="D54" s="583"/>
      <c r="E54" s="577"/>
    </row>
    <row r="55" spans="1:5" ht="22.5" customHeight="1" x14ac:dyDescent="0.25">
      <c r="A55" s="576" t="s">
        <v>58</v>
      </c>
      <c r="B55" s="576" t="s">
        <v>59</v>
      </c>
      <c r="C55" s="573" t="s">
        <v>40</v>
      </c>
      <c r="D55" s="583" t="s">
        <v>2021</v>
      </c>
      <c r="E55" s="577"/>
    </row>
    <row r="56" spans="1:5" ht="22.5" customHeight="1" x14ac:dyDescent="0.25">
      <c r="A56" s="576"/>
      <c r="B56" s="576"/>
      <c r="C56" s="573"/>
      <c r="D56" s="583"/>
      <c r="E56" s="577"/>
    </row>
    <row r="57" spans="1:5" ht="22.5" customHeight="1" x14ac:dyDescent="0.25">
      <c r="A57" s="576" t="s">
        <v>60</v>
      </c>
      <c r="B57" s="576" t="s">
        <v>61</v>
      </c>
      <c r="C57" s="573" t="s">
        <v>40</v>
      </c>
      <c r="D57" s="583" t="s">
        <v>2021</v>
      </c>
      <c r="E57" s="577"/>
    </row>
    <row r="58" spans="1:5" ht="22.5" customHeight="1" x14ac:dyDescent="0.25">
      <c r="A58" s="576"/>
      <c r="B58" s="576"/>
      <c r="C58" s="573"/>
      <c r="D58" s="583"/>
      <c r="E58" s="577"/>
    </row>
    <row r="59" spans="1:5" ht="22.5" customHeight="1" x14ac:dyDescent="0.25">
      <c r="A59" s="576" t="s">
        <v>62</v>
      </c>
      <c r="B59" s="576" t="s">
        <v>63</v>
      </c>
      <c r="C59" s="573" t="s">
        <v>40</v>
      </c>
      <c r="D59" s="583" t="s">
        <v>2021</v>
      </c>
      <c r="E59" s="577"/>
    </row>
    <row r="60" spans="1:5" ht="22.5" customHeight="1" x14ac:dyDescent="0.25">
      <c r="A60" s="576"/>
      <c r="B60" s="576"/>
      <c r="C60" s="573"/>
      <c r="D60" s="583"/>
      <c r="E60" s="577"/>
    </row>
    <row r="61" spans="1:5" ht="22.5" customHeight="1" x14ac:dyDescent="0.25">
      <c r="A61" s="576" t="s">
        <v>64</v>
      </c>
      <c r="B61" s="576" t="s">
        <v>65</v>
      </c>
      <c r="C61" s="573" t="s">
        <v>40</v>
      </c>
      <c r="D61" s="583" t="s">
        <v>2021</v>
      </c>
      <c r="E61" s="577"/>
    </row>
    <row r="62" spans="1:5" ht="22.5" customHeight="1" x14ac:dyDescent="0.25">
      <c r="A62" s="576"/>
      <c r="B62" s="576"/>
      <c r="C62" s="573"/>
      <c r="D62" s="583"/>
      <c r="E62" s="577"/>
    </row>
    <row r="63" spans="1:5" ht="22.5" customHeight="1" x14ac:dyDescent="0.25">
      <c r="A63" s="576" t="s">
        <v>66</v>
      </c>
      <c r="B63" s="576" t="s">
        <v>67</v>
      </c>
      <c r="C63" s="573" t="s">
        <v>68</v>
      </c>
      <c r="D63" s="583" t="s">
        <v>2021</v>
      </c>
      <c r="E63" s="577"/>
    </row>
    <row r="64" spans="1:5" ht="22.5" customHeight="1" x14ac:dyDescent="0.25">
      <c r="A64" s="576"/>
      <c r="B64" s="576"/>
      <c r="C64" s="573"/>
      <c r="D64" s="583"/>
      <c r="E64" s="577"/>
    </row>
    <row r="65" spans="1:5" ht="22.5" customHeight="1" x14ac:dyDescent="0.25">
      <c r="A65" s="576" t="s">
        <v>69</v>
      </c>
      <c r="B65" s="576" t="s">
        <v>70</v>
      </c>
      <c r="C65" s="573" t="s">
        <v>68</v>
      </c>
      <c r="D65" s="583" t="s">
        <v>2021</v>
      </c>
      <c r="E65" s="577"/>
    </row>
    <row r="66" spans="1:5" ht="22.5" customHeight="1" x14ac:dyDescent="0.25">
      <c r="A66" s="576"/>
      <c r="B66" s="576"/>
      <c r="C66" s="573"/>
      <c r="D66" s="583"/>
      <c r="E66" s="577"/>
    </row>
    <row r="67" spans="1:5" ht="22.5" customHeight="1" x14ac:dyDescent="0.25">
      <c r="A67" s="576" t="s">
        <v>71</v>
      </c>
      <c r="B67" s="576" t="s">
        <v>72</v>
      </c>
      <c r="C67" s="573" t="s">
        <v>104</v>
      </c>
      <c r="D67" s="583" t="s">
        <v>2021</v>
      </c>
      <c r="E67" s="577"/>
    </row>
    <row r="68" spans="1:5" ht="22.5" customHeight="1" x14ac:dyDescent="0.25">
      <c r="A68" s="576"/>
      <c r="B68" s="576"/>
      <c r="C68" s="573"/>
      <c r="D68" s="583"/>
      <c r="E68" s="577"/>
    </row>
    <row r="69" spans="1:5" ht="22.5" customHeight="1" x14ac:dyDescent="0.25">
      <c r="A69" s="576" t="s">
        <v>73</v>
      </c>
      <c r="B69" s="576" t="s">
        <v>74</v>
      </c>
      <c r="C69" s="573" t="s">
        <v>104</v>
      </c>
      <c r="D69" s="583" t="s">
        <v>2394</v>
      </c>
      <c r="E69" s="577"/>
    </row>
    <row r="70" spans="1:5" ht="22.5" customHeight="1" x14ac:dyDescent="0.25">
      <c r="A70" s="576"/>
      <c r="B70" s="576"/>
      <c r="C70" s="573"/>
      <c r="D70" s="583"/>
      <c r="E70" s="577"/>
    </row>
    <row r="71" spans="1:5" ht="22.5" customHeight="1" x14ac:dyDescent="0.25">
      <c r="A71" s="576" t="s">
        <v>75</v>
      </c>
      <c r="B71" s="576" t="s">
        <v>76</v>
      </c>
      <c r="C71" s="573" t="s">
        <v>77</v>
      </c>
      <c r="D71" s="583" t="s">
        <v>2021</v>
      </c>
      <c r="E71" s="577"/>
    </row>
    <row r="72" spans="1:5" ht="22.5" customHeight="1" x14ac:dyDescent="0.25">
      <c r="A72" s="576"/>
      <c r="B72" s="576"/>
      <c r="C72" s="573"/>
      <c r="D72" s="583"/>
      <c r="E72" s="577"/>
    </row>
    <row r="73" spans="1:5" ht="22.5" customHeight="1" x14ac:dyDescent="0.25">
      <c r="A73" s="573" t="s">
        <v>106</v>
      </c>
      <c r="B73" s="578" t="s">
        <v>78</v>
      </c>
      <c r="C73" s="573" t="s">
        <v>105</v>
      </c>
      <c r="D73" s="573" t="s">
        <v>79</v>
      </c>
      <c r="E73" s="577"/>
    </row>
    <row r="74" spans="1:5" ht="22.5" customHeight="1" x14ac:dyDescent="0.25">
      <c r="A74" s="573"/>
      <c r="B74" s="578"/>
      <c r="C74" s="573"/>
      <c r="D74" s="573"/>
      <c r="E74" s="577"/>
    </row>
    <row r="75" spans="1:5" ht="22.5" customHeight="1" x14ac:dyDescent="0.25">
      <c r="A75" s="584" t="s">
        <v>107</v>
      </c>
      <c r="B75" s="578" t="s">
        <v>80</v>
      </c>
      <c r="C75" s="573" t="s">
        <v>113</v>
      </c>
      <c r="D75" s="576" t="s">
        <v>81</v>
      </c>
      <c r="E75" s="577"/>
    </row>
    <row r="76" spans="1:5" ht="22.5" customHeight="1" x14ac:dyDescent="0.25">
      <c r="A76" s="584"/>
      <c r="B76" s="578"/>
      <c r="C76" s="573"/>
      <c r="D76" s="576"/>
      <c r="E76" s="577"/>
    </row>
    <row r="77" spans="1:5" ht="22.5" customHeight="1" x14ac:dyDescent="0.25">
      <c r="A77" s="5" t="s">
        <v>82</v>
      </c>
      <c r="B77" s="6" t="s">
        <v>83</v>
      </c>
      <c r="C77" s="5" t="s">
        <v>84</v>
      </c>
      <c r="D77" s="8" t="s">
        <v>85</v>
      </c>
      <c r="E77" s="3"/>
    </row>
    <row r="78" spans="1:5" ht="22.5" customHeight="1" x14ac:dyDescent="0.25">
      <c r="A78" s="5" t="s">
        <v>86</v>
      </c>
      <c r="B78" s="6" t="s">
        <v>87</v>
      </c>
      <c r="C78" s="5" t="s">
        <v>84</v>
      </c>
      <c r="D78" s="8" t="s">
        <v>88</v>
      </c>
      <c r="E78" s="3"/>
    </row>
    <row r="79" spans="1:5" ht="22.5" customHeight="1" x14ac:dyDescent="0.25">
      <c r="A79" s="5" t="s">
        <v>89</v>
      </c>
      <c r="B79" s="6" t="s">
        <v>90</v>
      </c>
      <c r="C79" s="5" t="s">
        <v>84</v>
      </c>
      <c r="D79" s="8" t="s">
        <v>91</v>
      </c>
      <c r="E79" s="3"/>
    </row>
    <row r="80" spans="1:5" ht="22.5" customHeight="1" x14ac:dyDescent="0.25">
      <c r="A80" s="576" t="s">
        <v>92</v>
      </c>
      <c r="B80" s="576" t="s">
        <v>93</v>
      </c>
      <c r="C80" s="573" t="s">
        <v>94</v>
      </c>
      <c r="D80" s="583" t="s">
        <v>2021</v>
      </c>
      <c r="E80" s="577"/>
    </row>
    <row r="81" spans="1:5" ht="22.5" customHeight="1" x14ac:dyDescent="0.25">
      <c r="A81" s="576"/>
      <c r="B81" s="576"/>
      <c r="C81" s="573"/>
      <c r="D81" s="583"/>
      <c r="E81" s="577"/>
    </row>
    <row r="82" spans="1:5" ht="22.5" customHeight="1" x14ac:dyDescent="0.25">
      <c r="A82" s="576" t="s">
        <v>95</v>
      </c>
      <c r="B82" s="576" t="s">
        <v>96</v>
      </c>
      <c r="C82" s="573" t="s">
        <v>94</v>
      </c>
      <c r="D82" s="583" t="s">
        <v>2021</v>
      </c>
      <c r="E82" s="577"/>
    </row>
    <row r="83" spans="1:5" ht="22.5" customHeight="1" x14ac:dyDescent="0.25">
      <c r="A83" s="576"/>
      <c r="B83" s="576"/>
      <c r="C83" s="573"/>
      <c r="D83" s="583"/>
      <c r="E83" s="577"/>
    </row>
    <row r="84" spans="1:5" ht="22.5" customHeight="1" x14ac:dyDescent="0.25">
      <c r="A84" s="574" t="s">
        <v>97</v>
      </c>
      <c r="B84" s="574" t="s">
        <v>98</v>
      </c>
      <c r="C84" s="573" t="s">
        <v>94</v>
      </c>
      <c r="D84" s="571" t="s">
        <v>2021</v>
      </c>
      <c r="E84" s="577"/>
    </row>
    <row r="85" spans="1:5" ht="22.5" customHeight="1" thickBot="1" x14ac:dyDescent="0.3">
      <c r="A85" s="575"/>
      <c r="B85" s="575"/>
      <c r="C85" s="573"/>
      <c r="D85" s="572"/>
      <c r="E85" s="577"/>
    </row>
    <row r="86" spans="1:5" ht="20.100000000000001" customHeight="1" x14ac:dyDescent="0.25">
      <c r="A86" s="10" t="s">
        <v>114</v>
      </c>
      <c r="C86" s="1"/>
    </row>
    <row r="87" spans="1:5" ht="20.100000000000001" customHeight="1" x14ac:dyDescent="0.25">
      <c r="A87" s="10" t="s">
        <v>115</v>
      </c>
    </row>
    <row r="88" spans="1:5" x14ac:dyDescent="0.25">
      <c r="C88" s="9"/>
    </row>
  </sheetData>
  <mergeCells count="194">
    <mergeCell ref="A1:E1"/>
    <mergeCell ref="A9:A10"/>
    <mergeCell ref="B9:B10"/>
    <mergeCell ref="A11:A12"/>
    <mergeCell ref="B11:B12"/>
    <mergeCell ref="E11:E12"/>
    <mergeCell ref="D9:D10"/>
    <mergeCell ref="D11:D12"/>
    <mergeCell ref="B2:B3"/>
    <mergeCell ref="C2:C3"/>
    <mergeCell ref="A6:A7"/>
    <mergeCell ref="B6:B7"/>
    <mergeCell ref="C6:C7"/>
    <mergeCell ref="E6:E7"/>
    <mergeCell ref="A13:A14"/>
    <mergeCell ref="B13:B14"/>
    <mergeCell ref="E13:E14"/>
    <mergeCell ref="A15:A16"/>
    <mergeCell ref="B15:B16"/>
    <mergeCell ref="E15:E16"/>
    <mergeCell ref="C13:C14"/>
    <mergeCell ref="C15:C16"/>
    <mergeCell ref="D13:D14"/>
    <mergeCell ref="D15:D16"/>
    <mergeCell ref="A17:A18"/>
    <mergeCell ref="B17:B18"/>
    <mergeCell ref="E17:E18"/>
    <mergeCell ref="A19:A20"/>
    <mergeCell ref="B19:B20"/>
    <mergeCell ref="E19:E20"/>
    <mergeCell ref="C17:C18"/>
    <mergeCell ref="C19:C20"/>
    <mergeCell ref="D17:D18"/>
    <mergeCell ref="D19:D20"/>
    <mergeCell ref="A21:A22"/>
    <mergeCell ref="B21:B22"/>
    <mergeCell ref="E21:E22"/>
    <mergeCell ref="A23:A24"/>
    <mergeCell ref="B23:B24"/>
    <mergeCell ref="E23:E24"/>
    <mergeCell ref="D21:D22"/>
    <mergeCell ref="D23:D24"/>
    <mergeCell ref="C23:C24"/>
    <mergeCell ref="C21:C22"/>
    <mergeCell ref="A25:A26"/>
    <mergeCell ref="B25:B26"/>
    <mergeCell ref="C25:C26"/>
    <mergeCell ref="E25:E26"/>
    <mergeCell ref="A27:A28"/>
    <mergeCell ref="B27:B28"/>
    <mergeCell ref="E27:E28"/>
    <mergeCell ref="D25:D26"/>
    <mergeCell ref="D27:D28"/>
    <mergeCell ref="B29:B30"/>
    <mergeCell ref="C29:C30"/>
    <mergeCell ref="E29:E30"/>
    <mergeCell ref="A31:A32"/>
    <mergeCell ref="B31:B32"/>
    <mergeCell ref="C31:C32"/>
    <mergeCell ref="E31:E32"/>
    <mergeCell ref="D29:D30"/>
    <mergeCell ref="D31:D32"/>
    <mergeCell ref="E37:E38"/>
    <mergeCell ref="A39:A40"/>
    <mergeCell ref="B39:B40"/>
    <mergeCell ref="C39:C40"/>
    <mergeCell ref="E39:E40"/>
    <mergeCell ref="D37:D38"/>
    <mergeCell ref="D39:D40"/>
    <mergeCell ref="A33:A34"/>
    <mergeCell ref="B33:B34"/>
    <mergeCell ref="C33:C34"/>
    <mergeCell ref="E33:E34"/>
    <mergeCell ref="A35:A36"/>
    <mergeCell ref="B35:B36"/>
    <mergeCell ref="C35:C36"/>
    <mergeCell ref="E35:E36"/>
    <mergeCell ref="D33:D34"/>
    <mergeCell ref="D35:D36"/>
    <mergeCell ref="E45:E46"/>
    <mergeCell ref="A47:A48"/>
    <mergeCell ref="B47:B48"/>
    <mergeCell ref="C47:C48"/>
    <mergeCell ref="E47:E48"/>
    <mergeCell ref="D45:D46"/>
    <mergeCell ref="D47:D48"/>
    <mergeCell ref="A41:A42"/>
    <mergeCell ref="B41:B42"/>
    <mergeCell ref="C41:C42"/>
    <mergeCell ref="E41:E42"/>
    <mergeCell ref="A43:A44"/>
    <mergeCell ref="B43:B44"/>
    <mergeCell ref="C43:C44"/>
    <mergeCell ref="E43:E44"/>
    <mergeCell ref="D41:D42"/>
    <mergeCell ref="D43:D44"/>
    <mergeCell ref="E53:E54"/>
    <mergeCell ref="A55:A56"/>
    <mergeCell ref="B55:B56"/>
    <mergeCell ref="C55:C56"/>
    <mergeCell ref="E55:E56"/>
    <mergeCell ref="D53:D54"/>
    <mergeCell ref="D55:D56"/>
    <mergeCell ref="A49:A50"/>
    <mergeCell ref="B49:B50"/>
    <mergeCell ref="C49:C50"/>
    <mergeCell ref="E49:E50"/>
    <mergeCell ref="A51:A52"/>
    <mergeCell ref="B51:B52"/>
    <mergeCell ref="C51:C52"/>
    <mergeCell ref="E51:E52"/>
    <mergeCell ref="D49:D50"/>
    <mergeCell ref="D51:D52"/>
    <mergeCell ref="E61:E62"/>
    <mergeCell ref="A63:A64"/>
    <mergeCell ref="B63:B64"/>
    <mergeCell ref="C63:C64"/>
    <mergeCell ref="E63:E64"/>
    <mergeCell ref="D61:D62"/>
    <mergeCell ref="D63:D64"/>
    <mergeCell ref="A57:A58"/>
    <mergeCell ref="B57:B58"/>
    <mergeCell ref="C57:C58"/>
    <mergeCell ref="E57:E58"/>
    <mergeCell ref="A59:A60"/>
    <mergeCell ref="B59:B60"/>
    <mergeCell ref="C59:C60"/>
    <mergeCell ref="E59:E60"/>
    <mergeCell ref="D57:D58"/>
    <mergeCell ref="D59:D60"/>
    <mergeCell ref="E69:E70"/>
    <mergeCell ref="A71:A72"/>
    <mergeCell ref="B71:B72"/>
    <mergeCell ref="C71:C72"/>
    <mergeCell ref="E71:E72"/>
    <mergeCell ref="D69:D70"/>
    <mergeCell ref="D71:D72"/>
    <mergeCell ref="A65:A66"/>
    <mergeCell ref="B65:B66"/>
    <mergeCell ref="C65:C66"/>
    <mergeCell ref="E65:E66"/>
    <mergeCell ref="A67:A68"/>
    <mergeCell ref="B67:B68"/>
    <mergeCell ref="E67:E68"/>
    <mergeCell ref="D65:D66"/>
    <mergeCell ref="D67:D68"/>
    <mergeCell ref="E84:E85"/>
    <mergeCell ref="D6:D7"/>
    <mergeCell ref="A2:A3"/>
    <mergeCell ref="D2:D3"/>
    <mergeCell ref="C9:C10"/>
    <mergeCell ref="C11:C12"/>
    <mergeCell ref="A80:A81"/>
    <mergeCell ref="B80:B81"/>
    <mergeCell ref="C80:C81"/>
    <mergeCell ref="E80:E81"/>
    <mergeCell ref="A82:A83"/>
    <mergeCell ref="B82:B83"/>
    <mergeCell ref="C82:C83"/>
    <mergeCell ref="E82:E83"/>
    <mergeCell ref="D80:D81"/>
    <mergeCell ref="D82:D83"/>
    <mergeCell ref="A73:A74"/>
    <mergeCell ref="B73:B74"/>
    <mergeCell ref="D73:D74"/>
    <mergeCell ref="E73:E74"/>
    <mergeCell ref="A75:A76"/>
    <mergeCell ref="B75:B76"/>
    <mergeCell ref="D75:D76"/>
    <mergeCell ref="E75:E76"/>
    <mergeCell ref="D84:D85"/>
    <mergeCell ref="C73:C74"/>
    <mergeCell ref="C75:C76"/>
    <mergeCell ref="C69:C70"/>
    <mergeCell ref="C67:C68"/>
    <mergeCell ref="C27:C28"/>
    <mergeCell ref="A84:A85"/>
    <mergeCell ref="B84:B85"/>
    <mergeCell ref="C84:C85"/>
    <mergeCell ref="A69:A70"/>
    <mergeCell ref="B69:B70"/>
    <mergeCell ref="A61:A62"/>
    <mergeCell ref="B61:B62"/>
    <mergeCell ref="C61:C62"/>
    <mergeCell ref="A53:A54"/>
    <mergeCell ref="B53:B54"/>
    <mergeCell ref="C53:C54"/>
    <mergeCell ref="A45:A46"/>
    <mergeCell ref="B45:B46"/>
    <mergeCell ref="C45:C46"/>
    <mergeCell ref="A37:A38"/>
    <mergeCell ref="B37:B38"/>
    <mergeCell ref="C37:C38"/>
    <mergeCell ref="A29:A30"/>
  </mergeCells>
  <pageMargins left="0.511811024" right="0.511811024" top="0.78740157499999996" bottom="0.78740157499999996" header="0.31496062000000002" footer="0.31496062000000002"/>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5D1C67-2610-487F-840A-B49A894C7990}">
  <dimension ref="A1:F19"/>
  <sheetViews>
    <sheetView showGridLines="0" zoomScale="80" zoomScaleNormal="80" workbookViewId="0">
      <selection activeCell="H16" sqref="H16"/>
    </sheetView>
  </sheetViews>
  <sheetFormatPr defaultRowHeight="15" x14ac:dyDescent="0.25"/>
  <cols>
    <col min="1" max="1" width="11.5703125" customWidth="1"/>
    <col min="2" max="2" width="15.7109375" customWidth="1"/>
    <col min="3" max="5" width="17.7109375" customWidth="1"/>
    <col min="6" max="6" width="15.7109375" customWidth="1"/>
    <col min="7" max="7" width="10.140625" bestFit="1" customWidth="1"/>
    <col min="8" max="9" width="9.28515625" bestFit="1" customWidth="1"/>
  </cols>
  <sheetData>
    <row r="1" spans="1:6" ht="30.75" customHeight="1" thickBot="1" x14ac:dyDescent="0.3">
      <c r="A1" s="598" t="s">
        <v>962</v>
      </c>
      <c r="B1" s="598"/>
      <c r="C1" s="598"/>
      <c r="D1" s="598"/>
      <c r="E1" s="598"/>
      <c r="F1" s="598"/>
    </row>
    <row r="2" spans="1:6" ht="24.75" customHeight="1" thickBot="1" x14ac:dyDescent="0.3">
      <c r="A2" s="97"/>
      <c r="B2" s="95" t="s">
        <v>960</v>
      </c>
      <c r="C2" s="96" t="s">
        <v>2143</v>
      </c>
      <c r="D2" s="95" t="s">
        <v>2144</v>
      </c>
      <c r="E2" s="95" t="s">
        <v>2145</v>
      </c>
    </row>
    <row r="3" spans="1:6" ht="22.5" customHeight="1" x14ac:dyDescent="0.25">
      <c r="A3" s="549" t="s">
        <v>1686</v>
      </c>
      <c r="B3" s="94">
        <v>222</v>
      </c>
      <c r="C3" s="93">
        <v>1.32</v>
      </c>
      <c r="D3" s="93">
        <v>0.93</v>
      </c>
      <c r="E3" s="93">
        <v>1.29</v>
      </c>
    </row>
    <row r="4" spans="1:6" ht="22.5" customHeight="1" x14ac:dyDescent="0.25">
      <c r="A4" s="549" t="s">
        <v>1233</v>
      </c>
      <c r="B4" s="94">
        <v>436</v>
      </c>
      <c r="C4" s="93">
        <v>1.03</v>
      </c>
      <c r="D4" s="93">
        <v>0.62</v>
      </c>
      <c r="E4" s="93">
        <v>0.32</v>
      </c>
    </row>
    <row r="5" spans="1:6" ht="22.5" customHeight="1" x14ac:dyDescent="0.25">
      <c r="A5" s="549" t="s">
        <v>1559</v>
      </c>
      <c r="B5" s="94">
        <v>263</v>
      </c>
      <c r="C5" s="93">
        <v>2.79</v>
      </c>
      <c r="D5" s="93">
        <v>0.62</v>
      </c>
      <c r="E5" s="93">
        <v>1.1000000000000001</v>
      </c>
    </row>
    <row r="6" spans="1:6" ht="22.5" customHeight="1" x14ac:dyDescent="0.25">
      <c r="A6" s="549" t="s">
        <v>1105</v>
      </c>
      <c r="B6" s="94">
        <v>788</v>
      </c>
      <c r="C6" s="93">
        <v>1.06</v>
      </c>
      <c r="D6" s="93">
        <v>0.52</v>
      </c>
      <c r="E6" s="93">
        <v>0.56000000000000005</v>
      </c>
    </row>
    <row r="7" spans="1:6" ht="22.5" customHeight="1" x14ac:dyDescent="0.25">
      <c r="A7" s="549" t="s">
        <v>1098</v>
      </c>
      <c r="B7" s="94">
        <v>594</v>
      </c>
      <c r="C7" s="93">
        <v>2.19</v>
      </c>
      <c r="D7" s="93">
        <v>1.1399999999999999</v>
      </c>
      <c r="E7" s="93">
        <v>0.79</v>
      </c>
    </row>
    <row r="8" spans="1:6" ht="22.5" customHeight="1" x14ac:dyDescent="0.25">
      <c r="A8" s="549" t="s">
        <v>1131</v>
      </c>
      <c r="B8" s="94">
        <v>365</v>
      </c>
      <c r="C8" s="93">
        <v>1.35</v>
      </c>
      <c r="D8" s="93">
        <v>1.4</v>
      </c>
      <c r="E8" s="93">
        <v>0.89</v>
      </c>
    </row>
    <row r="9" spans="1:6" ht="22.5" customHeight="1" x14ac:dyDescent="0.25">
      <c r="A9" s="549" t="s">
        <v>1197</v>
      </c>
      <c r="B9" s="94">
        <v>438</v>
      </c>
      <c r="C9" s="93">
        <v>0.83</v>
      </c>
      <c r="D9" s="93">
        <v>0.22</v>
      </c>
      <c r="E9" s="93">
        <v>0.84</v>
      </c>
    </row>
    <row r="10" spans="1:6" ht="22.5" customHeight="1" x14ac:dyDescent="0.25">
      <c r="A10" s="549" t="s">
        <v>1124</v>
      </c>
      <c r="B10" s="94">
        <v>641</v>
      </c>
      <c r="C10" s="93">
        <v>2.12</v>
      </c>
      <c r="D10" s="93">
        <v>1.1499999999999999</v>
      </c>
      <c r="E10" s="93">
        <v>1.3</v>
      </c>
    </row>
    <row r="11" spans="1:6" ht="22.5" customHeight="1" x14ac:dyDescent="0.25">
      <c r="A11" s="549" t="s">
        <v>1112</v>
      </c>
      <c r="B11" s="94">
        <v>427</v>
      </c>
      <c r="C11" s="93">
        <v>34.21</v>
      </c>
      <c r="D11" s="93">
        <v>1.23</v>
      </c>
      <c r="E11" s="93">
        <v>0.36</v>
      </c>
    </row>
    <row r="12" spans="1:6" ht="22.5" customHeight="1" x14ac:dyDescent="0.25">
      <c r="A12" s="549" t="s">
        <v>966</v>
      </c>
      <c r="B12" s="94">
        <v>741</v>
      </c>
      <c r="C12" s="93">
        <v>2.42</v>
      </c>
      <c r="D12" s="93">
        <v>1.07</v>
      </c>
      <c r="E12" s="93">
        <v>0.89</v>
      </c>
    </row>
    <row r="13" spans="1:6" ht="22.5" customHeight="1" x14ac:dyDescent="0.25">
      <c r="A13" s="549" t="s">
        <v>1179</v>
      </c>
      <c r="B13" s="94">
        <v>496</v>
      </c>
      <c r="C13" s="93">
        <v>1.26</v>
      </c>
      <c r="D13" s="93">
        <v>0.46</v>
      </c>
      <c r="E13" s="93">
        <v>1.21</v>
      </c>
    </row>
    <row r="14" spans="1:6" ht="22.5" customHeight="1" x14ac:dyDescent="0.25">
      <c r="A14" s="62" t="s">
        <v>1092</v>
      </c>
      <c r="B14" s="94">
        <v>824</v>
      </c>
      <c r="C14" s="93">
        <v>1.62</v>
      </c>
      <c r="D14" s="93">
        <v>0.82</v>
      </c>
      <c r="E14" s="93">
        <v>0.71</v>
      </c>
    </row>
    <row r="15" spans="1:6" ht="22.5" customHeight="1" x14ac:dyDescent="0.25">
      <c r="A15" s="549" t="s">
        <v>1325</v>
      </c>
      <c r="B15" s="94">
        <v>479</v>
      </c>
      <c r="C15" s="93">
        <v>6.92</v>
      </c>
      <c r="D15" s="93">
        <v>0.57999999999999996</v>
      </c>
      <c r="E15" s="93">
        <v>0.36</v>
      </c>
    </row>
    <row r="16" spans="1:6" ht="22.5" customHeight="1" x14ac:dyDescent="0.25">
      <c r="A16" s="62" t="s">
        <v>1437</v>
      </c>
      <c r="B16" s="94">
        <v>561</v>
      </c>
      <c r="C16" s="93">
        <v>1.96</v>
      </c>
      <c r="D16" s="93">
        <v>0.63</v>
      </c>
      <c r="E16" s="93">
        <v>1</v>
      </c>
    </row>
    <row r="17" spans="1:5" ht="22.5" customHeight="1" x14ac:dyDescent="0.25">
      <c r="A17" s="549" t="s">
        <v>1079</v>
      </c>
      <c r="B17" s="94">
        <v>542</v>
      </c>
      <c r="C17" s="93">
        <v>3.63</v>
      </c>
      <c r="D17" s="93">
        <v>0.44</v>
      </c>
      <c r="E17" s="93">
        <v>0.67</v>
      </c>
    </row>
    <row r="18" spans="1:5" ht="22.5" customHeight="1" x14ac:dyDescent="0.25">
      <c r="A18" s="549" t="s">
        <v>1127</v>
      </c>
      <c r="B18" s="94">
        <v>456</v>
      </c>
      <c r="C18" s="93">
        <v>1.1000000000000001</v>
      </c>
      <c r="D18" s="93">
        <v>0.39</v>
      </c>
      <c r="E18" s="93">
        <v>0.77</v>
      </c>
    </row>
    <row r="19" spans="1:5" ht="22.5" customHeight="1" thickBot="1" x14ac:dyDescent="0.3">
      <c r="A19" s="11" t="s">
        <v>959</v>
      </c>
      <c r="B19" s="92">
        <v>8273</v>
      </c>
      <c r="C19" s="91">
        <v>1.67</v>
      </c>
      <c r="D19" s="91">
        <v>0.66</v>
      </c>
      <c r="E19" s="91">
        <v>0.77</v>
      </c>
    </row>
  </sheetData>
  <mergeCells count="1">
    <mergeCell ref="A1:F1"/>
  </mergeCells>
  <pageMargins left="0.511811024" right="0.511811024" top="0.78740157499999996" bottom="0.78740157499999996" header="0.31496062000000002" footer="0.31496062000000002"/>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DD750-D98F-465C-A22B-F1F977F21D3A}">
  <dimension ref="A1:F19"/>
  <sheetViews>
    <sheetView showGridLines="0" zoomScale="80" zoomScaleNormal="80" workbookViewId="0">
      <selection activeCell="F14" sqref="F14"/>
    </sheetView>
  </sheetViews>
  <sheetFormatPr defaultRowHeight="15" x14ac:dyDescent="0.25"/>
  <cols>
    <col min="1" max="1" width="11.5703125" customWidth="1"/>
    <col min="2" max="2" width="15.7109375" customWidth="1"/>
    <col min="3" max="5" width="17.7109375" customWidth="1"/>
    <col min="6" max="6" width="15.7109375" customWidth="1"/>
    <col min="7" max="7" width="10.140625" bestFit="1" customWidth="1"/>
    <col min="8" max="9" width="9.28515625" bestFit="1" customWidth="1"/>
  </cols>
  <sheetData>
    <row r="1" spans="1:6" ht="30.75" customHeight="1" thickBot="1" x14ac:dyDescent="0.3">
      <c r="A1" s="598" t="s">
        <v>963</v>
      </c>
      <c r="B1" s="598"/>
      <c r="C1" s="598"/>
      <c r="D1" s="598"/>
      <c r="E1" s="598"/>
      <c r="F1" s="598"/>
    </row>
    <row r="2" spans="1:6" ht="24.75" customHeight="1" thickBot="1" x14ac:dyDescent="0.3">
      <c r="A2" s="97"/>
      <c r="B2" s="95" t="s">
        <v>960</v>
      </c>
      <c r="C2" s="96" t="s">
        <v>2143</v>
      </c>
      <c r="D2" s="95" t="s">
        <v>2144</v>
      </c>
      <c r="E2" s="95" t="s">
        <v>2145</v>
      </c>
    </row>
    <row r="3" spans="1:6" ht="22.5" customHeight="1" x14ac:dyDescent="0.25">
      <c r="A3" s="549" t="s">
        <v>1686</v>
      </c>
      <c r="B3" s="94">
        <v>200</v>
      </c>
      <c r="C3" s="93">
        <v>1.24</v>
      </c>
      <c r="D3" s="93">
        <v>0.83</v>
      </c>
      <c r="E3" s="93">
        <v>1.18</v>
      </c>
    </row>
    <row r="4" spans="1:6" ht="22.5" customHeight="1" x14ac:dyDescent="0.25">
      <c r="A4" s="549" t="s">
        <v>1233</v>
      </c>
      <c r="B4" s="94">
        <v>316</v>
      </c>
      <c r="C4" s="93">
        <v>0.73</v>
      </c>
      <c r="D4" s="93">
        <v>0.49</v>
      </c>
      <c r="E4" s="93">
        <v>0.14000000000000001</v>
      </c>
    </row>
    <row r="5" spans="1:6" ht="22.5" customHeight="1" x14ac:dyDescent="0.25">
      <c r="A5" s="549" t="s">
        <v>1559</v>
      </c>
      <c r="B5" s="94">
        <v>87</v>
      </c>
      <c r="C5" s="93">
        <v>1.07</v>
      </c>
      <c r="D5" s="93">
        <v>0.02</v>
      </c>
      <c r="E5" s="93">
        <v>0.68</v>
      </c>
    </row>
    <row r="6" spans="1:6" ht="22.5" customHeight="1" x14ac:dyDescent="0.25">
      <c r="A6" s="549" t="s">
        <v>1105</v>
      </c>
      <c r="B6" s="94">
        <v>1208</v>
      </c>
      <c r="C6" s="93">
        <v>1.63</v>
      </c>
      <c r="D6" s="93">
        <v>0.75</v>
      </c>
      <c r="E6" s="93">
        <v>0.98</v>
      </c>
    </row>
    <row r="7" spans="1:6" ht="22.5" customHeight="1" x14ac:dyDescent="0.25">
      <c r="A7" s="549" t="s">
        <v>1098</v>
      </c>
      <c r="B7" s="94">
        <v>529</v>
      </c>
      <c r="C7" s="93">
        <v>1.96</v>
      </c>
      <c r="D7" s="93">
        <v>1.01</v>
      </c>
      <c r="E7" s="93">
        <v>0.76</v>
      </c>
    </row>
    <row r="8" spans="1:6" ht="22.5" customHeight="1" x14ac:dyDescent="0.25">
      <c r="A8" s="549" t="s">
        <v>1131</v>
      </c>
      <c r="B8" s="94">
        <v>368</v>
      </c>
      <c r="C8" s="93">
        <v>1.34</v>
      </c>
      <c r="D8" s="93">
        <v>1.34</v>
      </c>
      <c r="E8" s="93">
        <v>0.99</v>
      </c>
    </row>
    <row r="9" spans="1:6" ht="22.5" customHeight="1" x14ac:dyDescent="0.25">
      <c r="A9" s="549" t="s">
        <v>1197</v>
      </c>
      <c r="B9" s="94">
        <v>525</v>
      </c>
      <c r="C9" s="93">
        <v>0.98</v>
      </c>
      <c r="D9" s="93">
        <v>0.28999999999999998</v>
      </c>
      <c r="E9" s="93">
        <v>0.85</v>
      </c>
    </row>
    <row r="10" spans="1:6" ht="22.5" customHeight="1" x14ac:dyDescent="0.25">
      <c r="A10" s="549" t="s">
        <v>1124</v>
      </c>
      <c r="B10" s="94">
        <v>452</v>
      </c>
      <c r="C10" s="93">
        <v>1.47</v>
      </c>
      <c r="D10" s="93">
        <v>0.81</v>
      </c>
      <c r="E10" s="93">
        <v>0.86</v>
      </c>
    </row>
    <row r="11" spans="1:6" ht="22.5" customHeight="1" x14ac:dyDescent="0.25">
      <c r="A11" s="549" t="s">
        <v>1112</v>
      </c>
      <c r="B11" s="94">
        <v>425</v>
      </c>
      <c r="C11" s="93">
        <v>34.78</v>
      </c>
      <c r="D11" s="93">
        <v>1.24</v>
      </c>
      <c r="E11" s="93">
        <v>0.33</v>
      </c>
    </row>
    <row r="12" spans="1:6" ht="22.5" customHeight="1" x14ac:dyDescent="0.25">
      <c r="A12" s="549" t="s">
        <v>966</v>
      </c>
      <c r="B12" s="94">
        <v>287</v>
      </c>
      <c r="C12" s="93">
        <v>0.88</v>
      </c>
      <c r="D12" s="93">
        <v>0.38</v>
      </c>
      <c r="E12" s="93">
        <v>0.44</v>
      </c>
    </row>
    <row r="13" spans="1:6" ht="22.5" customHeight="1" x14ac:dyDescent="0.25">
      <c r="A13" s="549" t="s">
        <v>1179</v>
      </c>
      <c r="B13" s="94">
        <v>667</v>
      </c>
      <c r="C13" s="93">
        <v>1.69</v>
      </c>
      <c r="D13" s="93">
        <v>0.8</v>
      </c>
      <c r="E13" s="93">
        <v>1.46</v>
      </c>
    </row>
    <row r="14" spans="1:6" ht="22.5" customHeight="1" x14ac:dyDescent="0.25">
      <c r="A14" s="62" t="s">
        <v>1092</v>
      </c>
      <c r="B14" s="94">
        <v>883</v>
      </c>
      <c r="C14" s="93">
        <v>1.74</v>
      </c>
      <c r="D14" s="93">
        <v>0.87</v>
      </c>
      <c r="E14" s="93">
        <v>0.78</v>
      </c>
    </row>
    <row r="15" spans="1:6" ht="22.5" customHeight="1" x14ac:dyDescent="0.25">
      <c r="A15" s="549" t="s">
        <v>1325</v>
      </c>
      <c r="B15" s="94">
        <v>396</v>
      </c>
      <c r="C15" s="93">
        <v>6.01</v>
      </c>
      <c r="D15" s="93">
        <v>0.52</v>
      </c>
      <c r="E15" s="93">
        <v>0.18</v>
      </c>
    </row>
    <row r="16" spans="1:6" ht="22.5" customHeight="1" x14ac:dyDescent="0.25">
      <c r="A16" s="62" t="s">
        <v>1437</v>
      </c>
      <c r="B16" s="94">
        <v>556</v>
      </c>
      <c r="C16" s="93">
        <v>1.94</v>
      </c>
      <c r="D16" s="93">
        <v>0.55000000000000004</v>
      </c>
      <c r="E16" s="93">
        <v>1.19</v>
      </c>
    </row>
    <row r="17" spans="1:5" ht="22.5" customHeight="1" x14ac:dyDescent="0.25">
      <c r="A17" s="549" t="s">
        <v>1079</v>
      </c>
      <c r="B17" s="94">
        <v>543</v>
      </c>
      <c r="C17" s="93">
        <v>3.63</v>
      </c>
      <c r="D17" s="93">
        <v>0.45</v>
      </c>
      <c r="E17" s="93">
        <v>0.61</v>
      </c>
    </row>
    <row r="18" spans="1:5" ht="22.5" customHeight="1" x14ac:dyDescent="0.25">
      <c r="A18" s="549" t="s">
        <v>1127</v>
      </c>
      <c r="B18" s="94">
        <v>605</v>
      </c>
      <c r="C18" s="93">
        <v>1.38</v>
      </c>
      <c r="D18" s="93">
        <v>0.52</v>
      </c>
      <c r="E18" s="93">
        <v>1</v>
      </c>
    </row>
    <row r="19" spans="1:5" ht="22.5" customHeight="1" thickBot="1" x14ac:dyDescent="0.3">
      <c r="A19" s="11" t="s">
        <v>959</v>
      </c>
      <c r="B19" s="92">
        <v>8047</v>
      </c>
      <c r="C19" s="91">
        <v>1.61</v>
      </c>
      <c r="D19" s="91">
        <v>0.64</v>
      </c>
      <c r="E19" s="91">
        <v>0.77</v>
      </c>
    </row>
  </sheetData>
  <mergeCells count="1">
    <mergeCell ref="A1:F1"/>
  </mergeCells>
  <pageMargins left="0.511811024" right="0.511811024" top="0.78740157499999996" bottom="0.78740157499999996" header="0.31496062000000002" footer="0.31496062000000002"/>
  <pageSetup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95657-CA6A-427A-81EB-B2DC1A0BA562}">
  <dimension ref="A1:Y146"/>
  <sheetViews>
    <sheetView showGridLines="0" zoomScale="50" zoomScaleNormal="50" workbookViewId="0">
      <selection activeCell="N26" sqref="N26"/>
    </sheetView>
  </sheetViews>
  <sheetFormatPr defaultRowHeight="15" x14ac:dyDescent="0.25"/>
  <cols>
    <col min="1" max="1" width="18.28515625" customWidth="1"/>
    <col min="2" max="2" width="10.140625" customWidth="1"/>
    <col min="3" max="3" width="17.5703125" customWidth="1"/>
    <col min="4" max="4" width="14.7109375" customWidth="1"/>
    <col min="8" max="8" width="14.140625" customWidth="1"/>
    <col min="9" max="9" width="17.140625" customWidth="1"/>
    <col min="10" max="10" width="18.7109375" customWidth="1"/>
    <col min="11" max="11" width="10.42578125" customWidth="1"/>
    <col min="12" max="12" width="14" customWidth="1"/>
    <col min="13" max="13" width="17.5703125" customWidth="1"/>
    <col min="14" max="14" width="14" customWidth="1"/>
    <col min="15" max="15" width="18.85546875" customWidth="1"/>
    <col min="16" max="16" width="10.28515625" customWidth="1"/>
    <col min="17" max="17" width="12.28515625" customWidth="1"/>
    <col min="18" max="18" width="13.85546875" customWidth="1"/>
    <col min="19" max="19" width="24.28515625" customWidth="1"/>
    <col min="20" max="20" width="17.7109375" customWidth="1"/>
    <col min="21" max="21" width="16.85546875" customWidth="1"/>
    <col min="22" max="22" width="17.5703125" customWidth="1"/>
  </cols>
  <sheetData>
    <row r="1" spans="1:25" ht="35.25" customHeight="1" x14ac:dyDescent="0.25">
      <c r="A1" s="616" t="s">
        <v>2020</v>
      </c>
      <c r="B1" s="616"/>
      <c r="C1" s="616"/>
      <c r="D1" s="616"/>
      <c r="E1" s="616"/>
      <c r="F1" s="616"/>
      <c r="G1" s="616"/>
      <c r="H1" s="616"/>
      <c r="I1" s="616"/>
      <c r="J1" s="616"/>
      <c r="K1" s="616"/>
      <c r="L1" s="185"/>
      <c r="M1" s="185"/>
      <c r="N1" s="185"/>
      <c r="O1" s="185"/>
      <c r="P1" s="185"/>
      <c r="Q1" s="185"/>
      <c r="R1" s="185"/>
      <c r="S1" s="185"/>
      <c r="T1" s="185"/>
      <c r="U1" s="185"/>
      <c r="V1" s="185"/>
      <c r="W1" s="13"/>
      <c r="X1" s="13"/>
      <c r="Y1" s="13"/>
    </row>
    <row r="2" spans="1:25" s="27" customFormat="1" ht="24" customHeight="1" x14ac:dyDescent="0.25">
      <c r="A2" s="184"/>
      <c r="B2" s="183" t="s">
        <v>1071</v>
      </c>
      <c r="C2" s="183" t="s">
        <v>1070</v>
      </c>
      <c r="D2" s="182" t="s">
        <v>1069</v>
      </c>
      <c r="E2" s="110"/>
      <c r="F2" s="110"/>
      <c r="G2" s="110"/>
      <c r="H2" s="110"/>
      <c r="I2" s="110"/>
      <c r="J2" s="110"/>
      <c r="K2" s="110"/>
      <c r="L2" s="110"/>
      <c r="M2" s="110"/>
      <c r="N2" s="110"/>
      <c r="O2" s="110"/>
      <c r="P2" s="110"/>
      <c r="Q2" s="110"/>
      <c r="R2" s="110"/>
      <c r="S2" s="110"/>
      <c r="T2" s="182" t="s">
        <v>1068</v>
      </c>
      <c r="U2" s="181" t="s">
        <v>1067</v>
      </c>
      <c r="V2" s="180" t="s">
        <v>1</v>
      </c>
      <c r="W2" s="110"/>
      <c r="X2" s="110"/>
      <c r="Y2" s="110"/>
    </row>
    <row r="3" spans="1:25" s="27" customFormat="1" ht="24" customHeight="1" x14ac:dyDescent="0.25">
      <c r="A3" s="170" t="s">
        <v>1066</v>
      </c>
      <c r="B3" s="169"/>
      <c r="C3" s="179"/>
      <c r="D3" s="110"/>
      <c r="E3" s="178" t="s">
        <v>1065</v>
      </c>
      <c r="F3" s="177" t="s">
        <v>420</v>
      </c>
      <c r="G3" s="176" t="s">
        <v>1064</v>
      </c>
      <c r="H3" s="172" t="s">
        <v>1063</v>
      </c>
      <c r="I3" s="172" t="s">
        <v>1062</v>
      </c>
      <c r="J3" s="175" t="s">
        <v>1061</v>
      </c>
      <c r="K3" s="172" t="s">
        <v>1060</v>
      </c>
      <c r="L3" s="172" t="s">
        <v>1059</v>
      </c>
      <c r="M3" s="172" t="s">
        <v>1057</v>
      </c>
      <c r="N3" s="174" t="s">
        <v>1058</v>
      </c>
      <c r="O3" s="173" t="s">
        <v>1057</v>
      </c>
      <c r="P3" s="173" t="s">
        <v>1056</v>
      </c>
      <c r="Q3" s="173" t="s">
        <v>1055</v>
      </c>
      <c r="R3" s="172" t="s">
        <v>1054</v>
      </c>
      <c r="S3" s="171" t="s">
        <v>2148</v>
      </c>
      <c r="T3" s="120"/>
      <c r="U3" s="110"/>
      <c r="V3" s="110"/>
      <c r="W3" s="110"/>
      <c r="X3" s="110"/>
      <c r="Y3" s="110"/>
    </row>
    <row r="4" spans="1:25" s="27" customFormat="1" ht="24" customHeight="1" x14ac:dyDescent="0.25">
      <c r="A4" s="170" t="s">
        <v>1053</v>
      </c>
      <c r="B4" s="169"/>
      <c r="C4" s="72"/>
      <c r="D4" s="72"/>
      <c r="E4" s="166" t="s">
        <v>1052</v>
      </c>
      <c r="F4" s="167" t="s">
        <v>1051</v>
      </c>
      <c r="G4" s="166" t="s">
        <v>1050</v>
      </c>
      <c r="H4" s="167" t="s">
        <v>1049</v>
      </c>
      <c r="I4" s="167" t="s">
        <v>1048</v>
      </c>
      <c r="J4" s="168" t="s">
        <v>1047</v>
      </c>
      <c r="K4" s="166" t="s">
        <v>1046</v>
      </c>
      <c r="L4" s="110" t="s">
        <v>1045</v>
      </c>
      <c r="M4" s="167" t="s">
        <v>1044</v>
      </c>
      <c r="N4" s="167" t="s">
        <v>1043</v>
      </c>
      <c r="O4" s="167" t="s">
        <v>1042</v>
      </c>
      <c r="P4" s="166" t="s">
        <v>1041</v>
      </c>
      <c r="Q4" s="110" t="s">
        <v>1040</v>
      </c>
      <c r="R4" s="166" t="s">
        <v>1039</v>
      </c>
      <c r="S4" s="166"/>
      <c r="T4" s="110"/>
      <c r="U4" s="110"/>
      <c r="V4" s="110"/>
      <c r="W4" s="110"/>
      <c r="X4" s="110"/>
      <c r="Y4" s="110"/>
    </row>
    <row r="5" spans="1:25" s="27" customFormat="1" ht="24" customHeight="1" x14ac:dyDescent="0.25">
      <c r="A5" s="110"/>
      <c r="B5" s="110"/>
      <c r="C5" s="72"/>
      <c r="D5" s="72"/>
      <c r="E5" s="166"/>
      <c r="F5" s="166"/>
      <c r="G5" s="166"/>
      <c r="H5" s="110"/>
      <c r="I5" s="110"/>
      <c r="J5" s="110"/>
      <c r="K5" s="138"/>
      <c r="L5" s="110"/>
      <c r="M5" s="110"/>
      <c r="N5" s="110"/>
      <c r="O5" s="110"/>
      <c r="P5" s="110"/>
      <c r="Q5" s="110"/>
      <c r="R5" s="110"/>
      <c r="S5" s="110"/>
      <c r="T5" s="110"/>
      <c r="U5" s="110"/>
      <c r="V5" s="110"/>
      <c r="W5" s="110"/>
      <c r="X5" s="110"/>
      <c r="Y5" s="110"/>
    </row>
    <row r="6" spans="1:25" s="27" customFormat="1" ht="24" customHeight="1" thickBot="1" x14ac:dyDescent="0.3">
      <c r="A6" s="110"/>
      <c r="B6" s="110"/>
      <c r="C6" s="110"/>
      <c r="D6" s="110"/>
      <c r="E6" s="166"/>
      <c r="F6" s="166"/>
      <c r="G6" s="166"/>
      <c r="H6" s="110"/>
      <c r="I6" s="110"/>
      <c r="J6" s="110"/>
      <c r="K6" s="110"/>
      <c r="L6" s="110"/>
      <c r="M6" s="110"/>
      <c r="N6" s="110"/>
      <c r="O6" s="110"/>
      <c r="P6" s="110"/>
      <c r="Q6" s="110"/>
      <c r="R6" s="110"/>
      <c r="S6" s="110"/>
      <c r="T6" s="165"/>
      <c r="U6" s="110"/>
      <c r="V6" s="110"/>
      <c r="W6" s="110"/>
      <c r="X6" s="110"/>
      <c r="Y6" s="110"/>
    </row>
    <row r="7" spans="1:25" s="27" customFormat="1" ht="24" customHeight="1" x14ac:dyDescent="0.25">
      <c r="A7" s="613" t="s">
        <v>1038</v>
      </c>
      <c r="B7" s="607" t="s">
        <v>987</v>
      </c>
      <c r="C7" s="164" t="s">
        <v>2</v>
      </c>
      <c r="D7" s="163" t="s">
        <v>5</v>
      </c>
      <c r="E7" s="128" t="s">
        <v>968</v>
      </c>
      <c r="F7" s="128" t="s">
        <v>968</v>
      </c>
      <c r="G7" s="128" t="s">
        <v>968</v>
      </c>
      <c r="H7" s="128" t="s">
        <v>968</v>
      </c>
      <c r="I7" s="128" t="s">
        <v>968</v>
      </c>
      <c r="J7" s="128" t="s">
        <v>968</v>
      </c>
      <c r="K7" s="128" t="s">
        <v>968</v>
      </c>
      <c r="L7" s="128" t="s">
        <v>968</v>
      </c>
      <c r="M7" s="128" t="s">
        <v>968</v>
      </c>
      <c r="N7" s="128" t="s">
        <v>968</v>
      </c>
      <c r="O7" s="128" t="s">
        <v>968</v>
      </c>
      <c r="P7" s="128" t="s">
        <v>968</v>
      </c>
      <c r="Q7" s="128" t="s">
        <v>968</v>
      </c>
      <c r="R7" s="128" t="s">
        <v>968</v>
      </c>
      <c r="S7" s="162" t="s">
        <v>968</v>
      </c>
      <c r="T7" s="161" t="s">
        <v>1037</v>
      </c>
      <c r="U7" s="127" t="s">
        <v>966</v>
      </c>
      <c r="V7" s="125" t="s">
        <v>1033</v>
      </c>
      <c r="W7" s="110"/>
      <c r="X7" s="110"/>
      <c r="Y7" s="110"/>
    </row>
    <row r="8" spans="1:25" s="27" customFormat="1" ht="24" customHeight="1" x14ac:dyDescent="0.25">
      <c r="A8" s="614"/>
      <c r="B8" s="608"/>
      <c r="C8" s="157" t="s">
        <v>2</v>
      </c>
      <c r="D8" s="118" t="s">
        <v>6</v>
      </c>
      <c r="E8" s="142" t="s">
        <v>968</v>
      </c>
      <c r="F8" s="142" t="s">
        <v>968</v>
      </c>
      <c r="G8" s="142" t="s">
        <v>968</v>
      </c>
      <c r="H8" s="142" t="s">
        <v>968</v>
      </c>
      <c r="I8" s="142" t="s">
        <v>968</v>
      </c>
      <c r="J8" s="142" t="s">
        <v>968</v>
      </c>
      <c r="K8" s="142" t="s">
        <v>968</v>
      </c>
      <c r="L8" s="142" t="s">
        <v>968</v>
      </c>
      <c r="M8" s="142" t="s">
        <v>968</v>
      </c>
      <c r="N8" s="142" t="s">
        <v>968</v>
      </c>
      <c r="O8" s="142" t="s">
        <v>968</v>
      </c>
      <c r="P8" s="142" t="s">
        <v>968</v>
      </c>
      <c r="Q8" s="142" t="s">
        <v>968</v>
      </c>
      <c r="R8" s="142" t="s">
        <v>968</v>
      </c>
      <c r="S8" s="160" t="s">
        <v>968</v>
      </c>
      <c r="T8" s="12" t="s">
        <v>1036</v>
      </c>
      <c r="U8" s="150" t="s">
        <v>966</v>
      </c>
      <c r="V8" s="159" t="s">
        <v>1033</v>
      </c>
      <c r="W8" s="110"/>
      <c r="X8" s="110"/>
      <c r="Y8" s="110"/>
    </row>
    <row r="9" spans="1:25" s="27" customFormat="1" ht="24" customHeight="1" x14ac:dyDescent="0.25">
      <c r="A9" s="614"/>
      <c r="B9" s="609" t="s">
        <v>986</v>
      </c>
      <c r="C9" s="157" t="s">
        <v>75</v>
      </c>
      <c r="D9" s="158" t="s">
        <v>76</v>
      </c>
      <c r="E9" s="119" t="s">
        <v>968</v>
      </c>
      <c r="F9" s="119" t="s">
        <v>968</v>
      </c>
      <c r="G9" s="119" t="s">
        <v>968</v>
      </c>
      <c r="H9" s="119" t="s">
        <v>968</v>
      </c>
      <c r="I9" s="119" t="s">
        <v>968</v>
      </c>
      <c r="J9" s="119" t="s">
        <v>968</v>
      </c>
      <c r="K9" s="119" t="s">
        <v>968</v>
      </c>
      <c r="L9" s="119" t="s">
        <v>968</v>
      </c>
      <c r="M9" s="119" t="s">
        <v>968</v>
      </c>
      <c r="N9" s="119" t="s">
        <v>968</v>
      </c>
      <c r="O9" s="119" t="s">
        <v>968</v>
      </c>
      <c r="P9" s="119" t="s">
        <v>968</v>
      </c>
      <c r="Q9" s="119" t="s">
        <v>968</v>
      </c>
      <c r="R9" s="119" t="s">
        <v>968</v>
      </c>
      <c r="S9" s="145" t="s">
        <v>968</v>
      </c>
      <c r="T9" s="118" t="s">
        <v>997</v>
      </c>
      <c r="U9" s="118" t="s">
        <v>1035</v>
      </c>
      <c r="V9" s="117" t="s">
        <v>1033</v>
      </c>
      <c r="W9" s="110"/>
      <c r="X9" s="110"/>
      <c r="Y9" s="110"/>
    </row>
    <row r="10" spans="1:25" s="27" customFormat="1" ht="24" customHeight="1" x14ac:dyDescent="0.25">
      <c r="A10" s="614"/>
      <c r="B10" s="608"/>
      <c r="C10" s="157" t="s">
        <v>64</v>
      </c>
      <c r="D10" s="143" t="s">
        <v>65</v>
      </c>
      <c r="E10" s="119" t="s">
        <v>968</v>
      </c>
      <c r="F10" s="119" t="s">
        <v>968</v>
      </c>
      <c r="G10" s="119" t="s">
        <v>968</v>
      </c>
      <c r="H10" s="119" t="s">
        <v>968</v>
      </c>
      <c r="I10" s="119" t="s">
        <v>968</v>
      </c>
      <c r="J10" s="119" t="s">
        <v>968</v>
      </c>
      <c r="K10" s="119" t="s">
        <v>968</v>
      </c>
      <c r="L10" s="119" t="s">
        <v>968</v>
      </c>
      <c r="M10" s="119" t="s">
        <v>968</v>
      </c>
      <c r="N10" s="119" t="s">
        <v>968</v>
      </c>
      <c r="O10" s="119" t="s">
        <v>968</v>
      </c>
      <c r="P10" s="119" t="s">
        <v>968</v>
      </c>
      <c r="Q10" s="119" t="s">
        <v>968</v>
      </c>
      <c r="R10" s="156" t="s">
        <v>998</v>
      </c>
      <c r="S10" s="145" t="s">
        <v>968</v>
      </c>
      <c r="T10" s="118" t="s">
        <v>997</v>
      </c>
      <c r="U10" s="118" t="s">
        <v>1034</v>
      </c>
      <c r="V10" s="117" t="s">
        <v>1033</v>
      </c>
      <c r="W10" s="110"/>
      <c r="X10" s="110"/>
      <c r="Y10" s="110"/>
    </row>
    <row r="11" spans="1:25" s="27" customFormat="1" ht="24" customHeight="1" x14ac:dyDescent="0.25">
      <c r="A11" s="614"/>
      <c r="B11" s="610" t="s">
        <v>977</v>
      </c>
      <c r="C11" s="122" t="s">
        <v>1032</v>
      </c>
      <c r="D11" s="118" t="s">
        <v>1031</v>
      </c>
      <c r="E11" s="120"/>
      <c r="F11" s="120"/>
      <c r="G11" s="120"/>
      <c r="H11" s="121" t="s">
        <v>992</v>
      </c>
      <c r="I11" s="119" t="s">
        <v>968</v>
      </c>
      <c r="J11" s="119" t="s">
        <v>968</v>
      </c>
      <c r="K11" s="119" t="s">
        <v>968</v>
      </c>
      <c r="L11" s="119" t="s">
        <v>968</v>
      </c>
      <c r="M11" s="119" t="s">
        <v>968</v>
      </c>
      <c r="N11" s="119" t="s">
        <v>968</v>
      </c>
      <c r="O11" s="119" t="s">
        <v>968</v>
      </c>
      <c r="P11" s="119" t="s">
        <v>968</v>
      </c>
      <c r="Q11" s="119" t="s">
        <v>968</v>
      </c>
      <c r="R11" s="156" t="s">
        <v>998</v>
      </c>
      <c r="S11" s="145" t="s">
        <v>968</v>
      </c>
      <c r="T11" s="150" t="s">
        <v>997</v>
      </c>
      <c r="U11" s="118" t="s">
        <v>1030</v>
      </c>
      <c r="V11" s="117" t="s">
        <v>1029</v>
      </c>
      <c r="W11" s="110"/>
      <c r="X11" s="110"/>
      <c r="Y11" s="110"/>
    </row>
    <row r="12" spans="1:25" s="27" customFormat="1" ht="24" customHeight="1" x14ac:dyDescent="0.25">
      <c r="A12" s="614"/>
      <c r="B12" s="611"/>
      <c r="C12" s="123" t="s">
        <v>1028</v>
      </c>
      <c r="D12" s="143" t="s">
        <v>1027</v>
      </c>
      <c r="E12" s="119" t="s">
        <v>968</v>
      </c>
      <c r="F12" s="119" t="s">
        <v>968</v>
      </c>
      <c r="G12" s="119" t="s">
        <v>968</v>
      </c>
      <c r="H12" s="119" t="s">
        <v>968</v>
      </c>
      <c r="I12" s="119" t="s">
        <v>968</v>
      </c>
      <c r="J12" s="119" t="s">
        <v>968</v>
      </c>
      <c r="K12" s="119" t="s">
        <v>968</v>
      </c>
      <c r="L12" s="119" t="s">
        <v>968</v>
      </c>
      <c r="M12" s="119" t="s">
        <v>968</v>
      </c>
      <c r="N12" s="119" t="s">
        <v>968</v>
      </c>
      <c r="O12" s="119" t="s">
        <v>968</v>
      </c>
      <c r="P12" s="119" t="s">
        <v>968</v>
      </c>
      <c r="Q12" s="119" t="s">
        <v>968</v>
      </c>
      <c r="R12" s="153" t="s">
        <v>968</v>
      </c>
      <c r="S12" s="145" t="s">
        <v>968</v>
      </c>
      <c r="T12" s="118" t="s">
        <v>1026</v>
      </c>
      <c r="U12" s="118" t="s">
        <v>966</v>
      </c>
      <c r="V12" s="117" t="s">
        <v>1025</v>
      </c>
      <c r="W12" s="155"/>
      <c r="X12" s="110"/>
      <c r="Y12" s="110"/>
    </row>
    <row r="13" spans="1:25" s="27" customFormat="1" ht="24" customHeight="1" x14ac:dyDescent="0.25">
      <c r="A13" s="614"/>
      <c r="B13" s="611"/>
      <c r="C13" s="154" t="s">
        <v>1024</v>
      </c>
      <c r="D13" s="143" t="s">
        <v>1023</v>
      </c>
      <c r="E13" s="119" t="s">
        <v>968</v>
      </c>
      <c r="F13" s="119" t="s">
        <v>968</v>
      </c>
      <c r="G13" s="119" t="s">
        <v>968</v>
      </c>
      <c r="H13" s="119" t="s">
        <v>968</v>
      </c>
      <c r="I13" s="119" t="s">
        <v>968</v>
      </c>
      <c r="J13" s="119" t="s">
        <v>968</v>
      </c>
      <c r="K13" s="119" t="s">
        <v>968</v>
      </c>
      <c r="L13" s="119" t="s">
        <v>968</v>
      </c>
      <c r="M13" s="119" t="s">
        <v>968</v>
      </c>
      <c r="N13" s="119" t="s">
        <v>968</v>
      </c>
      <c r="O13" s="119" t="s">
        <v>968</v>
      </c>
      <c r="P13" s="119" t="s">
        <v>968</v>
      </c>
      <c r="Q13" s="119" t="s">
        <v>968</v>
      </c>
      <c r="R13" s="153" t="s">
        <v>968</v>
      </c>
      <c r="S13" s="145" t="s">
        <v>968</v>
      </c>
      <c r="T13" s="118" t="s">
        <v>997</v>
      </c>
      <c r="U13" s="118" t="s">
        <v>1022</v>
      </c>
      <c r="V13" s="117" t="s">
        <v>1021</v>
      </c>
      <c r="W13" s="110"/>
      <c r="X13" s="110"/>
      <c r="Y13" s="110"/>
    </row>
    <row r="14" spans="1:25" s="27" customFormat="1" ht="24" customHeight="1" x14ac:dyDescent="0.25">
      <c r="A14" s="614"/>
      <c r="B14" s="611"/>
      <c r="C14" s="134" t="s">
        <v>1020</v>
      </c>
      <c r="D14" s="143" t="s">
        <v>1019</v>
      </c>
      <c r="E14" s="119" t="s">
        <v>968</v>
      </c>
      <c r="F14" s="119" t="s">
        <v>968</v>
      </c>
      <c r="G14" s="119" t="s">
        <v>968</v>
      </c>
      <c r="H14" s="119" t="s">
        <v>968</v>
      </c>
      <c r="I14" s="119" t="s">
        <v>968</v>
      </c>
      <c r="J14" s="119" t="s">
        <v>968</v>
      </c>
      <c r="K14" s="119" t="s">
        <v>968</v>
      </c>
      <c r="L14" s="119" t="s">
        <v>968</v>
      </c>
      <c r="M14" s="119" t="s">
        <v>968</v>
      </c>
      <c r="N14" s="119" t="s">
        <v>968</v>
      </c>
      <c r="O14" s="119" t="s">
        <v>968</v>
      </c>
      <c r="P14" s="119" t="s">
        <v>968</v>
      </c>
      <c r="Q14" s="119" t="s">
        <v>968</v>
      </c>
      <c r="R14" s="153" t="s">
        <v>968</v>
      </c>
      <c r="S14" s="145" t="s">
        <v>968</v>
      </c>
      <c r="T14" s="118" t="s">
        <v>1018</v>
      </c>
      <c r="U14" s="118" t="s">
        <v>966</v>
      </c>
      <c r="V14" s="117" t="s">
        <v>1017</v>
      </c>
      <c r="W14" s="110"/>
      <c r="X14" s="110"/>
      <c r="Y14" s="110"/>
    </row>
    <row r="15" spans="1:25" s="27" customFormat="1" ht="24" customHeight="1" x14ac:dyDescent="0.25">
      <c r="A15" s="614"/>
      <c r="B15" s="612"/>
      <c r="C15" s="154" t="s">
        <v>1016</v>
      </c>
      <c r="D15" s="143" t="s">
        <v>1015</v>
      </c>
      <c r="E15" s="119" t="s">
        <v>968</v>
      </c>
      <c r="F15" s="119" t="s">
        <v>968</v>
      </c>
      <c r="G15" s="119" t="s">
        <v>968</v>
      </c>
      <c r="H15" s="119" t="s">
        <v>968</v>
      </c>
      <c r="I15" s="119" t="s">
        <v>968</v>
      </c>
      <c r="J15" s="119" t="s">
        <v>968</v>
      </c>
      <c r="K15" s="119" t="s">
        <v>968</v>
      </c>
      <c r="L15" s="119" t="s">
        <v>968</v>
      </c>
      <c r="M15" s="119" t="s">
        <v>968</v>
      </c>
      <c r="N15" s="119" t="s">
        <v>968</v>
      </c>
      <c r="O15" s="119" t="s">
        <v>968</v>
      </c>
      <c r="P15" s="119" t="s">
        <v>968</v>
      </c>
      <c r="Q15" s="119" t="s">
        <v>968</v>
      </c>
      <c r="R15" s="153" t="s">
        <v>968</v>
      </c>
      <c r="S15" s="145" t="s">
        <v>968</v>
      </c>
      <c r="T15" s="118" t="s">
        <v>997</v>
      </c>
      <c r="U15" s="118" t="s">
        <v>1014</v>
      </c>
      <c r="V15" s="117" t="s">
        <v>1013</v>
      </c>
      <c r="W15" s="110"/>
      <c r="X15" s="110"/>
      <c r="Y15" s="110"/>
    </row>
    <row r="16" spans="1:25" s="27" customFormat="1" ht="24" customHeight="1" x14ac:dyDescent="0.25">
      <c r="A16" s="614"/>
      <c r="B16" s="149" t="s">
        <v>1012</v>
      </c>
      <c r="C16" s="122" t="s">
        <v>1011</v>
      </c>
      <c r="D16" s="143"/>
      <c r="E16" s="119" t="s">
        <v>968</v>
      </c>
      <c r="F16" s="119" t="s">
        <v>968</v>
      </c>
      <c r="G16" s="119" t="s">
        <v>968</v>
      </c>
      <c r="H16" s="152" t="s">
        <v>968</v>
      </c>
      <c r="I16" s="119" t="s">
        <v>968</v>
      </c>
      <c r="J16" s="119" t="s">
        <v>968</v>
      </c>
      <c r="K16" s="119" t="s">
        <v>968</v>
      </c>
      <c r="L16" s="119" t="s">
        <v>968</v>
      </c>
      <c r="M16" s="152" t="s">
        <v>968</v>
      </c>
      <c r="N16" s="152" t="s">
        <v>968</v>
      </c>
      <c r="O16" s="119" t="s">
        <v>968</v>
      </c>
      <c r="P16" s="119" t="s">
        <v>968</v>
      </c>
      <c r="Q16" s="119" t="s">
        <v>968</v>
      </c>
      <c r="R16" s="151" t="s">
        <v>968</v>
      </c>
      <c r="S16" s="145" t="s">
        <v>968</v>
      </c>
      <c r="T16" s="118" t="s">
        <v>1010</v>
      </c>
      <c r="U16" s="150" t="s">
        <v>966</v>
      </c>
      <c r="V16" s="117" t="s">
        <v>1009</v>
      </c>
      <c r="W16" s="110"/>
      <c r="X16" s="110"/>
      <c r="Y16" s="110"/>
    </row>
    <row r="17" spans="1:25" s="27" customFormat="1" ht="24" customHeight="1" x14ac:dyDescent="0.25">
      <c r="A17" s="614"/>
      <c r="B17" s="149" t="s">
        <v>1008</v>
      </c>
      <c r="C17" s="122" t="s">
        <v>1007</v>
      </c>
      <c r="D17" s="143" t="s">
        <v>1006</v>
      </c>
      <c r="E17" s="120"/>
      <c r="F17" s="121" t="s">
        <v>992</v>
      </c>
      <c r="G17" s="119" t="s">
        <v>968</v>
      </c>
      <c r="H17" s="148" t="s">
        <v>984</v>
      </c>
      <c r="I17" s="119" t="s">
        <v>968</v>
      </c>
      <c r="J17" s="119" t="s">
        <v>968</v>
      </c>
      <c r="K17" s="119" t="s">
        <v>968</v>
      </c>
      <c r="L17" s="119" t="s">
        <v>968</v>
      </c>
      <c r="M17" s="148" t="s">
        <v>984</v>
      </c>
      <c r="N17" s="148" t="s">
        <v>984</v>
      </c>
      <c r="O17" s="119" t="s">
        <v>968</v>
      </c>
      <c r="P17" s="119" t="s">
        <v>968</v>
      </c>
      <c r="Q17" s="147" t="s">
        <v>1005</v>
      </c>
      <c r="R17" s="146" t="s">
        <v>984</v>
      </c>
      <c r="S17" s="145" t="s">
        <v>968</v>
      </c>
      <c r="T17" s="118" t="s">
        <v>997</v>
      </c>
      <c r="U17" s="118" t="s">
        <v>1004</v>
      </c>
      <c r="V17" s="117" t="s">
        <v>1003</v>
      </c>
      <c r="W17" s="110"/>
      <c r="X17" s="110"/>
      <c r="Y17" s="110"/>
    </row>
    <row r="18" spans="1:25" s="27" customFormat="1" ht="24" customHeight="1" thickBot="1" x14ac:dyDescent="0.3">
      <c r="A18" s="615"/>
      <c r="B18" s="144" t="s">
        <v>1002</v>
      </c>
      <c r="C18" s="122" t="s">
        <v>1001</v>
      </c>
      <c r="D18" s="143" t="s">
        <v>1000</v>
      </c>
      <c r="E18" s="119" t="s">
        <v>968</v>
      </c>
      <c r="F18" s="119" t="s">
        <v>968</v>
      </c>
      <c r="G18" s="142" t="s">
        <v>968</v>
      </c>
      <c r="H18" s="141" t="s">
        <v>968</v>
      </c>
      <c r="I18" s="621" t="s">
        <v>975</v>
      </c>
      <c r="J18" s="622"/>
      <c r="K18" s="622"/>
      <c r="L18" s="622"/>
      <c r="M18" s="622"/>
      <c r="N18" s="622"/>
      <c r="O18" s="622"/>
      <c r="P18" s="622"/>
      <c r="Q18" s="124" t="s">
        <v>999</v>
      </c>
      <c r="R18" s="140" t="s">
        <v>998</v>
      </c>
      <c r="S18" s="139" t="s">
        <v>968</v>
      </c>
      <c r="T18" s="118" t="s">
        <v>997</v>
      </c>
      <c r="U18" s="118" t="s">
        <v>996</v>
      </c>
      <c r="V18" s="117" t="s">
        <v>995</v>
      </c>
      <c r="W18" s="110"/>
      <c r="X18" s="110"/>
      <c r="Y18" s="110"/>
    </row>
    <row r="19" spans="1:25" s="27" customFormat="1" ht="24" customHeight="1" thickBot="1" x14ac:dyDescent="0.3">
      <c r="A19" s="110"/>
      <c r="B19" s="138"/>
      <c r="C19" s="116" t="s">
        <v>994</v>
      </c>
      <c r="D19" s="112" t="s">
        <v>993</v>
      </c>
      <c r="E19" s="114"/>
      <c r="F19" s="114"/>
      <c r="G19" s="115" t="s">
        <v>992</v>
      </c>
      <c r="H19" s="113" t="s">
        <v>968</v>
      </c>
      <c r="I19" s="113" t="s">
        <v>968</v>
      </c>
      <c r="J19" s="113" t="s">
        <v>968</v>
      </c>
      <c r="K19" s="113" t="s">
        <v>968</v>
      </c>
      <c r="L19" s="113" t="s">
        <v>968</v>
      </c>
      <c r="M19" s="113" t="s">
        <v>968</v>
      </c>
      <c r="N19" s="113" t="s">
        <v>968</v>
      </c>
      <c r="O19" s="113" t="s">
        <v>968</v>
      </c>
      <c r="P19" s="113" t="s">
        <v>968</v>
      </c>
      <c r="Q19" s="137" t="s">
        <v>991</v>
      </c>
      <c r="R19" s="136"/>
      <c r="S19" s="114"/>
      <c r="T19" s="112"/>
      <c r="U19" s="112" t="s">
        <v>990</v>
      </c>
      <c r="V19" s="111" t="s">
        <v>989</v>
      </c>
      <c r="W19" s="110"/>
      <c r="X19" s="110"/>
      <c r="Y19" s="110"/>
    </row>
    <row r="20" spans="1:25" s="27" customFormat="1" ht="24" customHeight="1" thickBot="1" x14ac:dyDescent="0.3">
      <c r="A20" s="618" t="s">
        <v>988</v>
      </c>
      <c r="B20" s="135" t="s">
        <v>987</v>
      </c>
      <c r="C20" s="134"/>
      <c r="D20" s="12"/>
      <c r="E20" s="120"/>
      <c r="F20" s="120"/>
      <c r="G20" s="121"/>
      <c r="H20" s="120"/>
      <c r="I20" s="120"/>
      <c r="J20" s="120"/>
      <c r="K20" s="120"/>
      <c r="L20" s="120"/>
      <c r="M20" s="120"/>
      <c r="N20" s="120"/>
      <c r="O20" s="120"/>
      <c r="P20" s="120"/>
      <c r="Q20" s="133"/>
      <c r="R20" s="120"/>
      <c r="S20" s="120"/>
      <c r="T20" s="12"/>
      <c r="U20" s="12"/>
      <c r="V20" s="12"/>
      <c r="W20" s="110"/>
      <c r="X20" s="110"/>
      <c r="Y20" s="110"/>
    </row>
    <row r="21" spans="1:25" s="27" customFormat="1" ht="24" customHeight="1" x14ac:dyDescent="0.25">
      <c r="A21" s="619"/>
      <c r="B21" s="610" t="s">
        <v>986</v>
      </c>
      <c r="C21" s="132" t="s">
        <v>985</v>
      </c>
      <c r="D21" s="127"/>
      <c r="E21" s="131"/>
      <c r="F21" s="131"/>
      <c r="G21" s="130" t="s">
        <v>968</v>
      </c>
      <c r="H21" s="130" t="s">
        <v>968</v>
      </c>
      <c r="I21" s="128" t="s">
        <v>968</v>
      </c>
      <c r="J21" s="129" t="s">
        <v>984</v>
      </c>
      <c r="K21" s="129" t="s">
        <v>984</v>
      </c>
      <c r="L21" s="129" t="s">
        <v>984</v>
      </c>
      <c r="M21" s="129" t="s">
        <v>984</v>
      </c>
      <c r="N21" s="129" t="s">
        <v>984</v>
      </c>
      <c r="O21" s="128" t="s">
        <v>968</v>
      </c>
      <c r="P21" s="128" t="s">
        <v>968</v>
      </c>
      <c r="Q21" s="128" t="s">
        <v>968</v>
      </c>
      <c r="R21" s="128" t="s">
        <v>968</v>
      </c>
      <c r="S21" s="128"/>
      <c r="T21" s="127" t="s">
        <v>983</v>
      </c>
      <c r="U21" s="126" t="s">
        <v>966</v>
      </c>
      <c r="V21" s="125" t="s">
        <v>982</v>
      </c>
      <c r="W21" s="110"/>
      <c r="X21" s="110"/>
      <c r="Y21" s="110"/>
    </row>
    <row r="22" spans="1:25" s="27" customFormat="1" ht="24" customHeight="1" x14ac:dyDescent="0.25">
      <c r="A22" s="619"/>
      <c r="B22" s="612"/>
      <c r="C22" s="123" t="s">
        <v>981</v>
      </c>
      <c r="D22" s="118"/>
      <c r="E22" s="124" t="s">
        <v>980</v>
      </c>
      <c r="F22" s="119" t="s">
        <v>968</v>
      </c>
      <c r="G22" s="119" t="s">
        <v>968</v>
      </c>
      <c r="H22" s="119" t="s">
        <v>968</v>
      </c>
      <c r="I22" s="621" t="s">
        <v>975</v>
      </c>
      <c r="J22" s="622"/>
      <c r="K22" s="622"/>
      <c r="L22" s="622"/>
      <c r="M22" s="622"/>
      <c r="N22" s="622"/>
      <c r="O22" s="622"/>
      <c r="P22" s="622"/>
      <c r="Q22" s="119" t="s">
        <v>968</v>
      </c>
      <c r="R22" s="119" t="s">
        <v>968</v>
      </c>
      <c r="S22" s="119"/>
      <c r="T22" s="118" t="s">
        <v>979</v>
      </c>
      <c r="U22" s="118" t="s">
        <v>966</v>
      </c>
      <c r="V22" s="117" t="s">
        <v>978</v>
      </c>
      <c r="W22" s="110"/>
      <c r="X22" s="110"/>
      <c r="Y22" s="110"/>
    </row>
    <row r="23" spans="1:25" s="27" customFormat="1" ht="24" customHeight="1" x14ac:dyDescent="0.25">
      <c r="A23" s="619"/>
      <c r="B23" s="610" t="s">
        <v>977</v>
      </c>
      <c r="C23" s="123" t="s">
        <v>976</v>
      </c>
      <c r="D23" s="118"/>
      <c r="E23" s="119" t="s">
        <v>968</v>
      </c>
      <c r="F23" s="119" t="s">
        <v>968</v>
      </c>
      <c r="G23" s="119" t="s">
        <v>968</v>
      </c>
      <c r="H23" s="119" t="s">
        <v>968</v>
      </c>
      <c r="I23" s="621" t="s">
        <v>975</v>
      </c>
      <c r="J23" s="622"/>
      <c r="K23" s="622"/>
      <c r="L23" s="622"/>
      <c r="M23" s="622"/>
      <c r="N23" s="622"/>
      <c r="O23" s="622"/>
      <c r="P23" s="622"/>
      <c r="Q23" s="119" t="s">
        <v>968</v>
      </c>
      <c r="R23" s="119" t="s">
        <v>968</v>
      </c>
      <c r="S23" s="119"/>
      <c r="T23" s="118" t="s">
        <v>974</v>
      </c>
      <c r="U23" s="118" t="s">
        <v>966</v>
      </c>
      <c r="V23" s="117" t="s">
        <v>973</v>
      </c>
      <c r="W23" s="110"/>
      <c r="X23" s="110"/>
      <c r="Y23" s="110"/>
    </row>
    <row r="24" spans="1:25" s="27" customFormat="1" ht="24" customHeight="1" thickBot="1" x14ac:dyDescent="0.3">
      <c r="A24" s="620"/>
      <c r="B24" s="617"/>
      <c r="C24" s="122" t="s">
        <v>972</v>
      </c>
      <c r="D24" s="118"/>
      <c r="E24" s="120"/>
      <c r="F24" s="120"/>
      <c r="G24" s="121"/>
      <c r="H24" s="120"/>
      <c r="I24" s="120"/>
      <c r="J24" s="120"/>
      <c r="K24" s="120"/>
      <c r="L24" s="120"/>
      <c r="M24" s="120"/>
      <c r="N24" s="120"/>
      <c r="O24" s="120"/>
      <c r="P24" s="120"/>
      <c r="Q24" s="119" t="s">
        <v>968</v>
      </c>
      <c r="R24" s="119" t="s">
        <v>968</v>
      </c>
      <c r="S24" s="119"/>
      <c r="T24" s="118" t="s">
        <v>971</v>
      </c>
      <c r="U24" s="118" t="s">
        <v>966</v>
      </c>
      <c r="V24" s="117" t="s">
        <v>970</v>
      </c>
      <c r="W24" s="110"/>
      <c r="X24" s="110"/>
      <c r="Y24" s="110"/>
    </row>
    <row r="25" spans="1:25" ht="16.5" thickBot="1" x14ac:dyDescent="0.3">
      <c r="A25" s="13"/>
      <c r="B25" s="109"/>
      <c r="C25" s="116" t="s">
        <v>969</v>
      </c>
      <c r="D25" s="112"/>
      <c r="E25" s="114"/>
      <c r="F25" s="114"/>
      <c r="G25" s="115"/>
      <c r="H25" s="114"/>
      <c r="I25" s="114"/>
      <c r="J25" s="114"/>
      <c r="K25" s="114"/>
      <c r="L25" s="114"/>
      <c r="M25" s="114"/>
      <c r="N25" s="114"/>
      <c r="O25" s="114"/>
      <c r="P25" s="114"/>
      <c r="Q25" s="113" t="s">
        <v>968</v>
      </c>
      <c r="R25" s="113" t="s">
        <v>968</v>
      </c>
      <c r="S25" s="113"/>
      <c r="T25" s="112" t="s">
        <v>967</v>
      </c>
      <c r="U25" s="112" t="s">
        <v>966</v>
      </c>
      <c r="V25" s="111" t="s">
        <v>965</v>
      </c>
      <c r="W25" s="110"/>
      <c r="X25" s="13"/>
      <c r="Y25" s="13"/>
    </row>
    <row r="26" spans="1:25" ht="15.75" x14ac:dyDescent="0.25">
      <c r="A26" s="13"/>
      <c r="B26" s="109"/>
      <c r="C26" s="105"/>
      <c r="D26" s="13"/>
      <c r="E26" s="106"/>
      <c r="F26" s="106"/>
      <c r="G26" s="107"/>
      <c r="H26" s="106"/>
      <c r="I26" s="106"/>
      <c r="J26" s="106"/>
      <c r="K26" s="106"/>
      <c r="L26" s="106"/>
      <c r="M26" s="106"/>
      <c r="N26" s="106"/>
      <c r="O26" s="106"/>
      <c r="P26" s="106"/>
      <c r="Q26" s="67"/>
      <c r="R26" s="106"/>
      <c r="S26" s="106"/>
      <c r="T26" s="17"/>
      <c r="U26" s="13"/>
      <c r="V26" s="13"/>
      <c r="W26" s="13"/>
      <c r="X26" s="13"/>
      <c r="Y26" s="13"/>
    </row>
    <row r="27" spans="1:25" ht="15.75" x14ac:dyDescent="0.25">
      <c r="A27" s="67" t="s">
        <v>964</v>
      </c>
      <c r="B27" s="109"/>
      <c r="C27" s="105"/>
      <c r="D27" s="13"/>
      <c r="E27" s="106"/>
      <c r="F27" s="106"/>
      <c r="G27" s="107"/>
      <c r="H27" s="106"/>
      <c r="I27" s="106"/>
      <c r="J27" s="106"/>
      <c r="K27" s="106"/>
      <c r="L27" s="106"/>
      <c r="M27" s="106"/>
      <c r="N27" s="106"/>
      <c r="O27" s="106"/>
      <c r="P27" s="106"/>
      <c r="Q27" s="67"/>
      <c r="R27" s="106"/>
      <c r="S27" s="106"/>
      <c r="T27" s="13"/>
      <c r="U27" s="13"/>
      <c r="V27" s="13"/>
      <c r="W27" s="13"/>
      <c r="X27" s="13"/>
      <c r="Y27" s="13"/>
    </row>
    <row r="28" spans="1:25" ht="15.75" x14ac:dyDescent="0.25">
      <c r="A28" s="13"/>
      <c r="B28" s="109"/>
      <c r="C28" s="105"/>
      <c r="D28" s="13"/>
      <c r="E28" s="106"/>
      <c r="F28" s="106"/>
      <c r="G28" s="107"/>
      <c r="H28" s="106"/>
      <c r="I28" s="106"/>
      <c r="J28" s="106"/>
      <c r="K28" s="106"/>
      <c r="L28" s="106"/>
      <c r="M28" s="106"/>
      <c r="N28" s="106"/>
      <c r="O28" s="106"/>
      <c r="P28" s="106"/>
      <c r="Q28" s="67"/>
      <c r="R28" s="106"/>
      <c r="S28" s="106"/>
      <c r="T28" s="13"/>
      <c r="U28" s="13"/>
      <c r="V28" s="13"/>
      <c r="W28" s="13"/>
      <c r="X28" s="13"/>
      <c r="Y28" s="13"/>
    </row>
    <row r="29" spans="1:25" ht="15.75" x14ac:dyDescent="0.25">
      <c r="A29" s="13"/>
      <c r="B29" s="109"/>
      <c r="C29" s="105"/>
      <c r="D29" s="13"/>
      <c r="E29" s="106"/>
      <c r="F29" s="106"/>
      <c r="G29" s="107"/>
      <c r="H29" s="106"/>
      <c r="I29" s="106"/>
      <c r="J29" s="106"/>
      <c r="K29" s="106"/>
      <c r="L29" s="106"/>
      <c r="M29" s="106"/>
      <c r="N29" s="106"/>
      <c r="O29" s="106"/>
      <c r="P29" s="106"/>
      <c r="Q29" s="67"/>
      <c r="R29" s="106"/>
      <c r="S29" s="106"/>
      <c r="T29" s="13"/>
      <c r="U29" s="13"/>
      <c r="V29" s="13"/>
      <c r="W29" s="13"/>
      <c r="X29" s="13"/>
      <c r="Y29" s="13"/>
    </row>
    <row r="30" spans="1:25" ht="15.75" x14ac:dyDescent="0.25">
      <c r="A30" s="13"/>
      <c r="B30" s="13"/>
      <c r="C30" s="105"/>
      <c r="D30" s="13"/>
      <c r="E30" s="108"/>
      <c r="F30" s="106"/>
      <c r="G30" s="107"/>
      <c r="H30" s="106"/>
      <c r="I30" s="106"/>
      <c r="J30" s="106"/>
      <c r="K30" s="106"/>
      <c r="L30" s="106"/>
      <c r="M30" s="106"/>
      <c r="N30" s="106"/>
      <c r="O30" s="106"/>
      <c r="P30" s="106"/>
      <c r="Q30" s="67"/>
      <c r="R30" s="106"/>
      <c r="S30" s="106"/>
      <c r="T30" s="13"/>
      <c r="U30" s="13"/>
      <c r="V30" s="13"/>
      <c r="W30" s="13"/>
      <c r="X30" s="13"/>
      <c r="Y30" s="13"/>
    </row>
    <row r="31" spans="1:25" ht="15.75" x14ac:dyDescent="0.25">
      <c r="A31" s="13"/>
      <c r="B31" s="13"/>
      <c r="C31" s="105"/>
      <c r="D31" s="13"/>
      <c r="E31" s="13"/>
      <c r="F31" s="13"/>
      <c r="G31" s="13"/>
      <c r="H31" s="13"/>
      <c r="I31" s="13"/>
      <c r="J31" s="13"/>
      <c r="K31" s="13"/>
      <c r="L31" s="13"/>
      <c r="M31" s="13"/>
      <c r="N31" s="13"/>
      <c r="O31" s="13"/>
      <c r="P31" s="13"/>
      <c r="Q31" s="13"/>
      <c r="R31" s="13"/>
      <c r="S31" s="13"/>
      <c r="T31" s="13"/>
      <c r="U31" s="13"/>
      <c r="V31" s="13"/>
      <c r="W31" s="13"/>
      <c r="X31" s="13"/>
      <c r="Y31" s="13"/>
    </row>
    <row r="32" spans="1:25" ht="15.75" x14ac:dyDescent="0.25">
      <c r="C32" s="13"/>
      <c r="D32" s="13"/>
      <c r="E32" s="13"/>
      <c r="F32" s="13"/>
      <c r="G32" s="13"/>
      <c r="H32" s="13"/>
      <c r="I32" s="13"/>
      <c r="J32" s="13"/>
      <c r="K32" s="13"/>
      <c r="L32" s="13"/>
      <c r="M32" s="13"/>
      <c r="N32" s="13"/>
      <c r="O32" s="13"/>
      <c r="P32" s="13"/>
      <c r="Q32" s="13"/>
      <c r="R32" s="13"/>
      <c r="S32" s="13"/>
      <c r="T32" s="13"/>
      <c r="U32" s="13"/>
      <c r="V32" s="13"/>
      <c r="W32" s="13"/>
    </row>
    <row r="33" spans="3:19" x14ac:dyDescent="0.25">
      <c r="C33" s="103"/>
    </row>
    <row r="34" spans="3:19" x14ac:dyDescent="0.25">
      <c r="D34" s="104"/>
      <c r="S34" s="81"/>
    </row>
    <row r="35" spans="3:19" x14ac:dyDescent="0.25">
      <c r="D35" s="104"/>
      <c r="S35" s="81"/>
    </row>
    <row r="36" spans="3:19" x14ac:dyDescent="0.25">
      <c r="D36" s="104"/>
      <c r="S36" s="81"/>
    </row>
    <row r="37" spans="3:19" x14ac:dyDescent="0.25">
      <c r="C37" s="103"/>
      <c r="E37" s="81"/>
      <c r="F37" s="81"/>
      <c r="G37" s="81"/>
      <c r="H37" s="81"/>
      <c r="I37" s="81"/>
      <c r="J37" s="81"/>
      <c r="K37" s="81"/>
      <c r="L37" s="81"/>
      <c r="M37" s="81"/>
      <c r="N37" s="81"/>
      <c r="O37" s="81"/>
      <c r="P37" s="81"/>
      <c r="Q37" s="81"/>
      <c r="R37" s="81"/>
      <c r="S37" s="81"/>
    </row>
    <row r="38" spans="3:19" x14ac:dyDescent="0.25">
      <c r="C38" s="103"/>
      <c r="E38" s="81"/>
      <c r="F38" s="81"/>
      <c r="G38" s="81"/>
      <c r="H38" s="81"/>
      <c r="I38" s="81"/>
      <c r="J38" s="81"/>
      <c r="K38" s="81"/>
      <c r="L38" s="81"/>
      <c r="M38" s="81"/>
      <c r="N38" s="81"/>
      <c r="O38" s="81"/>
      <c r="P38" s="81"/>
      <c r="Q38" s="81"/>
      <c r="R38" s="81"/>
      <c r="S38" s="81"/>
    </row>
    <row r="39" spans="3:19" x14ac:dyDescent="0.25">
      <c r="E39" s="81"/>
      <c r="F39" s="81"/>
      <c r="G39" s="81"/>
      <c r="H39" s="81"/>
      <c r="I39" s="81"/>
      <c r="J39" s="81"/>
      <c r="K39" s="81"/>
      <c r="L39" s="81"/>
      <c r="M39" s="81"/>
      <c r="N39" s="81"/>
      <c r="O39" s="81"/>
      <c r="P39" s="81"/>
      <c r="Q39" s="81"/>
      <c r="R39" s="81"/>
      <c r="S39" s="81"/>
    </row>
    <row r="40" spans="3:19" x14ac:dyDescent="0.25">
      <c r="D40" s="102"/>
      <c r="E40" s="81"/>
      <c r="F40" s="81"/>
      <c r="G40" s="81"/>
      <c r="H40" s="81"/>
      <c r="I40" s="81"/>
      <c r="J40" s="81"/>
      <c r="K40" s="81"/>
      <c r="L40" s="81"/>
      <c r="M40" s="81"/>
      <c r="N40" s="81"/>
      <c r="O40" s="81"/>
      <c r="P40" s="81"/>
      <c r="Q40" s="81"/>
      <c r="R40" s="81"/>
      <c r="S40" s="81"/>
    </row>
    <row r="41" spans="3:19" x14ac:dyDescent="0.25">
      <c r="E41" s="81"/>
      <c r="F41" s="81"/>
      <c r="G41" s="81"/>
      <c r="H41" s="81"/>
      <c r="I41" s="81"/>
      <c r="J41" s="81"/>
      <c r="K41" s="81"/>
      <c r="L41" s="81"/>
      <c r="M41" s="81"/>
      <c r="N41" s="81"/>
      <c r="O41" s="81"/>
      <c r="P41" s="81"/>
      <c r="Q41" s="81"/>
      <c r="R41" s="81"/>
      <c r="S41" s="81"/>
    </row>
    <row r="42" spans="3:19" x14ac:dyDescent="0.25">
      <c r="E42" s="81"/>
      <c r="F42" s="81"/>
      <c r="G42" s="81"/>
      <c r="H42" s="81"/>
      <c r="I42" s="81"/>
      <c r="J42" s="81"/>
      <c r="K42" s="81"/>
      <c r="L42" s="81"/>
      <c r="M42" s="81"/>
      <c r="N42" s="81"/>
      <c r="O42" s="81"/>
      <c r="P42" s="81"/>
      <c r="Q42" s="81"/>
      <c r="R42" s="81"/>
      <c r="S42" s="81"/>
    </row>
    <row r="43" spans="3:19" x14ac:dyDescent="0.25">
      <c r="E43" s="81"/>
      <c r="F43" s="81"/>
      <c r="G43" s="81"/>
      <c r="H43" s="81"/>
      <c r="I43" s="81"/>
      <c r="J43" s="101"/>
      <c r="K43" s="81"/>
      <c r="L43" s="81"/>
      <c r="M43" s="81"/>
      <c r="N43" s="81"/>
      <c r="O43" s="81"/>
      <c r="P43" s="81"/>
      <c r="Q43" s="81"/>
      <c r="R43" s="81"/>
      <c r="S43" s="81"/>
    </row>
    <row r="44" spans="3:19" x14ac:dyDescent="0.25">
      <c r="E44" s="81"/>
      <c r="F44" s="81"/>
      <c r="G44" s="81"/>
      <c r="H44" s="81"/>
      <c r="I44" s="81"/>
      <c r="J44" s="81"/>
      <c r="K44" s="81"/>
      <c r="L44" s="81"/>
      <c r="M44" s="81"/>
      <c r="N44" s="81"/>
      <c r="O44" s="81"/>
      <c r="P44" s="81"/>
      <c r="Q44" s="81"/>
      <c r="R44" s="81"/>
      <c r="S44" s="81"/>
    </row>
    <row r="45" spans="3:19" x14ac:dyDescent="0.25">
      <c r="E45" s="81"/>
      <c r="F45" s="81"/>
      <c r="G45" s="81"/>
      <c r="H45" s="81"/>
      <c r="I45" s="81"/>
      <c r="J45" s="81"/>
      <c r="K45" s="81"/>
      <c r="L45" s="81"/>
      <c r="M45" s="81"/>
      <c r="N45" s="81"/>
      <c r="O45" s="81"/>
      <c r="P45" s="81"/>
      <c r="Q45" s="81"/>
      <c r="R45" s="81"/>
      <c r="S45" s="81"/>
    </row>
    <row r="46" spans="3:19" x14ac:dyDescent="0.25">
      <c r="E46" s="81"/>
      <c r="F46" s="81"/>
      <c r="G46" s="81"/>
      <c r="H46" s="81"/>
      <c r="I46" s="81"/>
      <c r="J46" s="81"/>
      <c r="K46" s="81"/>
      <c r="L46" s="81"/>
      <c r="M46" s="81"/>
      <c r="N46" s="81"/>
      <c r="O46" s="81"/>
      <c r="P46" s="81"/>
      <c r="Q46" s="81"/>
      <c r="R46" s="81"/>
      <c r="S46" s="81"/>
    </row>
    <row r="47" spans="3:19" x14ac:dyDescent="0.25">
      <c r="E47" s="81"/>
      <c r="F47" s="81"/>
      <c r="G47" s="81"/>
      <c r="H47" s="81"/>
      <c r="I47" s="81"/>
      <c r="J47" s="81"/>
      <c r="K47" s="81"/>
      <c r="L47" s="81"/>
      <c r="M47" s="81"/>
      <c r="N47" s="81"/>
      <c r="O47" s="81"/>
      <c r="P47" s="81"/>
      <c r="Q47" s="81"/>
      <c r="R47" s="81"/>
      <c r="S47" s="81"/>
    </row>
    <row r="48" spans="3:19" x14ac:dyDescent="0.25">
      <c r="E48" s="81"/>
      <c r="F48" s="81"/>
      <c r="G48" s="81"/>
      <c r="H48" s="81"/>
      <c r="I48" s="81"/>
      <c r="J48" s="81"/>
      <c r="K48" s="81"/>
      <c r="L48" s="81"/>
      <c r="M48" s="81"/>
      <c r="N48" s="81"/>
      <c r="O48" s="81"/>
      <c r="P48" s="81"/>
      <c r="Q48" s="81"/>
      <c r="R48" s="81"/>
      <c r="S48" s="81"/>
    </row>
    <row r="49" spans="5:19" x14ac:dyDescent="0.25">
      <c r="E49" s="81"/>
      <c r="F49" s="81"/>
      <c r="G49" s="81"/>
      <c r="H49" s="81"/>
      <c r="I49" s="81"/>
      <c r="J49" s="81"/>
      <c r="K49" s="81"/>
      <c r="L49" s="81"/>
      <c r="M49" s="81"/>
      <c r="N49" s="81"/>
      <c r="O49" s="81"/>
      <c r="P49" s="81"/>
      <c r="Q49" s="81"/>
      <c r="R49" s="81"/>
      <c r="S49" s="81"/>
    </row>
    <row r="50" spans="5:19" x14ac:dyDescent="0.25">
      <c r="E50" s="81"/>
      <c r="F50" s="81"/>
      <c r="G50" s="81"/>
      <c r="H50" s="81"/>
      <c r="I50" s="81"/>
      <c r="J50" s="81"/>
      <c r="K50" s="81"/>
      <c r="L50" s="81"/>
      <c r="M50" s="81"/>
      <c r="N50" s="81"/>
      <c r="O50" s="81"/>
      <c r="P50" s="81"/>
      <c r="Q50" s="81"/>
      <c r="R50" s="81"/>
      <c r="S50" s="81"/>
    </row>
    <row r="51" spans="5:19" x14ac:dyDescent="0.25">
      <c r="E51" s="81"/>
      <c r="F51" s="81"/>
      <c r="G51" s="81"/>
      <c r="H51" s="81"/>
      <c r="I51" s="81"/>
      <c r="J51" s="81"/>
      <c r="K51" s="81"/>
      <c r="L51" s="81"/>
      <c r="M51" s="81"/>
      <c r="N51" s="81"/>
      <c r="O51" s="81"/>
      <c r="P51" s="81"/>
      <c r="Q51" s="81"/>
    </row>
    <row r="52" spans="5:19" x14ac:dyDescent="0.25">
      <c r="E52" s="81"/>
      <c r="F52" s="81"/>
      <c r="G52" s="81"/>
      <c r="H52" s="81"/>
      <c r="I52" s="81"/>
      <c r="J52" s="81"/>
      <c r="K52" s="81"/>
      <c r="L52" s="81"/>
      <c r="M52" s="81"/>
      <c r="N52" s="81"/>
      <c r="O52" s="81"/>
      <c r="P52" s="81"/>
      <c r="Q52" s="81"/>
      <c r="R52" s="81"/>
      <c r="S52" s="81"/>
    </row>
    <row r="53" spans="5:19" x14ac:dyDescent="0.25">
      <c r="E53" s="81"/>
      <c r="F53" s="81"/>
      <c r="G53" s="100"/>
      <c r="H53" s="81"/>
      <c r="I53" s="81"/>
      <c r="J53" s="81"/>
      <c r="K53" s="81"/>
      <c r="L53" s="81"/>
      <c r="M53" s="81"/>
      <c r="N53" s="81"/>
      <c r="O53" s="81"/>
      <c r="P53" s="81"/>
      <c r="Q53" s="81"/>
      <c r="R53" s="81"/>
      <c r="S53" s="81"/>
    </row>
    <row r="54" spans="5:19" ht="15.75" customHeight="1" x14ac:dyDescent="0.25">
      <c r="E54" s="81"/>
      <c r="F54" s="81"/>
      <c r="G54" s="100"/>
      <c r="H54" s="81"/>
      <c r="I54" s="81"/>
      <c r="J54" s="81"/>
      <c r="K54" s="81"/>
      <c r="L54" s="81"/>
      <c r="M54" s="81"/>
      <c r="N54" s="81"/>
      <c r="O54" s="81"/>
      <c r="P54" s="81"/>
      <c r="Q54" s="81"/>
      <c r="R54" s="81"/>
      <c r="S54" s="81"/>
    </row>
    <row r="55" spans="5:19" x14ac:dyDescent="0.25">
      <c r="E55" s="81"/>
      <c r="F55" s="81"/>
      <c r="G55" s="81"/>
      <c r="H55" s="81"/>
      <c r="I55" s="81"/>
      <c r="J55" s="81"/>
      <c r="K55" s="81"/>
      <c r="L55" s="81"/>
      <c r="M55" s="81"/>
      <c r="N55" s="81"/>
      <c r="O55" s="81"/>
      <c r="P55" s="81"/>
      <c r="Q55" s="81"/>
      <c r="R55" s="81"/>
      <c r="S55" s="81"/>
    </row>
    <row r="56" spans="5:19" x14ac:dyDescent="0.25">
      <c r="E56" s="81"/>
      <c r="F56" s="81"/>
      <c r="G56" s="81"/>
      <c r="H56" s="81"/>
      <c r="I56" s="81"/>
      <c r="J56" s="81"/>
      <c r="K56" s="81"/>
      <c r="L56" s="81"/>
      <c r="M56" s="81"/>
      <c r="N56" s="81"/>
      <c r="O56" s="81"/>
      <c r="P56" s="81"/>
      <c r="Q56" s="81"/>
      <c r="R56" s="81"/>
      <c r="S56" s="81"/>
    </row>
    <row r="57" spans="5:19" x14ac:dyDescent="0.25">
      <c r="E57" s="81"/>
      <c r="F57" s="81"/>
      <c r="G57" s="81"/>
      <c r="H57" s="81"/>
      <c r="I57" s="81"/>
      <c r="J57" s="81"/>
      <c r="K57" s="81"/>
      <c r="L57" s="81"/>
      <c r="M57" s="81"/>
      <c r="N57" s="81"/>
      <c r="O57" s="81"/>
      <c r="P57" s="81"/>
      <c r="Q57" s="81"/>
      <c r="R57" s="81"/>
      <c r="S57" s="81"/>
    </row>
    <row r="58" spans="5:19" x14ac:dyDescent="0.25">
      <c r="E58" s="81"/>
      <c r="F58" s="81"/>
      <c r="G58" s="81"/>
      <c r="H58" s="81"/>
      <c r="I58" s="81"/>
      <c r="J58" s="81"/>
      <c r="K58" s="81"/>
      <c r="L58" s="81"/>
      <c r="M58" s="81"/>
      <c r="N58" s="81"/>
      <c r="O58" s="81"/>
      <c r="P58" s="81"/>
      <c r="Q58" s="81"/>
      <c r="R58" s="81"/>
      <c r="S58" s="81"/>
    </row>
    <row r="59" spans="5:19" x14ac:dyDescent="0.25">
      <c r="E59" s="81"/>
      <c r="F59" s="81"/>
      <c r="G59" s="81"/>
      <c r="H59" s="81"/>
      <c r="I59" s="81"/>
      <c r="J59" s="81"/>
      <c r="K59" s="81"/>
      <c r="L59" s="81"/>
      <c r="M59" s="81"/>
      <c r="N59" s="81"/>
      <c r="O59" s="81"/>
      <c r="P59" s="81"/>
      <c r="Q59" s="81"/>
      <c r="R59" s="81"/>
      <c r="S59" s="81"/>
    </row>
    <row r="60" spans="5:19" x14ac:dyDescent="0.25">
      <c r="E60" s="81"/>
      <c r="F60" s="81"/>
      <c r="G60" s="81"/>
      <c r="H60" s="81"/>
      <c r="I60" s="81"/>
      <c r="J60" s="81"/>
      <c r="K60" s="81"/>
      <c r="L60" s="81"/>
      <c r="M60" s="81"/>
      <c r="N60" s="81"/>
      <c r="O60" s="81"/>
      <c r="P60" s="81"/>
      <c r="Q60" s="81"/>
      <c r="R60" s="81"/>
      <c r="S60" s="81"/>
    </row>
    <row r="61" spans="5:19" x14ac:dyDescent="0.25">
      <c r="E61" s="81"/>
      <c r="F61" s="81"/>
      <c r="G61" s="81"/>
      <c r="H61" s="81"/>
      <c r="I61" s="81"/>
      <c r="J61" s="81"/>
      <c r="K61" s="81"/>
      <c r="L61" s="81"/>
      <c r="M61" s="81"/>
      <c r="N61" s="81"/>
      <c r="O61" s="81"/>
      <c r="P61" s="81"/>
      <c r="Q61" s="81"/>
      <c r="R61" s="81"/>
      <c r="S61" s="81"/>
    </row>
    <row r="62" spans="5:19" x14ac:dyDescent="0.25">
      <c r="E62" s="81"/>
      <c r="F62" s="81"/>
      <c r="G62" s="81"/>
      <c r="H62" s="81"/>
      <c r="I62" s="81"/>
      <c r="J62" s="81"/>
      <c r="K62" s="81"/>
      <c r="L62" s="81"/>
      <c r="M62" s="81"/>
      <c r="N62" s="81"/>
      <c r="O62" s="81"/>
      <c r="P62" s="81"/>
      <c r="Q62" s="81"/>
      <c r="R62" s="81"/>
      <c r="S62" s="81"/>
    </row>
    <row r="63" spans="5:19" x14ac:dyDescent="0.25">
      <c r="E63" s="81"/>
      <c r="F63" s="81"/>
      <c r="G63" s="81"/>
      <c r="H63" s="81"/>
      <c r="I63" s="81"/>
      <c r="J63" s="81"/>
      <c r="K63" s="81"/>
      <c r="L63" s="81"/>
      <c r="M63" s="81"/>
      <c r="N63" s="81"/>
      <c r="O63" s="81"/>
      <c r="P63" s="81"/>
      <c r="Q63" s="81"/>
      <c r="R63" s="81"/>
      <c r="S63" s="81"/>
    </row>
    <row r="64" spans="5:19" x14ac:dyDescent="0.25">
      <c r="E64" s="81"/>
      <c r="F64" s="81"/>
      <c r="G64" s="81"/>
      <c r="H64" s="81"/>
      <c r="I64" s="81"/>
      <c r="J64" s="81"/>
      <c r="K64" s="81"/>
      <c r="L64" s="81"/>
      <c r="M64" s="81"/>
      <c r="N64" s="81"/>
      <c r="O64" s="81"/>
      <c r="P64" s="81"/>
      <c r="Q64" s="81"/>
      <c r="R64" s="81"/>
      <c r="S64" s="81"/>
    </row>
    <row r="65" spans="5:19" x14ac:dyDescent="0.25">
      <c r="E65" s="81"/>
      <c r="F65" s="81"/>
      <c r="G65" s="81"/>
      <c r="H65" s="81"/>
      <c r="I65" s="81"/>
      <c r="J65" s="81"/>
      <c r="K65" s="81"/>
      <c r="L65" s="81"/>
      <c r="M65" s="81"/>
      <c r="N65" s="81"/>
      <c r="O65" s="81"/>
      <c r="P65" s="81"/>
      <c r="Q65" s="81"/>
      <c r="R65" s="81"/>
      <c r="S65" s="81"/>
    </row>
    <row r="66" spans="5:19" x14ac:dyDescent="0.25">
      <c r="E66" s="81"/>
      <c r="F66" s="81"/>
      <c r="G66" s="81"/>
      <c r="H66" s="81"/>
      <c r="I66" s="81"/>
      <c r="J66" s="81"/>
      <c r="K66" s="81"/>
      <c r="L66" s="81"/>
      <c r="M66" s="81"/>
      <c r="N66" s="81"/>
      <c r="O66" s="81"/>
      <c r="P66" s="81"/>
      <c r="Q66" s="81"/>
      <c r="R66" s="81"/>
      <c r="S66" s="81"/>
    </row>
    <row r="67" spans="5:19" x14ac:dyDescent="0.25">
      <c r="E67" s="81"/>
      <c r="F67" s="81"/>
      <c r="G67" s="81"/>
      <c r="H67" s="81"/>
      <c r="I67" s="81"/>
      <c r="J67" s="81"/>
      <c r="K67" s="81"/>
      <c r="L67" s="81"/>
      <c r="M67" s="81"/>
      <c r="N67" s="81"/>
      <c r="O67" s="81"/>
      <c r="P67" s="81"/>
      <c r="Q67" s="81"/>
      <c r="R67" s="81"/>
      <c r="S67" s="81"/>
    </row>
    <row r="68" spans="5:19" x14ac:dyDescent="0.25">
      <c r="E68" s="81"/>
      <c r="F68" s="81"/>
      <c r="G68" s="81"/>
      <c r="H68" s="81"/>
      <c r="I68" s="81"/>
      <c r="J68" s="81"/>
      <c r="K68" s="81"/>
      <c r="L68" s="81"/>
      <c r="M68" s="81"/>
      <c r="N68" s="81"/>
      <c r="O68" s="81"/>
      <c r="P68" s="81"/>
      <c r="Q68" s="81"/>
      <c r="R68" s="81"/>
      <c r="S68" s="81"/>
    </row>
    <row r="69" spans="5:19" x14ac:dyDescent="0.25">
      <c r="E69" s="81"/>
      <c r="F69" s="81"/>
      <c r="G69" s="81"/>
      <c r="H69" s="81"/>
      <c r="I69" s="81"/>
      <c r="J69" s="81"/>
      <c r="K69" s="81"/>
      <c r="L69" s="81"/>
      <c r="M69" s="81"/>
      <c r="N69" s="81"/>
      <c r="O69" s="81"/>
      <c r="P69" s="81"/>
      <c r="Q69" s="81"/>
      <c r="R69" s="81"/>
      <c r="S69" s="81"/>
    </row>
    <row r="70" spans="5:19" x14ac:dyDescent="0.25">
      <c r="E70" s="81"/>
      <c r="F70" s="81"/>
      <c r="G70" s="81"/>
      <c r="H70" s="81"/>
      <c r="I70" s="81"/>
      <c r="J70" s="81"/>
      <c r="K70" s="81"/>
      <c r="L70" s="81"/>
      <c r="M70" s="81"/>
      <c r="N70" s="81"/>
      <c r="O70" s="81"/>
      <c r="P70" s="81"/>
      <c r="Q70" s="81"/>
      <c r="R70" s="81"/>
      <c r="S70" s="81"/>
    </row>
    <row r="71" spans="5:19" x14ac:dyDescent="0.25">
      <c r="E71" s="81"/>
      <c r="F71" s="81"/>
      <c r="G71" s="81"/>
      <c r="H71" s="81"/>
      <c r="I71" s="81"/>
      <c r="J71" s="81"/>
      <c r="K71" s="81"/>
      <c r="L71" s="81"/>
      <c r="M71" s="81"/>
      <c r="N71" s="81"/>
      <c r="O71" s="81"/>
      <c r="P71" s="81"/>
      <c r="Q71" s="81"/>
      <c r="R71" s="81"/>
      <c r="S71" s="81"/>
    </row>
    <row r="74" spans="5:19" x14ac:dyDescent="0.25">
      <c r="G74" s="99"/>
    </row>
    <row r="75" spans="5:19" x14ac:dyDescent="0.25">
      <c r="G75" s="99"/>
    </row>
    <row r="76" spans="5:19" x14ac:dyDescent="0.25">
      <c r="G76" s="99"/>
    </row>
    <row r="77" spans="5:19" x14ac:dyDescent="0.25">
      <c r="G77" s="99"/>
    </row>
    <row r="78" spans="5:19" x14ac:dyDescent="0.25">
      <c r="G78" s="99"/>
    </row>
    <row r="79" spans="5:19" x14ac:dyDescent="0.25">
      <c r="G79" s="99"/>
    </row>
    <row r="80" spans="5:19" x14ac:dyDescent="0.25">
      <c r="G80" s="99"/>
    </row>
    <row r="82" spans="7:7" x14ac:dyDescent="0.25">
      <c r="G82" s="99"/>
    </row>
    <row r="84" spans="7:7" x14ac:dyDescent="0.25">
      <c r="G84" s="99"/>
    </row>
    <row r="85" spans="7:7" x14ac:dyDescent="0.25">
      <c r="G85" s="99"/>
    </row>
    <row r="86" spans="7:7" x14ac:dyDescent="0.25">
      <c r="G86" s="99"/>
    </row>
    <row r="87" spans="7:7" x14ac:dyDescent="0.25">
      <c r="G87" s="99"/>
    </row>
    <row r="88" spans="7:7" x14ac:dyDescent="0.25">
      <c r="G88" s="99"/>
    </row>
    <row r="89" spans="7:7" x14ac:dyDescent="0.25">
      <c r="G89" s="99"/>
    </row>
    <row r="90" spans="7:7" x14ac:dyDescent="0.25">
      <c r="G90" s="99"/>
    </row>
    <row r="91" spans="7:7" x14ac:dyDescent="0.25">
      <c r="G91" s="99"/>
    </row>
    <row r="92" spans="7:7" x14ac:dyDescent="0.25">
      <c r="G92" s="99"/>
    </row>
    <row r="93" spans="7:7" x14ac:dyDescent="0.25">
      <c r="G93" s="99"/>
    </row>
    <row r="94" spans="7:7" x14ac:dyDescent="0.25">
      <c r="G94" s="99"/>
    </row>
    <row r="95" spans="7:7" x14ac:dyDescent="0.25">
      <c r="G95" s="99"/>
    </row>
    <row r="96" spans="7:7" x14ac:dyDescent="0.25">
      <c r="G96" s="99"/>
    </row>
    <row r="97" spans="7:7" x14ac:dyDescent="0.25">
      <c r="G97" s="99"/>
    </row>
    <row r="101" spans="7:7" x14ac:dyDescent="0.25">
      <c r="G101" s="99"/>
    </row>
    <row r="102" spans="7:7" x14ac:dyDescent="0.25">
      <c r="G102" s="99"/>
    </row>
    <row r="103" spans="7:7" x14ac:dyDescent="0.25">
      <c r="G103" s="99"/>
    </row>
    <row r="104" spans="7:7" x14ac:dyDescent="0.25">
      <c r="G104" s="99"/>
    </row>
    <row r="105" spans="7:7" x14ac:dyDescent="0.25">
      <c r="G105" s="99"/>
    </row>
    <row r="106" spans="7:7" x14ac:dyDescent="0.25">
      <c r="G106" s="99"/>
    </row>
    <row r="107" spans="7:7" x14ac:dyDescent="0.25">
      <c r="G107" s="99"/>
    </row>
    <row r="108" spans="7:7" x14ac:dyDescent="0.25">
      <c r="G108" s="99"/>
    </row>
    <row r="109" spans="7:7" x14ac:dyDescent="0.25">
      <c r="G109" s="99"/>
    </row>
    <row r="110" spans="7:7" x14ac:dyDescent="0.25">
      <c r="G110" s="99"/>
    </row>
    <row r="111" spans="7:7" x14ac:dyDescent="0.25">
      <c r="G111" s="99"/>
    </row>
    <row r="112" spans="7:7" x14ac:dyDescent="0.25">
      <c r="G112" s="99"/>
    </row>
    <row r="113" spans="7:7" x14ac:dyDescent="0.25">
      <c r="G113" s="99"/>
    </row>
    <row r="114" spans="7:7" x14ac:dyDescent="0.25">
      <c r="G114" s="99"/>
    </row>
    <row r="115" spans="7:7" x14ac:dyDescent="0.25">
      <c r="G115" s="99"/>
    </row>
    <row r="116" spans="7:7" x14ac:dyDescent="0.25">
      <c r="G116" s="99"/>
    </row>
    <row r="117" spans="7:7" x14ac:dyDescent="0.25">
      <c r="G117" s="99"/>
    </row>
    <row r="118" spans="7:7" x14ac:dyDescent="0.25">
      <c r="G118" s="99"/>
    </row>
    <row r="119" spans="7:7" x14ac:dyDescent="0.25">
      <c r="G119" s="99"/>
    </row>
    <row r="120" spans="7:7" x14ac:dyDescent="0.25">
      <c r="G120" s="99"/>
    </row>
    <row r="121" spans="7:7" x14ac:dyDescent="0.25">
      <c r="G121" s="99"/>
    </row>
    <row r="122" spans="7:7" x14ac:dyDescent="0.25">
      <c r="G122" s="99"/>
    </row>
    <row r="123" spans="7:7" x14ac:dyDescent="0.25">
      <c r="G123" s="99"/>
    </row>
    <row r="124" spans="7:7" x14ac:dyDescent="0.25">
      <c r="G124" s="99"/>
    </row>
    <row r="125" spans="7:7" x14ac:dyDescent="0.25">
      <c r="G125" s="99"/>
    </row>
    <row r="126" spans="7:7" x14ac:dyDescent="0.25">
      <c r="G126" s="99"/>
    </row>
    <row r="127" spans="7:7" x14ac:dyDescent="0.25">
      <c r="G127" s="99"/>
    </row>
    <row r="128" spans="7:7" x14ac:dyDescent="0.25">
      <c r="G128" s="99"/>
    </row>
    <row r="129" spans="7:7" x14ac:dyDescent="0.25">
      <c r="G129" s="99"/>
    </row>
    <row r="130" spans="7:7" x14ac:dyDescent="0.25">
      <c r="G130" s="99"/>
    </row>
    <row r="131" spans="7:7" x14ac:dyDescent="0.25">
      <c r="G131" s="99"/>
    </row>
    <row r="132" spans="7:7" x14ac:dyDescent="0.25">
      <c r="G132" s="99"/>
    </row>
    <row r="133" spans="7:7" x14ac:dyDescent="0.25">
      <c r="G133" s="99"/>
    </row>
    <row r="134" spans="7:7" x14ac:dyDescent="0.25">
      <c r="G134" s="99"/>
    </row>
    <row r="135" spans="7:7" x14ac:dyDescent="0.25">
      <c r="G135" s="99"/>
    </row>
    <row r="136" spans="7:7" x14ac:dyDescent="0.25">
      <c r="G136" s="99"/>
    </row>
    <row r="137" spans="7:7" x14ac:dyDescent="0.25">
      <c r="G137" s="99"/>
    </row>
    <row r="138" spans="7:7" x14ac:dyDescent="0.25">
      <c r="G138" s="99"/>
    </row>
    <row r="139" spans="7:7" x14ac:dyDescent="0.25">
      <c r="G139" s="99"/>
    </row>
    <row r="140" spans="7:7" x14ac:dyDescent="0.25">
      <c r="G140" s="99"/>
    </row>
    <row r="141" spans="7:7" x14ac:dyDescent="0.25">
      <c r="G141" s="99"/>
    </row>
    <row r="142" spans="7:7" x14ac:dyDescent="0.25">
      <c r="G142" s="99"/>
    </row>
    <row r="143" spans="7:7" x14ac:dyDescent="0.25">
      <c r="G143" s="99"/>
    </row>
    <row r="144" spans="7:7" x14ac:dyDescent="0.25">
      <c r="G144" s="99"/>
    </row>
    <row r="145" spans="7:7" x14ac:dyDescent="0.25">
      <c r="G145" s="99"/>
    </row>
    <row r="146" spans="7:7" x14ac:dyDescent="0.25">
      <c r="G146" s="99"/>
    </row>
  </sheetData>
  <mergeCells count="11">
    <mergeCell ref="B21:B22"/>
    <mergeCell ref="B23:B24"/>
    <mergeCell ref="A20:A24"/>
    <mergeCell ref="I18:P18"/>
    <mergeCell ref="I22:P22"/>
    <mergeCell ref="I23:P23"/>
    <mergeCell ref="B7:B8"/>
    <mergeCell ref="B9:B10"/>
    <mergeCell ref="B11:B15"/>
    <mergeCell ref="A7:A18"/>
    <mergeCell ref="A1:K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0CBBA5-2FFD-4AF3-A9F6-C0A27EA3E71D}">
  <dimension ref="A1:T85"/>
  <sheetViews>
    <sheetView topLeftCell="A60" zoomScale="90" zoomScaleNormal="90" workbookViewId="0">
      <selection activeCell="B72" sqref="B72"/>
    </sheetView>
  </sheetViews>
  <sheetFormatPr defaultRowHeight="15" x14ac:dyDescent="0.25"/>
  <cols>
    <col min="1" max="1" width="26" customWidth="1"/>
    <col min="2" max="2" width="15.42578125" customWidth="1"/>
    <col min="3" max="3" width="14.28515625" customWidth="1"/>
    <col min="4" max="4" width="16.5703125" customWidth="1"/>
    <col min="5" max="5" width="15" customWidth="1"/>
    <col min="6" max="6" width="16" customWidth="1"/>
    <col min="7" max="7" width="12.85546875" customWidth="1"/>
    <col min="8" max="8" width="17.28515625" customWidth="1"/>
    <col min="9" max="9" width="15.85546875" customWidth="1"/>
    <col min="10" max="10" width="20.28515625" customWidth="1"/>
    <col min="11" max="11" width="14.42578125" customWidth="1"/>
    <col min="12" max="12" width="20.85546875" customWidth="1"/>
    <col min="13" max="13" width="14.85546875" customWidth="1"/>
    <col min="14" max="14" width="17.5703125" customWidth="1"/>
  </cols>
  <sheetData>
    <row r="1" spans="1:15" ht="45.75" customHeight="1" x14ac:dyDescent="0.25">
      <c r="A1" s="578" t="s">
        <v>2149</v>
      </c>
      <c r="B1" s="578"/>
      <c r="C1" s="578"/>
      <c r="D1" s="578"/>
      <c r="E1" s="578"/>
      <c r="F1" s="578"/>
      <c r="G1" s="578"/>
      <c r="H1" s="578"/>
      <c r="I1" s="578"/>
      <c r="J1" s="13"/>
      <c r="K1" s="13"/>
      <c r="L1" s="13"/>
      <c r="M1" s="13"/>
      <c r="N1" s="13"/>
      <c r="O1" s="13"/>
    </row>
    <row r="2" spans="1:15" ht="28.5" customHeight="1" x14ac:dyDescent="0.25">
      <c r="A2" s="273"/>
      <c r="B2" s="638" t="s">
        <v>3</v>
      </c>
      <c r="C2" s="638"/>
      <c r="D2" s="638"/>
      <c r="E2" s="639"/>
      <c r="F2" s="640" t="s">
        <v>5</v>
      </c>
      <c r="G2" s="641"/>
      <c r="H2" s="641"/>
      <c r="I2" s="642"/>
      <c r="J2" s="272" t="s">
        <v>1053</v>
      </c>
      <c r="K2" s="13"/>
      <c r="L2" s="13"/>
      <c r="M2" s="13"/>
      <c r="N2" s="13"/>
      <c r="O2" s="13"/>
    </row>
    <row r="3" spans="1:15" ht="15.75" x14ac:dyDescent="0.25">
      <c r="A3" s="271"/>
      <c r="B3" s="270" t="s">
        <v>1240</v>
      </c>
      <c r="C3" s="270" t="s">
        <v>1239</v>
      </c>
      <c r="D3" s="270" t="s">
        <v>1121</v>
      </c>
      <c r="E3" s="270" t="s">
        <v>1238</v>
      </c>
      <c r="F3" s="269" t="s">
        <v>1240</v>
      </c>
      <c r="G3" s="269" t="s">
        <v>1239</v>
      </c>
      <c r="H3" s="269" t="s">
        <v>1121</v>
      </c>
      <c r="I3" s="269" t="s">
        <v>1238</v>
      </c>
      <c r="J3" s="233"/>
      <c r="K3" s="13"/>
      <c r="L3" s="13"/>
      <c r="M3" s="13"/>
      <c r="N3" s="13"/>
      <c r="O3" s="13"/>
    </row>
    <row r="4" spans="1:15" ht="15.75" x14ac:dyDescent="0.25">
      <c r="A4" s="267"/>
      <c r="B4" s="251"/>
      <c r="C4" s="251"/>
      <c r="D4" s="251"/>
      <c r="E4" s="251"/>
      <c r="F4" s="260"/>
      <c r="G4" s="260"/>
      <c r="H4" s="260"/>
      <c r="I4" s="260"/>
      <c r="J4" s="268"/>
      <c r="K4" s="13"/>
      <c r="L4" s="13"/>
      <c r="M4" s="13"/>
      <c r="N4" s="13"/>
      <c r="O4" s="13"/>
    </row>
    <row r="5" spans="1:15" ht="15.75" x14ac:dyDescent="0.25">
      <c r="A5" s="267"/>
      <c r="B5" s="557" t="s">
        <v>2177</v>
      </c>
      <c r="C5" s="266" t="s">
        <v>1233</v>
      </c>
      <c r="D5" s="265" t="s">
        <v>1237</v>
      </c>
      <c r="E5" s="264"/>
      <c r="F5" s="730" t="s">
        <v>2205</v>
      </c>
      <c r="G5" s="262" t="s">
        <v>1233</v>
      </c>
      <c r="H5" s="261" t="s">
        <v>1236</v>
      </c>
      <c r="I5" s="260"/>
      <c r="J5" s="203" t="s">
        <v>1235</v>
      </c>
      <c r="K5" s="13"/>
      <c r="L5" s="13"/>
      <c r="M5" s="13"/>
      <c r="N5" s="13"/>
      <c r="O5" s="13"/>
    </row>
    <row r="6" spans="1:15" ht="15.75" x14ac:dyDescent="0.25">
      <c r="A6" s="225"/>
      <c r="B6" s="558" t="s">
        <v>2178</v>
      </c>
      <c r="C6" s="210" t="s">
        <v>1233</v>
      </c>
      <c r="D6" s="209" t="s">
        <v>1234</v>
      </c>
      <c r="E6" s="209"/>
      <c r="F6" s="730" t="s">
        <v>2206</v>
      </c>
      <c r="G6" s="206" t="s">
        <v>1233</v>
      </c>
      <c r="H6" s="205" t="s">
        <v>1232</v>
      </c>
      <c r="I6" s="205"/>
      <c r="J6" s="203" t="s">
        <v>1084</v>
      </c>
      <c r="K6" s="13"/>
      <c r="L6" s="13"/>
      <c r="M6" s="13"/>
      <c r="N6" s="13"/>
      <c r="O6" s="13"/>
    </row>
    <row r="7" spans="1:15" ht="16.5" thickBot="1" x14ac:dyDescent="0.3">
      <c r="A7" s="236"/>
      <c r="B7" s="559"/>
      <c r="C7" s="235"/>
      <c r="D7" s="258"/>
      <c r="E7" s="235"/>
      <c r="F7" s="260"/>
      <c r="G7" s="234"/>
      <c r="H7" s="241"/>
      <c r="I7" s="234"/>
      <c r="J7" s="240"/>
      <c r="K7" s="13"/>
      <c r="L7" s="13"/>
      <c r="M7" s="13"/>
      <c r="N7" s="13"/>
      <c r="O7" s="13"/>
    </row>
    <row r="8" spans="1:15" ht="15.75" x14ac:dyDescent="0.25">
      <c r="A8" s="623" t="s">
        <v>1231</v>
      </c>
      <c r="B8" s="560" t="s">
        <v>1230</v>
      </c>
      <c r="C8" s="221" t="s">
        <v>1131</v>
      </c>
      <c r="D8" s="220" t="s">
        <v>1226</v>
      </c>
      <c r="E8" s="219"/>
      <c r="F8" s="730" t="s">
        <v>2207</v>
      </c>
      <c r="G8" s="218" t="s">
        <v>1131</v>
      </c>
      <c r="H8" s="217" t="s">
        <v>1229</v>
      </c>
      <c r="I8" s="216"/>
      <c r="J8" s="232" t="s">
        <v>1084</v>
      </c>
      <c r="K8" s="13"/>
      <c r="L8" s="13"/>
      <c r="M8" s="13"/>
      <c r="N8" s="13"/>
      <c r="O8" s="13"/>
    </row>
    <row r="9" spans="1:15" ht="15.75" x14ac:dyDescent="0.25">
      <c r="A9" s="624"/>
      <c r="B9" s="561" t="s">
        <v>1228</v>
      </c>
      <c r="C9" s="210" t="s">
        <v>1131</v>
      </c>
      <c r="D9" s="209" t="s">
        <v>1224</v>
      </c>
      <c r="E9" s="208"/>
      <c r="F9" s="730" t="s">
        <v>269</v>
      </c>
      <c r="G9" s="206" t="s">
        <v>1131</v>
      </c>
      <c r="H9" s="205" t="s">
        <v>1227</v>
      </c>
      <c r="I9" s="204"/>
      <c r="J9" s="231" t="s">
        <v>1223</v>
      </c>
      <c r="K9" s="13"/>
      <c r="L9" s="13"/>
      <c r="M9" s="13"/>
      <c r="N9" s="13"/>
      <c r="O9" s="13"/>
    </row>
    <row r="10" spans="1:15" ht="15.75" x14ac:dyDescent="0.25">
      <c r="A10" s="624"/>
      <c r="B10" s="561" t="s">
        <v>2179</v>
      </c>
      <c r="C10" s="210" t="s">
        <v>966</v>
      </c>
      <c r="D10" s="209" t="s">
        <v>1226</v>
      </c>
      <c r="E10" s="208"/>
      <c r="F10" s="260"/>
      <c r="G10" s="204"/>
      <c r="H10" s="205"/>
      <c r="I10" s="204"/>
      <c r="J10" s="231" t="s">
        <v>1084</v>
      </c>
      <c r="K10" s="13"/>
      <c r="L10" s="13"/>
      <c r="M10" s="13"/>
      <c r="N10" s="13"/>
      <c r="O10" s="13"/>
    </row>
    <row r="11" spans="1:15" ht="16.5" thickBot="1" x14ac:dyDescent="0.3">
      <c r="A11" s="625"/>
      <c r="B11" s="562" t="s">
        <v>1225</v>
      </c>
      <c r="C11" s="198" t="s">
        <v>966</v>
      </c>
      <c r="D11" s="197" t="s">
        <v>1224</v>
      </c>
      <c r="E11" s="196"/>
      <c r="F11" s="260"/>
      <c r="G11" s="193"/>
      <c r="H11" s="194"/>
      <c r="I11" s="193"/>
      <c r="J11" s="230" t="s">
        <v>1223</v>
      </c>
      <c r="K11" s="13"/>
      <c r="L11" s="13"/>
      <c r="M11" s="13"/>
      <c r="N11" s="13"/>
      <c r="O11" s="13"/>
    </row>
    <row r="12" spans="1:15" ht="16.5" thickBot="1" x14ac:dyDescent="0.3">
      <c r="A12" s="236"/>
      <c r="B12" s="563"/>
      <c r="C12" s="259"/>
      <c r="D12" s="258"/>
      <c r="E12" s="235"/>
      <c r="F12" s="260"/>
      <c r="G12" s="234"/>
      <c r="H12" s="241"/>
      <c r="I12" s="234"/>
      <c r="J12" s="240"/>
      <c r="K12" s="13"/>
      <c r="L12" s="13"/>
      <c r="M12" s="13"/>
      <c r="N12" s="13"/>
      <c r="O12" s="13"/>
    </row>
    <row r="13" spans="1:15" ht="15" customHeight="1" x14ac:dyDescent="0.25">
      <c r="A13" s="658" t="s">
        <v>1145</v>
      </c>
      <c r="B13" s="560" t="s">
        <v>2180</v>
      </c>
      <c r="C13" s="221" t="s">
        <v>1131</v>
      </c>
      <c r="D13" s="220" t="s">
        <v>1222</v>
      </c>
      <c r="E13" s="219"/>
      <c r="F13" s="730" t="s">
        <v>2208</v>
      </c>
      <c r="G13" s="218" t="s">
        <v>1131</v>
      </c>
      <c r="H13" s="217" t="s">
        <v>1221</v>
      </c>
      <c r="I13" s="216"/>
      <c r="J13" s="255" t="s">
        <v>1220</v>
      </c>
      <c r="K13" s="13"/>
      <c r="L13" s="13"/>
      <c r="M13" s="13"/>
      <c r="N13" s="13"/>
      <c r="O13" s="13"/>
    </row>
    <row r="14" spans="1:15" ht="15" customHeight="1" x14ac:dyDescent="0.25">
      <c r="A14" s="659"/>
      <c r="B14" s="561" t="s">
        <v>2181</v>
      </c>
      <c r="C14" s="210" t="s">
        <v>1131</v>
      </c>
      <c r="D14" s="209" t="s">
        <v>1219</v>
      </c>
      <c r="E14" s="208"/>
      <c r="F14" s="730" t="s">
        <v>2209</v>
      </c>
      <c r="G14" s="206" t="s">
        <v>1131</v>
      </c>
      <c r="H14" s="205" t="s">
        <v>1218</v>
      </c>
      <c r="I14" s="204"/>
      <c r="J14" s="253" t="s">
        <v>1217</v>
      </c>
      <c r="K14" s="13"/>
      <c r="L14" s="13"/>
      <c r="M14" s="13"/>
      <c r="N14" s="13"/>
      <c r="O14" s="13"/>
    </row>
    <row r="15" spans="1:15" ht="15" customHeight="1" x14ac:dyDescent="0.25">
      <c r="A15" s="659"/>
      <c r="B15" s="561" t="s">
        <v>2182</v>
      </c>
      <c r="C15" s="210" t="s">
        <v>1131</v>
      </c>
      <c r="D15" s="209" t="s">
        <v>1216</v>
      </c>
      <c r="E15" s="208"/>
      <c r="F15" s="730" t="s">
        <v>2210</v>
      </c>
      <c r="G15" s="206" t="s">
        <v>1131</v>
      </c>
      <c r="H15" s="205" t="s">
        <v>1215</v>
      </c>
      <c r="I15" s="204"/>
      <c r="J15" s="253" t="s">
        <v>1214</v>
      </c>
      <c r="K15" s="13"/>
      <c r="L15" s="13"/>
      <c r="M15" s="13"/>
      <c r="N15" s="13"/>
      <c r="O15" s="13"/>
    </row>
    <row r="16" spans="1:15" ht="15" customHeight="1" thickBot="1" x14ac:dyDescent="0.3">
      <c r="A16" s="660"/>
      <c r="B16" s="562" t="s">
        <v>2183</v>
      </c>
      <c r="C16" s="198" t="s">
        <v>1131</v>
      </c>
      <c r="D16" s="197" t="s">
        <v>1213</v>
      </c>
      <c r="E16" s="196"/>
      <c r="F16" s="730" t="s">
        <v>2211</v>
      </c>
      <c r="G16" s="195" t="s">
        <v>1131</v>
      </c>
      <c r="H16" s="194" t="s">
        <v>1212</v>
      </c>
      <c r="I16" s="193"/>
      <c r="J16" s="252" t="s">
        <v>1211</v>
      </c>
      <c r="K16" s="13"/>
      <c r="L16" s="13"/>
      <c r="M16" s="13"/>
      <c r="N16" s="13"/>
      <c r="O16" s="13"/>
    </row>
    <row r="17" spans="1:15" ht="15" customHeight="1" thickBot="1" x14ac:dyDescent="0.3">
      <c r="A17" s="73"/>
      <c r="B17" s="564"/>
      <c r="C17" s="235"/>
      <c r="D17" s="258"/>
      <c r="E17" s="235"/>
      <c r="F17" s="260"/>
      <c r="G17" s="234"/>
      <c r="H17" s="241"/>
      <c r="I17" s="257"/>
      <c r="J17" s="256"/>
      <c r="K17" s="13"/>
      <c r="L17" s="13"/>
      <c r="M17" s="13"/>
      <c r="N17" s="13"/>
      <c r="O17" s="13"/>
    </row>
    <row r="18" spans="1:15" ht="15" customHeight="1" x14ac:dyDescent="0.25">
      <c r="A18" s="655" t="s">
        <v>352</v>
      </c>
      <c r="B18" s="560" t="s">
        <v>2184</v>
      </c>
      <c r="C18" s="221" t="s">
        <v>1131</v>
      </c>
      <c r="D18" s="220" t="s">
        <v>1210</v>
      </c>
      <c r="E18" s="220" t="s">
        <v>1193</v>
      </c>
      <c r="F18" s="730" t="s">
        <v>2212</v>
      </c>
      <c r="G18" s="218" t="s">
        <v>1131</v>
      </c>
      <c r="H18" s="217" t="s">
        <v>1209</v>
      </c>
      <c r="I18" s="217" t="s">
        <v>1193</v>
      </c>
      <c r="J18" s="255" t="s">
        <v>1192</v>
      </c>
      <c r="K18" s="13"/>
      <c r="L18" s="13"/>
      <c r="M18" s="13"/>
      <c r="N18" s="13"/>
      <c r="O18" s="13"/>
    </row>
    <row r="19" spans="1:15" ht="15" customHeight="1" x14ac:dyDescent="0.25">
      <c r="A19" s="656"/>
      <c r="B19" s="561" t="s">
        <v>2185</v>
      </c>
      <c r="C19" s="210" t="s">
        <v>1131</v>
      </c>
      <c r="D19" s="209" t="s">
        <v>1208</v>
      </c>
      <c r="E19" s="209" t="s">
        <v>1187</v>
      </c>
      <c r="F19" s="730" t="s">
        <v>2213</v>
      </c>
      <c r="G19" s="206" t="s">
        <v>1131</v>
      </c>
      <c r="H19" s="205" t="s">
        <v>1207</v>
      </c>
      <c r="I19" s="205" t="s">
        <v>1187</v>
      </c>
      <c r="J19" s="253" t="s">
        <v>1186</v>
      </c>
      <c r="K19" s="13"/>
      <c r="L19" s="13"/>
      <c r="M19" s="13"/>
      <c r="N19" s="13"/>
      <c r="O19" s="13"/>
    </row>
    <row r="20" spans="1:15" ht="15" customHeight="1" x14ac:dyDescent="0.25">
      <c r="A20" s="656"/>
      <c r="B20" s="561" t="s">
        <v>2186</v>
      </c>
      <c r="C20" s="210" t="s">
        <v>1131</v>
      </c>
      <c r="D20" s="209" t="s">
        <v>1206</v>
      </c>
      <c r="E20" s="209" t="s">
        <v>1184</v>
      </c>
      <c r="F20" s="730" t="s">
        <v>2214</v>
      </c>
      <c r="G20" s="206" t="s">
        <v>1131</v>
      </c>
      <c r="H20" s="205" t="s">
        <v>1205</v>
      </c>
      <c r="I20" s="205" t="s">
        <v>1184</v>
      </c>
      <c r="J20" s="253" t="s">
        <v>1183</v>
      </c>
      <c r="K20" s="13"/>
      <c r="L20" s="13"/>
      <c r="M20" s="13"/>
      <c r="N20" s="13"/>
      <c r="O20" s="13"/>
    </row>
    <row r="21" spans="1:15" ht="15" customHeight="1" x14ac:dyDescent="0.25">
      <c r="A21" s="656"/>
      <c r="B21" s="561" t="s">
        <v>2187</v>
      </c>
      <c r="C21" s="210" t="s">
        <v>1131</v>
      </c>
      <c r="D21" s="209" t="s">
        <v>1204</v>
      </c>
      <c r="E21" s="209" t="s">
        <v>1181</v>
      </c>
      <c r="F21" s="730" t="s">
        <v>2215</v>
      </c>
      <c r="G21" s="206" t="s">
        <v>1131</v>
      </c>
      <c r="H21" s="205" t="s">
        <v>1203</v>
      </c>
      <c r="I21" s="205" t="s">
        <v>1181</v>
      </c>
      <c r="J21" s="253" t="s">
        <v>1180</v>
      </c>
      <c r="K21" s="13"/>
      <c r="L21" s="13"/>
      <c r="M21" s="13"/>
      <c r="N21" s="13"/>
      <c r="O21" s="13"/>
    </row>
    <row r="22" spans="1:15" ht="15" customHeight="1" x14ac:dyDescent="0.25">
      <c r="A22" s="656"/>
      <c r="B22" s="561" t="s">
        <v>2188</v>
      </c>
      <c r="C22" s="210" t="s">
        <v>1131</v>
      </c>
      <c r="D22" s="209" t="s">
        <v>1202</v>
      </c>
      <c r="E22" s="209" t="s">
        <v>1177</v>
      </c>
      <c r="F22" s="730" t="s">
        <v>2216</v>
      </c>
      <c r="G22" s="206" t="s">
        <v>1131</v>
      </c>
      <c r="H22" s="205" t="s">
        <v>1201</v>
      </c>
      <c r="I22" s="205" t="s">
        <v>1177</v>
      </c>
      <c r="J22" s="253" t="s">
        <v>1176</v>
      </c>
      <c r="K22" s="13"/>
      <c r="L22" s="13"/>
      <c r="M22" s="13"/>
      <c r="N22" s="13"/>
      <c r="O22" s="13"/>
    </row>
    <row r="23" spans="1:15" ht="15" customHeight="1" x14ac:dyDescent="0.25">
      <c r="A23" s="656"/>
      <c r="B23" s="561"/>
      <c r="C23" s="208"/>
      <c r="D23" s="209"/>
      <c r="E23" s="209"/>
      <c r="F23" s="730"/>
      <c r="G23" s="204"/>
      <c r="H23" s="205"/>
      <c r="I23" s="205"/>
      <c r="J23" s="253"/>
      <c r="K23" s="13"/>
      <c r="L23" s="13"/>
      <c r="M23" s="13"/>
      <c r="N23" s="13"/>
      <c r="O23" s="13"/>
    </row>
    <row r="24" spans="1:15" ht="15" customHeight="1" x14ac:dyDescent="0.25">
      <c r="A24" s="656"/>
      <c r="B24" s="211"/>
      <c r="C24" s="208"/>
      <c r="D24" s="209"/>
      <c r="E24" s="209"/>
      <c r="F24" s="730" t="s">
        <v>2217</v>
      </c>
      <c r="G24" s="206" t="s">
        <v>1197</v>
      </c>
      <c r="H24" s="205" t="s">
        <v>1200</v>
      </c>
      <c r="I24" s="205" t="s">
        <v>1187</v>
      </c>
      <c r="J24" s="253" t="s">
        <v>1186</v>
      </c>
      <c r="K24" s="13"/>
      <c r="L24" s="13"/>
      <c r="M24" s="13"/>
      <c r="N24" s="13"/>
      <c r="O24" s="13"/>
    </row>
    <row r="25" spans="1:15" ht="15" customHeight="1" x14ac:dyDescent="0.25">
      <c r="A25" s="656"/>
      <c r="B25" s="211"/>
      <c r="C25" s="208"/>
      <c r="D25" s="209"/>
      <c r="E25" s="209"/>
      <c r="F25" s="730" t="s">
        <v>2218</v>
      </c>
      <c r="G25" s="206" t="s">
        <v>1197</v>
      </c>
      <c r="H25" s="205" t="s">
        <v>1199</v>
      </c>
      <c r="I25" s="205" t="s">
        <v>1184</v>
      </c>
      <c r="J25" s="253" t="s">
        <v>1183</v>
      </c>
      <c r="K25" s="13"/>
      <c r="L25" s="13"/>
      <c r="M25" s="13"/>
      <c r="N25" s="13"/>
      <c r="O25" s="13"/>
    </row>
    <row r="26" spans="1:15" ht="15" customHeight="1" x14ac:dyDescent="0.25">
      <c r="A26" s="656"/>
      <c r="B26" s="211"/>
      <c r="C26" s="208"/>
      <c r="D26" s="209"/>
      <c r="E26" s="209"/>
      <c r="F26" s="730" t="s">
        <v>2219</v>
      </c>
      <c r="G26" s="206" t="s">
        <v>1197</v>
      </c>
      <c r="H26" s="205" t="s">
        <v>1198</v>
      </c>
      <c r="I26" s="205" t="s">
        <v>1181</v>
      </c>
      <c r="J26" s="253" t="s">
        <v>1180</v>
      </c>
      <c r="K26" s="13"/>
      <c r="L26" s="13"/>
      <c r="M26" s="13"/>
      <c r="N26" s="13"/>
      <c r="O26" s="13"/>
    </row>
    <row r="27" spans="1:15" ht="15" customHeight="1" x14ac:dyDescent="0.25">
      <c r="A27" s="656"/>
      <c r="B27" s="211"/>
      <c r="C27" s="208"/>
      <c r="D27" s="209"/>
      <c r="E27" s="209"/>
      <c r="F27" s="730" t="s">
        <v>2220</v>
      </c>
      <c r="G27" s="206" t="s">
        <v>1197</v>
      </c>
      <c r="H27" s="205" t="s">
        <v>1196</v>
      </c>
      <c r="I27" s="205" t="s">
        <v>1177</v>
      </c>
      <c r="J27" s="253" t="s">
        <v>1176</v>
      </c>
      <c r="K27" s="13"/>
      <c r="L27" s="13"/>
      <c r="M27" s="13"/>
      <c r="N27" s="13"/>
      <c r="O27" s="13"/>
    </row>
    <row r="28" spans="1:15" ht="15" customHeight="1" x14ac:dyDescent="0.25">
      <c r="A28" s="656"/>
      <c r="B28" s="211"/>
      <c r="C28" s="208"/>
      <c r="D28" s="209"/>
      <c r="E28" s="209"/>
      <c r="F28" s="730"/>
      <c r="G28" s="206"/>
      <c r="H28" s="205"/>
      <c r="I28" s="205"/>
      <c r="J28" s="253"/>
      <c r="K28" s="13"/>
      <c r="L28" s="13"/>
      <c r="M28" s="13"/>
      <c r="N28" s="13"/>
      <c r="O28" s="13"/>
    </row>
    <row r="29" spans="1:15" ht="15" customHeight="1" x14ac:dyDescent="0.25">
      <c r="A29" s="656"/>
      <c r="B29" s="561" t="s">
        <v>2189</v>
      </c>
      <c r="C29" s="210" t="s">
        <v>1179</v>
      </c>
      <c r="D29" s="209" t="s">
        <v>1195</v>
      </c>
      <c r="E29" s="209" t="s">
        <v>1187</v>
      </c>
      <c r="F29" s="730"/>
      <c r="G29" s="204"/>
      <c r="H29" s="205"/>
      <c r="I29" s="204"/>
      <c r="J29" s="253" t="s">
        <v>1186</v>
      </c>
      <c r="K29" s="13"/>
      <c r="L29" s="13"/>
      <c r="M29" s="13"/>
      <c r="N29" s="13"/>
      <c r="O29" s="13"/>
    </row>
    <row r="30" spans="1:15" ht="15" customHeight="1" x14ac:dyDescent="0.25">
      <c r="A30" s="656"/>
      <c r="B30" s="561" t="s">
        <v>2190</v>
      </c>
      <c r="C30" s="210" t="s">
        <v>1179</v>
      </c>
      <c r="D30" s="209" t="s">
        <v>1194</v>
      </c>
      <c r="E30" s="209" t="s">
        <v>1193</v>
      </c>
      <c r="F30" s="730"/>
      <c r="G30" s="204"/>
      <c r="H30" s="205"/>
      <c r="I30" s="204"/>
      <c r="J30" s="253" t="s">
        <v>1192</v>
      </c>
      <c r="K30" s="13"/>
      <c r="L30" s="13"/>
      <c r="M30" s="13"/>
      <c r="N30" s="13"/>
      <c r="O30" s="13"/>
    </row>
    <row r="31" spans="1:15" ht="15" customHeight="1" x14ac:dyDescent="0.25">
      <c r="A31" s="656"/>
      <c r="B31" s="561" t="s">
        <v>2191</v>
      </c>
      <c r="C31" s="210" t="s">
        <v>1179</v>
      </c>
      <c r="D31" s="209" t="s">
        <v>1191</v>
      </c>
      <c r="E31" s="209" t="s">
        <v>1177</v>
      </c>
      <c r="F31" s="730"/>
      <c r="G31" s="204"/>
      <c r="H31" s="205"/>
      <c r="I31" s="204"/>
      <c r="J31" s="253" t="s">
        <v>1176</v>
      </c>
      <c r="K31" s="13"/>
      <c r="L31" s="13"/>
      <c r="M31" s="13"/>
      <c r="N31" s="13"/>
      <c r="O31" s="13"/>
    </row>
    <row r="32" spans="1:15" ht="15" customHeight="1" x14ac:dyDescent="0.25">
      <c r="A32" s="656"/>
      <c r="B32" s="561" t="s">
        <v>2192</v>
      </c>
      <c r="C32" s="210" t="s">
        <v>1179</v>
      </c>
      <c r="D32" s="209" t="s">
        <v>1190</v>
      </c>
      <c r="E32" s="209" t="s">
        <v>1181</v>
      </c>
      <c r="F32" s="730"/>
      <c r="G32" s="204"/>
      <c r="H32" s="205"/>
      <c r="I32" s="204"/>
      <c r="J32" s="253" t="s">
        <v>1180</v>
      </c>
      <c r="K32" s="13"/>
      <c r="L32" s="13"/>
      <c r="M32" s="13"/>
      <c r="N32" s="13"/>
      <c r="O32" s="13"/>
    </row>
    <row r="33" spans="1:20" ht="15" customHeight="1" x14ac:dyDescent="0.25">
      <c r="A33" s="656"/>
      <c r="B33" s="561" t="s">
        <v>2193</v>
      </c>
      <c r="C33" s="210" t="s">
        <v>1179</v>
      </c>
      <c r="D33" s="209" t="s">
        <v>1189</v>
      </c>
      <c r="E33" s="209" t="s">
        <v>1184</v>
      </c>
      <c r="F33" s="730"/>
      <c r="G33" s="204"/>
      <c r="H33" s="205"/>
      <c r="I33" s="204"/>
      <c r="J33" s="253" t="s">
        <v>1183</v>
      </c>
      <c r="K33" s="13"/>
      <c r="L33" s="13"/>
      <c r="M33" s="13"/>
      <c r="N33" s="13"/>
      <c r="O33" s="13"/>
    </row>
    <row r="34" spans="1:20" ht="15" customHeight="1" x14ac:dyDescent="0.25">
      <c r="A34" s="656"/>
      <c r="B34" s="561"/>
      <c r="C34" s="208"/>
      <c r="D34" s="209"/>
      <c r="E34" s="209"/>
      <c r="F34" s="730"/>
      <c r="G34" s="204"/>
      <c r="H34" s="205"/>
      <c r="I34" s="204"/>
      <c r="J34" s="253"/>
      <c r="K34" s="13"/>
      <c r="L34" s="13"/>
      <c r="M34" s="13"/>
      <c r="N34" s="13"/>
      <c r="O34" s="13"/>
    </row>
    <row r="35" spans="1:20" ht="15" customHeight="1" x14ac:dyDescent="0.25">
      <c r="A35" s="656"/>
      <c r="B35" s="561" t="s">
        <v>2194</v>
      </c>
      <c r="C35" s="210" t="s">
        <v>1179</v>
      </c>
      <c r="D35" s="209" t="s">
        <v>1188</v>
      </c>
      <c r="E35" s="209" t="s">
        <v>1187</v>
      </c>
      <c r="F35" s="730"/>
      <c r="G35" s="204"/>
      <c r="H35" s="205"/>
      <c r="I35" s="204"/>
      <c r="J35" s="253" t="s">
        <v>1186</v>
      </c>
      <c r="K35" s="13"/>
      <c r="L35" s="13"/>
      <c r="M35" s="13"/>
      <c r="N35" s="13"/>
      <c r="O35" s="13"/>
    </row>
    <row r="36" spans="1:20" ht="15" customHeight="1" x14ac:dyDescent="0.25">
      <c r="A36" s="656"/>
      <c r="B36" s="561" t="s">
        <v>2195</v>
      </c>
      <c r="C36" s="210" t="s">
        <v>1179</v>
      </c>
      <c r="D36" s="209" t="s">
        <v>1185</v>
      </c>
      <c r="E36" s="209" t="s">
        <v>1184</v>
      </c>
      <c r="F36" s="730"/>
      <c r="G36" s="204"/>
      <c r="H36" s="205"/>
      <c r="I36" s="204"/>
      <c r="J36" s="253" t="s">
        <v>1183</v>
      </c>
      <c r="K36" s="13"/>
      <c r="L36" s="13"/>
      <c r="M36" s="13"/>
      <c r="N36" s="13"/>
      <c r="O36" s="13"/>
    </row>
    <row r="37" spans="1:20" ht="15" customHeight="1" x14ac:dyDescent="0.25">
      <c r="A37" s="656"/>
      <c r="B37" s="561" t="s">
        <v>2196</v>
      </c>
      <c r="C37" s="210" t="s">
        <v>1179</v>
      </c>
      <c r="D37" s="209" t="s">
        <v>1182</v>
      </c>
      <c r="E37" s="209" t="s">
        <v>1181</v>
      </c>
      <c r="F37" s="730"/>
      <c r="G37" s="204"/>
      <c r="H37" s="205"/>
      <c r="I37" s="204"/>
      <c r="J37" s="253" t="s">
        <v>1180</v>
      </c>
      <c r="K37" s="13"/>
      <c r="L37" s="13"/>
      <c r="M37" s="13"/>
      <c r="N37" s="13"/>
      <c r="O37" s="13"/>
    </row>
    <row r="38" spans="1:20" ht="15.75" customHeight="1" thickBot="1" x14ac:dyDescent="0.3">
      <c r="A38" s="657"/>
      <c r="B38" s="562" t="s">
        <v>2197</v>
      </c>
      <c r="C38" s="198" t="s">
        <v>1179</v>
      </c>
      <c r="D38" s="197" t="s">
        <v>1178</v>
      </c>
      <c r="E38" s="197" t="s">
        <v>1177</v>
      </c>
      <c r="F38" s="730"/>
      <c r="G38" s="193"/>
      <c r="H38" s="194"/>
      <c r="I38" s="193"/>
      <c r="J38" s="252" t="s">
        <v>1176</v>
      </c>
      <c r="K38" s="13"/>
      <c r="L38" s="13"/>
      <c r="M38" s="13"/>
      <c r="N38" s="13"/>
      <c r="O38" s="13"/>
    </row>
    <row r="39" spans="1:20" ht="15.75" x14ac:dyDescent="0.25">
      <c r="A39" s="229"/>
      <c r="B39" s="565"/>
      <c r="C39" s="251"/>
      <c r="D39" s="250"/>
      <c r="E39" s="250"/>
      <c r="F39" s="730"/>
      <c r="G39" s="227"/>
      <c r="H39" s="249"/>
      <c r="I39" s="227"/>
      <c r="J39" s="248"/>
      <c r="K39" s="13"/>
      <c r="L39" s="13"/>
      <c r="M39" s="13"/>
      <c r="N39" s="13"/>
      <c r="O39" s="13"/>
    </row>
    <row r="40" spans="1:20" ht="16.5" thickBot="1" x14ac:dyDescent="0.3">
      <c r="A40" s="247"/>
      <c r="B40" s="566"/>
      <c r="C40" s="224"/>
      <c r="D40" s="246"/>
      <c r="E40" s="224"/>
      <c r="F40" s="730"/>
      <c r="G40" s="223"/>
      <c r="H40" s="245"/>
      <c r="I40" s="223"/>
      <c r="J40" s="244"/>
      <c r="K40" s="13"/>
      <c r="L40" s="13"/>
      <c r="M40" s="13"/>
      <c r="N40" s="13"/>
      <c r="O40" s="13"/>
    </row>
    <row r="41" spans="1:20" ht="15.75" x14ac:dyDescent="0.25">
      <c r="A41" s="629" t="s">
        <v>1175</v>
      </c>
      <c r="B41" s="560" t="s">
        <v>2198</v>
      </c>
      <c r="C41" s="221" t="s">
        <v>1112</v>
      </c>
      <c r="D41" s="220" t="s">
        <v>1174</v>
      </c>
      <c r="E41" s="219"/>
      <c r="F41" s="730" t="s">
        <v>2221</v>
      </c>
      <c r="G41" s="218" t="s">
        <v>1112</v>
      </c>
      <c r="H41" s="217" t="s">
        <v>1173</v>
      </c>
      <c r="I41" s="216"/>
      <c r="J41" s="232" t="s">
        <v>1171</v>
      </c>
      <c r="K41" s="13"/>
      <c r="L41" s="13"/>
      <c r="M41" s="13"/>
      <c r="N41" s="13"/>
      <c r="O41" s="13"/>
    </row>
    <row r="42" spans="1:20" ht="15.75" x14ac:dyDescent="0.25">
      <c r="A42" s="630"/>
      <c r="B42" s="567"/>
      <c r="C42" s="208"/>
      <c r="D42" s="208"/>
      <c r="E42" s="208"/>
      <c r="F42" s="730" t="s">
        <v>2222</v>
      </c>
      <c r="G42" s="206" t="s">
        <v>966</v>
      </c>
      <c r="H42" s="205" t="s">
        <v>1172</v>
      </c>
      <c r="I42" s="204"/>
      <c r="J42" s="231" t="s">
        <v>1171</v>
      </c>
      <c r="K42" s="13"/>
      <c r="L42" s="13"/>
      <c r="M42" s="13"/>
      <c r="N42" s="13"/>
      <c r="O42" s="13"/>
      <c r="S42" s="243"/>
    </row>
    <row r="43" spans="1:20" ht="16.5" thickBot="1" x14ac:dyDescent="0.3">
      <c r="A43" s="631"/>
      <c r="B43" s="237"/>
      <c r="C43" s="196"/>
      <c r="D43" s="196"/>
      <c r="E43" s="196"/>
      <c r="F43" s="730" t="s">
        <v>2223</v>
      </c>
      <c r="G43" s="242" t="s">
        <v>1170</v>
      </c>
      <c r="H43" s="194" t="s">
        <v>1169</v>
      </c>
      <c r="I43" s="194" t="s">
        <v>1168</v>
      </c>
      <c r="J43" s="230" t="s">
        <v>1167</v>
      </c>
      <c r="K43" s="13"/>
      <c r="L43" s="13"/>
      <c r="M43" s="13"/>
      <c r="N43" s="13"/>
      <c r="O43" s="13"/>
      <c r="S43" s="102"/>
    </row>
    <row r="44" spans="1:20" ht="16.5" thickBot="1" x14ac:dyDescent="0.3">
      <c r="A44" s="236"/>
      <c r="B44" s="235"/>
      <c r="C44" s="235"/>
      <c r="D44" s="235"/>
      <c r="E44" s="235"/>
      <c r="F44" s="730"/>
      <c r="G44" s="234"/>
      <c r="H44" s="241"/>
      <c r="I44" s="234"/>
      <c r="J44" s="240"/>
      <c r="K44" s="13"/>
      <c r="L44" s="13"/>
      <c r="M44" s="13"/>
      <c r="N44" s="13"/>
      <c r="O44" s="13"/>
      <c r="T44" s="102"/>
    </row>
    <row r="45" spans="1:20" ht="15.75" x14ac:dyDescent="0.25">
      <c r="A45" s="626" t="s">
        <v>1166</v>
      </c>
      <c r="B45" s="239"/>
      <c r="C45" s="219"/>
      <c r="D45" s="219"/>
      <c r="E45" s="219"/>
      <c r="F45" s="730" t="s">
        <v>1165</v>
      </c>
      <c r="G45" s="218" t="s">
        <v>966</v>
      </c>
      <c r="H45" s="217" t="s">
        <v>1164</v>
      </c>
      <c r="I45" s="643" t="s">
        <v>2150</v>
      </c>
      <c r="J45" s="232" t="s">
        <v>1163</v>
      </c>
      <c r="K45" s="13"/>
      <c r="L45" s="13"/>
      <c r="M45" s="13"/>
      <c r="N45" s="13"/>
      <c r="O45" s="13"/>
    </row>
    <row r="46" spans="1:20" ht="15.75" x14ac:dyDescent="0.25">
      <c r="A46" s="627"/>
      <c r="B46" s="238"/>
      <c r="C46" s="208"/>
      <c r="D46" s="208"/>
      <c r="E46" s="208"/>
      <c r="F46" s="730" t="s">
        <v>394</v>
      </c>
      <c r="G46" s="206" t="s">
        <v>966</v>
      </c>
      <c r="H46" s="205" t="s">
        <v>1162</v>
      </c>
      <c r="I46" s="644"/>
      <c r="J46" s="231" t="s">
        <v>1051</v>
      </c>
      <c r="K46" s="13"/>
      <c r="L46" s="13"/>
      <c r="M46" s="13"/>
      <c r="N46" s="13"/>
      <c r="O46" s="13"/>
    </row>
    <row r="47" spans="1:20" ht="15.75" x14ac:dyDescent="0.25">
      <c r="A47" s="627"/>
      <c r="B47" s="238"/>
      <c r="C47" s="208"/>
      <c r="D47" s="208"/>
      <c r="E47" s="208"/>
      <c r="F47" s="730" t="s">
        <v>391</v>
      </c>
      <c r="G47" s="206" t="s">
        <v>966</v>
      </c>
      <c r="H47" s="205" t="s">
        <v>1161</v>
      </c>
      <c r="I47" s="644"/>
      <c r="J47" s="231" t="s">
        <v>1050</v>
      </c>
      <c r="K47" s="13"/>
      <c r="L47" s="13"/>
      <c r="M47" s="13"/>
      <c r="N47" s="13"/>
      <c r="O47" s="13"/>
    </row>
    <row r="48" spans="1:20" ht="15.75" x14ac:dyDescent="0.25">
      <c r="A48" s="627"/>
      <c r="B48" s="238"/>
      <c r="C48" s="208"/>
      <c r="D48" s="208"/>
      <c r="E48" s="208"/>
      <c r="F48" s="730" t="s">
        <v>388</v>
      </c>
      <c r="G48" s="206" t="s">
        <v>966</v>
      </c>
      <c r="H48" s="205" t="s">
        <v>1160</v>
      </c>
      <c r="I48" s="644"/>
      <c r="J48" s="231" t="s">
        <v>1049</v>
      </c>
      <c r="K48" s="13"/>
      <c r="L48" s="13"/>
      <c r="M48" s="13"/>
      <c r="N48" s="13"/>
      <c r="O48" s="13"/>
    </row>
    <row r="49" spans="1:15" ht="15.75" x14ac:dyDescent="0.25">
      <c r="A49" s="627"/>
      <c r="B49" s="238"/>
      <c r="C49" s="208"/>
      <c r="D49" s="208"/>
      <c r="E49" s="208"/>
      <c r="F49" s="730" t="s">
        <v>2224</v>
      </c>
      <c r="G49" s="206" t="s">
        <v>966</v>
      </c>
      <c r="H49" s="205" t="s">
        <v>1159</v>
      </c>
      <c r="I49" s="644"/>
      <c r="J49" s="231" t="s">
        <v>1158</v>
      </c>
      <c r="K49" s="13"/>
      <c r="L49" s="13"/>
      <c r="M49" s="13"/>
      <c r="N49" s="13"/>
      <c r="O49" s="13"/>
    </row>
    <row r="50" spans="1:15" ht="15.75" x14ac:dyDescent="0.25">
      <c r="A50" s="627"/>
      <c r="B50" s="238"/>
      <c r="C50" s="208"/>
      <c r="D50" s="208"/>
      <c r="E50" s="208"/>
      <c r="F50" s="730" t="s">
        <v>2225</v>
      </c>
      <c r="G50" s="206" t="s">
        <v>966</v>
      </c>
      <c r="H50" s="205" t="s">
        <v>1157</v>
      </c>
      <c r="I50" s="644"/>
      <c r="J50" s="231" t="s">
        <v>1156</v>
      </c>
      <c r="K50" s="13"/>
      <c r="L50" s="13"/>
      <c r="M50" s="13"/>
      <c r="N50" s="13"/>
      <c r="O50" s="13"/>
    </row>
    <row r="51" spans="1:15" ht="15.75" x14ac:dyDescent="0.25">
      <c r="A51" s="627"/>
      <c r="B51" s="238"/>
      <c r="C51" s="208"/>
      <c r="D51" s="208"/>
      <c r="E51" s="208"/>
      <c r="F51" s="730" t="s">
        <v>2226</v>
      </c>
      <c r="G51" s="206" t="s">
        <v>966</v>
      </c>
      <c r="H51" s="205" t="s">
        <v>1155</v>
      </c>
      <c r="I51" s="644"/>
      <c r="J51" s="231" t="s">
        <v>1154</v>
      </c>
      <c r="K51" s="13"/>
      <c r="L51" s="13"/>
      <c r="M51" s="13"/>
      <c r="N51" s="13"/>
      <c r="O51" s="13"/>
    </row>
    <row r="52" spans="1:15" ht="15.75" x14ac:dyDescent="0.25">
      <c r="A52" s="627"/>
      <c r="B52" s="238"/>
      <c r="C52" s="208"/>
      <c r="D52" s="208"/>
      <c r="E52" s="208"/>
      <c r="F52" s="730" t="s">
        <v>2227</v>
      </c>
      <c r="G52" s="206" t="s">
        <v>966</v>
      </c>
      <c r="H52" s="205" t="s">
        <v>1153</v>
      </c>
      <c r="I52" s="644"/>
      <c r="J52" s="231" t="s">
        <v>1044</v>
      </c>
      <c r="K52" s="13"/>
      <c r="L52" s="13"/>
      <c r="M52" s="13"/>
      <c r="N52" s="13"/>
      <c r="O52" s="13"/>
    </row>
    <row r="53" spans="1:15" ht="15.75" x14ac:dyDescent="0.25">
      <c r="A53" s="627"/>
      <c r="B53" s="238"/>
      <c r="C53" s="208"/>
      <c r="D53" s="208"/>
      <c r="E53" s="208"/>
      <c r="F53" s="730" t="s">
        <v>2228</v>
      </c>
      <c r="G53" s="206" t="s">
        <v>966</v>
      </c>
      <c r="H53" s="205" t="s">
        <v>1152</v>
      </c>
      <c r="I53" s="644"/>
      <c r="J53" s="231" t="s">
        <v>1151</v>
      </c>
      <c r="K53" s="13"/>
      <c r="L53" s="13"/>
      <c r="M53" s="13"/>
      <c r="N53" s="13"/>
      <c r="O53" s="13"/>
    </row>
    <row r="54" spans="1:15" ht="15.75" x14ac:dyDescent="0.25">
      <c r="A54" s="627"/>
      <c r="B54" s="238"/>
      <c r="C54" s="208"/>
      <c r="D54" s="208"/>
      <c r="E54" s="208"/>
      <c r="F54" s="730" t="s">
        <v>2229</v>
      </c>
      <c r="G54" s="206" t="s">
        <v>966</v>
      </c>
      <c r="H54" s="205" t="s">
        <v>1150</v>
      </c>
      <c r="I54" s="644"/>
      <c r="J54" s="231" t="s">
        <v>1149</v>
      </c>
      <c r="K54" s="13"/>
      <c r="L54" s="13"/>
      <c r="M54" s="13"/>
      <c r="N54" s="13"/>
      <c r="O54" s="13"/>
    </row>
    <row r="55" spans="1:15" ht="15.75" x14ac:dyDescent="0.25">
      <c r="A55" s="627"/>
      <c r="B55" s="238"/>
      <c r="C55" s="208"/>
      <c r="D55" s="208"/>
      <c r="E55" s="208"/>
      <c r="F55" s="730" t="s">
        <v>2230</v>
      </c>
      <c r="G55" s="206" t="s">
        <v>966</v>
      </c>
      <c r="H55" s="205" t="s">
        <v>1148</v>
      </c>
      <c r="I55" s="644"/>
      <c r="J55" s="231" t="s">
        <v>1041</v>
      </c>
      <c r="K55" s="13"/>
      <c r="L55" s="13"/>
      <c r="M55" s="13"/>
      <c r="N55" s="13"/>
      <c r="O55" s="13"/>
    </row>
    <row r="56" spans="1:15" ht="15.75" x14ac:dyDescent="0.25">
      <c r="A56" s="627"/>
      <c r="B56" s="238"/>
      <c r="C56" s="208"/>
      <c r="D56" s="208"/>
      <c r="E56" s="208"/>
      <c r="F56" s="730" t="s">
        <v>2231</v>
      </c>
      <c r="G56" s="206" t="s">
        <v>966</v>
      </c>
      <c r="H56" s="205" t="s">
        <v>1147</v>
      </c>
      <c r="I56" s="644"/>
      <c r="J56" s="231" t="s">
        <v>1040</v>
      </c>
      <c r="K56" s="13"/>
      <c r="L56" s="13"/>
      <c r="M56" s="13"/>
      <c r="N56" s="13"/>
      <c r="O56" s="13"/>
    </row>
    <row r="57" spans="1:15" ht="16.5" thickBot="1" x14ac:dyDescent="0.3">
      <c r="A57" s="628"/>
      <c r="B57" s="237"/>
      <c r="C57" s="196"/>
      <c r="D57" s="196"/>
      <c r="E57" s="196"/>
      <c r="F57" s="730" t="s">
        <v>1054</v>
      </c>
      <c r="G57" s="195" t="s">
        <v>966</v>
      </c>
      <c r="H57" s="194" t="s">
        <v>1146</v>
      </c>
      <c r="I57" s="645"/>
      <c r="J57" s="230" t="s">
        <v>1039</v>
      </c>
      <c r="K57" s="13"/>
      <c r="L57" s="13"/>
      <c r="M57" s="13"/>
      <c r="N57" s="13"/>
      <c r="O57" s="13"/>
    </row>
    <row r="58" spans="1:15" ht="16.5" thickBot="1" x14ac:dyDescent="0.3">
      <c r="A58" s="236"/>
      <c r="B58" s="235"/>
      <c r="C58" s="235"/>
      <c r="D58" s="235"/>
      <c r="E58" s="235"/>
      <c r="F58" s="730"/>
      <c r="G58" s="234"/>
      <c r="H58" s="234"/>
      <c r="I58" s="234"/>
      <c r="J58" s="233"/>
      <c r="K58" s="13"/>
      <c r="L58" s="13"/>
      <c r="M58" s="13"/>
      <c r="N58" s="13"/>
      <c r="O58" s="13"/>
    </row>
    <row r="59" spans="1:15" ht="15" customHeight="1" x14ac:dyDescent="0.25">
      <c r="A59" s="652" t="s">
        <v>1145</v>
      </c>
      <c r="B59" s="560" t="s">
        <v>2199</v>
      </c>
      <c r="C59" s="221" t="s">
        <v>1131</v>
      </c>
      <c r="D59" s="220" t="s">
        <v>1143</v>
      </c>
      <c r="E59" s="661" t="s">
        <v>2151</v>
      </c>
      <c r="F59" s="730" t="s">
        <v>2232</v>
      </c>
      <c r="G59" s="218" t="s">
        <v>1131</v>
      </c>
      <c r="H59" s="217" t="s">
        <v>1142</v>
      </c>
      <c r="I59" s="646" t="s">
        <v>2152</v>
      </c>
      <c r="J59" s="232" t="s">
        <v>1141</v>
      </c>
      <c r="K59" s="13"/>
      <c r="L59" s="13"/>
      <c r="M59" s="13"/>
      <c r="N59" s="13"/>
      <c r="O59" s="13"/>
    </row>
    <row r="60" spans="1:15" ht="15" customHeight="1" x14ac:dyDescent="0.25">
      <c r="A60" s="653"/>
      <c r="B60" s="561" t="s">
        <v>2200</v>
      </c>
      <c r="C60" s="210" t="s">
        <v>1131</v>
      </c>
      <c r="D60" s="209" t="s">
        <v>1140</v>
      </c>
      <c r="E60" s="662"/>
      <c r="F60" s="730" t="s">
        <v>2233</v>
      </c>
      <c r="G60" s="206" t="s">
        <v>1131</v>
      </c>
      <c r="H60" s="205" t="s">
        <v>1139</v>
      </c>
      <c r="I60" s="647"/>
      <c r="J60" s="231" t="s">
        <v>1138</v>
      </c>
      <c r="K60" s="13"/>
      <c r="L60" s="13"/>
      <c r="M60" s="13"/>
      <c r="N60" s="13"/>
      <c r="O60" s="13"/>
    </row>
    <row r="61" spans="1:15" ht="15" customHeight="1" x14ac:dyDescent="0.25">
      <c r="A61" s="653"/>
      <c r="B61" s="561" t="s">
        <v>1136</v>
      </c>
      <c r="C61" s="210" t="s">
        <v>1131</v>
      </c>
      <c r="D61" s="209" t="s">
        <v>1137</v>
      </c>
      <c r="E61" s="662"/>
      <c r="F61" s="730" t="s">
        <v>1136</v>
      </c>
      <c r="G61" s="206" t="s">
        <v>1131</v>
      </c>
      <c r="H61" s="205" t="s">
        <v>1135</v>
      </c>
      <c r="I61" s="647"/>
      <c r="J61" s="231" t="s">
        <v>1134</v>
      </c>
      <c r="K61" s="13"/>
      <c r="L61" s="13"/>
      <c r="M61" s="13"/>
      <c r="N61" s="13"/>
      <c r="O61" s="13"/>
    </row>
    <row r="62" spans="1:15" ht="15" customHeight="1" thickBot="1" x14ac:dyDescent="0.3">
      <c r="A62" s="654"/>
      <c r="B62" s="562" t="s">
        <v>1132</v>
      </c>
      <c r="C62" s="198" t="s">
        <v>1131</v>
      </c>
      <c r="D62" s="197" t="s">
        <v>1133</v>
      </c>
      <c r="E62" s="663"/>
      <c r="F62" s="730" t="s">
        <v>1132</v>
      </c>
      <c r="G62" s="195" t="s">
        <v>1131</v>
      </c>
      <c r="H62" s="194" t="s">
        <v>1130</v>
      </c>
      <c r="I62" s="648"/>
      <c r="J62" s="230" t="s">
        <v>1129</v>
      </c>
      <c r="K62" s="13"/>
      <c r="L62" s="13"/>
      <c r="M62" s="13"/>
      <c r="N62" s="13"/>
      <c r="O62" s="13"/>
    </row>
    <row r="63" spans="1:15" ht="15" customHeight="1" x14ac:dyDescent="0.25">
      <c r="A63" s="229"/>
      <c r="B63" s="568"/>
      <c r="C63" s="228"/>
      <c r="D63" s="228"/>
      <c r="E63" s="228"/>
      <c r="F63" s="730"/>
      <c r="G63" s="227"/>
      <c r="H63" s="227"/>
      <c r="I63" s="227"/>
      <c r="J63" s="226"/>
      <c r="K63" s="13"/>
      <c r="L63" s="13"/>
      <c r="M63" s="13"/>
      <c r="N63" s="13"/>
      <c r="O63" s="13"/>
    </row>
    <row r="64" spans="1:15" ht="15" customHeight="1" x14ac:dyDescent="0.25">
      <c r="A64" s="225"/>
      <c r="B64" s="569" t="s">
        <v>2201</v>
      </c>
      <c r="C64" s="210" t="s">
        <v>1127</v>
      </c>
      <c r="D64" s="209" t="s">
        <v>1128</v>
      </c>
      <c r="E64" s="208"/>
      <c r="F64" s="730" t="s">
        <v>2234</v>
      </c>
      <c r="G64" s="206" t="s">
        <v>1127</v>
      </c>
      <c r="H64" s="205" t="s">
        <v>1126</v>
      </c>
      <c r="I64" s="204"/>
      <c r="J64" s="203" t="s">
        <v>1084</v>
      </c>
      <c r="K64" s="13"/>
      <c r="L64" s="13"/>
      <c r="M64" s="13"/>
      <c r="N64" s="13"/>
      <c r="O64" s="13"/>
    </row>
    <row r="65" spans="1:15" ht="15" customHeight="1" x14ac:dyDescent="0.25">
      <c r="A65" s="225"/>
      <c r="B65" s="569" t="s">
        <v>2202</v>
      </c>
      <c r="C65" s="210" t="s">
        <v>1124</v>
      </c>
      <c r="D65" s="209" t="s">
        <v>1125</v>
      </c>
      <c r="E65" s="208"/>
      <c r="F65" s="730" t="s">
        <v>2235</v>
      </c>
      <c r="G65" s="206" t="s">
        <v>1124</v>
      </c>
      <c r="H65" s="205" t="s">
        <v>1123</v>
      </c>
      <c r="I65" s="204"/>
      <c r="J65" s="203" t="s">
        <v>1122</v>
      </c>
      <c r="K65" s="13"/>
      <c r="L65" s="13"/>
      <c r="M65" s="13"/>
      <c r="N65" s="13"/>
      <c r="O65" s="13"/>
    </row>
    <row r="66" spans="1:15" ht="19.5" customHeight="1" thickBot="1" x14ac:dyDescent="0.3">
      <c r="A66" s="13"/>
      <c r="B66" s="566"/>
      <c r="C66" s="224"/>
      <c r="D66" s="224"/>
      <c r="E66" s="224"/>
      <c r="F66" s="730"/>
      <c r="G66" s="223"/>
      <c r="H66" s="223"/>
      <c r="I66" s="223"/>
      <c r="J66" s="13"/>
      <c r="K66" s="222" t="s">
        <v>2153</v>
      </c>
      <c r="L66" s="222" t="s">
        <v>1121</v>
      </c>
      <c r="M66" s="222" t="s">
        <v>1120</v>
      </c>
      <c r="N66" s="13"/>
      <c r="O66" s="13"/>
    </row>
    <row r="67" spans="1:15" ht="15" customHeight="1" x14ac:dyDescent="0.25">
      <c r="A67" s="649" t="s">
        <v>2154</v>
      </c>
      <c r="B67" s="560" t="s">
        <v>1116</v>
      </c>
      <c r="C67" s="221" t="s">
        <v>1112</v>
      </c>
      <c r="D67" s="220" t="s">
        <v>1119</v>
      </c>
      <c r="E67" s="219"/>
      <c r="F67" s="730" t="s">
        <v>1116</v>
      </c>
      <c r="G67" s="218" t="s">
        <v>1112</v>
      </c>
      <c r="H67" s="217" t="s">
        <v>1118</v>
      </c>
      <c r="I67" s="216"/>
      <c r="J67" s="215" t="s">
        <v>1117</v>
      </c>
      <c r="K67" s="214" t="s">
        <v>1116</v>
      </c>
      <c r="L67" s="213" t="s">
        <v>1115</v>
      </c>
      <c r="M67" s="212" t="s">
        <v>1114</v>
      </c>
      <c r="N67" s="13"/>
      <c r="O67" s="13"/>
    </row>
    <row r="68" spans="1:15" ht="15.75" x14ac:dyDescent="0.25">
      <c r="A68" s="650"/>
      <c r="B68" s="561" t="s">
        <v>1109</v>
      </c>
      <c r="C68" s="210" t="s">
        <v>1112</v>
      </c>
      <c r="D68" s="209" t="s">
        <v>1113</v>
      </c>
      <c r="E68" s="208"/>
      <c r="F68" s="730" t="s">
        <v>1109</v>
      </c>
      <c r="G68" s="206" t="s">
        <v>1112</v>
      </c>
      <c r="H68" s="205" t="s">
        <v>1111</v>
      </c>
      <c r="I68" s="204"/>
      <c r="J68" s="203" t="s">
        <v>1110</v>
      </c>
      <c r="K68" s="202" t="s">
        <v>1109</v>
      </c>
      <c r="L68" s="201" t="s">
        <v>1108</v>
      </c>
      <c r="M68" s="200" t="s">
        <v>1107</v>
      </c>
      <c r="N68" s="13"/>
      <c r="O68" s="13"/>
    </row>
    <row r="69" spans="1:15" ht="15.75" x14ac:dyDescent="0.25">
      <c r="A69" s="650"/>
      <c r="B69" s="561" t="s">
        <v>2203</v>
      </c>
      <c r="C69" s="210" t="s">
        <v>1105</v>
      </c>
      <c r="D69" s="209" t="s">
        <v>1106</v>
      </c>
      <c r="E69" s="208"/>
      <c r="F69" s="730" t="s">
        <v>2236</v>
      </c>
      <c r="G69" s="206" t="s">
        <v>1105</v>
      </c>
      <c r="H69" s="205" t="s">
        <v>1104</v>
      </c>
      <c r="I69" s="204"/>
      <c r="J69" s="203" t="s">
        <v>1103</v>
      </c>
      <c r="K69" s="202" t="s">
        <v>1102</v>
      </c>
      <c r="L69" s="201" t="s">
        <v>1101</v>
      </c>
      <c r="M69" s="200" t="s">
        <v>1100</v>
      </c>
      <c r="N69" s="13"/>
      <c r="O69" s="13"/>
    </row>
    <row r="70" spans="1:15" ht="15.75" x14ac:dyDescent="0.25">
      <c r="A70" s="650"/>
      <c r="B70" s="561" t="s">
        <v>1095</v>
      </c>
      <c r="C70" s="210" t="s">
        <v>1098</v>
      </c>
      <c r="D70" s="209" t="s">
        <v>1099</v>
      </c>
      <c r="E70" s="208"/>
      <c r="F70" s="730" t="s">
        <v>1095</v>
      </c>
      <c r="G70" s="206" t="s">
        <v>1098</v>
      </c>
      <c r="H70" s="205" t="s">
        <v>1097</v>
      </c>
      <c r="I70" s="204"/>
      <c r="J70" s="203" t="s">
        <v>1096</v>
      </c>
      <c r="K70" s="202" t="s">
        <v>1095</v>
      </c>
      <c r="L70" s="201" t="s">
        <v>1094</v>
      </c>
      <c r="M70" s="200" t="s">
        <v>2155</v>
      </c>
      <c r="N70" s="13"/>
      <c r="O70" s="13"/>
    </row>
    <row r="71" spans="1:15" ht="15.75" x14ac:dyDescent="0.25">
      <c r="A71" s="650"/>
      <c r="B71" s="561" t="s">
        <v>1089</v>
      </c>
      <c r="C71" s="210" t="s">
        <v>1092</v>
      </c>
      <c r="D71" s="209" t="s">
        <v>1093</v>
      </c>
      <c r="E71" s="208"/>
      <c r="F71" s="730" t="s">
        <v>1089</v>
      </c>
      <c r="G71" s="206" t="s">
        <v>1092</v>
      </c>
      <c r="H71" s="205" t="s">
        <v>1091</v>
      </c>
      <c r="I71" s="204"/>
      <c r="J71" s="203" t="s">
        <v>1090</v>
      </c>
      <c r="K71" s="202" t="s">
        <v>1089</v>
      </c>
      <c r="L71" s="201" t="s">
        <v>1088</v>
      </c>
      <c r="M71" s="200" t="s">
        <v>1087</v>
      </c>
      <c r="N71" s="13"/>
      <c r="O71" s="13"/>
    </row>
    <row r="72" spans="1:15" ht="15.75" x14ac:dyDescent="0.25">
      <c r="A72" s="650"/>
      <c r="B72" s="561" t="s">
        <v>2204</v>
      </c>
      <c r="C72" s="210" t="s">
        <v>1079</v>
      </c>
      <c r="D72" s="209" t="s">
        <v>1086</v>
      </c>
      <c r="E72" s="208"/>
      <c r="F72" s="730" t="s">
        <v>2237</v>
      </c>
      <c r="G72" s="206" t="s">
        <v>1079</v>
      </c>
      <c r="H72" s="205" t="s">
        <v>1085</v>
      </c>
      <c r="I72" s="204"/>
      <c r="J72" s="203" t="s">
        <v>1084</v>
      </c>
      <c r="K72" s="202" t="s">
        <v>1083</v>
      </c>
      <c r="L72" s="201" t="s">
        <v>1082</v>
      </c>
      <c r="M72" s="200" t="s">
        <v>1081</v>
      </c>
      <c r="N72" s="13"/>
      <c r="O72" s="13"/>
    </row>
    <row r="73" spans="1:15" ht="16.5" thickBot="1" x14ac:dyDescent="0.3">
      <c r="A73" s="651"/>
      <c r="B73" s="199" t="s">
        <v>1076</v>
      </c>
      <c r="C73" s="198" t="s">
        <v>1079</v>
      </c>
      <c r="D73" s="197" t="s">
        <v>1080</v>
      </c>
      <c r="E73" s="196"/>
      <c r="F73" s="730" t="s">
        <v>1076</v>
      </c>
      <c r="G73" s="195" t="s">
        <v>1079</v>
      </c>
      <c r="H73" s="194" t="s">
        <v>1078</v>
      </c>
      <c r="I73" s="193"/>
      <c r="J73" s="192" t="s">
        <v>1077</v>
      </c>
      <c r="K73" s="191" t="s">
        <v>1076</v>
      </c>
      <c r="L73" s="190" t="s">
        <v>1075</v>
      </c>
      <c r="M73" s="189" t="s">
        <v>1074</v>
      </c>
      <c r="N73" s="13"/>
      <c r="O73" s="13"/>
    </row>
    <row r="74" spans="1:15" ht="15.75" x14ac:dyDescent="0.25">
      <c r="A74" s="13"/>
      <c r="B74" s="632" t="s">
        <v>1073</v>
      </c>
      <c r="C74" s="13"/>
      <c r="D74" s="13"/>
      <c r="E74" s="13"/>
      <c r="F74" s="635" t="s">
        <v>1072</v>
      </c>
      <c r="G74" s="13"/>
      <c r="H74" s="13"/>
      <c r="I74" s="13"/>
      <c r="J74" s="13"/>
      <c r="K74" s="13"/>
      <c r="L74" s="13"/>
      <c r="M74" s="13"/>
      <c r="N74" s="13"/>
      <c r="O74" s="13"/>
    </row>
    <row r="75" spans="1:15" ht="15.75" x14ac:dyDescent="0.25">
      <c r="A75" s="13"/>
      <c r="B75" s="633"/>
      <c r="C75" s="13"/>
      <c r="D75" s="13"/>
      <c r="E75" s="13"/>
      <c r="F75" s="636"/>
      <c r="G75" s="13"/>
      <c r="H75" s="13"/>
      <c r="I75" s="13"/>
      <c r="J75" s="13"/>
      <c r="K75" s="13"/>
      <c r="L75" s="13"/>
      <c r="M75" s="13"/>
      <c r="N75" s="13"/>
      <c r="O75" s="13"/>
    </row>
    <row r="76" spans="1:15" ht="15.75" x14ac:dyDescent="0.25">
      <c r="A76" s="13"/>
      <c r="B76" s="634"/>
      <c r="C76" s="13"/>
      <c r="D76" s="13"/>
      <c r="E76" s="13"/>
      <c r="F76" s="637"/>
      <c r="G76" s="13"/>
      <c r="H76" s="13"/>
      <c r="I76" s="13"/>
      <c r="J76" s="13"/>
      <c r="K76" s="13"/>
      <c r="L76" s="13"/>
      <c r="M76" s="13"/>
      <c r="N76" s="13"/>
      <c r="O76" s="13"/>
    </row>
    <row r="77" spans="1:15" ht="15.75" x14ac:dyDescent="0.25">
      <c r="A77" s="13"/>
      <c r="B77" s="13"/>
      <c r="C77" s="13"/>
      <c r="D77" s="13"/>
      <c r="E77" s="13"/>
      <c r="F77" s="13"/>
      <c r="G77" s="13"/>
      <c r="H77" s="13"/>
      <c r="I77" s="13"/>
      <c r="J77" s="13"/>
      <c r="K77" s="13"/>
      <c r="L77" s="13"/>
      <c r="M77" s="13"/>
      <c r="N77" s="13"/>
      <c r="O77" s="13"/>
    </row>
    <row r="78" spans="1:15" ht="15.75" x14ac:dyDescent="0.25">
      <c r="A78" s="13"/>
      <c r="B78" s="13"/>
      <c r="C78" s="13"/>
      <c r="D78" s="13"/>
      <c r="E78" s="13"/>
      <c r="F78" s="13"/>
      <c r="G78" s="13"/>
      <c r="H78" s="13"/>
      <c r="I78" s="13"/>
      <c r="J78" s="13"/>
      <c r="K78" s="13"/>
      <c r="L78" s="13"/>
      <c r="M78" s="13"/>
      <c r="N78" s="13"/>
      <c r="O78" s="13"/>
    </row>
    <row r="79" spans="1:15" ht="15.75" x14ac:dyDescent="0.25">
      <c r="A79" s="13"/>
      <c r="B79" s="13"/>
      <c r="C79" s="13"/>
      <c r="D79" s="13"/>
      <c r="E79" s="13"/>
      <c r="F79" s="13"/>
      <c r="G79" s="13"/>
      <c r="H79" s="13"/>
      <c r="I79" s="13"/>
      <c r="J79" s="13"/>
      <c r="K79" s="13"/>
      <c r="L79" s="13"/>
      <c r="M79" s="13"/>
      <c r="N79" s="13"/>
      <c r="O79" s="13"/>
    </row>
    <row r="84" spans="1:11" x14ac:dyDescent="0.25">
      <c r="B84" s="188"/>
      <c r="C84" s="186"/>
      <c r="D84" s="61"/>
      <c r="E84" s="61"/>
    </row>
    <row r="85" spans="1:11" x14ac:dyDescent="0.25">
      <c r="A85" s="61"/>
      <c r="G85" s="187"/>
      <c r="H85" s="186"/>
      <c r="I85" s="61"/>
      <c r="K85" s="61"/>
    </row>
  </sheetData>
  <mergeCells count="15">
    <mergeCell ref="A8:A11"/>
    <mergeCell ref="A45:A57"/>
    <mergeCell ref="A41:A43"/>
    <mergeCell ref="A1:I1"/>
    <mergeCell ref="B74:B76"/>
    <mergeCell ref="F74:F76"/>
    <mergeCell ref="B2:E2"/>
    <mergeCell ref="F2:I2"/>
    <mergeCell ref="I45:I57"/>
    <mergeCell ref="I59:I62"/>
    <mergeCell ref="A67:A73"/>
    <mergeCell ref="A59:A62"/>
    <mergeCell ref="A18:A38"/>
    <mergeCell ref="A13:A16"/>
    <mergeCell ref="E59:E62"/>
  </mergeCells>
  <conditionalFormatting sqref="T44 S42:S43">
    <cfRule type="uniqueValues" dxfId="0" priority="1"/>
  </conditionalFormatting>
  <pageMargins left="0.511811024" right="0.511811024" top="0.78740157499999996" bottom="0.78740157499999996" header="0.31496062000000002" footer="0.31496062000000002"/>
  <pageSetup paperSize="9"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5CB3B-44B2-4130-A2AF-90D0AD6684C0}">
  <dimension ref="A1:S212"/>
  <sheetViews>
    <sheetView showGridLines="0" topLeftCell="A191" zoomScale="80" zoomScaleNormal="80" workbookViewId="0">
      <selection activeCell="G214" sqref="G214"/>
    </sheetView>
  </sheetViews>
  <sheetFormatPr defaultRowHeight="15" x14ac:dyDescent="0.25"/>
  <cols>
    <col min="1" max="1" width="17.140625" customWidth="1"/>
    <col min="2" max="2" width="16.7109375" customWidth="1"/>
    <col min="3" max="3" width="18.85546875" customWidth="1"/>
    <col min="4" max="4" width="16" customWidth="1"/>
    <col min="5" max="5" width="22.7109375" customWidth="1"/>
    <col min="6" max="6" width="14.5703125" customWidth="1"/>
    <col min="7" max="7" width="16.42578125" customWidth="1"/>
    <col min="8" max="8" width="21" customWidth="1"/>
    <col min="9" max="9" width="22.5703125" customWidth="1"/>
    <col min="11" max="11" width="14.5703125" customWidth="1"/>
    <col min="12" max="12" width="16.85546875" customWidth="1"/>
    <col min="13" max="13" width="21" customWidth="1"/>
    <col min="14" max="14" width="22.85546875" customWidth="1"/>
    <col min="16" max="16" width="33.42578125" customWidth="1"/>
  </cols>
  <sheetData>
    <row r="1" spans="1:19" ht="25.5" customHeight="1" x14ac:dyDescent="0.25">
      <c r="A1" s="584" t="s">
        <v>2156</v>
      </c>
      <c r="B1" s="584"/>
      <c r="C1" s="584"/>
      <c r="D1" s="584"/>
      <c r="E1" s="584"/>
      <c r="F1" s="584"/>
      <c r="G1" s="584"/>
      <c r="H1" s="584"/>
      <c r="I1" s="10"/>
      <c r="J1" s="10"/>
      <c r="K1" s="10"/>
      <c r="L1" s="10"/>
      <c r="M1" s="10"/>
      <c r="N1" s="10"/>
      <c r="O1" s="10"/>
      <c r="P1" s="10"/>
      <c r="Q1" s="10"/>
      <c r="R1" s="10"/>
      <c r="S1" s="10"/>
    </row>
    <row r="2" spans="1:19" ht="27.75" customHeight="1" x14ac:dyDescent="0.25">
      <c r="A2" s="664" t="s">
        <v>2157</v>
      </c>
      <c r="B2" s="664"/>
      <c r="C2" s="664"/>
      <c r="D2" s="664"/>
      <c r="E2" s="315"/>
      <c r="F2" s="703" t="s">
        <v>3</v>
      </c>
      <c r="G2" s="703"/>
      <c r="H2" s="703"/>
      <c r="I2" s="703"/>
      <c r="J2" s="48"/>
      <c r="K2" s="665" t="s">
        <v>5</v>
      </c>
      <c r="L2" s="665"/>
      <c r="M2" s="665"/>
      <c r="N2" s="665"/>
      <c r="O2" s="45"/>
      <c r="P2" s="399" t="s">
        <v>1053</v>
      </c>
      <c r="Q2" s="10"/>
      <c r="R2" s="10"/>
      <c r="S2" s="10"/>
    </row>
    <row r="3" spans="1:19" ht="22.5" customHeight="1" x14ac:dyDescent="0.25">
      <c r="A3" s="398" t="s">
        <v>1240</v>
      </c>
      <c r="B3" s="398" t="s">
        <v>1239</v>
      </c>
      <c r="C3" s="398" t="s">
        <v>1121</v>
      </c>
      <c r="D3" s="398" t="s">
        <v>1238</v>
      </c>
      <c r="E3" s="397"/>
      <c r="F3" s="396" t="s">
        <v>1240</v>
      </c>
      <c r="G3" s="395" t="s">
        <v>1239</v>
      </c>
      <c r="H3" s="395" t="s">
        <v>1121</v>
      </c>
      <c r="I3" s="394" t="s">
        <v>1238</v>
      </c>
      <c r="J3" s="393"/>
      <c r="K3" s="392" t="s">
        <v>1240</v>
      </c>
      <c r="L3" s="392" t="s">
        <v>1239</v>
      </c>
      <c r="M3" s="392" t="s">
        <v>1121</v>
      </c>
      <c r="N3" s="392" t="s">
        <v>1238</v>
      </c>
      <c r="O3" s="10"/>
      <c r="P3" s="388"/>
      <c r="Q3" s="10"/>
      <c r="R3" s="10"/>
      <c r="S3" s="10"/>
    </row>
    <row r="4" spans="1:19" ht="18" customHeight="1" thickBot="1" x14ac:dyDescent="0.3">
      <c r="A4" s="363"/>
      <c r="B4" s="363"/>
      <c r="C4" s="360"/>
      <c r="D4" s="360"/>
      <c r="E4" s="279"/>
      <c r="F4" s="391"/>
      <c r="G4" s="390"/>
      <c r="H4" s="390"/>
      <c r="I4" s="390"/>
      <c r="J4" s="315"/>
      <c r="K4" s="389"/>
      <c r="L4" s="389"/>
      <c r="M4" s="389"/>
      <c r="N4" s="389"/>
      <c r="O4" s="10"/>
      <c r="P4" s="388"/>
      <c r="Q4" s="10"/>
      <c r="R4" s="10"/>
      <c r="S4" s="10"/>
    </row>
    <row r="5" spans="1:19" ht="18" customHeight="1" thickBot="1" x14ac:dyDescent="0.3">
      <c r="A5" s="311" t="s">
        <v>1699</v>
      </c>
      <c r="B5" s="387" t="s">
        <v>1686</v>
      </c>
      <c r="C5" s="309" t="s">
        <v>1703</v>
      </c>
      <c r="D5" s="308"/>
      <c r="E5" s="704" t="s">
        <v>1702</v>
      </c>
      <c r="F5" s="307" t="s">
        <v>1699</v>
      </c>
      <c r="G5" s="306" t="s">
        <v>1686</v>
      </c>
      <c r="H5" s="305" t="s">
        <v>1701</v>
      </c>
      <c r="I5" s="304" t="s">
        <v>1700</v>
      </c>
      <c r="J5" s="339"/>
      <c r="K5" s="302" t="s">
        <v>1699</v>
      </c>
      <c r="L5" s="301" t="s">
        <v>1686</v>
      </c>
      <c r="M5" s="300" t="s">
        <v>1698</v>
      </c>
      <c r="N5" s="300" t="s">
        <v>1697</v>
      </c>
      <c r="O5" s="299"/>
      <c r="P5" s="298" t="s">
        <v>1658</v>
      </c>
      <c r="Q5" s="10"/>
      <c r="R5" s="10"/>
      <c r="S5" s="10"/>
    </row>
    <row r="6" spans="1:19" ht="18" customHeight="1" thickBot="1" x14ac:dyDescent="0.3">
      <c r="A6" s="297"/>
      <c r="B6" s="386"/>
      <c r="C6" s="295"/>
      <c r="D6" s="294"/>
      <c r="E6" s="705"/>
      <c r="F6" s="307" t="s">
        <v>1695</v>
      </c>
      <c r="G6" s="293" t="s">
        <v>1686</v>
      </c>
      <c r="H6" s="292" t="s">
        <v>1696</v>
      </c>
      <c r="I6" s="292"/>
      <c r="J6" s="288"/>
      <c r="K6" s="291" t="s">
        <v>1695</v>
      </c>
      <c r="L6" s="290" t="s">
        <v>1686</v>
      </c>
      <c r="M6" s="289" t="s">
        <v>1694</v>
      </c>
      <c r="N6" s="289"/>
      <c r="O6" s="288"/>
      <c r="P6" s="368" t="s">
        <v>1658</v>
      </c>
      <c r="Q6" s="10"/>
      <c r="R6" s="10"/>
      <c r="S6" s="10"/>
    </row>
    <row r="7" spans="1:19" ht="18" customHeight="1" thickBot="1" x14ac:dyDescent="0.3">
      <c r="A7" s="297" t="s">
        <v>450</v>
      </c>
      <c r="B7" s="386" t="s">
        <v>1686</v>
      </c>
      <c r="C7" s="295" t="s">
        <v>1693</v>
      </c>
      <c r="D7" s="294"/>
      <c r="E7" s="705"/>
      <c r="F7" s="307" t="s">
        <v>1692</v>
      </c>
      <c r="G7" s="293" t="s">
        <v>1686</v>
      </c>
      <c r="H7" s="292" t="s">
        <v>1691</v>
      </c>
      <c r="I7" s="292" t="s">
        <v>1690</v>
      </c>
      <c r="J7" s="288"/>
      <c r="K7" s="291" t="s">
        <v>450</v>
      </c>
      <c r="L7" s="290" t="s">
        <v>1686</v>
      </c>
      <c r="M7" s="289" t="s">
        <v>1689</v>
      </c>
      <c r="N7" s="289"/>
      <c r="O7" s="288"/>
      <c r="P7" s="287" t="s">
        <v>1684</v>
      </c>
      <c r="Q7" s="10"/>
      <c r="R7" s="10"/>
      <c r="S7" s="10"/>
    </row>
    <row r="8" spans="1:19" ht="18" customHeight="1" thickBot="1" x14ac:dyDescent="0.3">
      <c r="A8" s="385"/>
      <c r="B8" s="344"/>
      <c r="C8" s="284"/>
      <c r="D8" s="283"/>
      <c r="E8" s="706"/>
      <c r="F8" s="307" t="s">
        <v>1687</v>
      </c>
      <c r="G8" s="282" t="s">
        <v>1686</v>
      </c>
      <c r="H8" s="281" t="s">
        <v>1688</v>
      </c>
      <c r="I8" s="280"/>
      <c r="J8" s="324"/>
      <c r="K8" s="278" t="s">
        <v>1687</v>
      </c>
      <c r="L8" s="277" t="s">
        <v>1686</v>
      </c>
      <c r="M8" s="276" t="s">
        <v>1685</v>
      </c>
      <c r="N8" s="276"/>
      <c r="O8" s="275"/>
      <c r="P8" s="274" t="s">
        <v>1684</v>
      </c>
      <c r="Q8" s="10"/>
      <c r="R8" s="10"/>
      <c r="S8" s="10"/>
    </row>
    <row r="9" spans="1:19" ht="18" customHeight="1" thickBot="1" x14ac:dyDescent="0.3">
      <c r="A9" s="384"/>
      <c r="B9" s="320"/>
      <c r="C9" s="319"/>
      <c r="D9" s="319"/>
      <c r="E9" s="383"/>
      <c r="F9" s="307"/>
      <c r="G9" s="382"/>
      <c r="H9" s="316"/>
      <c r="I9" s="316"/>
      <c r="J9" s="375"/>
      <c r="K9" s="381"/>
      <c r="L9" s="380"/>
      <c r="M9" s="313"/>
      <c r="N9" s="313"/>
      <c r="O9" s="375"/>
      <c r="P9" s="374"/>
      <c r="Q9" s="10"/>
      <c r="R9" s="10"/>
      <c r="S9" s="10"/>
    </row>
    <row r="10" spans="1:19" ht="18" customHeight="1" thickBot="1" x14ac:dyDescent="0.3">
      <c r="A10" s="379"/>
      <c r="B10" s="343"/>
      <c r="C10" s="309"/>
      <c r="D10" s="308"/>
      <c r="E10" s="666" t="s">
        <v>1683</v>
      </c>
      <c r="F10" s="307" t="s">
        <v>2177</v>
      </c>
      <c r="G10" s="306" t="s">
        <v>1233</v>
      </c>
      <c r="H10" s="305" t="s">
        <v>1237</v>
      </c>
      <c r="I10" s="378"/>
      <c r="J10" s="325"/>
      <c r="K10" s="328" t="s">
        <v>2205</v>
      </c>
      <c r="L10" s="327" t="s">
        <v>1233</v>
      </c>
      <c r="M10" s="370" t="s">
        <v>1236</v>
      </c>
      <c r="N10" s="370"/>
      <c r="O10" s="325"/>
      <c r="P10" s="298" t="s">
        <v>1680</v>
      </c>
      <c r="Q10" s="10"/>
      <c r="R10" s="10"/>
      <c r="S10" s="10"/>
    </row>
    <row r="11" spans="1:19" ht="18" customHeight="1" thickBot="1" x14ac:dyDescent="0.3">
      <c r="A11" s="286" t="s">
        <v>446</v>
      </c>
      <c r="B11" s="285" t="s">
        <v>1079</v>
      </c>
      <c r="C11" s="284" t="s">
        <v>1682</v>
      </c>
      <c r="D11" s="283"/>
      <c r="E11" s="667"/>
      <c r="F11" s="307"/>
      <c r="G11" s="346"/>
      <c r="H11" s="346"/>
      <c r="I11" s="346"/>
      <c r="J11" s="365"/>
      <c r="K11" s="323" t="s">
        <v>446</v>
      </c>
      <c r="L11" s="322" t="s">
        <v>1079</v>
      </c>
      <c r="M11" s="348" t="s">
        <v>1681</v>
      </c>
      <c r="N11" s="348"/>
      <c r="O11" s="365"/>
      <c r="P11" s="377" t="s">
        <v>1680</v>
      </c>
      <c r="Q11" s="10"/>
      <c r="R11" s="10"/>
      <c r="S11" s="10"/>
    </row>
    <row r="12" spans="1:19" ht="18" customHeight="1" thickBot="1" x14ac:dyDescent="0.3">
      <c r="A12" s="320"/>
      <c r="B12" s="320"/>
      <c r="C12" s="319"/>
      <c r="D12" s="319"/>
      <c r="E12" s="376"/>
      <c r="F12" s="307"/>
      <c r="G12" s="317"/>
      <c r="H12" s="316"/>
      <c r="I12" s="316"/>
      <c r="J12" s="375"/>
      <c r="K12" s="314"/>
      <c r="L12" s="314"/>
      <c r="M12" s="313"/>
      <c r="N12" s="313"/>
      <c r="O12" s="375"/>
      <c r="P12" s="374"/>
      <c r="Q12" s="10"/>
      <c r="R12" s="10"/>
      <c r="S12" s="10"/>
    </row>
    <row r="13" spans="1:19" ht="18" customHeight="1" thickBot="1" x14ac:dyDescent="0.3">
      <c r="A13" s="311" t="s">
        <v>1676</v>
      </c>
      <c r="B13" s="310" t="s">
        <v>1233</v>
      </c>
      <c r="C13" s="309" t="s">
        <v>1679</v>
      </c>
      <c r="D13" s="308"/>
      <c r="E13" s="686" t="s">
        <v>1678</v>
      </c>
      <c r="F13" s="307" t="s">
        <v>1676</v>
      </c>
      <c r="G13" s="306" t="s">
        <v>1233</v>
      </c>
      <c r="H13" s="305" t="s">
        <v>1677</v>
      </c>
      <c r="I13" s="304"/>
      <c r="J13" s="339"/>
      <c r="K13" s="302" t="s">
        <v>1676</v>
      </c>
      <c r="L13" s="301" t="s">
        <v>1233</v>
      </c>
      <c r="M13" s="300" t="s">
        <v>1675</v>
      </c>
      <c r="N13" s="300"/>
      <c r="O13" s="299"/>
      <c r="P13" s="298" t="s">
        <v>1674</v>
      </c>
      <c r="Q13" s="10"/>
      <c r="R13" s="10"/>
      <c r="S13" s="10"/>
    </row>
    <row r="14" spans="1:19" ht="18" customHeight="1" thickBot="1" x14ac:dyDescent="0.3">
      <c r="A14" s="297" t="s">
        <v>293</v>
      </c>
      <c r="B14" s="296" t="s">
        <v>1233</v>
      </c>
      <c r="C14" s="295" t="s">
        <v>1673</v>
      </c>
      <c r="D14" s="294"/>
      <c r="E14" s="687"/>
      <c r="F14" s="307" t="s">
        <v>293</v>
      </c>
      <c r="G14" s="293" t="s">
        <v>1233</v>
      </c>
      <c r="H14" s="292" t="s">
        <v>1672</v>
      </c>
      <c r="I14" s="292"/>
      <c r="J14" s="288"/>
      <c r="K14" s="291" t="s">
        <v>293</v>
      </c>
      <c r="L14" s="290" t="s">
        <v>1233</v>
      </c>
      <c r="M14" s="289" t="s">
        <v>1671</v>
      </c>
      <c r="N14" s="289"/>
      <c r="O14" s="288"/>
      <c r="P14" s="287" t="s">
        <v>1620</v>
      </c>
      <c r="Q14" s="10"/>
      <c r="R14" s="10"/>
      <c r="S14" s="10"/>
    </row>
    <row r="15" spans="1:19" ht="18" customHeight="1" thickBot="1" x14ac:dyDescent="0.3">
      <c r="A15" s="297" t="s">
        <v>1670</v>
      </c>
      <c r="B15" s="296" t="s">
        <v>1233</v>
      </c>
      <c r="C15" s="295" t="s">
        <v>1669</v>
      </c>
      <c r="D15" s="294"/>
      <c r="E15" s="687"/>
      <c r="F15" s="307" t="s">
        <v>2238</v>
      </c>
      <c r="G15" s="293" t="s">
        <v>1233</v>
      </c>
      <c r="H15" s="292" t="s">
        <v>1668</v>
      </c>
      <c r="I15" s="292"/>
      <c r="J15" s="288"/>
      <c r="K15" s="291" t="s">
        <v>2259</v>
      </c>
      <c r="L15" s="290" t="s">
        <v>1233</v>
      </c>
      <c r="M15" s="289" t="s">
        <v>1667</v>
      </c>
      <c r="N15" s="289"/>
      <c r="O15" s="288"/>
      <c r="P15" s="287" t="s">
        <v>1084</v>
      </c>
      <c r="Q15" s="10"/>
      <c r="R15" s="10"/>
      <c r="S15" s="10"/>
    </row>
    <row r="16" spans="1:19" ht="18" customHeight="1" thickBot="1" x14ac:dyDescent="0.3">
      <c r="A16" s="297" t="s">
        <v>289</v>
      </c>
      <c r="B16" s="296" t="s">
        <v>1233</v>
      </c>
      <c r="C16" s="295" t="s">
        <v>1666</v>
      </c>
      <c r="D16" s="294"/>
      <c r="E16" s="687"/>
      <c r="F16" s="307" t="s">
        <v>289</v>
      </c>
      <c r="G16" s="293" t="s">
        <v>1233</v>
      </c>
      <c r="H16" s="292" t="s">
        <v>1665</v>
      </c>
      <c r="I16" s="292"/>
      <c r="J16" s="288"/>
      <c r="K16" s="291" t="s">
        <v>289</v>
      </c>
      <c r="L16" s="290" t="s">
        <v>1233</v>
      </c>
      <c r="M16" s="289" t="s">
        <v>1664</v>
      </c>
      <c r="N16" s="289"/>
      <c r="O16" s="288"/>
      <c r="P16" s="287" t="s">
        <v>1616</v>
      </c>
      <c r="Q16" s="10"/>
      <c r="R16" s="10"/>
      <c r="S16" s="10"/>
    </row>
    <row r="17" spans="1:19" ht="18" customHeight="1" thickBot="1" x14ac:dyDescent="0.3">
      <c r="A17" s="297"/>
      <c r="B17" s="296" t="s">
        <v>1233</v>
      </c>
      <c r="C17" s="295"/>
      <c r="D17" s="294" t="s">
        <v>1663</v>
      </c>
      <c r="E17" s="687"/>
      <c r="F17" s="307" t="s">
        <v>2178</v>
      </c>
      <c r="G17" s="293" t="s">
        <v>1233</v>
      </c>
      <c r="H17" s="292" t="s">
        <v>1234</v>
      </c>
      <c r="I17" s="292"/>
      <c r="J17" s="288"/>
      <c r="K17" s="373" t="s">
        <v>2206</v>
      </c>
      <c r="L17" s="290" t="s">
        <v>1233</v>
      </c>
      <c r="M17" s="372" t="s">
        <v>1232</v>
      </c>
      <c r="N17" s="289"/>
      <c r="O17" s="288"/>
      <c r="P17" s="287" t="s">
        <v>1084</v>
      </c>
      <c r="Q17" s="10"/>
      <c r="R17" s="10"/>
      <c r="S17" s="10"/>
    </row>
    <row r="18" spans="1:19" ht="18" customHeight="1" thickBot="1" x14ac:dyDescent="0.3">
      <c r="A18" s="297" t="s">
        <v>1662</v>
      </c>
      <c r="B18" s="296" t="s">
        <v>1233</v>
      </c>
      <c r="C18" s="295" t="s">
        <v>1661</v>
      </c>
      <c r="D18" s="294"/>
      <c r="E18" s="687"/>
      <c r="F18" s="307" t="s">
        <v>1638</v>
      </c>
      <c r="G18" s="293" t="s">
        <v>1233</v>
      </c>
      <c r="H18" s="292" t="s">
        <v>1660</v>
      </c>
      <c r="I18" s="292"/>
      <c r="J18" s="288"/>
      <c r="K18" s="291" t="s">
        <v>1638</v>
      </c>
      <c r="L18" s="290" t="s">
        <v>1233</v>
      </c>
      <c r="M18" s="289" t="s">
        <v>1659</v>
      </c>
      <c r="N18" s="289"/>
      <c r="O18" s="288"/>
      <c r="P18" s="287" t="s">
        <v>1658</v>
      </c>
      <c r="Q18" s="10"/>
      <c r="R18" s="10"/>
      <c r="S18" s="10"/>
    </row>
    <row r="19" spans="1:19" ht="18" customHeight="1" thickBot="1" x14ac:dyDescent="0.3">
      <c r="A19" s="297"/>
      <c r="B19" s="296"/>
      <c r="C19" s="295"/>
      <c r="D19" s="294"/>
      <c r="E19" s="687"/>
      <c r="F19" s="307"/>
      <c r="G19" s="293"/>
      <c r="H19" s="292"/>
      <c r="I19" s="292"/>
      <c r="J19" s="288"/>
      <c r="K19" s="371"/>
      <c r="L19" s="351"/>
      <c r="M19" s="289"/>
      <c r="N19" s="289"/>
      <c r="O19" s="288"/>
      <c r="P19" s="287"/>
      <c r="Q19" s="10"/>
      <c r="R19" s="10"/>
      <c r="S19" s="10"/>
    </row>
    <row r="20" spans="1:19" ht="18" customHeight="1" thickBot="1" x14ac:dyDescent="0.3">
      <c r="A20" s="297" t="s">
        <v>1657</v>
      </c>
      <c r="B20" s="296" t="s">
        <v>1197</v>
      </c>
      <c r="C20" s="295" t="s">
        <v>1656</v>
      </c>
      <c r="D20" s="294"/>
      <c r="E20" s="687"/>
      <c r="F20" s="307" t="s">
        <v>1654</v>
      </c>
      <c r="G20" s="293" t="s">
        <v>1197</v>
      </c>
      <c r="H20" s="292" t="s">
        <v>1655</v>
      </c>
      <c r="I20" s="292"/>
      <c r="J20" s="288"/>
      <c r="K20" s="291" t="s">
        <v>1654</v>
      </c>
      <c r="L20" s="290" t="s">
        <v>1197</v>
      </c>
      <c r="M20" s="289" t="s">
        <v>1653</v>
      </c>
      <c r="N20" s="289"/>
      <c r="O20" s="288"/>
      <c r="P20" s="287" t="s">
        <v>1639</v>
      </c>
      <c r="Q20" s="10"/>
      <c r="R20" s="10"/>
      <c r="S20" s="10"/>
    </row>
    <row r="21" spans="1:19" ht="18" customHeight="1" thickBot="1" x14ac:dyDescent="0.3">
      <c r="A21" s="297" t="s">
        <v>284</v>
      </c>
      <c r="B21" s="296" t="s">
        <v>1197</v>
      </c>
      <c r="C21" s="295" t="s">
        <v>1652</v>
      </c>
      <c r="D21" s="294"/>
      <c r="E21" s="687"/>
      <c r="F21" s="307" t="s">
        <v>284</v>
      </c>
      <c r="G21" s="293" t="s">
        <v>1197</v>
      </c>
      <c r="H21" s="292" t="s">
        <v>1651</v>
      </c>
      <c r="I21" s="292"/>
      <c r="J21" s="288"/>
      <c r="K21" s="291" t="s">
        <v>284</v>
      </c>
      <c r="L21" s="290" t="s">
        <v>1197</v>
      </c>
      <c r="M21" s="289" t="s">
        <v>1650</v>
      </c>
      <c r="N21" s="289"/>
      <c r="O21" s="288"/>
      <c r="P21" s="287" t="s">
        <v>1649</v>
      </c>
      <c r="Q21" s="10"/>
      <c r="R21" s="10"/>
      <c r="S21" s="10"/>
    </row>
    <row r="22" spans="1:19" ht="18" customHeight="1" thickBot="1" x14ac:dyDescent="0.3">
      <c r="A22" s="297" t="s">
        <v>282</v>
      </c>
      <c r="B22" s="296" t="s">
        <v>1197</v>
      </c>
      <c r="C22" s="295" t="s">
        <v>1648</v>
      </c>
      <c r="D22" s="294"/>
      <c r="E22" s="687"/>
      <c r="F22" s="307" t="s">
        <v>282</v>
      </c>
      <c r="G22" s="293" t="s">
        <v>1197</v>
      </c>
      <c r="H22" s="292" t="s">
        <v>1647</v>
      </c>
      <c r="I22" s="292"/>
      <c r="J22" s="288"/>
      <c r="K22" s="291" t="s">
        <v>282</v>
      </c>
      <c r="L22" s="290" t="s">
        <v>1197</v>
      </c>
      <c r="M22" s="289" t="s">
        <v>1646</v>
      </c>
      <c r="N22" s="289"/>
      <c r="O22" s="288"/>
      <c r="P22" s="287" t="s">
        <v>1645</v>
      </c>
      <c r="Q22" s="10"/>
      <c r="R22" s="10"/>
      <c r="S22" s="10"/>
    </row>
    <row r="23" spans="1:19" ht="18" customHeight="1" thickBot="1" x14ac:dyDescent="0.3">
      <c r="A23" s="297" t="s">
        <v>287</v>
      </c>
      <c r="B23" s="296" t="s">
        <v>1197</v>
      </c>
      <c r="C23" s="295" t="s">
        <v>1644</v>
      </c>
      <c r="D23" s="294"/>
      <c r="E23" s="687"/>
      <c r="F23" s="307" t="s">
        <v>1642</v>
      </c>
      <c r="G23" s="293" t="s">
        <v>1197</v>
      </c>
      <c r="H23" s="292" t="s">
        <v>1643</v>
      </c>
      <c r="I23" s="292" t="s">
        <v>1640</v>
      </c>
      <c r="J23" s="288"/>
      <c r="K23" s="291" t="s">
        <v>1642</v>
      </c>
      <c r="L23" s="290" t="s">
        <v>1197</v>
      </c>
      <c r="M23" s="289" t="s">
        <v>1641</v>
      </c>
      <c r="N23" s="289" t="s">
        <v>1640</v>
      </c>
      <c r="O23" s="288"/>
      <c r="P23" s="287" t="s">
        <v>1639</v>
      </c>
      <c r="Q23" s="10"/>
      <c r="R23" s="10"/>
      <c r="S23" s="10"/>
    </row>
    <row r="24" spans="1:19" ht="18" customHeight="1" thickBot="1" x14ac:dyDescent="0.3">
      <c r="A24" s="297" t="s">
        <v>1638</v>
      </c>
      <c r="B24" s="296" t="s">
        <v>1197</v>
      </c>
      <c r="C24" s="295" t="s">
        <v>1637</v>
      </c>
      <c r="D24" s="294"/>
      <c r="E24" s="687"/>
      <c r="F24" s="307"/>
      <c r="G24" s="347"/>
      <c r="H24" s="292"/>
      <c r="I24" s="292"/>
      <c r="J24" s="288"/>
      <c r="K24" s="291"/>
      <c r="L24" s="351"/>
      <c r="M24" s="289"/>
      <c r="N24" s="289"/>
      <c r="O24" s="288"/>
      <c r="P24" s="287" t="s">
        <v>1636</v>
      </c>
      <c r="Q24" s="10"/>
      <c r="R24" s="10"/>
      <c r="S24" s="10"/>
    </row>
    <row r="25" spans="1:19" ht="18" customHeight="1" thickBot="1" x14ac:dyDescent="0.3">
      <c r="A25" s="297"/>
      <c r="B25" s="296"/>
      <c r="C25" s="295"/>
      <c r="D25" s="294"/>
      <c r="E25" s="687"/>
      <c r="F25" s="307"/>
      <c r="G25" s="347"/>
      <c r="H25" s="292"/>
      <c r="I25" s="292"/>
      <c r="J25" s="288"/>
      <c r="K25" s="291"/>
      <c r="L25" s="351"/>
      <c r="M25" s="289"/>
      <c r="N25" s="289"/>
      <c r="O25" s="288"/>
      <c r="P25" s="287"/>
      <c r="Q25" s="10"/>
      <c r="R25" s="10"/>
      <c r="S25" s="10"/>
    </row>
    <row r="26" spans="1:19" ht="18" customHeight="1" thickBot="1" x14ac:dyDescent="0.3">
      <c r="A26" s="336"/>
      <c r="B26" s="336"/>
      <c r="C26" s="295"/>
      <c r="D26" s="294"/>
      <c r="E26" s="687"/>
      <c r="F26" s="307" t="s">
        <v>295</v>
      </c>
      <c r="G26" s="293" t="s">
        <v>1197</v>
      </c>
      <c r="H26" s="292" t="s">
        <v>1635</v>
      </c>
      <c r="I26" s="292"/>
      <c r="J26" s="288"/>
      <c r="K26" s="291" t="s">
        <v>295</v>
      </c>
      <c r="L26" s="290" t="s">
        <v>1197</v>
      </c>
      <c r="M26" s="289" t="s">
        <v>1634</v>
      </c>
      <c r="N26" s="289"/>
      <c r="O26" s="288"/>
      <c r="P26" s="287" t="s">
        <v>1623</v>
      </c>
      <c r="Q26" s="10"/>
      <c r="R26" s="10"/>
      <c r="S26" s="10"/>
    </row>
    <row r="27" spans="1:19" ht="18" customHeight="1" thickBot="1" x14ac:dyDescent="0.3">
      <c r="A27" s="336"/>
      <c r="B27" s="336"/>
      <c r="C27" s="295"/>
      <c r="D27" s="294"/>
      <c r="E27" s="687"/>
      <c r="F27" s="307" t="s">
        <v>1632</v>
      </c>
      <c r="G27" s="293" t="s">
        <v>1197</v>
      </c>
      <c r="H27" s="292" t="s">
        <v>1633</v>
      </c>
      <c r="I27" s="292"/>
      <c r="J27" s="288"/>
      <c r="K27" s="291" t="s">
        <v>1632</v>
      </c>
      <c r="L27" s="290" t="s">
        <v>1197</v>
      </c>
      <c r="M27" s="289" t="s">
        <v>1631</v>
      </c>
      <c r="N27" s="289"/>
      <c r="O27" s="288"/>
      <c r="P27" s="287" t="s">
        <v>1620</v>
      </c>
      <c r="Q27" s="10"/>
      <c r="R27" s="10"/>
      <c r="S27" s="10"/>
    </row>
    <row r="28" spans="1:19" ht="18" customHeight="1" thickBot="1" x14ac:dyDescent="0.3">
      <c r="A28" s="336"/>
      <c r="B28" s="296"/>
      <c r="C28" s="295"/>
      <c r="D28" s="294"/>
      <c r="E28" s="687"/>
      <c r="F28" s="307" t="s">
        <v>2239</v>
      </c>
      <c r="G28" s="293" t="s">
        <v>1197</v>
      </c>
      <c r="H28" s="292" t="s">
        <v>1630</v>
      </c>
      <c r="I28" s="292"/>
      <c r="J28" s="288"/>
      <c r="K28" s="291" t="s">
        <v>2260</v>
      </c>
      <c r="L28" s="290" t="s">
        <v>1197</v>
      </c>
      <c r="M28" s="289" t="s">
        <v>1629</v>
      </c>
      <c r="N28" s="289"/>
      <c r="O28" s="288"/>
      <c r="P28" s="287" t="s">
        <v>1084</v>
      </c>
      <c r="Q28" s="10"/>
      <c r="R28" s="10"/>
      <c r="S28" s="10"/>
    </row>
    <row r="29" spans="1:19" ht="18" customHeight="1" thickBot="1" x14ac:dyDescent="0.3">
      <c r="A29" s="336"/>
      <c r="B29" s="296"/>
      <c r="C29" s="295"/>
      <c r="D29" s="294"/>
      <c r="E29" s="687"/>
      <c r="F29" s="307" t="s">
        <v>1627</v>
      </c>
      <c r="G29" s="293" t="s">
        <v>1197</v>
      </c>
      <c r="H29" s="292" t="s">
        <v>1628</v>
      </c>
      <c r="I29" s="292"/>
      <c r="J29" s="288"/>
      <c r="K29" s="291" t="s">
        <v>1627</v>
      </c>
      <c r="L29" s="290" t="s">
        <v>1197</v>
      </c>
      <c r="M29" s="289" t="s">
        <v>1626</v>
      </c>
      <c r="N29" s="289"/>
      <c r="O29" s="288"/>
      <c r="P29" s="287" t="s">
        <v>1616</v>
      </c>
      <c r="Q29" s="10"/>
      <c r="R29" s="10"/>
      <c r="S29" s="10"/>
    </row>
    <row r="30" spans="1:19" ht="18" customHeight="1" thickBot="1" x14ac:dyDescent="0.3">
      <c r="A30" s="336"/>
      <c r="B30" s="296"/>
      <c r="C30" s="295"/>
      <c r="D30" s="294"/>
      <c r="E30" s="687"/>
      <c r="F30" s="307"/>
      <c r="G30" s="347"/>
      <c r="H30" s="292"/>
      <c r="I30" s="292"/>
      <c r="J30" s="288"/>
      <c r="K30" s="351"/>
      <c r="L30" s="351"/>
      <c r="M30" s="289"/>
      <c r="N30" s="289"/>
      <c r="O30" s="288"/>
      <c r="P30" s="287"/>
      <c r="Q30" s="10"/>
      <c r="R30" s="10"/>
      <c r="S30" s="10"/>
    </row>
    <row r="31" spans="1:19" ht="18" customHeight="1" thickBot="1" x14ac:dyDescent="0.3">
      <c r="A31" s="336"/>
      <c r="B31" s="336"/>
      <c r="C31" s="295"/>
      <c r="D31" s="294"/>
      <c r="E31" s="687"/>
      <c r="F31" s="307" t="s">
        <v>1625</v>
      </c>
      <c r="G31" s="293" t="s">
        <v>1179</v>
      </c>
      <c r="H31" s="292" t="s">
        <v>1624</v>
      </c>
      <c r="I31" s="292"/>
      <c r="J31" s="288"/>
      <c r="K31" s="351"/>
      <c r="L31" s="351"/>
      <c r="M31" s="289"/>
      <c r="N31" s="289"/>
      <c r="O31" s="288"/>
      <c r="P31" s="287" t="s">
        <v>1623</v>
      </c>
      <c r="Q31" s="10"/>
      <c r="R31" s="10"/>
      <c r="S31" s="10"/>
    </row>
    <row r="32" spans="1:19" ht="18" customHeight="1" thickBot="1" x14ac:dyDescent="0.3">
      <c r="A32" s="336"/>
      <c r="B32" s="336"/>
      <c r="C32" s="295"/>
      <c r="D32" s="294"/>
      <c r="E32" s="687"/>
      <c r="F32" s="307" t="s">
        <v>1622</v>
      </c>
      <c r="G32" s="293" t="s">
        <v>1179</v>
      </c>
      <c r="H32" s="292" t="s">
        <v>1621</v>
      </c>
      <c r="I32" s="292"/>
      <c r="J32" s="288"/>
      <c r="K32" s="351"/>
      <c r="L32" s="351"/>
      <c r="M32" s="289"/>
      <c r="N32" s="289"/>
      <c r="O32" s="288"/>
      <c r="P32" s="287" t="s">
        <v>1620</v>
      </c>
      <c r="Q32" s="10"/>
      <c r="R32" s="10"/>
      <c r="S32" s="10"/>
    </row>
    <row r="33" spans="1:19" ht="18" customHeight="1" thickBot="1" x14ac:dyDescent="0.3">
      <c r="A33" s="336"/>
      <c r="B33" s="336"/>
      <c r="C33" s="295"/>
      <c r="D33" s="294"/>
      <c r="E33" s="687"/>
      <c r="F33" s="307" t="s">
        <v>2240</v>
      </c>
      <c r="G33" s="293" t="s">
        <v>1179</v>
      </c>
      <c r="H33" s="292" t="s">
        <v>1619</v>
      </c>
      <c r="I33" s="292"/>
      <c r="J33" s="288"/>
      <c r="K33" s="351"/>
      <c r="L33" s="351"/>
      <c r="M33" s="289"/>
      <c r="N33" s="289"/>
      <c r="O33" s="288"/>
      <c r="P33" s="287" t="s">
        <v>1084</v>
      </c>
      <c r="Q33" s="10"/>
      <c r="R33" s="10"/>
      <c r="S33" s="10"/>
    </row>
    <row r="34" spans="1:19" ht="18" customHeight="1" thickBot="1" x14ac:dyDescent="0.3">
      <c r="A34" s="336"/>
      <c r="B34" s="336"/>
      <c r="C34" s="295"/>
      <c r="D34" s="294"/>
      <c r="E34" s="687"/>
      <c r="F34" s="307" t="s">
        <v>1618</v>
      </c>
      <c r="G34" s="293" t="s">
        <v>1179</v>
      </c>
      <c r="H34" s="292" t="s">
        <v>1617</v>
      </c>
      <c r="I34" s="292"/>
      <c r="J34" s="288"/>
      <c r="K34" s="351"/>
      <c r="L34" s="351"/>
      <c r="M34" s="289"/>
      <c r="N34" s="289"/>
      <c r="O34" s="288"/>
      <c r="P34" s="287" t="s">
        <v>1616</v>
      </c>
      <c r="Q34" s="10"/>
      <c r="R34" s="10"/>
      <c r="S34" s="10"/>
    </row>
    <row r="35" spans="1:19" ht="18" customHeight="1" thickBot="1" x14ac:dyDescent="0.3">
      <c r="A35" s="344"/>
      <c r="B35" s="344"/>
      <c r="C35" s="284"/>
      <c r="D35" s="283"/>
      <c r="E35" s="688"/>
      <c r="F35" s="307" t="s">
        <v>1615</v>
      </c>
      <c r="G35" s="282" t="s">
        <v>1179</v>
      </c>
      <c r="H35" s="281" t="s">
        <v>1549</v>
      </c>
      <c r="I35" s="280" t="s">
        <v>1614</v>
      </c>
      <c r="J35" s="324"/>
      <c r="K35" s="349"/>
      <c r="L35" s="349"/>
      <c r="M35" s="276"/>
      <c r="N35" s="276"/>
      <c r="O35" s="275"/>
      <c r="P35" s="274" t="s">
        <v>1613</v>
      </c>
      <c r="Q35" s="10"/>
      <c r="R35" s="10"/>
      <c r="S35" s="10"/>
    </row>
    <row r="36" spans="1:19" ht="18" customHeight="1" thickBot="1" x14ac:dyDescent="0.3">
      <c r="A36" s="320"/>
      <c r="B36" s="320"/>
      <c r="C36" s="319"/>
      <c r="D36" s="319"/>
      <c r="E36" s="318"/>
      <c r="F36" s="307"/>
      <c r="G36" s="317"/>
      <c r="H36" s="316"/>
      <c r="I36" s="316"/>
      <c r="J36" s="315"/>
      <c r="K36" s="314"/>
      <c r="L36" s="314"/>
      <c r="M36" s="313"/>
      <c r="N36" s="313"/>
      <c r="O36" s="10"/>
      <c r="P36" s="312"/>
      <c r="Q36" s="10"/>
      <c r="R36" s="10"/>
      <c r="S36" s="10"/>
    </row>
    <row r="37" spans="1:19" ht="18" customHeight="1" thickBot="1" x14ac:dyDescent="0.3">
      <c r="A37" s="311" t="s">
        <v>1612</v>
      </c>
      <c r="B37" s="310" t="s">
        <v>1559</v>
      </c>
      <c r="C37" s="309" t="s">
        <v>1611</v>
      </c>
      <c r="D37" s="308"/>
      <c r="E37" s="680" t="s">
        <v>1610</v>
      </c>
      <c r="F37" s="307" t="s">
        <v>2241</v>
      </c>
      <c r="G37" s="306" t="s">
        <v>1559</v>
      </c>
      <c r="H37" s="305" t="s">
        <v>1605</v>
      </c>
      <c r="I37" s="304" t="s">
        <v>1609</v>
      </c>
      <c r="J37" s="339"/>
      <c r="K37" s="302" t="s">
        <v>2261</v>
      </c>
      <c r="L37" s="301" t="s">
        <v>1559</v>
      </c>
      <c r="M37" s="300" t="s">
        <v>1608</v>
      </c>
      <c r="N37" s="300"/>
      <c r="O37" s="299"/>
      <c r="P37" s="298" t="s">
        <v>1084</v>
      </c>
      <c r="Q37" s="10"/>
      <c r="R37" s="10"/>
      <c r="S37" s="10"/>
    </row>
    <row r="38" spans="1:19" ht="18" customHeight="1" thickBot="1" x14ac:dyDescent="0.3">
      <c r="A38" s="297" t="s">
        <v>1607</v>
      </c>
      <c r="B38" s="296" t="s">
        <v>1559</v>
      </c>
      <c r="C38" s="295" t="s">
        <v>1606</v>
      </c>
      <c r="D38" s="294"/>
      <c r="E38" s="681"/>
      <c r="F38" s="307" t="s">
        <v>2241</v>
      </c>
      <c r="G38" s="293" t="s">
        <v>1559</v>
      </c>
      <c r="H38" s="292" t="s">
        <v>1605</v>
      </c>
      <c r="I38" s="292"/>
      <c r="J38" s="288"/>
      <c r="K38" s="291" t="s">
        <v>2262</v>
      </c>
      <c r="L38" s="290" t="s">
        <v>1559</v>
      </c>
      <c r="M38" s="289" t="s">
        <v>1604</v>
      </c>
      <c r="N38" s="289"/>
      <c r="O38" s="288"/>
      <c r="P38" s="287" t="s">
        <v>1084</v>
      </c>
      <c r="Q38" s="10"/>
      <c r="R38" s="10"/>
      <c r="S38" s="10"/>
    </row>
    <row r="39" spans="1:19" ht="18" customHeight="1" thickBot="1" x14ac:dyDescent="0.3">
      <c r="A39" s="297" t="s">
        <v>1603</v>
      </c>
      <c r="B39" s="296" t="s">
        <v>1559</v>
      </c>
      <c r="C39" s="295" t="s">
        <v>1602</v>
      </c>
      <c r="D39" s="294"/>
      <c r="E39" s="681"/>
      <c r="F39" s="307" t="s">
        <v>1601</v>
      </c>
      <c r="G39" s="293" t="s">
        <v>1559</v>
      </c>
      <c r="H39" s="292"/>
      <c r="I39" s="292" t="s">
        <v>1600</v>
      </c>
      <c r="J39" s="288"/>
      <c r="K39" s="291" t="s">
        <v>2263</v>
      </c>
      <c r="L39" s="290" t="s">
        <v>1559</v>
      </c>
      <c r="M39" s="289" t="s">
        <v>1599</v>
      </c>
      <c r="N39" s="289"/>
      <c r="O39" s="288"/>
      <c r="P39" s="287" t="s">
        <v>1084</v>
      </c>
      <c r="Q39" s="10"/>
      <c r="R39" s="10"/>
      <c r="S39" s="10"/>
    </row>
    <row r="40" spans="1:19" ht="18" customHeight="1" thickBot="1" x14ac:dyDescent="0.3">
      <c r="A40" s="297" t="s">
        <v>458</v>
      </c>
      <c r="B40" s="296" t="s">
        <v>1559</v>
      </c>
      <c r="C40" s="295" t="s">
        <v>1598</v>
      </c>
      <c r="D40" s="294"/>
      <c r="E40" s="681"/>
      <c r="F40" s="307" t="s">
        <v>2242</v>
      </c>
      <c r="G40" s="293" t="s">
        <v>1559</v>
      </c>
      <c r="H40" s="292" t="s">
        <v>1597</v>
      </c>
      <c r="I40" s="292"/>
      <c r="J40" s="288"/>
      <c r="K40" s="291" t="s">
        <v>2264</v>
      </c>
      <c r="L40" s="290" t="s">
        <v>1559</v>
      </c>
      <c r="M40" s="289" t="s">
        <v>1596</v>
      </c>
      <c r="N40" s="289"/>
      <c r="O40" s="288"/>
      <c r="P40" s="287" t="s">
        <v>1587</v>
      </c>
      <c r="Q40" s="10"/>
      <c r="R40" s="10"/>
      <c r="S40" s="10"/>
    </row>
    <row r="41" spans="1:19" ht="18" customHeight="1" thickBot="1" x14ac:dyDescent="0.3">
      <c r="A41" s="336"/>
      <c r="B41" s="336"/>
      <c r="C41" s="295"/>
      <c r="D41" s="294"/>
      <c r="E41" s="681"/>
      <c r="F41" s="307"/>
      <c r="G41" s="347"/>
      <c r="H41" s="292"/>
      <c r="I41" s="292"/>
      <c r="J41" s="288"/>
      <c r="K41" s="291"/>
      <c r="L41" s="351"/>
      <c r="M41" s="289"/>
      <c r="N41" s="289"/>
      <c r="O41" s="288"/>
      <c r="P41" s="287"/>
      <c r="Q41" s="10"/>
      <c r="R41" s="10"/>
      <c r="S41" s="10"/>
    </row>
    <row r="42" spans="1:19" ht="18" customHeight="1" thickBot="1" x14ac:dyDescent="0.3">
      <c r="A42" s="336"/>
      <c r="B42" s="336"/>
      <c r="C42" s="295"/>
      <c r="D42" s="294"/>
      <c r="E42" s="681"/>
      <c r="F42" s="307" t="s">
        <v>2243</v>
      </c>
      <c r="G42" s="293" t="s">
        <v>1098</v>
      </c>
      <c r="H42" s="292" t="s">
        <v>1595</v>
      </c>
      <c r="I42" s="292"/>
      <c r="J42" s="288"/>
      <c r="K42" s="291" t="s">
        <v>2265</v>
      </c>
      <c r="L42" s="290" t="s">
        <v>1098</v>
      </c>
      <c r="M42" s="289" t="s">
        <v>1594</v>
      </c>
      <c r="N42" s="289"/>
      <c r="O42" s="288"/>
      <c r="P42" s="287" t="s">
        <v>1084</v>
      </c>
      <c r="Q42" s="10"/>
      <c r="R42" s="10"/>
      <c r="S42" s="10"/>
    </row>
    <row r="43" spans="1:19" ht="18" customHeight="1" thickBot="1" x14ac:dyDescent="0.3">
      <c r="A43" s="336"/>
      <c r="B43" s="336"/>
      <c r="C43" s="295"/>
      <c r="D43" s="294"/>
      <c r="E43" s="681"/>
      <c r="F43" s="307" t="s">
        <v>2244</v>
      </c>
      <c r="G43" s="293" t="s">
        <v>1098</v>
      </c>
      <c r="H43" s="292" t="s">
        <v>1593</v>
      </c>
      <c r="I43" s="292"/>
      <c r="J43" s="288"/>
      <c r="K43" s="291" t="s">
        <v>2266</v>
      </c>
      <c r="L43" s="290" t="s">
        <v>1098</v>
      </c>
      <c r="M43" s="289" t="s">
        <v>1592</v>
      </c>
      <c r="N43" s="289"/>
      <c r="O43" s="288"/>
      <c r="P43" s="287" t="s">
        <v>1084</v>
      </c>
      <c r="Q43" s="10"/>
      <c r="R43" s="10"/>
      <c r="S43" s="10"/>
    </row>
    <row r="44" spans="1:19" ht="18" customHeight="1" thickBot="1" x14ac:dyDescent="0.3">
      <c r="A44" s="336"/>
      <c r="B44" s="336"/>
      <c r="C44" s="295"/>
      <c r="D44" s="294"/>
      <c r="E44" s="681"/>
      <c r="F44" s="307" t="s">
        <v>2245</v>
      </c>
      <c r="G44" s="293" t="s">
        <v>1098</v>
      </c>
      <c r="H44" s="292" t="s">
        <v>1591</v>
      </c>
      <c r="I44" s="292"/>
      <c r="J44" s="288"/>
      <c r="K44" s="291" t="s">
        <v>2267</v>
      </c>
      <c r="L44" s="290" t="s">
        <v>1098</v>
      </c>
      <c r="M44" s="289" t="s">
        <v>1590</v>
      </c>
      <c r="N44" s="289"/>
      <c r="O44" s="288"/>
      <c r="P44" s="287" t="s">
        <v>1587</v>
      </c>
      <c r="Q44" s="10"/>
      <c r="R44" s="10"/>
      <c r="S44" s="10"/>
    </row>
    <row r="45" spans="1:19" ht="18" customHeight="1" thickBot="1" x14ac:dyDescent="0.3">
      <c r="A45" s="336"/>
      <c r="B45" s="336"/>
      <c r="C45" s="295"/>
      <c r="D45" s="294"/>
      <c r="E45" s="681"/>
      <c r="F45" s="307"/>
      <c r="G45" s="347"/>
      <c r="H45" s="292"/>
      <c r="I45" s="292"/>
      <c r="J45" s="288"/>
      <c r="K45" s="291"/>
      <c r="L45" s="351"/>
      <c r="M45" s="289"/>
      <c r="N45" s="289"/>
      <c r="O45" s="288"/>
      <c r="P45" s="287"/>
      <c r="Q45" s="10"/>
      <c r="R45" s="10"/>
      <c r="S45" s="10"/>
    </row>
    <row r="46" spans="1:19" ht="18" customHeight="1" thickBot="1" x14ac:dyDescent="0.3">
      <c r="A46" s="336"/>
      <c r="B46" s="336"/>
      <c r="C46" s="295"/>
      <c r="D46" s="294"/>
      <c r="E46" s="681"/>
      <c r="F46" s="307" t="s">
        <v>2246</v>
      </c>
      <c r="G46" s="293" t="s">
        <v>1112</v>
      </c>
      <c r="H46" s="292" t="s">
        <v>1589</v>
      </c>
      <c r="I46" s="292"/>
      <c r="J46" s="288"/>
      <c r="K46" s="291" t="s">
        <v>2268</v>
      </c>
      <c r="L46" s="290" t="s">
        <v>1112</v>
      </c>
      <c r="M46" s="289" t="s">
        <v>1588</v>
      </c>
      <c r="N46" s="289"/>
      <c r="O46" s="288"/>
      <c r="P46" s="287" t="s">
        <v>1587</v>
      </c>
      <c r="Q46" s="10"/>
      <c r="R46" s="10"/>
      <c r="S46" s="10"/>
    </row>
    <row r="47" spans="1:19" ht="18" customHeight="1" thickBot="1" x14ac:dyDescent="0.3">
      <c r="A47" s="336"/>
      <c r="B47" s="336"/>
      <c r="C47" s="295"/>
      <c r="D47" s="294"/>
      <c r="E47" s="681"/>
      <c r="F47" s="307"/>
      <c r="G47" s="347"/>
      <c r="H47" s="292"/>
      <c r="I47" s="292"/>
      <c r="J47" s="288"/>
      <c r="K47" s="291"/>
      <c r="L47" s="351"/>
      <c r="M47" s="289"/>
      <c r="N47" s="289"/>
      <c r="O47" s="288"/>
      <c r="P47" s="287"/>
      <c r="Q47" s="10"/>
      <c r="R47" s="10"/>
      <c r="S47" s="10"/>
    </row>
    <row r="48" spans="1:19" ht="18" customHeight="1" thickBot="1" x14ac:dyDescent="0.3">
      <c r="A48" s="297" t="s">
        <v>454</v>
      </c>
      <c r="B48" s="296" t="s">
        <v>1092</v>
      </c>
      <c r="C48" s="295" t="s">
        <v>1586</v>
      </c>
      <c r="D48" s="294"/>
      <c r="E48" s="681"/>
      <c r="F48" s="307" t="s">
        <v>2247</v>
      </c>
      <c r="G48" s="293" t="s">
        <v>1092</v>
      </c>
      <c r="H48" s="292" t="s">
        <v>1585</v>
      </c>
      <c r="I48" s="292"/>
      <c r="J48" s="288"/>
      <c r="K48" s="291" t="s">
        <v>2269</v>
      </c>
      <c r="L48" s="290" t="s">
        <v>1092</v>
      </c>
      <c r="M48" s="289" t="s">
        <v>1584</v>
      </c>
      <c r="N48" s="289"/>
      <c r="O48" s="288"/>
      <c r="P48" s="287" t="s">
        <v>1583</v>
      </c>
      <c r="Q48" s="10"/>
      <c r="R48" s="10"/>
      <c r="S48" s="10"/>
    </row>
    <row r="49" spans="1:19" ht="18" customHeight="1" thickBot="1" x14ac:dyDescent="0.3">
      <c r="A49" s="297"/>
      <c r="B49" s="336"/>
      <c r="C49" s="295"/>
      <c r="D49" s="294"/>
      <c r="E49" s="681"/>
      <c r="F49" s="307"/>
      <c r="G49" s="347"/>
      <c r="H49" s="292"/>
      <c r="I49" s="292"/>
      <c r="J49" s="288"/>
      <c r="K49" s="291"/>
      <c r="L49" s="351"/>
      <c r="M49" s="289"/>
      <c r="N49" s="289"/>
      <c r="O49" s="288"/>
      <c r="P49" s="287"/>
      <c r="Q49" s="10"/>
      <c r="R49" s="10"/>
      <c r="S49" s="10"/>
    </row>
    <row r="50" spans="1:19" ht="18" customHeight="1" thickBot="1" x14ac:dyDescent="0.3">
      <c r="A50" s="297" t="s">
        <v>456</v>
      </c>
      <c r="B50" s="296" t="s">
        <v>1437</v>
      </c>
      <c r="C50" s="295" t="s">
        <v>1582</v>
      </c>
      <c r="D50" s="294"/>
      <c r="E50" s="681"/>
      <c r="F50" s="307" t="s">
        <v>2248</v>
      </c>
      <c r="G50" s="293" t="s">
        <v>1437</v>
      </c>
      <c r="H50" s="292" t="s">
        <v>1581</v>
      </c>
      <c r="I50" s="673" t="s">
        <v>1242</v>
      </c>
      <c r="J50" s="288"/>
      <c r="K50" s="291" t="s">
        <v>2270</v>
      </c>
      <c r="L50" s="290" t="s">
        <v>1437</v>
      </c>
      <c r="M50" s="289" t="s">
        <v>1580</v>
      </c>
      <c r="N50" s="675" t="s">
        <v>1242</v>
      </c>
      <c r="O50" s="288"/>
      <c r="P50" s="287" t="s">
        <v>1577</v>
      </c>
      <c r="Q50" s="10"/>
      <c r="R50" s="10"/>
      <c r="S50" s="10"/>
    </row>
    <row r="51" spans="1:19" ht="18" customHeight="1" thickBot="1" x14ac:dyDescent="0.3">
      <c r="A51" s="344"/>
      <c r="B51" s="344"/>
      <c r="C51" s="284"/>
      <c r="D51" s="283"/>
      <c r="E51" s="682"/>
      <c r="F51" s="307" t="s">
        <v>2249</v>
      </c>
      <c r="G51" s="282" t="s">
        <v>1437</v>
      </c>
      <c r="H51" s="281" t="s">
        <v>1579</v>
      </c>
      <c r="I51" s="674"/>
      <c r="J51" s="324"/>
      <c r="K51" s="278" t="s">
        <v>2271</v>
      </c>
      <c r="L51" s="277" t="s">
        <v>1437</v>
      </c>
      <c r="M51" s="276" t="s">
        <v>1578</v>
      </c>
      <c r="N51" s="676"/>
      <c r="O51" s="275"/>
      <c r="P51" s="274" t="s">
        <v>1577</v>
      </c>
      <c r="Q51" s="10"/>
      <c r="R51" s="10"/>
      <c r="S51" s="10"/>
    </row>
    <row r="52" spans="1:19" ht="18" customHeight="1" thickBot="1" x14ac:dyDescent="0.3">
      <c r="A52" s="320"/>
      <c r="B52" s="320"/>
      <c r="C52" s="319"/>
      <c r="D52" s="319"/>
      <c r="E52" s="318"/>
      <c r="F52" s="307"/>
      <c r="G52" s="317"/>
      <c r="H52" s="316"/>
      <c r="I52" s="316"/>
      <c r="J52" s="315"/>
      <c r="K52" s="314"/>
      <c r="L52" s="314"/>
      <c r="M52" s="313"/>
      <c r="N52" s="313"/>
      <c r="O52" s="10"/>
      <c r="P52" s="312"/>
      <c r="Q52" s="10"/>
      <c r="R52" s="10"/>
      <c r="S52" s="10"/>
    </row>
    <row r="53" spans="1:19" ht="18" customHeight="1" thickBot="1" x14ac:dyDescent="0.3">
      <c r="A53" s="343"/>
      <c r="B53" s="343"/>
      <c r="C53" s="309"/>
      <c r="D53" s="308"/>
      <c r="E53" s="695" t="s">
        <v>360</v>
      </c>
      <c r="F53" s="307" t="s">
        <v>1576</v>
      </c>
      <c r="G53" s="306" t="s">
        <v>1559</v>
      </c>
      <c r="H53" s="305" t="s">
        <v>1575</v>
      </c>
      <c r="I53" s="305" t="s">
        <v>2158</v>
      </c>
      <c r="J53" s="339"/>
      <c r="K53" s="370"/>
      <c r="L53" s="370"/>
      <c r="M53" s="326"/>
      <c r="N53" s="326"/>
      <c r="O53" s="299"/>
      <c r="P53" s="298" t="s">
        <v>2159</v>
      </c>
      <c r="Q53" s="10"/>
      <c r="R53" s="10"/>
      <c r="S53" s="10"/>
    </row>
    <row r="54" spans="1:19" ht="18" customHeight="1" thickBot="1" x14ac:dyDescent="0.3">
      <c r="A54" s="297" t="s">
        <v>360</v>
      </c>
      <c r="B54" s="296" t="s">
        <v>1124</v>
      </c>
      <c r="C54" s="295" t="s">
        <v>1574</v>
      </c>
      <c r="D54" s="294"/>
      <c r="E54" s="696"/>
      <c r="F54" s="307" t="s">
        <v>1573</v>
      </c>
      <c r="G54" s="293" t="s">
        <v>1124</v>
      </c>
      <c r="H54" s="292" t="s">
        <v>1572</v>
      </c>
      <c r="I54" s="292" t="s">
        <v>2158</v>
      </c>
      <c r="J54" s="315"/>
      <c r="K54" s="291" t="s">
        <v>360</v>
      </c>
      <c r="L54" s="290" t="s">
        <v>1124</v>
      </c>
      <c r="M54" s="289" t="s">
        <v>1571</v>
      </c>
      <c r="N54" s="289" t="s">
        <v>2158</v>
      </c>
      <c r="O54" s="10"/>
      <c r="P54" s="287" t="s">
        <v>2159</v>
      </c>
      <c r="Q54" s="10"/>
      <c r="R54" s="10"/>
      <c r="S54" s="10"/>
    </row>
    <row r="55" spans="1:19" ht="18" customHeight="1" thickBot="1" x14ac:dyDescent="0.3">
      <c r="A55" s="286" t="s">
        <v>358</v>
      </c>
      <c r="B55" s="285" t="s">
        <v>1124</v>
      </c>
      <c r="C55" s="284" t="s">
        <v>1570</v>
      </c>
      <c r="D55" s="283"/>
      <c r="E55" s="697"/>
      <c r="F55" s="307"/>
      <c r="G55" s="346"/>
      <c r="H55" s="281"/>
      <c r="I55" s="281"/>
      <c r="J55" s="324"/>
      <c r="K55" s="348"/>
      <c r="L55" s="348"/>
      <c r="M55" s="321"/>
      <c r="N55" s="321"/>
      <c r="O55" s="275"/>
      <c r="P55" s="274"/>
      <c r="Q55" s="10"/>
      <c r="R55" s="10"/>
      <c r="S55" s="10"/>
    </row>
    <row r="56" spans="1:19" ht="18" customHeight="1" thickBot="1" x14ac:dyDescent="0.3">
      <c r="A56" s="320"/>
      <c r="B56" s="320"/>
      <c r="C56" s="319"/>
      <c r="D56" s="319"/>
      <c r="E56" s="318"/>
      <c r="F56" s="307"/>
      <c r="G56" s="317"/>
      <c r="H56" s="316"/>
      <c r="I56" s="316"/>
      <c r="J56" s="315"/>
      <c r="K56" s="314"/>
      <c r="L56" s="314"/>
      <c r="M56" s="313"/>
      <c r="N56" s="313"/>
      <c r="O56" s="10"/>
      <c r="P56" s="312"/>
      <c r="Q56" s="10"/>
      <c r="R56" s="10"/>
      <c r="S56" s="10"/>
    </row>
    <row r="57" spans="1:19" ht="18" customHeight="1" thickBot="1" x14ac:dyDescent="0.3">
      <c r="A57" s="311" t="s">
        <v>1566</v>
      </c>
      <c r="B57" s="310" t="s">
        <v>1559</v>
      </c>
      <c r="C57" s="309" t="s">
        <v>1569</v>
      </c>
      <c r="D57" s="308"/>
      <c r="E57" s="683" t="s">
        <v>1568</v>
      </c>
      <c r="F57" s="307" t="s">
        <v>1566</v>
      </c>
      <c r="G57" s="369" t="s">
        <v>1559</v>
      </c>
      <c r="H57" s="305" t="s">
        <v>1567</v>
      </c>
      <c r="I57" s="304"/>
      <c r="J57" s="339"/>
      <c r="K57" s="302" t="s">
        <v>1566</v>
      </c>
      <c r="L57" s="301" t="s">
        <v>1559</v>
      </c>
      <c r="M57" s="300" t="s">
        <v>1565</v>
      </c>
      <c r="N57" s="300"/>
      <c r="O57" s="299"/>
      <c r="P57" s="298" t="s">
        <v>1547</v>
      </c>
      <c r="Q57" s="10"/>
      <c r="R57" s="10"/>
      <c r="S57" s="10"/>
    </row>
    <row r="58" spans="1:19" ht="18" customHeight="1" thickBot="1" x14ac:dyDescent="0.3">
      <c r="A58" s="297" t="s">
        <v>426</v>
      </c>
      <c r="B58" s="296" t="s">
        <v>1559</v>
      </c>
      <c r="C58" s="295" t="s">
        <v>1564</v>
      </c>
      <c r="D58" s="294"/>
      <c r="E58" s="684"/>
      <c r="F58" s="307"/>
      <c r="G58" s="347"/>
      <c r="H58" s="292"/>
      <c r="I58" s="292"/>
      <c r="J58" s="288"/>
      <c r="K58" s="291" t="s">
        <v>426</v>
      </c>
      <c r="L58" s="290" t="s">
        <v>1559</v>
      </c>
      <c r="M58" s="289" t="s">
        <v>1563</v>
      </c>
      <c r="N58" s="289"/>
      <c r="O58" s="288"/>
      <c r="P58" s="368" t="s">
        <v>1545</v>
      </c>
      <c r="Q58" s="10"/>
      <c r="R58" s="10"/>
      <c r="S58" s="10"/>
    </row>
    <row r="59" spans="1:19" ht="18" customHeight="1" thickBot="1" x14ac:dyDescent="0.3">
      <c r="A59" s="297" t="s">
        <v>424</v>
      </c>
      <c r="B59" s="296" t="s">
        <v>1559</v>
      </c>
      <c r="C59" s="295" t="s">
        <v>1562</v>
      </c>
      <c r="D59" s="294"/>
      <c r="E59" s="684"/>
      <c r="F59" s="307"/>
      <c r="G59" s="347"/>
      <c r="H59" s="292"/>
      <c r="I59" s="292"/>
      <c r="J59" s="288"/>
      <c r="K59" s="291" t="s">
        <v>424</v>
      </c>
      <c r="L59" s="290" t="s">
        <v>1559</v>
      </c>
      <c r="M59" s="289" t="s">
        <v>1561</v>
      </c>
      <c r="N59" s="289"/>
      <c r="O59" s="288"/>
      <c r="P59" s="287" t="s">
        <v>1542</v>
      </c>
      <c r="Q59" s="10"/>
      <c r="R59" s="10"/>
      <c r="S59" s="10"/>
    </row>
    <row r="60" spans="1:19" ht="18" customHeight="1" thickBot="1" x14ac:dyDescent="0.3">
      <c r="A60" s="297" t="s">
        <v>1485</v>
      </c>
      <c r="B60" s="296" t="s">
        <v>1559</v>
      </c>
      <c r="C60" s="295" t="s">
        <v>1560</v>
      </c>
      <c r="D60" s="294"/>
      <c r="E60" s="684"/>
      <c r="F60" s="307"/>
      <c r="G60" s="347"/>
      <c r="H60" s="292"/>
      <c r="I60" s="292"/>
      <c r="J60" s="288"/>
      <c r="K60" s="291" t="s">
        <v>1485</v>
      </c>
      <c r="L60" s="290" t="s">
        <v>1559</v>
      </c>
      <c r="M60" s="289" t="s">
        <v>1558</v>
      </c>
      <c r="N60" s="289"/>
      <c r="O60" s="288"/>
      <c r="P60" s="287" t="s">
        <v>1557</v>
      </c>
      <c r="Q60" s="10"/>
      <c r="R60" s="10"/>
      <c r="S60" s="10"/>
    </row>
    <row r="61" spans="1:19" ht="18" customHeight="1" thickBot="1" x14ac:dyDescent="0.3">
      <c r="A61" s="336"/>
      <c r="B61" s="336"/>
      <c r="C61" s="295"/>
      <c r="D61" s="294"/>
      <c r="E61" s="684"/>
      <c r="F61" s="307"/>
      <c r="G61" s="347"/>
      <c r="H61" s="292"/>
      <c r="I61" s="292"/>
      <c r="J61" s="288"/>
      <c r="K61" s="291"/>
      <c r="L61" s="351"/>
      <c r="M61" s="289"/>
      <c r="N61" s="289"/>
      <c r="O61" s="288"/>
      <c r="P61" s="287"/>
      <c r="Q61" s="10"/>
      <c r="R61" s="10"/>
      <c r="S61" s="10"/>
    </row>
    <row r="62" spans="1:19" ht="18" customHeight="1" thickBot="1" x14ac:dyDescent="0.3">
      <c r="A62" s="336"/>
      <c r="B62" s="336"/>
      <c r="C62" s="295"/>
      <c r="D62" s="294"/>
      <c r="E62" s="684"/>
      <c r="F62" s="307"/>
      <c r="G62" s="347"/>
      <c r="H62" s="292"/>
      <c r="I62" s="292"/>
      <c r="J62" s="288"/>
      <c r="K62" s="291" t="s">
        <v>1556</v>
      </c>
      <c r="L62" s="290" t="s">
        <v>1197</v>
      </c>
      <c r="M62" s="289" t="s">
        <v>1555</v>
      </c>
      <c r="N62" s="289" t="s">
        <v>1548</v>
      </c>
      <c r="O62" s="288"/>
      <c r="P62" s="287" t="s">
        <v>1547</v>
      </c>
      <c r="Q62" s="10"/>
      <c r="R62" s="10"/>
      <c r="S62" s="10"/>
    </row>
    <row r="63" spans="1:19" ht="18" customHeight="1" thickBot="1" x14ac:dyDescent="0.3">
      <c r="A63" s="336"/>
      <c r="B63" s="336"/>
      <c r="C63" s="295"/>
      <c r="D63" s="294"/>
      <c r="E63" s="684"/>
      <c r="F63" s="307"/>
      <c r="G63" s="347"/>
      <c r="H63" s="292"/>
      <c r="I63" s="292"/>
      <c r="J63" s="288"/>
      <c r="K63" s="291" t="s">
        <v>1554</v>
      </c>
      <c r="L63" s="290" t="s">
        <v>1197</v>
      </c>
      <c r="M63" s="289" t="s">
        <v>1553</v>
      </c>
      <c r="N63" s="289"/>
      <c r="O63" s="288"/>
      <c r="P63" s="287" t="s">
        <v>1545</v>
      </c>
      <c r="Q63" s="10"/>
      <c r="R63" s="10"/>
      <c r="S63" s="10"/>
    </row>
    <row r="64" spans="1:19" ht="18" customHeight="1" thickBot="1" x14ac:dyDescent="0.3">
      <c r="A64" s="336"/>
      <c r="B64" s="336"/>
      <c r="C64" s="295"/>
      <c r="D64" s="294"/>
      <c r="E64" s="684"/>
      <c r="F64" s="307"/>
      <c r="G64" s="347"/>
      <c r="H64" s="292"/>
      <c r="I64" s="292"/>
      <c r="J64" s="288"/>
      <c r="K64" s="291" t="s">
        <v>1552</v>
      </c>
      <c r="L64" s="290" t="s">
        <v>1197</v>
      </c>
      <c r="M64" s="289" t="s">
        <v>1551</v>
      </c>
      <c r="N64" s="289" t="s">
        <v>1401</v>
      </c>
      <c r="O64" s="288"/>
      <c r="P64" s="287" t="s">
        <v>1542</v>
      </c>
      <c r="Q64" s="10"/>
      <c r="R64" s="10"/>
      <c r="S64" s="10"/>
    </row>
    <row r="65" spans="1:19" ht="18" customHeight="1" thickBot="1" x14ac:dyDescent="0.3">
      <c r="A65" s="336"/>
      <c r="B65" s="336"/>
      <c r="C65" s="295"/>
      <c r="D65" s="294"/>
      <c r="E65" s="684"/>
      <c r="F65" s="307"/>
      <c r="G65" s="347"/>
      <c r="H65" s="292"/>
      <c r="I65" s="292"/>
      <c r="J65" s="288"/>
      <c r="K65" s="291" t="s">
        <v>1520</v>
      </c>
      <c r="L65" s="290" t="s">
        <v>1197</v>
      </c>
      <c r="M65" s="289" t="s">
        <v>1519</v>
      </c>
      <c r="N65" s="289"/>
      <c r="O65" s="288"/>
      <c r="P65" s="287" t="s">
        <v>1482</v>
      </c>
      <c r="Q65" s="10"/>
      <c r="R65" s="10"/>
      <c r="S65" s="10"/>
    </row>
    <row r="66" spans="1:19" ht="18" customHeight="1" thickBot="1" x14ac:dyDescent="0.3">
      <c r="A66" s="336"/>
      <c r="B66" s="336"/>
      <c r="C66" s="295"/>
      <c r="D66" s="294"/>
      <c r="E66" s="684"/>
      <c r="F66" s="307"/>
      <c r="G66" s="347"/>
      <c r="H66" s="292"/>
      <c r="I66" s="292"/>
      <c r="J66" s="288"/>
      <c r="K66" s="351"/>
      <c r="L66" s="351"/>
      <c r="M66" s="289"/>
      <c r="N66" s="289"/>
      <c r="O66" s="288"/>
      <c r="P66" s="287"/>
      <c r="Q66" s="10"/>
      <c r="R66" s="10"/>
      <c r="S66" s="10"/>
    </row>
    <row r="67" spans="1:19" ht="18" customHeight="1" thickBot="1" x14ac:dyDescent="0.3">
      <c r="A67" s="336"/>
      <c r="B67" s="336"/>
      <c r="C67" s="295"/>
      <c r="D67" s="294"/>
      <c r="E67" s="684"/>
      <c r="F67" s="307" t="s">
        <v>1550</v>
      </c>
      <c r="G67" s="293" t="s">
        <v>1179</v>
      </c>
      <c r="H67" s="292" t="s">
        <v>1549</v>
      </c>
      <c r="I67" s="292" t="s">
        <v>1548</v>
      </c>
      <c r="J67" s="288"/>
      <c r="K67" s="351"/>
      <c r="L67" s="351"/>
      <c r="M67" s="289"/>
      <c r="N67" s="289"/>
      <c r="O67" s="288"/>
      <c r="P67" s="287" t="s">
        <v>1547</v>
      </c>
      <c r="Q67" s="10"/>
      <c r="R67" s="10"/>
      <c r="S67" s="10"/>
    </row>
    <row r="68" spans="1:19" ht="18" customHeight="1" thickBot="1" x14ac:dyDescent="0.3">
      <c r="A68" s="336"/>
      <c r="B68" s="336"/>
      <c r="C68" s="295"/>
      <c r="D68" s="294"/>
      <c r="E68" s="684"/>
      <c r="F68" s="307" t="s">
        <v>426</v>
      </c>
      <c r="G68" s="293" t="s">
        <v>1179</v>
      </c>
      <c r="H68" s="292" t="s">
        <v>1546</v>
      </c>
      <c r="I68" s="292"/>
      <c r="J68" s="288"/>
      <c r="K68" s="351"/>
      <c r="L68" s="351"/>
      <c r="M68" s="289"/>
      <c r="N68" s="289"/>
      <c r="O68" s="288"/>
      <c r="P68" s="287" t="s">
        <v>1545</v>
      </c>
      <c r="Q68" s="10"/>
      <c r="R68" s="10"/>
      <c r="S68" s="10"/>
    </row>
    <row r="69" spans="1:19" ht="18" customHeight="1" thickBot="1" x14ac:dyDescent="0.3">
      <c r="A69" s="336"/>
      <c r="B69" s="336"/>
      <c r="C69" s="295"/>
      <c r="D69" s="294"/>
      <c r="E69" s="684"/>
      <c r="F69" s="307" t="s">
        <v>1544</v>
      </c>
      <c r="G69" s="293" t="s">
        <v>1179</v>
      </c>
      <c r="H69" s="292" t="s">
        <v>1543</v>
      </c>
      <c r="I69" s="292" t="s">
        <v>1401</v>
      </c>
      <c r="J69" s="288"/>
      <c r="K69" s="351"/>
      <c r="L69" s="351"/>
      <c r="M69" s="289"/>
      <c r="N69" s="289"/>
      <c r="O69" s="288"/>
      <c r="P69" s="287" t="s">
        <v>1542</v>
      </c>
      <c r="Q69" s="10"/>
      <c r="R69" s="10"/>
      <c r="S69" s="10"/>
    </row>
    <row r="70" spans="1:19" ht="18" customHeight="1" thickBot="1" x14ac:dyDescent="0.3">
      <c r="A70" s="344"/>
      <c r="B70" s="344"/>
      <c r="C70" s="284"/>
      <c r="D70" s="283"/>
      <c r="E70" s="685"/>
      <c r="F70" s="307" t="s">
        <v>1485</v>
      </c>
      <c r="G70" s="282" t="s">
        <v>1179</v>
      </c>
      <c r="H70" s="281" t="s">
        <v>1484</v>
      </c>
      <c r="I70" s="280"/>
      <c r="J70" s="324"/>
      <c r="K70" s="349"/>
      <c r="L70" s="349"/>
      <c r="M70" s="276"/>
      <c r="N70" s="276"/>
      <c r="O70" s="275"/>
      <c r="P70" s="274" t="s">
        <v>1482</v>
      </c>
      <c r="Q70" s="10"/>
      <c r="R70" s="10"/>
      <c r="S70" s="10"/>
    </row>
    <row r="71" spans="1:19" ht="18" customHeight="1" thickBot="1" x14ac:dyDescent="0.3">
      <c r="A71" s="320"/>
      <c r="B71" s="320"/>
      <c r="C71" s="319"/>
      <c r="D71" s="319"/>
      <c r="E71" s="318"/>
      <c r="F71" s="307"/>
      <c r="G71" s="317"/>
      <c r="H71" s="316"/>
      <c r="I71" s="316"/>
      <c r="J71" s="315"/>
      <c r="K71" s="314"/>
      <c r="L71" s="314"/>
      <c r="M71" s="313"/>
      <c r="N71" s="313"/>
      <c r="O71" s="10"/>
      <c r="P71" s="312"/>
      <c r="Q71" s="10"/>
      <c r="R71" s="10"/>
      <c r="S71" s="10"/>
    </row>
    <row r="72" spans="1:19" ht="18" customHeight="1" thickBot="1" x14ac:dyDescent="0.3">
      <c r="A72" s="343"/>
      <c r="B72" s="343"/>
      <c r="C72" s="309"/>
      <c r="D72" s="308"/>
      <c r="E72" s="686" t="s">
        <v>1541</v>
      </c>
      <c r="F72" s="307" t="s">
        <v>1540</v>
      </c>
      <c r="G72" s="306" t="s">
        <v>1105</v>
      </c>
      <c r="H72" s="305" t="s">
        <v>1539</v>
      </c>
      <c r="I72" s="304" t="s">
        <v>1401</v>
      </c>
      <c r="J72" s="339"/>
      <c r="K72" s="302" t="s">
        <v>1540</v>
      </c>
      <c r="L72" s="301" t="s">
        <v>1105</v>
      </c>
      <c r="M72" s="300" t="s">
        <v>1539</v>
      </c>
      <c r="N72" s="300"/>
      <c r="O72" s="299"/>
      <c r="P72" s="298" t="s">
        <v>1051</v>
      </c>
      <c r="Q72" s="10"/>
      <c r="R72" s="10"/>
      <c r="S72" s="10"/>
    </row>
    <row r="73" spans="1:19" ht="18" customHeight="1" thickBot="1" x14ac:dyDescent="0.3">
      <c r="A73" s="336"/>
      <c r="B73" s="336"/>
      <c r="C73" s="295"/>
      <c r="D73" s="294"/>
      <c r="E73" s="687"/>
      <c r="F73" s="307" t="s">
        <v>1538</v>
      </c>
      <c r="G73" s="293" t="s">
        <v>1105</v>
      </c>
      <c r="H73" s="292" t="s">
        <v>1537</v>
      </c>
      <c r="I73" s="292"/>
      <c r="J73" s="288"/>
      <c r="K73" s="291" t="s">
        <v>1538</v>
      </c>
      <c r="L73" s="290" t="s">
        <v>1105</v>
      </c>
      <c r="M73" s="289" t="s">
        <v>1537</v>
      </c>
      <c r="N73" s="289"/>
      <c r="O73" s="288"/>
      <c r="P73" s="287" t="s">
        <v>1508</v>
      </c>
      <c r="Q73" s="10"/>
      <c r="R73" s="10"/>
      <c r="S73" s="10"/>
    </row>
    <row r="74" spans="1:19" ht="18" customHeight="1" thickBot="1" x14ac:dyDescent="0.3">
      <c r="A74" s="336"/>
      <c r="B74" s="336"/>
      <c r="C74" s="295"/>
      <c r="D74" s="294"/>
      <c r="E74" s="687"/>
      <c r="F74" s="307" t="s">
        <v>1536</v>
      </c>
      <c r="G74" s="293" t="s">
        <v>1105</v>
      </c>
      <c r="H74" s="292" t="s">
        <v>1535</v>
      </c>
      <c r="I74" s="292"/>
      <c r="J74" s="288"/>
      <c r="K74" s="291" t="s">
        <v>1536</v>
      </c>
      <c r="L74" s="290" t="s">
        <v>1105</v>
      </c>
      <c r="M74" s="289" t="s">
        <v>1535</v>
      </c>
      <c r="N74" s="289"/>
      <c r="O74" s="288"/>
      <c r="P74" s="287" t="s">
        <v>1049</v>
      </c>
      <c r="Q74" s="10"/>
      <c r="R74" s="10"/>
      <c r="S74" s="10"/>
    </row>
    <row r="75" spans="1:19" ht="18" customHeight="1" thickBot="1" x14ac:dyDescent="0.3">
      <c r="A75" s="297" t="s">
        <v>1534</v>
      </c>
      <c r="B75" s="296" t="s">
        <v>1105</v>
      </c>
      <c r="C75" s="295" t="s">
        <v>1533</v>
      </c>
      <c r="D75" s="294"/>
      <c r="E75" s="687"/>
      <c r="F75" s="307" t="s">
        <v>1532</v>
      </c>
      <c r="G75" s="293" t="s">
        <v>1105</v>
      </c>
      <c r="H75" s="292" t="s">
        <v>1531</v>
      </c>
      <c r="I75" s="292"/>
      <c r="J75" s="288"/>
      <c r="K75" s="291" t="s">
        <v>1532</v>
      </c>
      <c r="L75" s="290" t="s">
        <v>1105</v>
      </c>
      <c r="M75" s="289" t="s">
        <v>1531</v>
      </c>
      <c r="N75" s="289"/>
      <c r="O75" s="288"/>
      <c r="P75" s="287" t="s">
        <v>1479</v>
      </c>
      <c r="Q75" s="10"/>
      <c r="R75" s="10"/>
      <c r="S75" s="10"/>
    </row>
    <row r="76" spans="1:19" ht="18" customHeight="1" thickBot="1" x14ac:dyDescent="0.3">
      <c r="A76" s="297" t="s">
        <v>1529</v>
      </c>
      <c r="B76" s="296" t="s">
        <v>1105</v>
      </c>
      <c r="C76" s="295" t="s">
        <v>1530</v>
      </c>
      <c r="D76" s="294"/>
      <c r="E76" s="687"/>
      <c r="F76" s="307" t="s">
        <v>1529</v>
      </c>
      <c r="G76" s="293" t="s">
        <v>1105</v>
      </c>
      <c r="H76" s="292" t="s">
        <v>1528</v>
      </c>
      <c r="I76" s="292"/>
      <c r="J76" s="288"/>
      <c r="K76" s="291" t="s">
        <v>1529</v>
      </c>
      <c r="L76" s="290" t="s">
        <v>1105</v>
      </c>
      <c r="M76" s="289" t="s">
        <v>1528</v>
      </c>
      <c r="N76" s="289"/>
      <c r="O76" s="288"/>
      <c r="P76" s="287" t="s">
        <v>1482</v>
      </c>
      <c r="Q76" s="10"/>
      <c r="R76" s="10"/>
      <c r="S76" s="10"/>
    </row>
    <row r="77" spans="1:19" ht="18" customHeight="1" thickBot="1" x14ac:dyDescent="0.3">
      <c r="A77" s="297"/>
      <c r="B77" s="336"/>
      <c r="C77" s="295"/>
      <c r="D77" s="294"/>
      <c r="E77" s="687"/>
      <c r="F77" s="307"/>
      <c r="G77" s="347"/>
      <c r="H77" s="292"/>
      <c r="I77" s="292"/>
      <c r="J77" s="288"/>
      <c r="K77" s="291"/>
      <c r="L77" s="351"/>
      <c r="M77" s="289"/>
      <c r="N77" s="289"/>
      <c r="O77" s="288"/>
      <c r="P77" s="287"/>
      <c r="Q77" s="10"/>
      <c r="R77" s="10"/>
      <c r="S77" s="10"/>
    </row>
    <row r="78" spans="1:19" ht="18" customHeight="1" thickBot="1" x14ac:dyDescent="0.3">
      <c r="A78" s="297" t="s">
        <v>420</v>
      </c>
      <c r="B78" s="296" t="s">
        <v>1131</v>
      </c>
      <c r="C78" s="295" t="s">
        <v>1527</v>
      </c>
      <c r="D78" s="294"/>
      <c r="E78" s="687"/>
      <c r="F78" s="307"/>
      <c r="G78" s="347"/>
      <c r="H78" s="292"/>
      <c r="I78" s="292"/>
      <c r="J78" s="288"/>
      <c r="K78" s="291"/>
      <c r="L78" s="351"/>
      <c r="M78" s="289"/>
      <c r="N78" s="289"/>
      <c r="O78" s="288"/>
      <c r="P78" s="287" t="s">
        <v>1526</v>
      </c>
      <c r="Q78" s="10"/>
      <c r="R78" s="10"/>
      <c r="S78" s="10"/>
    </row>
    <row r="79" spans="1:19" ht="18" customHeight="1" thickBot="1" x14ac:dyDescent="0.3">
      <c r="A79" s="297" t="s">
        <v>413</v>
      </c>
      <c r="B79" s="296" t="s">
        <v>1131</v>
      </c>
      <c r="C79" s="295" t="s">
        <v>1525</v>
      </c>
      <c r="D79" s="294"/>
      <c r="E79" s="687"/>
      <c r="F79" s="307"/>
      <c r="G79" s="347"/>
      <c r="H79" s="292"/>
      <c r="I79" s="292"/>
      <c r="J79" s="288"/>
      <c r="K79" s="291"/>
      <c r="L79" s="351"/>
      <c r="M79" s="289"/>
      <c r="N79" s="289"/>
      <c r="O79" s="288"/>
      <c r="P79" s="287" t="s">
        <v>1524</v>
      </c>
      <c r="Q79" s="10"/>
      <c r="R79" s="10"/>
      <c r="S79" s="10"/>
    </row>
    <row r="80" spans="1:19" ht="18" customHeight="1" thickBot="1" x14ac:dyDescent="0.3">
      <c r="A80" s="297" t="s">
        <v>406</v>
      </c>
      <c r="B80" s="296" t="s">
        <v>1131</v>
      </c>
      <c r="C80" s="295" t="s">
        <v>1523</v>
      </c>
      <c r="D80" s="294"/>
      <c r="E80" s="687"/>
      <c r="F80" s="307"/>
      <c r="G80" s="347"/>
      <c r="H80" s="292"/>
      <c r="I80" s="292"/>
      <c r="J80" s="288"/>
      <c r="K80" s="291"/>
      <c r="L80" s="351"/>
      <c r="M80" s="289"/>
      <c r="N80" s="289"/>
      <c r="O80" s="288"/>
      <c r="P80" s="287" t="s">
        <v>1522</v>
      </c>
      <c r="Q80" s="10"/>
      <c r="R80" s="10"/>
      <c r="S80" s="10"/>
    </row>
    <row r="81" spans="1:19" ht="18" customHeight="1" thickBot="1" x14ac:dyDescent="0.3">
      <c r="A81" s="297" t="s">
        <v>398</v>
      </c>
      <c r="B81" s="296" t="s">
        <v>1131</v>
      </c>
      <c r="C81" s="295" t="s">
        <v>1425</v>
      </c>
      <c r="D81" s="294"/>
      <c r="E81" s="687"/>
      <c r="F81" s="307" t="s">
        <v>1424</v>
      </c>
      <c r="G81" s="293" t="s">
        <v>1131</v>
      </c>
      <c r="H81" s="292" t="s">
        <v>1393</v>
      </c>
      <c r="I81" s="292" t="s">
        <v>1504</v>
      </c>
      <c r="J81" s="288"/>
      <c r="K81" s="291" t="s">
        <v>1424</v>
      </c>
      <c r="L81" s="290" t="s">
        <v>1131</v>
      </c>
      <c r="M81" s="289" t="s">
        <v>1423</v>
      </c>
      <c r="N81" s="289" t="s">
        <v>1504</v>
      </c>
      <c r="O81" s="288"/>
      <c r="P81" s="287" t="s">
        <v>1392</v>
      </c>
      <c r="Q81" s="10"/>
      <c r="R81" s="10"/>
      <c r="S81" s="10"/>
    </row>
    <row r="82" spans="1:19" ht="18" customHeight="1" thickBot="1" x14ac:dyDescent="0.3">
      <c r="A82" s="297" t="s">
        <v>1422</v>
      </c>
      <c r="B82" s="296" t="s">
        <v>1131</v>
      </c>
      <c r="C82" s="295" t="s">
        <v>1421</v>
      </c>
      <c r="D82" s="294" t="s">
        <v>1401</v>
      </c>
      <c r="E82" s="687"/>
      <c r="F82" s="307" t="s">
        <v>1420</v>
      </c>
      <c r="G82" s="293" t="s">
        <v>1131</v>
      </c>
      <c r="H82" s="292" t="s">
        <v>1390</v>
      </c>
      <c r="I82" s="292" t="s">
        <v>1504</v>
      </c>
      <c r="J82" s="288"/>
      <c r="K82" s="291" t="s">
        <v>1420</v>
      </c>
      <c r="L82" s="290" t="s">
        <v>1131</v>
      </c>
      <c r="M82" s="289" t="s">
        <v>1418</v>
      </c>
      <c r="N82" s="289" t="s">
        <v>1504</v>
      </c>
      <c r="O82" s="288"/>
      <c r="P82" s="287" t="s">
        <v>1521</v>
      </c>
      <c r="Q82" s="10"/>
      <c r="R82" s="10"/>
      <c r="S82" s="10"/>
    </row>
    <row r="83" spans="1:19" ht="18" customHeight="1" thickBot="1" x14ac:dyDescent="0.3">
      <c r="A83" s="297"/>
      <c r="B83" s="336"/>
      <c r="C83" s="295"/>
      <c r="D83" s="294"/>
      <c r="E83" s="687"/>
      <c r="F83" s="307"/>
      <c r="G83" s="347"/>
      <c r="H83" s="292"/>
      <c r="I83" s="292"/>
      <c r="J83" s="288"/>
      <c r="K83" s="291"/>
      <c r="L83" s="351"/>
      <c r="M83" s="289"/>
      <c r="N83" s="289"/>
      <c r="O83" s="288"/>
      <c r="P83" s="287"/>
      <c r="Q83" s="10"/>
      <c r="R83" s="10"/>
      <c r="S83" s="10"/>
    </row>
    <row r="84" spans="1:19" ht="18" customHeight="1" thickBot="1" x14ac:dyDescent="0.3">
      <c r="A84" s="297"/>
      <c r="B84" s="336"/>
      <c r="C84" s="295"/>
      <c r="D84" s="294"/>
      <c r="E84" s="687"/>
      <c r="F84" s="307"/>
      <c r="G84" s="347"/>
      <c r="H84" s="292"/>
      <c r="I84" s="292"/>
      <c r="J84" s="288"/>
      <c r="K84" s="291" t="s">
        <v>1520</v>
      </c>
      <c r="L84" s="290" t="s">
        <v>1197</v>
      </c>
      <c r="M84" s="289" t="s">
        <v>1519</v>
      </c>
      <c r="N84" s="289"/>
      <c r="O84" s="288"/>
      <c r="P84" s="287" t="s">
        <v>1482</v>
      </c>
      <c r="Q84" s="10"/>
      <c r="R84" s="10"/>
      <c r="S84" s="10"/>
    </row>
    <row r="85" spans="1:19" ht="18" customHeight="1" thickBot="1" x14ac:dyDescent="0.3">
      <c r="A85" s="297"/>
      <c r="B85" s="336"/>
      <c r="C85" s="295"/>
      <c r="D85" s="294"/>
      <c r="E85" s="687"/>
      <c r="F85" s="307"/>
      <c r="G85" s="347"/>
      <c r="H85" s="292"/>
      <c r="I85" s="292"/>
      <c r="J85" s="288"/>
      <c r="K85" s="291" t="s">
        <v>1481</v>
      </c>
      <c r="L85" s="290" t="s">
        <v>1197</v>
      </c>
      <c r="M85" s="289" t="s">
        <v>1518</v>
      </c>
      <c r="N85" s="289"/>
      <c r="O85" s="288"/>
      <c r="P85" s="287" t="s">
        <v>1479</v>
      </c>
      <c r="Q85" s="10"/>
      <c r="R85" s="10"/>
      <c r="S85" s="10"/>
    </row>
    <row r="86" spans="1:19" ht="18" customHeight="1" thickBot="1" x14ac:dyDescent="0.3">
      <c r="A86" s="297"/>
      <c r="B86" s="336"/>
      <c r="C86" s="295"/>
      <c r="D86" s="294"/>
      <c r="E86" s="687"/>
      <c r="F86" s="307"/>
      <c r="G86" s="347"/>
      <c r="H86" s="292"/>
      <c r="I86" s="292"/>
      <c r="J86" s="288"/>
      <c r="K86" s="291" t="s">
        <v>1478</v>
      </c>
      <c r="L86" s="290" t="s">
        <v>1197</v>
      </c>
      <c r="M86" s="289" t="s">
        <v>1517</v>
      </c>
      <c r="N86" s="289"/>
      <c r="O86" s="288"/>
      <c r="P86" s="287" t="s">
        <v>1432</v>
      </c>
      <c r="Q86" s="10"/>
      <c r="R86" s="10"/>
      <c r="S86" s="10"/>
    </row>
    <row r="87" spans="1:19" ht="18" customHeight="1" thickBot="1" x14ac:dyDescent="0.3">
      <c r="A87" s="297"/>
      <c r="B87" s="336"/>
      <c r="C87" s="295"/>
      <c r="D87" s="294"/>
      <c r="E87" s="687"/>
      <c r="F87" s="307"/>
      <c r="G87" s="347"/>
      <c r="H87" s="292"/>
      <c r="I87" s="292"/>
      <c r="J87" s="288"/>
      <c r="K87" s="291" t="s">
        <v>1476</v>
      </c>
      <c r="L87" s="290" t="s">
        <v>1197</v>
      </c>
      <c r="M87" s="289" t="s">
        <v>1516</v>
      </c>
      <c r="N87" s="289"/>
      <c r="O87" s="288"/>
      <c r="P87" s="287" t="s">
        <v>2160</v>
      </c>
      <c r="Q87" s="10"/>
      <c r="R87" s="10"/>
      <c r="S87" s="10"/>
    </row>
    <row r="88" spans="1:19" ht="18" customHeight="1" thickBot="1" x14ac:dyDescent="0.3">
      <c r="A88" s="297"/>
      <c r="B88" s="336"/>
      <c r="C88" s="295"/>
      <c r="D88" s="294"/>
      <c r="E88" s="687"/>
      <c r="F88" s="307"/>
      <c r="G88" s="347"/>
      <c r="H88" s="292"/>
      <c r="I88" s="292"/>
      <c r="J88" s="288"/>
      <c r="K88" s="291" t="s">
        <v>1474</v>
      </c>
      <c r="L88" s="290" t="s">
        <v>1197</v>
      </c>
      <c r="M88" s="289" t="s">
        <v>1515</v>
      </c>
      <c r="N88" s="289"/>
      <c r="O88" s="288"/>
      <c r="P88" s="287" t="s">
        <v>1051</v>
      </c>
      <c r="Q88" s="10"/>
      <c r="R88" s="10"/>
      <c r="S88" s="10"/>
    </row>
    <row r="89" spans="1:19" ht="18" customHeight="1" thickBot="1" x14ac:dyDescent="0.3">
      <c r="A89" s="297"/>
      <c r="B89" s="336"/>
      <c r="C89" s="295"/>
      <c r="D89" s="294"/>
      <c r="E89" s="687"/>
      <c r="F89" s="307"/>
      <c r="G89" s="347"/>
      <c r="H89" s="292"/>
      <c r="I89" s="292"/>
      <c r="J89" s="288"/>
      <c r="K89" s="291"/>
      <c r="L89" s="351"/>
      <c r="M89" s="289"/>
      <c r="N89" s="289"/>
      <c r="O89" s="288"/>
      <c r="P89" s="287"/>
      <c r="Q89" s="10"/>
      <c r="R89" s="10"/>
      <c r="S89" s="10"/>
    </row>
    <row r="90" spans="1:19" ht="18" customHeight="1" thickBot="1" x14ac:dyDescent="0.3">
      <c r="A90" s="297"/>
      <c r="B90" s="336"/>
      <c r="C90" s="295"/>
      <c r="D90" s="294"/>
      <c r="E90" s="687"/>
      <c r="F90" s="307" t="s">
        <v>1513</v>
      </c>
      <c r="G90" s="293" t="s">
        <v>1112</v>
      </c>
      <c r="H90" s="292" t="s">
        <v>1514</v>
      </c>
      <c r="I90" s="292"/>
      <c r="J90" s="288"/>
      <c r="K90" s="291" t="s">
        <v>1513</v>
      </c>
      <c r="L90" s="290" t="s">
        <v>1112</v>
      </c>
      <c r="M90" s="289" t="s">
        <v>1512</v>
      </c>
      <c r="N90" s="289"/>
      <c r="O90" s="288"/>
      <c r="P90" s="287" t="s">
        <v>1049</v>
      </c>
      <c r="Q90" s="10"/>
      <c r="R90" s="10"/>
      <c r="S90" s="10"/>
    </row>
    <row r="91" spans="1:19" ht="18" customHeight="1" thickBot="1" x14ac:dyDescent="0.3">
      <c r="A91" s="297"/>
      <c r="B91" s="336"/>
      <c r="C91" s="295"/>
      <c r="D91" s="294"/>
      <c r="E91" s="687"/>
      <c r="F91" s="307" t="s">
        <v>1510</v>
      </c>
      <c r="G91" s="293" t="s">
        <v>1112</v>
      </c>
      <c r="H91" s="292" t="s">
        <v>1511</v>
      </c>
      <c r="I91" s="292"/>
      <c r="J91" s="288"/>
      <c r="K91" s="291" t="s">
        <v>1510</v>
      </c>
      <c r="L91" s="290" t="s">
        <v>1112</v>
      </c>
      <c r="M91" s="289" t="s">
        <v>1509</v>
      </c>
      <c r="N91" s="289"/>
      <c r="O91" s="288"/>
      <c r="P91" s="287" t="s">
        <v>1508</v>
      </c>
      <c r="Q91" s="10"/>
      <c r="R91" s="10"/>
      <c r="S91" s="10"/>
    </row>
    <row r="92" spans="1:19" ht="18" customHeight="1" thickBot="1" x14ac:dyDescent="0.3">
      <c r="A92" s="297"/>
      <c r="B92" s="336"/>
      <c r="C92" s="295"/>
      <c r="D92" s="294"/>
      <c r="E92" s="687"/>
      <c r="F92" s="307" t="s">
        <v>1506</v>
      </c>
      <c r="G92" s="293" t="s">
        <v>1112</v>
      </c>
      <c r="H92" s="292" t="s">
        <v>1507</v>
      </c>
      <c r="I92" s="292"/>
      <c r="J92" s="288"/>
      <c r="K92" s="291" t="s">
        <v>1506</v>
      </c>
      <c r="L92" s="290" t="s">
        <v>1112</v>
      </c>
      <c r="M92" s="289" t="s">
        <v>1505</v>
      </c>
      <c r="N92" s="289"/>
      <c r="O92" s="288"/>
      <c r="P92" s="287" t="s">
        <v>1051</v>
      </c>
      <c r="Q92" s="10"/>
      <c r="R92" s="10"/>
      <c r="S92" s="10"/>
    </row>
    <row r="93" spans="1:19" ht="18" customHeight="1" thickBot="1" x14ac:dyDescent="0.3">
      <c r="A93" s="297"/>
      <c r="B93" s="336"/>
      <c r="C93" s="295"/>
      <c r="D93" s="294"/>
      <c r="E93" s="687"/>
      <c r="F93" s="307"/>
      <c r="G93" s="347"/>
      <c r="H93" s="292"/>
      <c r="I93" s="292"/>
      <c r="J93" s="288"/>
      <c r="K93" s="291"/>
      <c r="L93" s="351"/>
      <c r="M93" s="289"/>
      <c r="N93" s="289"/>
      <c r="O93" s="288"/>
      <c r="P93" s="287"/>
      <c r="Q93" s="10"/>
      <c r="R93" s="10"/>
      <c r="S93" s="10"/>
    </row>
    <row r="94" spans="1:19" ht="18" customHeight="1" thickBot="1" x14ac:dyDescent="0.3">
      <c r="A94" s="297"/>
      <c r="B94" s="336"/>
      <c r="C94" s="295"/>
      <c r="D94" s="294"/>
      <c r="E94" s="687"/>
      <c r="F94" s="307" t="s">
        <v>1394</v>
      </c>
      <c r="G94" s="293" t="s">
        <v>966</v>
      </c>
      <c r="H94" s="292" t="s">
        <v>1393</v>
      </c>
      <c r="I94" s="292" t="s">
        <v>1504</v>
      </c>
      <c r="J94" s="288"/>
      <c r="K94" s="291"/>
      <c r="L94" s="351"/>
      <c r="M94" s="289"/>
      <c r="N94" s="289"/>
      <c r="O94" s="288"/>
      <c r="P94" s="287" t="s">
        <v>1392</v>
      </c>
      <c r="Q94" s="10"/>
      <c r="R94" s="10"/>
      <c r="S94" s="10"/>
    </row>
    <row r="95" spans="1:19" ht="18" customHeight="1" thickBot="1" x14ac:dyDescent="0.3">
      <c r="A95" s="297"/>
      <c r="B95" s="336"/>
      <c r="C95" s="295"/>
      <c r="D95" s="294"/>
      <c r="E95" s="687"/>
      <c r="F95" s="307" t="s">
        <v>1391</v>
      </c>
      <c r="G95" s="293" t="s">
        <v>966</v>
      </c>
      <c r="H95" s="292" t="s">
        <v>1390</v>
      </c>
      <c r="I95" s="292" t="s">
        <v>1504</v>
      </c>
      <c r="J95" s="288"/>
      <c r="K95" s="291"/>
      <c r="L95" s="351"/>
      <c r="M95" s="289"/>
      <c r="N95" s="289"/>
      <c r="O95" s="288"/>
      <c r="P95" s="287" t="s">
        <v>1389</v>
      </c>
      <c r="Q95" s="10"/>
      <c r="R95" s="10"/>
      <c r="S95" s="10"/>
    </row>
    <row r="96" spans="1:19" ht="18" customHeight="1" thickBot="1" x14ac:dyDescent="0.3">
      <c r="A96" s="297"/>
      <c r="B96" s="336"/>
      <c r="C96" s="295"/>
      <c r="D96" s="294"/>
      <c r="E96" s="687"/>
      <c r="F96" s="307"/>
      <c r="G96" s="347"/>
      <c r="H96" s="292"/>
      <c r="I96" s="292"/>
      <c r="J96" s="288"/>
      <c r="K96" s="291"/>
      <c r="L96" s="351"/>
      <c r="M96" s="289"/>
      <c r="N96" s="289"/>
      <c r="O96" s="288"/>
      <c r="P96" s="287"/>
      <c r="Q96" s="10"/>
      <c r="R96" s="10"/>
      <c r="S96" s="10"/>
    </row>
    <row r="97" spans="1:19" ht="18" customHeight="1" thickBot="1" x14ac:dyDescent="0.3">
      <c r="A97" s="297"/>
      <c r="B97" s="336"/>
      <c r="C97" s="295"/>
      <c r="D97" s="294"/>
      <c r="E97" s="687"/>
      <c r="F97" s="307"/>
      <c r="G97" s="347"/>
      <c r="H97" s="292"/>
      <c r="I97" s="292"/>
      <c r="J97" s="288"/>
      <c r="K97" s="291" t="s">
        <v>394</v>
      </c>
      <c r="L97" s="290" t="s">
        <v>966</v>
      </c>
      <c r="M97" s="289" t="s">
        <v>1162</v>
      </c>
      <c r="N97" s="289"/>
      <c r="O97" s="288"/>
      <c r="P97" s="287" t="s">
        <v>1051</v>
      </c>
      <c r="Q97" s="10"/>
      <c r="R97" s="10"/>
      <c r="S97" s="10"/>
    </row>
    <row r="98" spans="1:19" ht="18" customHeight="1" thickBot="1" x14ac:dyDescent="0.3">
      <c r="A98" s="297"/>
      <c r="B98" s="336"/>
      <c r="C98" s="295"/>
      <c r="D98" s="294"/>
      <c r="E98" s="687"/>
      <c r="F98" s="307"/>
      <c r="G98" s="347"/>
      <c r="H98" s="292"/>
      <c r="I98" s="292"/>
      <c r="J98" s="288"/>
      <c r="K98" s="291" t="s">
        <v>391</v>
      </c>
      <c r="L98" s="290" t="s">
        <v>966</v>
      </c>
      <c r="M98" s="289" t="s">
        <v>1161</v>
      </c>
      <c r="N98" s="289"/>
      <c r="O98" s="288"/>
      <c r="P98" s="287" t="s">
        <v>1050</v>
      </c>
      <c r="Q98" s="10"/>
      <c r="R98" s="10"/>
      <c r="S98" s="10"/>
    </row>
    <row r="99" spans="1:19" ht="18" customHeight="1" thickBot="1" x14ac:dyDescent="0.3">
      <c r="A99" s="297"/>
      <c r="B99" s="336"/>
      <c r="C99" s="295"/>
      <c r="D99" s="294"/>
      <c r="E99" s="687"/>
      <c r="F99" s="307"/>
      <c r="G99" s="347"/>
      <c r="H99" s="292"/>
      <c r="I99" s="292"/>
      <c r="J99" s="288"/>
      <c r="K99" s="291" t="s">
        <v>388</v>
      </c>
      <c r="L99" s="290" t="s">
        <v>966</v>
      </c>
      <c r="M99" s="289" t="s">
        <v>1160</v>
      </c>
      <c r="N99" s="289"/>
      <c r="O99" s="288"/>
      <c r="P99" s="287" t="s">
        <v>1049</v>
      </c>
      <c r="Q99" s="10"/>
      <c r="R99" s="10"/>
      <c r="S99" s="10"/>
    </row>
    <row r="100" spans="1:19" ht="18" customHeight="1" thickBot="1" x14ac:dyDescent="0.3">
      <c r="A100" s="297"/>
      <c r="B100" s="336"/>
      <c r="C100" s="295"/>
      <c r="D100" s="294"/>
      <c r="E100" s="687"/>
      <c r="F100" s="307"/>
      <c r="G100" s="347"/>
      <c r="H100" s="292"/>
      <c r="I100" s="292"/>
      <c r="J100" s="288"/>
      <c r="K100" s="291"/>
      <c r="L100" s="351"/>
      <c r="M100" s="289"/>
      <c r="N100" s="289"/>
      <c r="O100" s="288"/>
      <c r="P100" s="287"/>
      <c r="Q100" s="10"/>
      <c r="R100" s="10"/>
      <c r="S100" s="10"/>
    </row>
    <row r="101" spans="1:19" ht="18" customHeight="1" thickBot="1" x14ac:dyDescent="0.3">
      <c r="A101" s="297" t="s">
        <v>1501</v>
      </c>
      <c r="B101" s="296" t="s">
        <v>966</v>
      </c>
      <c r="C101" s="295" t="s">
        <v>1503</v>
      </c>
      <c r="D101" s="294"/>
      <c r="E101" s="687"/>
      <c r="F101" s="307" t="s">
        <v>1501</v>
      </c>
      <c r="G101" s="293" t="s">
        <v>966</v>
      </c>
      <c r="H101" s="292" t="s">
        <v>1502</v>
      </c>
      <c r="I101" s="292"/>
      <c r="J101" s="288"/>
      <c r="K101" s="291" t="s">
        <v>1501</v>
      </c>
      <c r="L101" s="290" t="s">
        <v>966</v>
      </c>
      <c r="M101" s="289" t="s">
        <v>1500</v>
      </c>
      <c r="N101" s="289"/>
      <c r="O101" s="288"/>
      <c r="P101" s="287" t="s">
        <v>1482</v>
      </c>
      <c r="Q101" s="10"/>
      <c r="R101" s="10"/>
      <c r="S101" s="10"/>
    </row>
    <row r="102" spans="1:19" ht="18" customHeight="1" thickBot="1" x14ac:dyDescent="0.3">
      <c r="A102" s="297" t="s">
        <v>1499</v>
      </c>
      <c r="B102" s="296" t="s">
        <v>966</v>
      </c>
      <c r="C102" s="295" t="s">
        <v>1498</v>
      </c>
      <c r="D102" s="294"/>
      <c r="E102" s="687"/>
      <c r="F102" s="307" t="s">
        <v>1496</v>
      </c>
      <c r="G102" s="293" t="s">
        <v>966</v>
      </c>
      <c r="H102" s="292" t="s">
        <v>1497</v>
      </c>
      <c r="I102" s="292"/>
      <c r="J102" s="288"/>
      <c r="K102" s="291" t="s">
        <v>1496</v>
      </c>
      <c r="L102" s="290" t="s">
        <v>966</v>
      </c>
      <c r="M102" s="289" t="s">
        <v>1495</v>
      </c>
      <c r="N102" s="289"/>
      <c r="O102" s="288"/>
      <c r="P102" s="287" t="s">
        <v>1479</v>
      </c>
      <c r="Q102" s="10"/>
      <c r="R102" s="10"/>
      <c r="S102" s="10"/>
    </row>
    <row r="103" spans="1:19" ht="18" customHeight="1" thickBot="1" x14ac:dyDescent="0.3">
      <c r="A103" s="297"/>
      <c r="B103" s="336"/>
      <c r="C103" s="295"/>
      <c r="D103" s="294"/>
      <c r="E103" s="687"/>
      <c r="F103" s="307" t="s">
        <v>1493</v>
      </c>
      <c r="G103" s="293" t="s">
        <v>966</v>
      </c>
      <c r="H103" s="292" t="s">
        <v>1494</v>
      </c>
      <c r="I103" s="292"/>
      <c r="J103" s="288"/>
      <c r="K103" s="291" t="s">
        <v>1493</v>
      </c>
      <c r="L103" s="290" t="s">
        <v>966</v>
      </c>
      <c r="M103" s="289" t="s">
        <v>1492</v>
      </c>
      <c r="N103" s="289"/>
      <c r="O103" s="288"/>
      <c r="P103" s="287" t="s">
        <v>1432</v>
      </c>
      <c r="Q103" s="10"/>
      <c r="R103" s="10"/>
      <c r="S103" s="10"/>
    </row>
    <row r="104" spans="1:19" ht="18" customHeight="1" thickBot="1" x14ac:dyDescent="0.3">
      <c r="A104" s="297"/>
      <c r="B104" s="336"/>
      <c r="C104" s="295"/>
      <c r="D104" s="294"/>
      <c r="E104" s="687"/>
      <c r="F104" s="307" t="s">
        <v>1490</v>
      </c>
      <c r="G104" s="293" t="s">
        <v>966</v>
      </c>
      <c r="H104" s="292" t="s">
        <v>1491</v>
      </c>
      <c r="I104" s="292"/>
      <c r="J104" s="288"/>
      <c r="K104" s="291" t="s">
        <v>1490</v>
      </c>
      <c r="L104" s="290" t="s">
        <v>966</v>
      </c>
      <c r="M104" s="289" t="s">
        <v>1489</v>
      </c>
      <c r="N104" s="289"/>
      <c r="O104" s="288"/>
      <c r="P104" s="287" t="s">
        <v>2160</v>
      </c>
      <c r="Q104" s="10"/>
      <c r="R104" s="10"/>
      <c r="S104" s="10"/>
    </row>
    <row r="105" spans="1:19" ht="18" customHeight="1" thickBot="1" x14ac:dyDescent="0.3">
      <c r="A105" s="297"/>
      <c r="B105" s="336"/>
      <c r="C105" s="295"/>
      <c r="D105" s="294"/>
      <c r="E105" s="687"/>
      <c r="F105" s="307" t="s">
        <v>1487</v>
      </c>
      <c r="G105" s="293" t="s">
        <v>966</v>
      </c>
      <c r="H105" s="292" t="s">
        <v>1488</v>
      </c>
      <c r="I105" s="292"/>
      <c r="J105" s="288"/>
      <c r="K105" s="291" t="s">
        <v>1487</v>
      </c>
      <c r="L105" s="290" t="s">
        <v>966</v>
      </c>
      <c r="M105" s="289" t="s">
        <v>1486</v>
      </c>
      <c r="N105" s="289"/>
      <c r="O105" s="288"/>
      <c r="P105" s="287" t="s">
        <v>1051</v>
      </c>
      <c r="Q105" s="10"/>
      <c r="R105" s="10"/>
      <c r="S105" s="10"/>
    </row>
    <row r="106" spans="1:19" ht="18" customHeight="1" thickBot="1" x14ac:dyDescent="0.3">
      <c r="A106" s="297"/>
      <c r="B106" s="336"/>
      <c r="C106" s="295"/>
      <c r="D106" s="294"/>
      <c r="E106" s="687"/>
      <c r="F106" s="307"/>
      <c r="G106" s="347"/>
      <c r="H106" s="292"/>
      <c r="I106" s="292"/>
      <c r="J106" s="288"/>
      <c r="K106" s="291"/>
      <c r="L106" s="351"/>
      <c r="M106" s="289"/>
      <c r="N106" s="289"/>
      <c r="O106" s="288"/>
      <c r="P106" s="287"/>
      <c r="Q106" s="10"/>
      <c r="R106" s="10"/>
      <c r="S106" s="10"/>
    </row>
    <row r="107" spans="1:19" ht="18" customHeight="1" thickBot="1" x14ac:dyDescent="0.3">
      <c r="A107" s="297"/>
      <c r="B107" s="336"/>
      <c r="C107" s="295"/>
      <c r="D107" s="294"/>
      <c r="E107" s="687"/>
      <c r="F107" s="307" t="s">
        <v>1485</v>
      </c>
      <c r="G107" s="293" t="s">
        <v>1179</v>
      </c>
      <c r="H107" s="292" t="s">
        <v>1484</v>
      </c>
      <c r="I107" s="292" t="s">
        <v>1483</v>
      </c>
      <c r="J107" s="288"/>
      <c r="K107" s="291"/>
      <c r="L107" s="351"/>
      <c r="M107" s="289"/>
      <c r="N107" s="289"/>
      <c r="O107" s="288"/>
      <c r="P107" s="287" t="s">
        <v>1482</v>
      </c>
      <c r="Q107" s="10"/>
      <c r="R107" s="10"/>
      <c r="S107" s="10"/>
    </row>
    <row r="108" spans="1:19" ht="18" customHeight="1" thickBot="1" x14ac:dyDescent="0.3">
      <c r="A108" s="297"/>
      <c r="B108" s="336"/>
      <c r="C108" s="295"/>
      <c r="D108" s="294"/>
      <c r="E108" s="687"/>
      <c r="F108" s="307" t="s">
        <v>1481</v>
      </c>
      <c r="G108" s="293" t="s">
        <v>1179</v>
      </c>
      <c r="H108" s="292" t="s">
        <v>1480</v>
      </c>
      <c r="I108" s="292"/>
      <c r="J108" s="288"/>
      <c r="K108" s="291"/>
      <c r="L108" s="351"/>
      <c r="M108" s="289"/>
      <c r="N108" s="289"/>
      <c r="O108" s="288"/>
      <c r="P108" s="287" t="s">
        <v>1479</v>
      </c>
      <c r="Q108" s="10"/>
      <c r="R108" s="10"/>
      <c r="S108" s="10"/>
    </row>
    <row r="109" spans="1:19" ht="18" customHeight="1" thickBot="1" x14ac:dyDescent="0.3">
      <c r="A109" s="297"/>
      <c r="B109" s="336"/>
      <c r="C109" s="295"/>
      <c r="D109" s="294"/>
      <c r="E109" s="687"/>
      <c r="F109" s="307" t="s">
        <v>1478</v>
      </c>
      <c r="G109" s="293" t="s">
        <v>1179</v>
      </c>
      <c r="H109" s="292" t="s">
        <v>1477</v>
      </c>
      <c r="I109" s="292"/>
      <c r="J109" s="288"/>
      <c r="K109" s="291"/>
      <c r="L109" s="351"/>
      <c r="M109" s="289"/>
      <c r="N109" s="289"/>
      <c r="O109" s="288"/>
      <c r="P109" s="287" t="s">
        <v>1432</v>
      </c>
      <c r="Q109" s="10"/>
      <c r="R109" s="10"/>
      <c r="S109" s="10"/>
    </row>
    <row r="110" spans="1:19" ht="18" customHeight="1" thickBot="1" x14ac:dyDescent="0.3">
      <c r="A110" s="297"/>
      <c r="B110" s="336"/>
      <c r="C110" s="295"/>
      <c r="D110" s="294"/>
      <c r="E110" s="687"/>
      <c r="F110" s="307" t="s">
        <v>1476</v>
      </c>
      <c r="G110" s="293" t="s">
        <v>1179</v>
      </c>
      <c r="H110" s="292" t="s">
        <v>1475</v>
      </c>
      <c r="I110" s="292"/>
      <c r="J110" s="288"/>
      <c r="K110" s="291"/>
      <c r="L110" s="351"/>
      <c r="M110" s="289"/>
      <c r="N110" s="289"/>
      <c r="O110" s="288"/>
      <c r="P110" s="287" t="s">
        <v>2160</v>
      </c>
      <c r="Q110" s="10"/>
      <c r="R110" s="10"/>
      <c r="S110" s="10"/>
    </row>
    <row r="111" spans="1:19" ht="18" customHeight="1" thickBot="1" x14ac:dyDescent="0.3">
      <c r="A111" s="297"/>
      <c r="B111" s="336"/>
      <c r="C111" s="295"/>
      <c r="D111" s="294"/>
      <c r="E111" s="687"/>
      <c r="F111" s="307" t="s">
        <v>1474</v>
      </c>
      <c r="G111" s="293" t="s">
        <v>1179</v>
      </c>
      <c r="H111" s="292" t="s">
        <v>1473</v>
      </c>
      <c r="I111" s="292"/>
      <c r="J111" s="288"/>
      <c r="K111" s="291"/>
      <c r="L111" s="351"/>
      <c r="M111" s="289"/>
      <c r="N111" s="289"/>
      <c r="O111" s="288"/>
      <c r="P111" s="287" t="s">
        <v>1051</v>
      </c>
      <c r="Q111" s="10"/>
      <c r="R111" s="10"/>
      <c r="S111" s="10"/>
    </row>
    <row r="112" spans="1:19" ht="18" customHeight="1" thickBot="1" x14ac:dyDescent="0.3">
      <c r="A112" s="297"/>
      <c r="B112" s="336"/>
      <c r="C112" s="295"/>
      <c r="D112" s="294"/>
      <c r="E112" s="687"/>
      <c r="F112" s="307"/>
      <c r="G112" s="347"/>
      <c r="H112" s="292"/>
      <c r="I112" s="292"/>
      <c r="J112" s="288"/>
      <c r="K112" s="291"/>
      <c r="L112" s="351"/>
      <c r="M112" s="289"/>
      <c r="N112" s="289"/>
      <c r="O112" s="288"/>
      <c r="P112" s="287"/>
      <c r="Q112" s="10"/>
      <c r="R112" s="10"/>
      <c r="S112" s="10"/>
    </row>
    <row r="113" spans="1:19" ht="18" customHeight="1" thickBot="1" x14ac:dyDescent="0.3">
      <c r="A113" s="297" t="s">
        <v>1470</v>
      </c>
      <c r="B113" s="296" t="s">
        <v>1325</v>
      </c>
      <c r="C113" s="295" t="s">
        <v>1472</v>
      </c>
      <c r="D113" s="294"/>
      <c r="E113" s="687"/>
      <c r="F113" s="307" t="s">
        <v>1470</v>
      </c>
      <c r="G113" s="293" t="s">
        <v>1325</v>
      </c>
      <c r="H113" s="292" t="s">
        <v>1471</v>
      </c>
      <c r="I113" s="292" t="s">
        <v>1468</v>
      </c>
      <c r="J113" s="288"/>
      <c r="K113" s="291" t="s">
        <v>1470</v>
      </c>
      <c r="L113" s="290" t="s">
        <v>1325</v>
      </c>
      <c r="M113" s="289" t="s">
        <v>1469</v>
      </c>
      <c r="N113" s="289" t="s">
        <v>1468</v>
      </c>
      <c r="O113" s="288"/>
      <c r="P113" s="287" t="s">
        <v>1467</v>
      </c>
      <c r="Q113" s="10"/>
      <c r="R113" s="10"/>
      <c r="S113" s="10"/>
    </row>
    <row r="114" spans="1:19" ht="18" customHeight="1" thickBot="1" x14ac:dyDescent="0.3">
      <c r="A114" s="297" t="s">
        <v>1464</v>
      </c>
      <c r="B114" s="296" t="s">
        <v>1325</v>
      </c>
      <c r="C114" s="295" t="s">
        <v>1466</v>
      </c>
      <c r="D114" s="294"/>
      <c r="E114" s="687"/>
      <c r="F114" s="307" t="s">
        <v>1464</v>
      </c>
      <c r="G114" s="293" t="s">
        <v>1325</v>
      </c>
      <c r="H114" s="292" t="s">
        <v>1465</v>
      </c>
      <c r="I114" s="292" t="s">
        <v>1462</v>
      </c>
      <c r="J114" s="288"/>
      <c r="K114" s="291" t="s">
        <v>1464</v>
      </c>
      <c r="L114" s="290" t="s">
        <v>1325</v>
      </c>
      <c r="M114" s="289" t="s">
        <v>1463</v>
      </c>
      <c r="N114" s="289" t="s">
        <v>1462</v>
      </c>
      <c r="O114" s="288"/>
      <c r="P114" s="287" t="s">
        <v>1461</v>
      </c>
      <c r="Q114" s="10"/>
      <c r="R114" s="10"/>
      <c r="S114" s="10"/>
    </row>
    <row r="115" spans="1:19" ht="18" customHeight="1" thickBot="1" x14ac:dyDescent="0.3">
      <c r="A115" s="297"/>
      <c r="B115" s="336"/>
      <c r="C115" s="295"/>
      <c r="D115" s="294"/>
      <c r="E115" s="687"/>
      <c r="F115" s="307"/>
      <c r="G115" s="347"/>
      <c r="H115" s="292"/>
      <c r="I115" s="292"/>
      <c r="J115" s="288"/>
      <c r="K115" s="291"/>
      <c r="L115" s="351"/>
      <c r="M115" s="289"/>
      <c r="N115" s="289"/>
      <c r="O115" s="288"/>
      <c r="P115" s="287"/>
      <c r="Q115" s="10"/>
      <c r="R115" s="10"/>
      <c r="S115" s="10"/>
    </row>
    <row r="116" spans="1:19" ht="18" customHeight="1" thickBot="1" x14ac:dyDescent="0.3">
      <c r="A116" s="297" t="s">
        <v>1460</v>
      </c>
      <c r="B116" s="296" t="s">
        <v>1437</v>
      </c>
      <c r="C116" s="295" t="s">
        <v>1459</v>
      </c>
      <c r="D116" s="294"/>
      <c r="E116" s="687"/>
      <c r="F116" s="307" t="s">
        <v>1457</v>
      </c>
      <c r="G116" s="293" t="s">
        <v>1437</v>
      </c>
      <c r="H116" s="292" t="s">
        <v>1458</v>
      </c>
      <c r="I116" s="292" t="s">
        <v>1401</v>
      </c>
      <c r="J116" s="288"/>
      <c r="K116" s="291" t="s">
        <v>1457</v>
      </c>
      <c r="L116" s="290" t="s">
        <v>1437</v>
      </c>
      <c r="M116" s="289" t="s">
        <v>1456</v>
      </c>
      <c r="N116" s="289" t="s">
        <v>1401</v>
      </c>
      <c r="O116" s="288"/>
      <c r="P116" s="287" t="s">
        <v>1455</v>
      </c>
      <c r="Q116" s="10"/>
      <c r="R116" s="10"/>
      <c r="S116" s="10"/>
    </row>
    <row r="117" spans="1:19" ht="18" customHeight="1" thickBot="1" x14ac:dyDescent="0.3">
      <c r="A117" s="297" t="s">
        <v>1064</v>
      </c>
      <c r="B117" s="296" t="s">
        <v>1437</v>
      </c>
      <c r="C117" s="295" t="s">
        <v>1454</v>
      </c>
      <c r="D117" s="294"/>
      <c r="E117" s="687"/>
      <c r="F117" s="307" t="s">
        <v>1452</v>
      </c>
      <c r="G117" s="293" t="s">
        <v>1437</v>
      </c>
      <c r="H117" s="292" t="s">
        <v>1453</v>
      </c>
      <c r="I117" s="292"/>
      <c r="J117" s="288"/>
      <c r="K117" s="291" t="s">
        <v>1452</v>
      </c>
      <c r="L117" s="290" t="s">
        <v>1437</v>
      </c>
      <c r="M117" s="289" t="s">
        <v>1451</v>
      </c>
      <c r="N117" s="289"/>
      <c r="O117" s="288"/>
      <c r="P117" s="287" t="s">
        <v>1430</v>
      </c>
      <c r="Q117" s="10"/>
      <c r="R117" s="10"/>
      <c r="S117" s="10"/>
    </row>
    <row r="118" spans="1:19" ht="18" customHeight="1" thickBot="1" x14ac:dyDescent="0.3">
      <c r="A118" s="297" t="s">
        <v>1063</v>
      </c>
      <c r="B118" s="296" t="s">
        <v>1437</v>
      </c>
      <c r="C118" s="295" t="s">
        <v>1450</v>
      </c>
      <c r="D118" s="294"/>
      <c r="E118" s="687"/>
      <c r="F118" s="307" t="s">
        <v>1448</v>
      </c>
      <c r="G118" s="293" t="s">
        <v>1437</v>
      </c>
      <c r="H118" s="292" t="s">
        <v>1449</v>
      </c>
      <c r="I118" s="292"/>
      <c r="J118" s="288"/>
      <c r="K118" s="291" t="s">
        <v>1448</v>
      </c>
      <c r="L118" s="290" t="s">
        <v>1437</v>
      </c>
      <c r="M118" s="289" t="s">
        <v>1447</v>
      </c>
      <c r="N118" s="289"/>
      <c r="O118" s="288"/>
      <c r="P118" s="287" t="s">
        <v>1446</v>
      </c>
      <c r="Q118" s="10"/>
      <c r="R118" s="10"/>
      <c r="S118" s="10"/>
    </row>
    <row r="119" spans="1:19" ht="18" customHeight="1" thickBot="1" x14ac:dyDescent="0.3">
      <c r="A119" s="297" t="s">
        <v>1445</v>
      </c>
      <c r="B119" s="296" t="s">
        <v>1437</v>
      </c>
      <c r="C119" s="295" t="s">
        <v>1444</v>
      </c>
      <c r="D119" s="294"/>
      <c r="E119" s="687"/>
      <c r="F119" s="307" t="s">
        <v>1442</v>
      </c>
      <c r="G119" s="293" t="s">
        <v>1437</v>
      </c>
      <c r="H119" s="292" t="s">
        <v>1443</v>
      </c>
      <c r="I119" s="292"/>
      <c r="J119" s="288"/>
      <c r="K119" s="291" t="s">
        <v>1442</v>
      </c>
      <c r="L119" s="290" t="s">
        <v>1437</v>
      </c>
      <c r="M119" s="289" t="s">
        <v>1441</v>
      </c>
      <c r="N119" s="289"/>
      <c r="O119" s="288"/>
      <c r="P119" s="287" t="s">
        <v>1392</v>
      </c>
      <c r="Q119" s="10"/>
      <c r="R119" s="10"/>
      <c r="S119" s="10"/>
    </row>
    <row r="120" spans="1:19" ht="18" customHeight="1" thickBot="1" x14ac:dyDescent="0.3">
      <c r="A120" s="297" t="s">
        <v>1438</v>
      </c>
      <c r="B120" s="296" t="s">
        <v>1437</v>
      </c>
      <c r="C120" s="295" t="s">
        <v>1440</v>
      </c>
      <c r="D120" s="294"/>
      <c r="E120" s="687"/>
      <c r="F120" s="307" t="s">
        <v>1438</v>
      </c>
      <c r="G120" s="293" t="s">
        <v>1437</v>
      </c>
      <c r="H120" s="292" t="s">
        <v>1439</v>
      </c>
      <c r="I120" s="292"/>
      <c r="J120" s="288"/>
      <c r="K120" s="291" t="s">
        <v>1438</v>
      </c>
      <c r="L120" s="290" t="s">
        <v>1437</v>
      </c>
      <c r="M120" s="289" t="s">
        <v>1436</v>
      </c>
      <c r="N120" s="289"/>
      <c r="O120" s="288"/>
      <c r="P120" s="287" t="s">
        <v>1435</v>
      </c>
      <c r="Q120" s="10"/>
      <c r="R120" s="10"/>
      <c r="S120" s="10"/>
    </row>
    <row r="121" spans="1:19" ht="18" customHeight="1" thickBot="1" x14ac:dyDescent="0.3">
      <c r="A121" s="297"/>
      <c r="B121" s="336"/>
      <c r="C121" s="295"/>
      <c r="D121" s="294"/>
      <c r="E121" s="687"/>
      <c r="F121" s="307"/>
      <c r="G121" s="347"/>
      <c r="H121" s="292"/>
      <c r="I121" s="292"/>
      <c r="J121" s="288"/>
      <c r="K121" s="291"/>
      <c r="L121" s="351"/>
      <c r="M121" s="289"/>
      <c r="N121" s="289"/>
      <c r="O121" s="288"/>
      <c r="P121" s="287"/>
      <c r="Q121" s="10"/>
      <c r="R121" s="10"/>
      <c r="S121" s="10"/>
    </row>
    <row r="122" spans="1:19" ht="18" customHeight="1" thickBot="1" x14ac:dyDescent="0.3">
      <c r="A122" s="297"/>
      <c r="B122" s="336"/>
      <c r="C122" s="295"/>
      <c r="D122" s="294"/>
      <c r="E122" s="687"/>
      <c r="F122" s="307"/>
      <c r="G122" s="347"/>
      <c r="H122" s="292"/>
      <c r="I122" s="292"/>
      <c r="J122" s="288"/>
      <c r="K122" s="291" t="s">
        <v>1434</v>
      </c>
      <c r="L122" s="367" t="s">
        <v>1170</v>
      </c>
      <c r="M122" s="289" t="s">
        <v>1433</v>
      </c>
      <c r="N122" s="289" t="s">
        <v>1168</v>
      </c>
      <c r="O122" s="288"/>
      <c r="P122" s="287" t="s">
        <v>1432</v>
      </c>
      <c r="Q122" s="10"/>
      <c r="R122" s="10"/>
      <c r="S122" s="10"/>
    </row>
    <row r="123" spans="1:19" ht="18" customHeight="1" thickBot="1" x14ac:dyDescent="0.3">
      <c r="A123" s="297"/>
      <c r="B123" s="336"/>
      <c r="C123" s="295"/>
      <c r="D123" s="294"/>
      <c r="E123" s="687"/>
      <c r="F123" s="307"/>
      <c r="G123" s="347"/>
      <c r="H123" s="292"/>
      <c r="I123" s="292"/>
      <c r="J123" s="288"/>
      <c r="K123" s="291" t="s">
        <v>411</v>
      </c>
      <c r="L123" s="367" t="s">
        <v>1170</v>
      </c>
      <c r="M123" s="289" t="s">
        <v>1431</v>
      </c>
      <c r="N123" s="289" t="s">
        <v>1168</v>
      </c>
      <c r="O123" s="288"/>
      <c r="P123" s="287" t="s">
        <v>1430</v>
      </c>
      <c r="Q123" s="10"/>
      <c r="R123" s="10"/>
      <c r="S123" s="10"/>
    </row>
    <row r="124" spans="1:19" ht="18" customHeight="1" thickBot="1" x14ac:dyDescent="0.3">
      <c r="A124" s="286"/>
      <c r="B124" s="344"/>
      <c r="C124" s="284"/>
      <c r="D124" s="283"/>
      <c r="E124" s="688"/>
      <c r="F124" s="307"/>
      <c r="G124" s="346"/>
      <c r="H124" s="281"/>
      <c r="I124" s="281"/>
      <c r="J124" s="365"/>
      <c r="K124" s="323" t="s">
        <v>1429</v>
      </c>
      <c r="L124" s="366" t="s">
        <v>1170</v>
      </c>
      <c r="M124" s="321" t="s">
        <v>1428</v>
      </c>
      <c r="N124" s="321" t="s">
        <v>1168</v>
      </c>
      <c r="O124" s="365"/>
      <c r="P124" s="274" t="s">
        <v>1051</v>
      </c>
      <c r="Q124" s="10"/>
      <c r="R124" s="10"/>
      <c r="S124" s="10"/>
    </row>
    <row r="125" spans="1:19" ht="18" customHeight="1" thickBot="1" x14ac:dyDescent="0.3">
      <c r="A125" s="320"/>
      <c r="B125" s="320"/>
      <c r="C125" s="319"/>
      <c r="D125" s="319"/>
      <c r="E125" s="318"/>
      <c r="F125" s="307"/>
      <c r="G125" s="317"/>
      <c r="H125" s="316"/>
      <c r="I125" s="316"/>
      <c r="J125" s="315"/>
      <c r="K125" s="314"/>
      <c r="L125" s="314"/>
      <c r="M125" s="313"/>
      <c r="N125" s="313"/>
      <c r="O125" s="10"/>
      <c r="P125" s="312"/>
      <c r="Q125" s="10"/>
      <c r="R125" s="10"/>
      <c r="S125" s="10"/>
    </row>
    <row r="126" spans="1:19" ht="18" customHeight="1" thickBot="1" x14ac:dyDescent="0.3">
      <c r="A126" s="311" t="s">
        <v>1426</v>
      </c>
      <c r="B126" s="343"/>
      <c r="C126" s="309"/>
      <c r="D126" s="308"/>
      <c r="E126" s="689" t="s">
        <v>1427</v>
      </c>
      <c r="F126" s="307" t="s">
        <v>2250</v>
      </c>
      <c r="G126" s="306" t="s">
        <v>1131</v>
      </c>
      <c r="H126" s="305" t="s">
        <v>1226</v>
      </c>
      <c r="I126" s="304"/>
      <c r="J126" s="339"/>
      <c r="K126" s="302" t="s">
        <v>2207</v>
      </c>
      <c r="L126" s="301" t="s">
        <v>1131</v>
      </c>
      <c r="M126" s="300" t="s">
        <v>1229</v>
      </c>
      <c r="N126" s="300"/>
      <c r="O126" s="299"/>
      <c r="P126" s="298" t="s">
        <v>1084</v>
      </c>
      <c r="Q126" s="10"/>
      <c r="R126" s="10"/>
      <c r="S126" s="10"/>
    </row>
    <row r="127" spans="1:19" ht="18" customHeight="1" thickBot="1" x14ac:dyDescent="0.3">
      <c r="A127" s="297" t="s">
        <v>1426</v>
      </c>
      <c r="B127" s="336"/>
      <c r="C127" s="295"/>
      <c r="D127" s="294"/>
      <c r="E127" s="690"/>
      <c r="F127" s="307" t="s">
        <v>1228</v>
      </c>
      <c r="G127" s="293" t="s">
        <v>1131</v>
      </c>
      <c r="H127" s="292" t="s">
        <v>1224</v>
      </c>
      <c r="I127" s="292"/>
      <c r="J127" s="288"/>
      <c r="K127" s="291" t="s">
        <v>269</v>
      </c>
      <c r="L127" s="290" t="s">
        <v>1131</v>
      </c>
      <c r="M127" s="289" t="s">
        <v>1227</v>
      </c>
      <c r="N127" s="289"/>
      <c r="O127" s="288"/>
      <c r="P127" s="287" t="s">
        <v>1223</v>
      </c>
      <c r="Q127" s="10"/>
      <c r="R127" s="10"/>
      <c r="S127" s="10"/>
    </row>
    <row r="128" spans="1:19" ht="18" customHeight="1" thickBot="1" x14ac:dyDescent="0.3">
      <c r="A128" s="297" t="s">
        <v>398</v>
      </c>
      <c r="B128" s="296" t="s">
        <v>1131</v>
      </c>
      <c r="C128" s="295" t="s">
        <v>1425</v>
      </c>
      <c r="D128" s="294"/>
      <c r="E128" s="690"/>
      <c r="F128" s="307" t="s">
        <v>1424</v>
      </c>
      <c r="G128" s="293" t="s">
        <v>1131</v>
      </c>
      <c r="H128" s="292" t="s">
        <v>1393</v>
      </c>
      <c r="I128" s="292"/>
      <c r="J128" s="288"/>
      <c r="K128" s="291" t="s">
        <v>398</v>
      </c>
      <c r="L128" s="290" t="s">
        <v>1131</v>
      </c>
      <c r="M128" s="289" t="s">
        <v>1423</v>
      </c>
      <c r="N128" s="289"/>
      <c r="O128" s="288"/>
      <c r="P128" s="287" t="s">
        <v>1392</v>
      </c>
      <c r="Q128" s="10"/>
      <c r="R128" s="10"/>
      <c r="S128" s="10"/>
    </row>
    <row r="129" spans="1:19" ht="18" customHeight="1" thickBot="1" x14ac:dyDescent="0.3">
      <c r="A129" s="297" t="s">
        <v>1422</v>
      </c>
      <c r="B129" s="296" t="s">
        <v>1131</v>
      </c>
      <c r="C129" s="295" t="s">
        <v>1421</v>
      </c>
      <c r="D129" s="294"/>
      <c r="E129" s="690"/>
      <c r="F129" s="307" t="s">
        <v>1420</v>
      </c>
      <c r="G129" s="293" t="s">
        <v>1131</v>
      </c>
      <c r="H129" s="292" t="s">
        <v>1390</v>
      </c>
      <c r="I129" s="292"/>
      <c r="J129" s="288"/>
      <c r="K129" s="291" t="s">
        <v>1419</v>
      </c>
      <c r="L129" s="290" t="s">
        <v>1131</v>
      </c>
      <c r="M129" s="289" t="s">
        <v>1418</v>
      </c>
      <c r="N129" s="289"/>
      <c r="O129" s="288"/>
      <c r="P129" s="287" t="s">
        <v>1389</v>
      </c>
      <c r="Q129" s="10"/>
      <c r="R129" s="10"/>
      <c r="S129" s="10"/>
    </row>
    <row r="130" spans="1:19" ht="18" customHeight="1" thickBot="1" x14ac:dyDescent="0.3">
      <c r="A130" s="297" t="s">
        <v>279</v>
      </c>
      <c r="B130" s="296" t="s">
        <v>1131</v>
      </c>
      <c r="C130" s="295" t="s">
        <v>1417</v>
      </c>
      <c r="D130" s="294"/>
      <c r="E130" s="690"/>
      <c r="F130" s="307" t="s">
        <v>1415</v>
      </c>
      <c r="G130" s="293" t="s">
        <v>1131</v>
      </c>
      <c r="H130" s="292" t="s">
        <v>1416</v>
      </c>
      <c r="I130" s="292" t="s">
        <v>1401</v>
      </c>
      <c r="J130" s="288"/>
      <c r="K130" s="291" t="s">
        <v>1415</v>
      </c>
      <c r="L130" s="290" t="s">
        <v>1131</v>
      </c>
      <c r="M130" s="289" t="s">
        <v>1414</v>
      </c>
      <c r="N130" s="289"/>
      <c r="O130" s="288"/>
      <c r="P130" s="287" t="s">
        <v>1413</v>
      </c>
      <c r="Q130" s="10"/>
      <c r="R130" s="10"/>
      <c r="S130" s="10"/>
    </row>
    <row r="131" spans="1:19" ht="18" customHeight="1" thickBot="1" x14ac:dyDescent="0.3">
      <c r="A131" s="297" t="s">
        <v>277</v>
      </c>
      <c r="B131" s="296" t="s">
        <v>1131</v>
      </c>
      <c r="C131" s="295" t="s">
        <v>1412</v>
      </c>
      <c r="D131" s="294"/>
      <c r="E131" s="690"/>
      <c r="F131" s="307" t="s">
        <v>2251</v>
      </c>
      <c r="G131" s="293" t="s">
        <v>1131</v>
      </c>
      <c r="H131" s="292" t="s">
        <v>1411</v>
      </c>
      <c r="I131" s="292"/>
      <c r="J131" s="288"/>
      <c r="K131" s="291" t="s">
        <v>2272</v>
      </c>
      <c r="L131" s="290" t="s">
        <v>1131</v>
      </c>
      <c r="M131" s="289" t="s">
        <v>1410</v>
      </c>
      <c r="N131" s="289"/>
      <c r="O131" s="288"/>
      <c r="P131" s="287" t="s">
        <v>1384</v>
      </c>
      <c r="Q131" s="10"/>
      <c r="R131" s="10"/>
      <c r="S131" s="10"/>
    </row>
    <row r="132" spans="1:19" ht="18" customHeight="1" thickBot="1" x14ac:dyDescent="0.3">
      <c r="A132" s="297" t="s">
        <v>275</v>
      </c>
      <c r="B132" s="296" t="s">
        <v>1131</v>
      </c>
      <c r="C132" s="295" t="s">
        <v>1409</v>
      </c>
      <c r="D132" s="294"/>
      <c r="E132" s="690"/>
      <c r="F132" s="307" t="s">
        <v>1408</v>
      </c>
      <c r="G132" s="293" t="s">
        <v>1131</v>
      </c>
      <c r="H132" s="292" t="s">
        <v>1407</v>
      </c>
      <c r="I132" s="292"/>
      <c r="J132" s="288"/>
      <c r="K132" s="291" t="s">
        <v>275</v>
      </c>
      <c r="L132" s="290" t="s">
        <v>1131</v>
      </c>
      <c r="M132" s="289" t="s">
        <v>1406</v>
      </c>
      <c r="N132" s="289"/>
      <c r="O132" s="288"/>
      <c r="P132" s="287" t="s">
        <v>1381</v>
      </c>
      <c r="Q132" s="10"/>
      <c r="R132" s="10"/>
      <c r="S132" s="10"/>
    </row>
    <row r="133" spans="1:19" ht="18" customHeight="1" thickBot="1" x14ac:dyDescent="0.3">
      <c r="A133" s="297" t="s">
        <v>273</v>
      </c>
      <c r="B133" s="296" t="s">
        <v>1131</v>
      </c>
      <c r="C133" s="295" t="s">
        <v>1405</v>
      </c>
      <c r="D133" s="294"/>
      <c r="E133" s="690"/>
      <c r="F133" s="307" t="s">
        <v>2252</v>
      </c>
      <c r="G133" s="293" t="s">
        <v>1131</v>
      </c>
      <c r="H133" s="292" t="s">
        <v>1404</v>
      </c>
      <c r="I133" s="292"/>
      <c r="J133" s="288"/>
      <c r="K133" s="291" t="s">
        <v>2273</v>
      </c>
      <c r="L133" s="290" t="s">
        <v>1131</v>
      </c>
      <c r="M133" s="289" t="s">
        <v>1403</v>
      </c>
      <c r="N133" s="289"/>
      <c r="O133" s="288"/>
      <c r="P133" s="287" t="s">
        <v>1379</v>
      </c>
      <c r="Q133" s="10"/>
      <c r="R133" s="10"/>
      <c r="S133" s="10"/>
    </row>
    <row r="134" spans="1:19" ht="18" customHeight="1" thickBot="1" x14ac:dyDescent="0.3">
      <c r="A134" s="364"/>
      <c r="B134" s="296"/>
      <c r="C134" s="295"/>
      <c r="D134" s="294"/>
      <c r="E134" s="690"/>
      <c r="F134" s="307" t="s">
        <v>1400</v>
      </c>
      <c r="G134" s="293" t="s">
        <v>1131</v>
      </c>
      <c r="H134" s="292" t="s">
        <v>1402</v>
      </c>
      <c r="I134" s="292" t="s">
        <v>1401</v>
      </c>
      <c r="J134" s="288"/>
      <c r="K134" s="291" t="s">
        <v>1400</v>
      </c>
      <c r="L134" s="290" t="s">
        <v>1131</v>
      </c>
      <c r="M134" s="289" t="s">
        <v>1399</v>
      </c>
      <c r="N134" s="289"/>
      <c r="O134" s="288"/>
      <c r="P134" s="287" t="s">
        <v>1398</v>
      </c>
      <c r="Q134" s="10"/>
      <c r="R134" s="10"/>
      <c r="S134" s="10"/>
    </row>
    <row r="135" spans="1:19" ht="18" customHeight="1" thickBot="1" x14ac:dyDescent="0.3">
      <c r="A135" s="336"/>
      <c r="B135" s="336"/>
      <c r="C135" s="295"/>
      <c r="D135" s="294"/>
      <c r="E135" s="690"/>
      <c r="F135" s="307" t="s">
        <v>1397</v>
      </c>
      <c r="G135" s="293" t="s">
        <v>1131</v>
      </c>
      <c r="H135" s="292" t="s">
        <v>1396</v>
      </c>
      <c r="I135" s="292"/>
      <c r="J135" s="288"/>
      <c r="K135" s="291" t="s">
        <v>1374</v>
      </c>
      <c r="L135" s="290" t="s">
        <v>1131</v>
      </c>
      <c r="M135" s="289" t="s">
        <v>1395</v>
      </c>
      <c r="N135" s="289"/>
      <c r="O135" s="288"/>
      <c r="P135" s="287" t="s">
        <v>1370</v>
      </c>
      <c r="Q135" s="10"/>
      <c r="R135" s="10"/>
      <c r="S135" s="10"/>
    </row>
    <row r="136" spans="1:19" ht="18" customHeight="1" thickBot="1" x14ac:dyDescent="0.3">
      <c r="A136" s="336"/>
      <c r="B136" s="336"/>
      <c r="C136" s="295"/>
      <c r="D136" s="294"/>
      <c r="E136" s="690"/>
      <c r="F136" s="307"/>
      <c r="G136" s="347"/>
      <c r="H136" s="292"/>
      <c r="I136" s="292"/>
      <c r="J136" s="288"/>
      <c r="K136" s="351"/>
      <c r="L136" s="351"/>
      <c r="M136" s="289"/>
      <c r="N136" s="289"/>
      <c r="O136" s="288"/>
      <c r="P136" s="287"/>
      <c r="Q136" s="10"/>
      <c r="R136" s="10"/>
      <c r="S136" s="10"/>
    </row>
    <row r="137" spans="1:19" ht="18" customHeight="1" thickBot="1" x14ac:dyDescent="0.3">
      <c r="A137" s="336"/>
      <c r="B137" s="336"/>
      <c r="C137" s="295"/>
      <c r="D137" s="294"/>
      <c r="E137" s="690"/>
      <c r="F137" s="307" t="s">
        <v>2179</v>
      </c>
      <c r="G137" s="293" t="s">
        <v>966</v>
      </c>
      <c r="H137" s="292" t="s">
        <v>1226</v>
      </c>
      <c r="I137" s="292"/>
      <c r="J137" s="288"/>
      <c r="K137" s="351"/>
      <c r="L137" s="351"/>
      <c r="M137" s="289"/>
      <c r="N137" s="289"/>
      <c r="O137" s="288"/>
      <c r="P137" s="287" t="s">
        <v>1084</v>
      </c>
      <c r="Q137" s="10"/>
      <c r="R137" s="10"/>
      <c r="S137" s="10"/>
    </row>
    <row r="138" spans="1:19" ht="18" customHeight="1" thickBot="1" x14ac:dyDescent="0.3">
      <c r="A138" s="336"/>
      <c r="B138" s="336"/>
      <c r="C138" s="295"/>
      <c r="D138" s="294"/>
      <c r="E138" s="690"/>
      <c r="F138" s="307" t="s">
        <v>1225</v>
      </c>
      <c r="G138" s="293" t="s">
        <v>966</v>
      </c>
      <c r="H138" s="292" t="s">
        <v>1224</v>
      </c>
      <c r="I138" s="292"/>
      <c r="J138" s="288"/>
      <c r="K138" s="351"/>
      <c r="L138" s="351"/>
      <c r="M138" s="289"/>
      <c r="N138" s="289"/>
      <c r="O138" s="288"/>
      <c r="P138" s="287" t="s">
        <v>1223</v>
      </c>
      <c r="Q138" s="10"/>
      <c r="R138" s="10"/>
      <c r="S138" s="10"/>
    </row>
    <row r="139" spans="1:19" ht="18" customHeight="1" thickBot="1" x14ac:dyDescent="0.3">
      <c r="A139" s="336"/>
      <c r="B139" s="336"/>
      <c r="C139" s="295"/>
      <c r="D139" s="294"/>
      <c r="E139" s="690"/>
      <c r="F139" s="307" t="s">
        <v>1394</v>
      </c>
      <c r="G139" s="293" t="s">
        <v>966</v>
      </c>
      <c r="H139" s="292" t="s">
        <v>1393</v>
      </c>
      <c r="I139" s="292"/>
      <c r="J139" s="288"/>
      <c r="K139" s="351"/>
      <c r="L139" s="351"/>
      <c r="M139" s="289"/>
      <c r="N139" s="289"/>
      <c r="O139" s="288"/>
      <c r="P139" s="287" t="s">
        <v>1392</v>
      </c>
      <c r="Q139" s="10"/>
      <c r="R139" s="10"/>
      <c r="S139" s="10"/>
    </row>
    <row r="140" spans="1:19" ht="18" customHeight="1" thickBot="1" x14ac:dyDescent="0.3">
      <c r="A140" s="336"/>
      <c r="B140" s="336"/>
      <c r="C140" s="295"/>
      <c r="D140" s="294"/>
      <c r="E140" s="690"/>
      <c r="F140" s="307" t="s">
        <v>1391</v>
      </c>
      <c r="G140" s="293" t="s">
        <v>966</v>
      </c>
      <c r="H140" s="292" t="s">
        <v>1390</v>
      </c>
      <c r="I140" s="292"/>
      <c r="J140" s="288"/>
      <c r="K140" s="351"/>
      <c r="L140" s="351"/>
      <c r="M140" s="289"/>
      <c r="N140" s="289"/>
      <c r="O140" s="288"/>
      <c r="P140" s="287" t="s">
        <v>1389</v>
      </c>
      <c r="Q140" s="10"/>
      <c r="R140" s="10"/>
      <c r="S140" s="10"/>
    </row>
    <row r="141" spans="1:19" ht="18" customHeight="1" thickBot="1" x14ac:dyDescent="0.3">
      <c r="A141" s="336"/>
      <c r="B141" s="336"/>
      <c r="C141" s="295"/>
      <c r="D141" s="294"/>
      <c r="E141" s="690"/>
      <c r="F141" s="307" t="s">
        <v>1388</v>
      </c>
      <c r="G141" s="293" t="s">
        <v>966</v>
      </c>
      <c r="H141" s="292" t="s">
        <v>1387</v>
      </c>
      <c r="I141" s="292"/>
      <c r="J141" s="288"/>
      <c r="K141" s="351"/>
      <c r="L141" s="351"/>
      <c r="M141" s="289"/>
      <c r="N141" s="289"/>
      <c r="O141" s="288"/>
      <c r="P141" s="287" t="s">
        <v>1386</v>
      </c>
      <c r="Q141" s="10"/>
      <c r="R141" s="10"/>
      <c r="S141" s="10"/>
    </row>
    <row r="142" spans="1:19" ht="18" customHeight="1" thickBot="1" x14ac:dyDescent="0.3">
      <c r="A142" s="336"/>
      <c r="B142" s="336"/>
      <c r="C142" s="295"/>
      <c r="D142" s="294"/>
      <c r="E142" s="690"/>
      <c r="F142" s="307" t="s">
        <v>2253</v>
      </c>
      <c r="G142" s="293" t="s">
        <v>966</v>
      </c>
      <c r="H142" s="292" t="s">
        <v>1385</v>
      </c>
      <c r="I142" s="292"/>
      <c r="J142" s="288"/>
      <c r="K142" s="351"/>
      <c r="L142" s="351"/>
      <c r="M142" s="289"/>
      <c r="N142" s="289"/>
      <c r="O142" s="288"/>
      <c r="P142" s="287" t="s">
        <v>1384</v>
      </c>
      <c r="Q142" s="10"/>
      <c r="R142" s="10"/>
      <c r="S142" s="10"/>
    </row>
    <row r="143" spans="1:19" ht="18" customHeight="1" thickBot="1" x14ac:dyDescent="0.3">
      <c r="A143" s="336"/>
      <c r="B143" s="336"/>
      <c r="C143" s="295"/>
      <c r="D143" s="294"/>
      <c r="E143" s="690"/>
      <c r="F143" s="307" t="s">
        <v>1383</v>
      </c>
      <c r="G143" s="293" t="s">
        <v>966</v>
      </c>
      <c r="H143" s="292" t="s">
        <v>1382</v>
      </c>
      <c r="I143" s="292"/>
      <c r="J143" s="288"/>
      <c r="K143" s="351"/>
      <c r="L143" s="351"/>
      <c r="M143" s="289"/>
      <c r="N143" s="289"/>
      <c r="O143" s="288"/>
      <c r="P143" s="287" t="s">
        <v>1381</v>
      </c>
      <c r="Q143" s="10"/>
      <c r="R143" s="10"/>
      <c r="S143" s="10"/>
    </row>
    <row r="144" spans="1:19" ht="18" customHeight="1" thickBot="1" x14ac:dyDescent="0.3">
      <c r="A144" s="363"/>
      <c r="B144" s="363"/>
      <c r="C144" s="360"/>
      <c r="D144" s="359"/>
      <c r="E144" s="690"/>
      <c r="F144" s="307" t="s">
        <v>2254</v>
      </c>
      <c r="G144" s="293" t="s">
        <v>966</v>
      </c>
      <c r="H144" s="292" t="s">
        <v>1380</v>
      </c>
      <c r="I144" s="292"/>
      <c r="J144" s="288"/>
      <c r="K144" s="351"/>
      <c r="L144" s="351"/>
      <c r="M144" s="289"/>
      <c r="N144" s="289"/>
      <c r="O144" s="288"/>
      <c r="P144" s="287" t="s">
        <v>1379</v>
      </c>
      <c r="Q144" s="10"/>
      <c r="R144" s="10"/>
      <c r="S144" s="10"/>
    </row>
    <row r="145" spans="1:19" ht="18" customHeight="1" thickBot="1" x14ac:dyDescent="0.3">
      <c r="A145" s="362" t="s">
        <v>1377</v>
      </c>
      <c r="B145" s="361" t="s">
        <v>966</v>
      </c>
      <c r="C145" s="360" t="s">
        <v>1378</v>
      </c>
      <c r="D145" s="359"/>
      <c r="E145" s="690"/>
      <c r="F145" s="307" t="s">
        <v>1377</v>
      </c>
      <c r="G145" s="293" t="s">
        <v>966</v>
      </c>
      <c r="H145" s="358" t="s">
        <v>1376</v>
      </c>
      <c r="I145" s="292"/>
      <c r="J145" s="288"/>
      <c r="K145" s="351"/>
      <c r="L145" s="351"/>
      <c r="M145" s="289"/>
      <c r="N145" s="289"/>
      <c r="O145" s="288"/>
      <c r="P145" s="287" t="s">
        <v>1375</v>
      </c>
      <c r="Q145" s="10"/>
      <c r="R145" s="10"/>
      <c r="S145" s="10"/>
    </row>
    <row r="146" spans="1:19" ht="18" customHeight="1" thickBot="1" x14ac:dyDescent="0.3">
      <c r="A146" s="286" t="s">
        <v>1374</v>
      </c>
      <c r="B146" s="285" t="s">
        <v>966</v>
      </c>
      <c r="C146" s="284" t="s">
        <v>1373</v>
      </c>
      <c r="D146" s="357"/>
      <c r="E146" s="691"/>
      <c r="F146" s="307" t="s">
        <v>1372</v>
      </c>
      <c r="G146" s="282" t="s">
        <v>966</v>
      </c>
      <c r="H146" s="281" t="s">
        <v>1371</v>
      </c>
      <c r="I146" s="280"/>
      <c r="J146" s="324"/>
      <c r="K146" s="349"/>
      <c r="L146" s="349"/>
      <c r="M146" s="276"/>
      <c r="N146" s="276"/>
      <c r="O146" s="275"/>
      <c r="P146" s="274" t="s">
        <v>1370</v>
      </c>
      <c r="Q146" s="10"/>
      <c r="R146" s="10"/>
      <c r="S146" s="10"/>
    </row>
    <row r="147" spans="1:19" ht="18" customHeight="1" thickBot="1" x14ac:dyDescent="0.3">
      <c r="A147" s="320"/>
      <c r="B147" s="320"/>
      <c r="C147" s="319"/>
      <c r="D147" s="319"/>
      <c r="E147" s="318"/>
      <c r="F147" s="307"/>
      <c r="G147" s="317"/>
      <c r="H147" s="316"/>
      <c r="I147" s="316"/>
      <c r="J147" s="315"/>
      <c r="K147" s="314"/>
      <c r="L147" s="314"/>
      <c r="M147" s="313"/>
      <c r="N147" s="313"/>
      <c r="O147" s="10"/>
      <c r="P147" s="312"/>
      <c r="Q147" s="10"/>
      <c r="R147" s="10"/>
      <c r="S147" s="10"/>
    </row>
    <row r="148" spans="1:19" ht="18" customHeight="1" thickBot="1" x14ac:dyDescent="0.3">
      <c r="A148" s="343"/>
      <c r="B148" s="343"/>
      <c r="C148" s="309"/>
      <c r="D148" s="308"/>
      <c r="E148" s="692" t="s">
        <v>352</v>
      </c>
      <c r="F148" s="307" t="s">
        <v>2184</v>
      </c>
      <c r="G148" s="306" t="s">
        <v>1131</v>
      </c>
      <c r="H148" s="305" t="s">
        <v>1210</v>
      </c>
      <c r="I148" s="356" t="s">
        <v>1193</v>
      </c>
      <c r="J148" s="339"/>
      <c r="K148" s="302" t="s">
        <v>2212</v>
      </c>
      <c r="L148" s="301" t="s">
        <v>1131</v>
      </c>
      <c r="M148" s="300" t="s">
        <v>1209</v>
      </c>
      <c r="N148" s="355" t="s">
        <v>1193</v>
      </c>
      <c r="O148" s="299"/>
      <c r="P148" s="298" t="s">
        <v>1192</v>
      </c>
      <c r="Q148" s="10"/>
      <c r="R148" s="10"/>
      <c r="S148" s="10"/>
    </row>
    <row r="149" spans="1:19" ht="18" customHeight="1" thickBot="1" x14ac:dyDescent="0.3">
      <c r="A149" s="336"/>
      <c r="B149" s="336"/>
      <c r="C149" s="295"/>
      <c r="D149" s="294"/>
      <c r="E149" s="693"/>
      <c r="F149" s="307" t="s">
        <v>2185</v>
      </c>
      <c r="G149" s="293" t="s">
        <v>1131</v>
      </c>
      <c r="H149" s="292" t="s">
        <v>1208</v>
      </c>
      <c r="I149" s="352" t="s">
        <v>1187</v>
      </c>
      <c r="J149" s="288"/>
      <c r="K149" s="291" t="s">
        <v>2213</v>
      </c>
      <c r="L149" s="290" t="s">
        <v>1131</v>
      </c>
      <c r="M149" s="289" t="s">
        <v>1207</v>
      </c>
      <c r="N149" s="353" t="s">
        <v>1187</v>
      </c>
      <c r="O149" s="288"/>
      <c r="P149" s="287" t="s">
        <v>1186</v>
      </c>
      <c r="Q149" s="10"/>
      <c r="R149" s="10"/>
      <c r="S149" s="10"/>
    </row>
    <row r="150" spans="1:19" ht="18" customHeight="1" thickBot="1" x14ac:dyDescent="0.3">
      <c r="A150" s="336"/>
      <c r="B150" s="336"/>
      <c r="C150" s="295"/>
      <c r="D150" s="294"/>
      <c r="E150" s="693"/>
      <c r="F150" s="307" t="s">
        <v>2186</v>
      </c>
      <c r="G150" s="293" t="s">
        <v>1131</v>
      </c>
      <c r="H150" s="292" t="s">
        <v>1206</v>
      </c>
      <c r="I150" s="352" t="s">
        <v>1184</v>
      </c>
      <c r="J150" s="288"/>
      <c r="K150" s="291" t="s">
        <v>2214</v>
      </c>
      <c r="L150" s="290" t="s">
        <v>1131</v>
      </c>
      <c r="M150" s="289" t="s">
        <v>1205</v>
      </c>
      <c r="N150" s="353" t="s">
        <v>1184</v>
      </c>
      <c r="O150" s="288"/>
      <c r="P150" s="287" t="s">
        <v>1183</v>
      </c>
      <c r="Q150" s="10"/>
      <c r="R150" s="10"/>
      <c r="S150" s="10"/>
    </row>
    <row r="151" spans="1:19" ht="18" customHeight="1" thickBot="1" x14ac:dyDescent="0.3">
      <c r="A151" s="336"/>
      <c r="B151" s="336"/>
      <c r="C151" s="295"/>
      <c r="D151" s="294"/>
      <c r="E151" s="693"/>
      <c r="F151" s="307" t="s">
        <v>2187</v>
      </c>
      <c r="G151" s="293" t="s">
        <v>1131</v>
      </c>
      <c r="H151" s="292" t="s">
        <v>1204</v>
      </c>
      <c r="I151" s="352" t="s">
        <v>1181</v>
      </c>
      <c r="J151" s="288"/>
      <c r="K151" s="291" t="s">
        <v>2215</v>
      </c>
      <c r="L151" s="290" t="s">
        <v>1131</v>
      </c>
      <c r="M151" s="289" t="s">
        <v>1203</v>
      </c>
      <c r="N151" s="353" t="s">
        <v>1181</v>
      </c>
      <c r="O151" s="288"/>
      <c r="P151" s="287" t="s">
        <v>1180</v>
      </c>
      <c r="Q151" s="10"/>
      <c r="R151" s="10"/>
      <c r="S151" s="10"/>
    </row>
    <row r="152" spans="1:19" ht="18" customHeight="1" thickBot="1" x14ac:dyDescent="0.3">
      <c r="A152" s="336"/>
      <c r="B152" s="336"/>
      <c r="C152" s="295"/>
      <c r="D152" s="294"/>
      <c r="E152" s="693"/>
      <c r="F152" s="307" t="s">
        <v>2188</v>
      </c>
      <c r="G152" s="293" t="s">
        <v>1131</v>
      </c>
      <c r="H152" s="292" t="s">
        <v>1202</v>
      </c>
      <c r="I152" s="352" t="s">
        <v>1177</v>
      </c>
      <c r="J152" s="288"/>
      <c r="K152" s="291" t="s">
        <v>2216</v>
      </c>
      <c r="L152" s="290" t="s">
        <v>1131</v>
      </c>
      <c r="M152" s="289" t="s">
        <v>1201</v>
      </c>
      <c r="N152" s="353" t="s">
        <v>1177</v>
      </c>
      <c r="O152" s="288"/>
      <c r="P152" s="287" t="s">
        <v>1176</v>
      </c>
      <c r="Q152" s="10"/>
      <c r="R152" s="10"/>
      <c r="S152" s="10"/>
    </row>
    <row r="153" spans="1:19" ht="18" customHeight="1" thickBot="1" x14ac:dyDescent="0.3">
      <c r="A153" s="336"/>
      <c r="B153" s="336"/>
      <c r="C153" s="295"/>
      <c r="D153" s="294"/>
      <c r="E153" s="693"/>
      <c r="F153" s="307"/>
      <c r="G153" s="347"/>
      <c r="H153" s="292"/>
      <c r="I153" s="352"/>
      <c r="J153" s="288"/>
      <c r="K153" s="291"/>
      <c r="L153" s="351"/>
      <c r="M153" s="289"/>
      <c r="N153" s="353"/>
      <c r="O153" s="288"/>
      <c r="P153" s="287"/>
      <c r="Q153" s="10"/>
      <c r="R153" s="10"/>
      <c r="S153" s="10"/>
    </row>
    <row r="154" spans="1:19" ht="18" customHeight="1" thickBot="1" x14ac:dyDescent="0.3">
      <c r="A154" s="336"/>
      <c r="B154" s="336"/>
      <c r="C154" s="295"/>
      <c r="D154" s="294"/>
      <c r="E154" s="693"/>
      <c r="F154" s="307"/>
      <c r="G154" s="347"/>
      <c r="H154" s="292"/>
      <c r="I154" s="352"/>
      <c r="J154" s="288"/>
      <c r="K154" s="354" t="s">
        <v>1367</v>
      </c>
      <c r="L154" s="290" t="s">
        <v>1197</v>
      </c>
      <c r="M154" s="289" t="s">
        <v>1369</v>
      </c>
      <c r="N154" s="353" t="s">
        <v>1074</v>
      </c>
      <c r="O154" s="288"/>
      <c r="P154" s="287" t="s">
        <v>1192</v>
      </c>
      <c r="Q154" s="10"/>
      <c r="R154" s="10"/>
      <c r="S154" s="10"/>
    </row>
    <row r="155" spans="1:19" ht="18" customHeight="1" thickBot="1" x14ac:dyDescent="0.3">
      <c r="A155" s="336"/>
      <c r="B155" s="336"/>
      <c r="C155" s="295"/>
      <c r="D155" s="294"/>
      <c r="E155" s="693"/>
      <c r="F155" s="307"/>
      <c r="G155" s="347"/>
      <c r="H155" s="292"/>
      <c r="I155" s="352"/>
      <c r="J155" s="288"/>
      <c r="K155" s="291" t="s">
        <v>2217</v>
      </c>
      <c r="L155" s="290" t="s">
        <v>1197</v>
      </c>
      <c r="M155" s="289" t="s">
        <v>1200</v>
      </c>
      <c r="N155" s="353" t="s">
        <v>1187</v>
      </c>
      <c r="O155" s="288"/>
      <c r="P155" s="287" t="s">
        <v>1186</v>
      </c>
      <c r="Q155" s="10"/>
      <c r="R155" s="10"/>
      <c r="S155" s="10"/>
    </row>
    <row r="156" spans="1:19" ht="18" customHeight="1" thickBot="1" x14ac:dyDescent="0.3">
      <c r="A156" s="336"/>
      <c r="B156" s="336"/>
      <c r="C156" s="295"/>
      <c r="D156" s="294"/>
      <c r="E156" s="693"/>
      <c r="F156" s="307"/>
      <c r="G156" s="347"/>
      <c r="H156" s="292"/>
      <c r="I156" s="352"/>
      <c r="J156" s="288"/>
      <c r="K156" s="291" t="s">
        <v>2218</v>
      </c>
      <c r="L156" s="290" t="s">
        <v>1197</v>
      </c>
      <c r="M156" s="289" t="s">
        <v>1199</v>
      </c>
      <c r="N156" s="353" t="s">
        <v>1184</v>
      </c>
      <c r="O156" s="288"/>
      <c r="P156" s="287" t="s">
        <v>1183</v>
      </c>
      <c r="Q156" s="10"/>
      <c r="R156" s="10"/>
      <c r="S156" s="10"/>
    </row>
    <row r="157" spans="1:19" ht="18" customHeight="1" thickBot="1" x14ac:dyDescent="0.3">
      <c r="A157" s="336"/>
      <c r="B157" s="336"/>
      <c r="C157" s="295"/>
      <c r="D157" s="294"/>
      <c r="E157" s="693"/>
      <c r="F157" s="307"/>
      <c r="G157" s="347"/>
      <c r="H157" s="292"/>
      <c r="I157" s="352"/>
      <c r="J157" s="288"/>
      <c r="K157" s="291" t="s">
        <v>2219</v>
      </c>
      <c r="L157" s="290" t="s">
        <v>1197</v>
      </c>
      <c r="M157" s="289" t="s">
        <v>1198</v>
      </c>
      <c r="N157" s="353" t="s">
        <v>1181</v>
      </c>
      <c r="O157" s="288"/>
      <c r="P157" s="287" t="s">
        <v>1180</v>
      </c>
      <c r="Q157" s="10"/>
      <c r="R157" s="10"/>
      <c r="S157" s="10"/>
    </row>
    <row r="158" spans="1:19" ht="18" customHeight="1" thickBot="1" x14ac:dyDescent="0.3">
      <c r="A158" s="336"/>
      <c r="B158" s="336"/>
      <c r="C158" s="295"/>
      <c r="D158" s="294"/>
      <c r="E158" s="693"/>
      <c r="F158" s="307"/>
      <c r="G158" s="347"/>
      <c r="H158" s="292"/>
      <c r="I158" s="352"/>
      <c r="J158" s="288"/>
      <c r="K158" s="291" t="s">
        <v>2220</v>
      </c>
      <c r="L158" s="290" t="s">
        <v>1197</v>
      </c>
      <c r="M158" s="289" t="s">
        <v>1196</v>
      </c>
      <c r="N158" s="353" t="s">
        <v>1177</v>
      </c>
      <c r="O158" s="288"/>
      <c r="P158" s="287" t="s">
        <v>1176</v>
      </c>
      <c r="Q158" s="10"/>
      <c r="R158" s="10"/>
      <c r="S158" s="10"/>
    </row>
    <row r="159" spans="1:19" ht="18" customHeight="1" thickBot="1" x14ac:dyDescent="0.3">
      <c r="A159" s="336"/>
      <c r="B159" s="336"/>
      <c r="C159" s="295"/>
      <c r="D159" s="294"/>
      <c r="E159" s="693"/>
      <c r="F159" s="307"/>
      <c r="G159" s="347"/>
      <c r="H159" s="292"/>
      <c r="I159" s="352"/>
      <c r="J159" s="288"/>
      <c r="K159" s="354" t="s">
        <v>1365</v>
      </c>
      <c r="L159" s="290" t="s">
        <v>1197</v>
      </c>
      <c r="M159" s="289" t="s">
        <v>1368</v>
      </c>
      <c r="N159" s="353" t="s">
        <v>1074</v>
      </c>
      <c r="O159" s="288"/>
      <c r="P159" s="287" t="s">
        <v>1192</v>
      </c>
      <c r="Q159" s="10"/>
      <c r="R159" s="10"/>
      <c r="S159" s="10"/>
    </row>
    <row r="160" spans="1:19" ht="18" customHeight="1" thickBot="1" x14ac:dyDescent="0.3">
      <c r="A160" s="336"/>
      <c r="B160" s="336"/>
      <c r="C160" s="295"/>
      <c r="D160" s="294"/>
      <c r="E160" s="693"/>
      <c r="F160" s="307"/>
      <c r="G160" s="347"/>
      <c r="H160" s="292"/>
      <c r="I160" s="352"/>
      <c r="J160" s="288"/>
      <c r="K160" s="351"/>
      <c r="L160" s="351"/>
      <c r="M160" s="289"/>
      <c r="N160" s="289"/>
      <c r="O160" s="288"/>
      <c r="P160" s="287"/>
      <c r="Q160" s="10"/>
      <c r="R160" s="10"/>
      <c r="S160" s="10"/>
    </row>
    <row r="161" spans="1:19" ht="18" customHeight="1" thickBot="1" x14ac:dyDescent="0.3">
      <c r="A161" s="336"/>
      <c r="B161" s="336"/>
      <c r="C161" s="295"/>
      <c r="D161" s="294"/>
      <c r="E161" s="693"/>
      <c r="F161" s="307" t="s">
        <v>2189</v>
      </c>
      <c r="G161" s="293" t="s">
        <v>1179</v>
      </c>
      <c r="H161" s="292" t="s">
        <v>1195</v>
      </c>
      <c r="I161" s="352" t="s">
        <v>1187</v>
      </c>
      <c r="J161" s="288"/>
      <c r="K161" s="351"/>
      <c r="L161" s="351"/>
      <c r="M161" s="289"/>
      <c r="N161" s="289"/>
      <c r="O161" s="288"/>
      <c r="P161" s="287" t="s">
        <v>1186</v>
      </c>
      <c r="Q161" s="10"/>
      <c r="R161" s="10"/>
      <c r="S161" s="10"/>
    </row>
    <row r="162" spans="1:19" ht="18" customHeight="1" thickBot="1" x14ac:dyDescent="0.3">
      <c r="A162" s="336"/>
      <c r="B162" s="336"/>
      <c r="C162" s="295"/>
      <c r="D162" s="294"/>
      <c r="E162" s="693"/>
      <c r="F162" s="307" t="s">
        <v>2190</v>
      </c>
      <c r="G162" s="293" t="s">
        <v>1179</v>
      </c>
      <c r="H162" s="292" t="s">
        <v>1194</v>
      </c>
      <c r="I162" s="352" t="s">
        <v>1193</v>
      </c>
      <c r="J162" s="288"/>
      <c r="K162" s="351"/>
      <c r="L162" s="351"/>
      <c r="M162" s="289"/>
      <c r="N162" s="289"/>
      <c r="O162" s="288"/>
      <c r="P162" s="287" t="s">
        <v>1192</v>
      </c>
      <c r="Q162" s="10"/>
      <c r="R162" s="10"/>
      <c r="S162" s="10"/>
    </row>
    <row r="163" spans="1:19" ht="18" customHeight="1" thickBot="1" x14ac:dyDescent="0.3">
      <c r="A163" s="336"/>
      <c r="B163" s="336"/>
      <c r="C163" s="295"/>
      <c r="D163" s="294"/>
      <c r="E163" s="693"/>
      <c r="F163" s="307" t="s">
        <v>2191</v>
      </c>
      <c r="G163" s="293" t="s">
        <v>1179</v>
      </c>
      <c r="H163" s="292" t="s">
        <v>1191</v>
      </c>
      <c r="I163" s="352" t="s">
        <v>1177</v>
      </c>
      <c r="J163" s="288"/>
      <c r="K163" s="351"/>
      <c r="L163" s="351"/>
      <c r="M163" s="289"/>
      <c r="N163" s="289"/>
      <c r="O163" s="288"/>
      <c r="P163" s="287" t="s">
        <v>1176</v>
      </c>
      <c r="Q163" s="10"/>
      <c r="R163" s="10"/>
      <c r="S163" s="10"/>
    </row>
    <row r="164" spans="1:19" ht="18" customHeight="1" thickBot="1" x14ac:dyDescent="0.3">
      <c r="A164" s="336"/>
      <c r="B164" s="336"/>
      <c r="C164" s="295"/>
      <c r="D164" s="294"/>
      <c r="E164" s="693"/>
      <c r="F164" s="307" t="s">
        <v>2192</v>
      </c>
      <c r="G164" s="293" t="s">
        <v>1179</v>
      </c>
      <c r="H164" s="292" t="s">
        <v>1190</v>
      </c>
      <c r="I164" s="352" t="s">
        <v>1181</v>
      </c>
      <c r="J164" s="288"/>
      <c r="K164" s="351"/>
      <c r="L164" s="351"/>
      <c r="M164" s="289"/>
      <c r="N164" s="289"/>
      <c r="O164" s="288"/>
      <c r="P164" s="287" t="s">
        <v>1180</v>
      </c>
      <c r="Q164" s="10"/>
      <c r="R164" s="10"/>
      <c r="S164" s="10"/>
    </row>
    <row r="165" spans="1:19" ht="18" customHeight="1" thickBot="1" x14ac:dyDescent="0.3">
      <c r="A165" s="336"/>
      <c r="B165" s="336"/>
      <c r="C165" s="295"/>
      <c r="D165" s="294"/>
      <c r="E165" s="693"/>
      <c r="F165" s="307" t="s">
        <v>2193</v>
      </c>
      <c r="G165" s="293" t="s">
        <v>1179</v>
      </c>
      <c r="H165" s="292" t="s">
        <v>1189</v>
      </c>
      <c r="I165" s="352" t="s">
        <v>1184</v>
      </c>
      <c r="J165" s="288"/>
      <c r="K165" s="351"/>
      <c r="L165" s="351"/>
      <c r="M165" s="289"/>
      <c r="N165" s="289"/>
      <c r="O165" s="288"/>
      <c r="P165" s="287" t="s">
        <v>1183</v>
      </c>
      <c r="Q165" s="10"/>
      <c r="R165" s="10"/>
      <c r="S165" s="10"/>
    </row>
    <row r="166" spans="1:19" ht="18" customHeight="1" thickBot="1" x14ac:dyDescent="0.3">
      <c r="A166" s="336"/>
      <c r="B166" s="336"/>
      <c r="C166" s="295"/>
      <c r="D166" s="294"/>
      <c r="E166" s="693"/>
      <c r="F166" s="307"/>
      <c r="G166" s="347"/>
      <c r="H166" s="292"/>
      <c r="I166" s="352"/>
      <c r="J166" s="288"/>
      <c r="K166" s="351"/>
      <c r="L166" s="351"/>
      <c r="M166" s="289"/>
      <c r="N166" s="289"/>
      <c r="O166" s="288"/>
      <c r="P166" s="287"/>
      <c r="Q166" s="10"/>
      <c r="R166" s="10"/>
      <c r="S166" s="10"/>
    </row>
    <row r="167" spans="1:19" ht="18" customHeight="1" thickBot="1" x14ac:dyDescent="0.3">
      <c r="A167" s="336"/>
      <c r="B167" s="336"/>
      <c r="C167" s="295"/>
      <c r="D167" s="294"/>
      <c r="E167" s="693"/>
      <c r="F167" s="731" t="s">
        <v>1367</v>
      </c>
      <c r="G167" s="293" t="s">
        <v>1179</v>
      </c>
      <c r="H167" s="292" t="s">
        <v>1366</v>
      </c>
      <c r="I167" s="352" t="s">
        <v>1074</v>
      </c>
      <c r="J167" s="288"/>
      <c r="K167" s="351"/>
      <c r="L167" s="351"/>
      <c r="M167" s="289"/>
      <c r="N167" s="289"/>
      <c r="O167" s="288"/>
      <c r="P167" s="287" t="s">
        <v>1192</v>
      </c>
      <c r="Q167" s="10"/>
      <c r="R167" s="10"/>
      <c r="S167" s="10"/>
    </row>
    <row r="168" spans="1:19" ht="18" customHeight="1" thickBot="1" x14ac:dyDescent="0.3">
      <c r="A168" s="336"/>
      <c r="B168" s="336"/>
      <c r="C168" s="295"/>
      <c r="D168" s="294"/>
      <c r="E168" s="693"/>
      <c r="F168" s="307" t="s">
        <v>2194</v>
      </c>
      <c r="G168" s="293" t="s">
        <v>1179</v>
      </c>
      <c r="H168" s="292" t="s">
        <v>1188</v>
      </c>
      <c r="I168" s="352" t="s">
        <v>1187</v>
      </c>
      <c r="J168" s="288"/>
      <c r="K168" s="351"/>
      <c r="L168" s="351"/>
      <c r="M168" s="289"/>
      <c r="N168" s="289"/>
      <c r="O168" s="288"/>
      <c r="P168" s="287" t="s">
        <v>1186</v>
      </c>
      <c r="Q168" s="10"/>
      <c r="R168" s="10"/>
      <c r="S168" s="10"/>
    </row>
    <row r="169" spans="1:19" ht="18" customHeight="1" thickBot="1" x14ac:dyDescent="0.3">
      <c r="A169" s="336"/>
      <c r="B169" s="336"/>
      <c r="C169" s="295"/>
      <c r="D169" s="294"/>
      <c r="E169" s="693"/>
      <c r="F169" s="307" t="s">
        <v>2195</v>
      </c>
      <c r="G169" s="293" t="s">
        <v>1179</v>
      </c>
      <c r="H169" s="292" t="s">
        <v>1185</v>
      </c>
      <c r="I169" s="352" t="s">
        <v>1184</v>
      </c>
      <c r="J169" s="288"/>
      <c r="K169" s="351"/>
      <c r="L169" s="351"/>
      <c r="M169" s="289"/>
      <c r="N169" s="289"/>
      <c r="O169" s="288"/>
      <c r="P169" s="287" t="s">
        <v>1183</v>
      </c>
      <c r="Q169" s="10"/>
      <c r="R169" s="10"/>
      <c r="S169" s="10"/>
    </row>
    <row r="170" spans="1:19" ht="18" customHeight="1" thickBot="1" x14ac:dyDescent="0.3">
      <c r="A170" s="336"/>
      <c r="B170" s="336"/>
      <c r="C170" s="295"/>
      <c r="D170" s="294"/>
      <c r="E170" s="693"/>
      <c r="F170" s="307" t="s">
        <v>2196</v>
      </c>
      <c r="G170" s="293" t="s">
        <v>1179</v>
      </c>
      <c r="H170" s="292" t="s">
        <v>1182</v>
      </c>
      <c r="I170" s="352" t="s">
        <v>1181</v>
      </c>
      <c r="J170" s="288"/>
      <c r="K170" s="351"/>
      <c r="L170" s="351"/>
      <c r="M170" s="289"/>
      <c r="N170" s="289"/>
      <c r="O170" s="288"/>
      <c r="P170" s="287" t="s">
        <v>1180</v>
      </c>
      <c r="Q170" s="10"/>
      <c r="R170" s="10"/>
      <c r="S170" s="10"/>
    </row>
    <row r="171" spans="1:19" ht="18" customHeight="1" thickBot="1" x14ac:dyDescent="0.3">
      <c r="A171" s="336"/>
      <c r="B171" s="336"/>
      <c r="C171" s="295"/>
      <c r="D171" s="294"/>
      <c r="E171" s="693"/>
      <c r="F171" s="307" t="s">
        <v>2197</v>
      </c>
      <c r="G171" s="293" t="s">
        <v>1179</v>
      </c>
      <c r="H171" s="292" t="s">
        <v>1178</v>
      </c>
      <c r="I171" s="352" t="s">
        <v>1177</v>
      </c>
      <c r="J171" s="288"/>
      <c r="K171" s="351"/>
      <c r="L171" s="351"/>
      <c r="M171" s="289"/>
      <c r="N171" s="289"/>
      <c r="O171" s="288"/>
      <c r="P171" s="287" t="s">
        <v>1176</v>
      </c>
      <c r="Q171" s="10"/>
      <c r="R171" s="10"/>
      <c r="S171" s="10"/>
    </row>
    <row r="172" spans="1:19" ht="18" customHeight="1" thickBot="1" x14ac:dyDescent="0.3">
      <c r="A172" s="344"/>
      <c r="B172" s="344"/>
      <c r="C172" s="284"/>
      <c r="D172" s="283"/>
      <c r="E172" s="694"/>
      <c r="F172" s="731" t="s">
        <v>1365</v>
      </c>
      <c r="G172" s="282" t="s">
        <v>1179</v>
      </c>
      <c r="H172" s="281" t="s">
        <v>1364</v>
      </c>
      <c r="I172" s="350" t="s">
        <v>1074</v>
      </c>
      <c r="J172" s="324"/>
      <c r="K172" s="349"/>
      <c r="L172" s="349"/>
      <c r="M172" s="276"/>
      <c r="N172" s="276"/>
      <c r="O172" s="275"/>
      <c r="P172" s="287" t="s">
        <v>1192</v>
      </c>
      <c r="Q172" s="10"/>
      <c r="R172" s="10"/>
      <c r="S172" s="10"/>
    </row>
    <row r="173" spans="1:19" ht="18" customHeight="1" thickBot="1" x14ac:dyDescent="0.3">
      <c r="A173" s="320"/>
      <c r="B173" s="320"/>
      <c r="C173" s="319"/>
      <c r="D173" s="319"/>
      <c r="E173" s="318"/>
      <c r="F173" s="307"/>
      <c r="G173" s="317"/>
      <c r="H173" s="316"/>
      <c r="I173" s="316"/>
      <c r="J173" s="315"/>
      <c r="K173" s="314"/>
      <c r="L173" s="314"/>
      <c r="M173" s="313"/>
      <c r="N173" s="313"/>
      <c r="O173" s="10"/>
      <c r="P173" s="312"/>
      <c r="Q173" s="10"/>
      <c r="R173" s="10"/>
      <c r="S173" s="10"/>
    </row>
    <row r="174" spans="1:19" ht="18" customHeight="1" thickBot="1" x14ac:dyDescent="0.3">
      <c r="A174" s="311" t="s">
        <v>354</v>
      </c>
      <c r="B174" s="310" t="s">
        <v>1124</v>
      </c>
      <c r="C174" s="309" t="s">
        <v>1363</v>
      </c>
      <c r="D174" s="308"/>
      <c r="E174" s="668" t="s">
        <v>1362</v>
      </c>
      <c r="F174" s="307" t="s">
        <v>354</v>
      </c>
      <c r="G174" s="306" t="s">
        <v>1124</v>
      </c>
      <c r="H174" s="305" t="s">
        <v>1361</v>
      </c>
      <c r="I174" s="305" t="s">
        <v>1360</v>
      </c>
      <c r="J174" s="303"/>
      <c r="K174" s="328" t="s">
        <v>354</v>
      </c>
      <c r="L174" s="327" t="s">
        <v>1124</v>
      </c>
      <c r="M174" s="326" t="s">
        <v>1359</v>
      </c>
      <c r="N174" s="326" t="s">
        <v>1358</v>
      </c>
      <c r="O174" s="303"/>
      <c r="P174" s="298" t="s">
        <v>1357</v>
      </c>
      <c r="Q174" s="10"/>
      <c r="R174" s="10"/>
      <c r="S174" s="10"/>
    </row>
    <row r="175" spans="1:19" ht="18" customHeight="1" thickBot="1" x14ac:dyDescent="0.3">
      <c r="A175" s="286" t="s">
        <v>1356</v>
      </c>
      <c r="B175" s="285" t="s">
        <v>1124</v>
      </c>
      <c r="C175" s="284" t="s">
        <v>1355</v>
      </c>
      <c r="D175" s="283"/>
      <c r="E175" s="669"/>
      <c r="F175" s="307"/>
      <c r="G175" s="346"/>
      <c r="H175" s="281"/>
      <c r="I175" s="281"/>
      <c r="J175" s="324"/>
      <c r="K175" s="348"/>
      <c r="L175" s="348"/>
      <c r="M175" s="321"/>
      <c r="N175" s="321"/>
      <c r="O175" s="279"/>
      <c r="P175" s="274"/>
      <c r="Q175" s="10"/>
      <c r="R175" s="10"/>
      <c r="S175" s="10"/>
    </row>
    <row r="176" spans="1:19" ht="18" customHeight="1" thickBot="1" x14ac:dyDescent="0.3">
      <c r="A176" s="320"/>
      <c r="B176" s="320"/>
      <c r="C176" s="319"/>
      <c r="D176" s="319"/>
      <c r="E176" s="318"/>
      <c r="F176" s="307"/>
      <c r="G176" s="317"/>
      <c r="H176" s="316"/>
      <c r="I176" s="316"/>
      <c r="J176" s="315"/>
      <c r="K176" s="314"/>
      <c r="L176" s="314"/>
      <c r="M176" s="313"/>
      <c r="N176" s="313"/>
      <c r="O176" s="10"/>
      <c r="P176" s="312"/>
      <c r="Q176" s="10"/>
      <c r="R176" s="10"/>
      <c r="S176" s="10"/>
    </row>
    <row r="177" spans="1:19" ht="18" customHeight="1" thickBot="1" x14ac:dyDescent="0.3">
      <c r="A177" s="343"/>
      <c r="B177" s="343"/>
      <c r="C177" s="309"/>
      <c r="D177" s="308"/>
      <c r="E177" s="670" t="s">
        <v>147</v>
      </c>
      <c r="F177" s="307" t="s">
        <v>2198</v>
      </c>
      <c r="G177" s="306" t="s">
        <v>1112</v>
      </c>
      <c r="H177" s="305" t="s">
        <v>1174</v>
      </c>
      <c r="I177" s="304"/>
      <c r="J177" s="339"/>
      <c r="K177" s="302" t="s">
        <v>2221</v>
      </c>
      <c r="L177" s="301" t="s">
        <v>1112</v>
      </c>
      <c r="M177" s="300" t="s">
        <v>1173</v>
      </c>
      <c r="N177" s="300"/>
      <c r="O177" s="299"/>
      <c r="P177" s="298" t="s">
        <v>1171</v>
      </c>
      <c r="Q177" s="10"/>
      <c r="R177" s="10"/>
      <c r="S177" s="10"/>
    </row>
    <row r="178" spans="1:19" ht="18" customHeight="1" thickBot="1" x14ac:dyDescent="0.3">
      <c r="A178" s="336"/>
      <c r="B178" s="336"/>
      <c r="C178" s="295"/>
      <c r="D178" s="294"/>
      <c r="E178" s="671"/>
      <c r="F178" s="307"/>
      <c r="G178" s="347"/>
      <c r="H178" s="292"/>
      <c r="I178" s="292"/>
      <c r="J178" s="288"/>
      <c r="K178" s="291" t="s">
        <v>2222</v>
      </c>
      <c r="L178" s="290" t="s">
        <v>966</v>
      </c>
      <c r="M178" s="289" t="s">
        <v>1172</v>
      </c>
      <c r="N178" s="289"/>
      <c r="O178" s="288"/>
      <c r="P178" s="287" t="s">
        <v>1171</v>
      </c>
      <c r="Q178" s="10"/>
      <c r="R178" s="10"/>
      <c r="S178" s="10"/>
    </row>
    <row r="179" spans="1:19" ht="18" customHeight="1" thickBot="1" x14ac:dyDescent="0.3">
      <c r="A179" s="344"/>
      <c r="B179" s="344"/>
      <c r="C179" s="284"/>
      <c r="D179" s="283"/>
      <c r="E179" s="672"/>
      <c r="F179" s="307"/>
      <c r="G179" s="346"/>
      <c r="H179" s="281"/>
      <c r="I179" s="280"/>
      <c r="J179" s="324"/>
      <c r="K179" s="278" t="s">
        <v>2223</v>
      </c>
      <c r="L179" s="345" t="s">
        <v>1170</v>
      </c>
      <c r="M179" s="276" t="s">
        <v>1169</v>
      </c>
      <c r="N179" s="276" t="s">
        <v>1168</v>
      </c>
      <c r="O179" s="275"/>
      <c r="P179" s="274" t="s">
        <v>1167</v>
      </c>
      <c r="Q179" s="10"/>
      <c r="R179" s="10"/>
      <c r="S179" s="10"/>
    </row>
    <row r="180" spans="1:19" ht="18" customHeight="1" thickBot="1" x14ac:dyDescent="0.3">
      <c r="A180" s="320"/>
      <c r="B180" s="320"/>
      <c r="C180" s="319"/>
      <c r="D180" s="319"/>
      <c r="E180" s="318"/>
      <c r="F180" s="307"/>
      <c r="G180" s="317"/>
      <c r="H180" s="316"/>
      <c r="I180" s="316"/>
      <c r="J180" s="315"/>
      <c r="K180" s="314"/>
      <c r="L180" s="314"/>
      <c r="M180" s="313"/>
      <c r="N180" s="313"/>
      <c r="O180" s="10"/>
      <c r="P180" s="312"/>
      <c r="Q180" s="10"/>
      <c r="R180" s="10"/>
      <c r="S180" s="10"/>
    </row>
    <row r="181" spans="1:19" ht="18" customHeight="1" thickBot="1" x14ac:dyDescent="0.3">
      <c r="A181" s="311" t="s">
        <v>1354</v>
      </c>
      <c r="B181" s="310" t="s">
        <v>1325</v>
      </c>
      <c r="C181" s="309" t="s">
        <v>1353</v>
      </c>
      <c r="D181" s="308" t="s">
        <v>1352</v>
      </c>
      <c r="E181" s="698" t="s">
        <v>1264</v>
      </c>
      <c r="F181" s="307" t="s">
        <v>1350</v>
      </c>
      <c r="G181" s="306" t="s">
        <v>1325</v>
      </c>
      <c r="H181" s="305" t="s">
        <v>1351</v>
      </c>
      <c r="I181" s="305"/>
      <c r="J181" s="339"/>
      <c r="K181" s="328" t="s">
        <v>1350</v>
      </c>
      <c r="L181" s="327" t="s">
        <v>1325</v>
      </c>
      <c r="M181" s="326" t="s">
        <v>1349</v>
      </c>
      <c r="N181" s="326"/>
      <c r="O181" s="325"/>
      <c r="P181" s="298" t="s">
        <v>1255</v>
      </c>
      <c r="Q181" s="10"/>
      <c r="R181" s="10"/>
      <c r="S181" s="10"/>
    </row>
    <row r="182" spans="1:19" ht="18" customHeight="1" thickBot="1" x14ac:dyDescent="0.3">
      <c r="A182" s="286"/>
      <c r="B182" s="344"/>
      <c r="C182" s="284"/>
      <c r="D182" s="283"/>
      <c r="E182" s="699"/>
      <c r="F182" s="307" t="s">
        <v>1347</v>
      </c>
      <c r="G182" s="282" t="s">
        <v>1325</v>
      </c>
      <c r="H182" s="281" t="s">
        <v>1348</v>
      </c>
      <c r="I182" s="281"/>
      <c r="J182" s="324"/>
      <c r="K182" s="323" t="s">
        <v>1347</v>
      </c>
      <c r="L182" s="322" t="s">
        <v>1325</v>
      </c>
      <c r="M182" s="321" t="s">
        <v>1346</v>
      </c>
      <c r="N182" s="321"/>
      <c r="O182" s="279"/>
      <c r="P182" s="274" t="s">
        <v>1345</v>
      </c>
      <c r="Q182" s="10"/>
      <c r="R182" s="10"/>
      <c r="S182" s="10"/>
    </row>
    <row r="183" spans="1:19" ht="18" customHeight="1" thickBot="1" x14ac:dyDescent="0.3">
      <c r="A183" s="311"/>
      <c r="B183" s="343"/>
      <c r="C183" s="309"/>
      <c r="D183" s="308"/>
      <c r="E183" s="700" t="s">
        <v>1344</v>
      </c>
      <c r="F183" s="307" t="s">
        <v>1342</v>
      </c>
      <c r="G183" s="342" t="s">
        <v>1325</v>
      </c>
      <c r="H183" s="341" t="s">
        <v>1343</v>
      </c>
      <c r="I183" s="340"/>
      <c r="J183" s="339"/>
      <c r="K183" s="302" t="s">
        <v>1342</v>
      </c>
      <c r="L183" s="338" t="s">
        <v>1325</v>
      </c>
      <c r="M183" s="337" t="s">
        <v>1341</v>
      </c>
      <c r="N183" s="337"/>
      <c r="O183" s="299"/>
      <c r="P183" s="298" t="s">
        <v>1266</v>
      </c>
      <c r="Q183" s="10"/>
      <c r="R183" s="10"/>
      <c r="S183" s="10"/>
    </row>
    <row r="184" spans="1:19" ht="18" customHeight="1" thickBot="1" x14ac:dyDescent="0.3">
      <c r="A184" s="297"/>
      <c r="B184" s="336"/>
      <c r="C184" s="295"/>
      <c r="D184" s="294"/>
      <c r="E184" s="701"/>
      <c r="F184" s="307" t="s">
        <v>2255</v>
      </c>
      <c r="G184" s="333" t="s">
        <v>1325</v>
      </c>
      <c r="H184" s="332" t="s">
        <v>1340</v>
      </c>
      <c r="I184" s="332"/>
      <c r="J184" s="288"/>
      <c r="K184" s="291" t="s">
        <v>2274</v>
      </c>
      <c r="L184" s="330" t="s">
        <v>1325</v>
      </c>
      <c r="M184" s="329" t="s">
        <v>1339</v>
      </c>
      <c r="N184" s="329"/>
      <c r="O184" s="288"/>
      <c r="P184" s="287" t="s">
        <v>1338</v>
      </c>
      <c r="Q184" s="10"/>
      <c r="R184" s="10"/>
      <c r="S184" s="10"/>
    </row>
    <row r="185" spans="1:19" ht="18" customHeight="1" thickBot="1" x14ac:dyDescent="0.3">
      <c r="A185" s="297"/>
      <c r="B185" s="336"/>
      <c r="C185" s="295"/>
      <c r="D185" s="294"/>
      <c r="E185" s="701"/>
      <c r="F185" s="307" t="s">
        <v>1336</v>
      </c>
      <c r="G185" s="333" t="s">
        <v>1325</v>
      </c>
      <c r="H185" s="332" t="s">
        <v>1337</v>
      </c>
      <c r="I185" s="332"/>
      <c r="J185" s="288"/>
      <c r="K185" s="331" t="s">
        <v>1336</v>
      </c>
      <c r="L185" s="330" t="s">
        <v>1325</v>
      </c>
      <c r="M185" s="329" t="s">
        <v>1335</v>
      </c>
      <c r="N185" s="329"/>
      <c r="O185" s="288"/>
      <c r="P185" s="287" t="s">
        <v>1280</v>
      </c>
      <c r="Q185" s="10"/>
      <c r="R185" s="10"/>
      <c r="S185" s="10"/>
    </row>
    <row r="186" spans="1:19" ht="18" customHeight="1" thickBot="1" x14ac:dyDescent="0.3">
      <c r="A186" s="297" t="s">
        <v>1334</v>
      </c>
      <c r="B186" s="296" t="s">
        <v>1325</v>
      </c>
      <c r="C186" s="295" t="s">
        <v>1333</v>
      </c>
      <c r="D186" s="294"/>
      <c r="E186" s="701"/>
      <c r="F186" s="307" t="s">
        <v>1331</v>
      </c>
      <c r="G186" s="333" t="s">
        <v>1325</v>
      </c>
      <c r="H186" s="332" t="s">
        <v>1332</v>
      </c>
      <c r="I186" s="332"/>
      <c r="J186" s="288"/>
      <c r="K186" s="331" t="s">
        <v>1331</v>
      </c>
      <c r="L186" s="330" t="s">
        <v>1325</v>
      </c>
      <c r="M186" s="329" t="s">
        <v>1330</v>
      </c>
      <c r="N186" s="329"/>
      <c r="O186" s="288"/>
      <c r="P186" s="287" t="s">
        <v>1329</v>
      </c>
      <c r="Q186" s="10"/>
      <c r="R186" s="10"/>
      <c r="S186" s="10"/>
    </row>
    <row r="187" spans="1:19" ht="18" customHeight="1" thickBot="1" x14ac:dyDescent="0.3">
      <c r="A187" s="297" t="s">
        <v>1326</v>
      </c>
      <c r="B187" s="296" t="s">
        <v>1325</v>
      </c>
      <c r="C187" s="295" t="s">
        <v>1328</v>
      </c>
      <c r="D187" s="294"/>
      <c r="E187" s="701"/>
      <c r="F187" s="307" t="s">
        <v>1326</v>
      </c>
      <c r="G187" s="333" t="s">
        <v>1325</v>
      </c>
      <c r="H187" s="332" t="s">
        <v>1327</v>
      </c>
      <c r="I187" s="332"/>
      <c r="J187" s="288"/>
      <c r="K187" s="331" t="s">
        <v>1326</v>
      </c>
      <c r="L187" s="330" t="s">
        <v>1325</v>
      </c>
      <c r="M187" s="329" t="s">
        <v>1324</v>
      </c>
      <c r="N187" s="329"/>
      <c r="O187" s="288"/>
      <c r="P187" s="287" t="s">
        <v>1290</v>
      </c>
      <c r="Q187" s="10"/>
      <c r="R187" s="10"/>
      <c r="S187" s="10"/>
    </row>
    <row r="188" spans="1:19" ht="18" customHeight="1" thickBot="1" x14ac:dyDescent="0.3">
      <c r="A188" s="297"/>
      <c r="B188" s="336"/>
      <c r="C188" s="295"/>
      <c r="D188" s="294"/>
      <c r="E188" s="701"/>
      <c r="F188" s="307"/>
      <c r="G188" s="335"/>
      <c r="H188" s="332"/>
      <c r="I188" s="332"/>
      <c r="J188" s="288"/>
      <c r="K188" s="331"/>
      <c r="L188" s="334"/>
      <c r="M188" s="329"/>
      <c r="N188" s="329"/>
      <c r="O188" s="288"/>
      <c r="P188" s="287"/>
      <c r="Q188" s="10"/>
      <c r="R188" s="10"/>
      <c r="S188" s="10"/>
    </row>
    <row r="189" spans="1:19" ht="18" customHeight="1" thickBot="1" x14ac:dyDescent="0.3">
      <c r="A189" s="297" t="s">
        <v>1323</v>
      </c>
      <c r="B189" s="296" t="s">
        <v>1079</v>
      </c>
      <c r="C189" s="295" t="s">
        <v>1322</v>
      </c>
      <c r="D189" s="294"/>
      <c r="E189" s="701"/>
      <c r="F189" s="307" t="s">
        <v>1319</v>
      </c>
      <c r="G189" s="333" t="s">
        <v>1079</v>
      </c>
      <c r="H189" s="332" t="s">
        <v>1321</v>
      </c>
      <c r="I189" s="332" t="s">
        <v>1320</v>
      </c>
      <c r="J189" s="288"/>
      <c r="K189" s="331" t="s">
        <v>1319</v>
      </c>
      <c r="L189" s="330" t="s">
        <v>1079</v>
      </c>
      <c r="M189" s="329" t="s">
        <v>1318</v>
      </c>
      <c r="N189" s="329" t="s">
        <v>1317</v>
      </c>
      <c r="O189" s="288"/>
      <c r="P189" s="287" t="s">
        <v>1266</v>
      </c>
      <c r="Q189" s="10"/>
      <c r="R189" s="10"/>
      <c r="S189" s="10"/>
    </row>
    <row r="190" spans="1:19" ht="18" customHeight="1" thickBot="1" x14ac:dyDescent="0.3">
      <c r="A190" s="297" t="s">
        <v>1316</v>
      </c>
      <c r="B190" s="296" t="s">
        <v>1079</v>
      </c>
      <c r="C190" s="295" t="s">
        <v>1315</v>
      </c>
      <c r="D190" s="294"/>
      <c r="E190" s="701"/>
      <c r="F190" s="307" t="s">
        <v>2256</v>
      </c>
      <c r="G190" s="333" t="s">
        <v>1079</v>
      </c>
      <c r="H190" s="332" t="s">
        <v>1314</v>
      </c>
      <c r="I190" s="332"/>
      <c r="J190" s="288"/>
      <c r="K190" s="291" t="s">
        <v>2275</v>
      </c>
      <c r="L190" s="330" t="s">
        <v>1079</v>
      </c>
      <c r="M190" s="329" t="s">
        <v>1313</v>
      </c>
      <c r="N190" s="329"/>
      <c r="O190" s="288"/>
      <c r="P190" s="287" t="s">
        <v>1312</v>
      </c>
      <c r="Q190" s="10"/>
      <c r="R190" s="10"/>
      <c r="S190" s="10"/>
    </row>
    <row r="191" spans="1:19" ht="18" customHeight="1" thickBot="1" x14ac:dyDescent="0.3">
      <c r="A191" s="297" t="s">
        <v>1311</v>
      </c>
      <c r="B191" s="296" t="s">
        <v>1079</v>
      </c>
      <c r="C191" s="295" t="s">
        <v>1310</v>
      </c>
      <c r="D191" s="294"/>
      <c r="E191" s="701"/>
      <c r="F191" s="307" t="s">
        <v>1308</v>
      </c>
      <c r="G191" s="333" t="s">
        <v>1079</v>
      </c>
      <c r="H191" s="332" t="s">
        <v>1309</v>
      </c>
      <c r="I191" s="332"/>
      <c r="J191" s="288"/>
      <c r="K191" s="291" t="s">
        <v>1308</v>
      </c>
      <c r="L191" s="330" t="s">
        <v>1079</v>
      </c>
      <c r="M191" s="329" t="s">
        <v>1307</v>
      </c>
      <c r="N191" s="329"/>
      <c r="O191" s="288"/>
      <c r="P191" s="287" t="s">
        <v>1306</v>
      </c>
      <c r="Q191" s="10"/>
      <c r="R191" s="10"/>
      <c r="S191" s="10"/>
    </row>
    <row r="192" spans="1:19" ht="18" customHeight="1" thickBot="1" x14ac:dyDescent="0.3">
      <c r="A192" s="297" t="s">
        <v>1305</v>
      </c>
      <c r="B192" s="296" t="s">
        <v>1079</v>
      </c>
      <c r="C192" s="295" t="s">
        <v>1304</v>
      </c>
      <c r="D192" s="294"/>
      <c r="E192" s="701"/>
      <c r="F192" s="307" t="s">
        <v>1302</v>
      </c>
      <c r="G192" s="333" t="s">
        <v>1079</v>
      </c>
      <c r="H192" s="332" t="s">
        <v>1303</v>
      </c>
      <c r="I192" s="332"/>
      <c r="J192" s="288"/>
      <c r="K192" s="291" t="s">
        <v>1302</v>
      </c>
      <c r="L192" s="330" t="s">
        <v>1079</v>
      </c>
      <c r="M192" s="329" t="s">
        <v>1301</v>
      </c>
      <c r="N192" s="329"/>
      <c r="O192" s="288"/>
      <c r="P192" s="287" t="s">
        <v>1300</v>
      </c>
      <c r="Q192" s="10"/>
      <c r="R192" s="10"/>
      <c r="S192" s="10"/>
    </row>
    <row r="193" spans="1:19" ht="18" customHeight="1" thickBot="1" x14ac:dyDescent="0.3">
      <c r="A193" s="297" t="s">
        <v>1297</v>
      </c>
      <c r="B193" s="296" t="s">
        <v>1079</v>
      </c>
      <c r="C193" s="295" t="s">
        <v>1299</v>
      </c>
      <c r="D193" s="294"/>
      <c r="E193" s="701"/>
      <c r="F193" s="307" t="s">
        <v>1297</v>
      </c>
      <c r="G193" s="333" t="s">
        <v>1079</v>
      </c>
      <c r="H193" s="332" t="s">
        <v>1298</v>
      </c>
      <c r="I193" s="332"/>
      <c r="J193" s="288"/>
      <c r="K193" s="291" t="s">
        <v>1297</v>
      </c>
      <c r="L193" s="330" t="s">
        <v>1079</v>
      </c>
      <c r="M193" s="329" t="s">
        <v>1296</v>
      </c>
      <c r="N193" s="329"/>
      <c r="O193" s="288"/>
      <c r="P193" s="287" t="s">
        <v>1295</v>
      </c>
      <c r="Q193" s="10"/>
      <c r="R193" s="10"/>
      <c r="S193" s="10"/>
    </row>
    <row r="194" spans="1:19" ht="18" customHeight="1" thickBot="1" x14ac:dyDescent="0.3">
      <c r="A194" s="297"/>
      <c r="B194" s="336"/>
      <c r="C194" s="295"/>
      <c r="D194" s="294"/>
      <c r="E194" s="701"/>
      <c r="F194" s="307"/>
      <c r="G194" s="335"/>
      <c r="H194" s="332"/>
      <c r="I194" s="332"/>
      <c r="J194" s="288"/>
      <c r="K194" s="291"/>
      <c r="L194" s="334"/>
      <c r="M194" s="329"/>
      <c r="N194" s="329"/>
      <c r="O194" s="288"/>
      <c r="P194" s="287"/>
      <c r="Q194" s="10"/>
      <c r="R194" s="10"/>
      <c r="S194" s="10"/>
    </row>
    <row r="195" spans="1:19" ht="18" customHeight="1" thickBot="1" x14ac:dyDescent="0.3">
      <c r="A195" s="297" t="s">
        <v>1292</v>
      </c>
      <c r="B195" s="296" t="s">
        <v>1127</v>
      </c>
      <c r="C195" s="295" t="s">
        <v>1294</v>
      </c>
      <c r="D195" s="294"/>
      <c r="E195" s="701"/>
      <c r="F195" s="307" t="s">
        <v>1292</v>
      </c>
      <c r="G195" s="333" t="s">
        <v>1127</v>
      </c>
      <c r="H195" s="332" t="s">
        <v>1293</v>
      </c>
      <c r="I195" s="332"/>
      <c r="J195" s="288"/>
      <c r="K195" s="291" t="s">
        <v>1292</v>
      </c>
      <c r="L195" s="330" t="s">
        <v>1127</v>
      </c>
      <c r="M195" s="329" t="s">
        <v>1291</v>
      </c>
      <c r="N195" s="329"/>
      <c r="O195" s="288"/>
      <c r="P195" s="287" t="s">
        <v>1290</v>
      </c>
      <c r="Q195" s="10"/>
      <c r="R195" s="10"/>
      <c r="S195" s="10"/>
    </row>
    <row r="196" spans="1:19" ht="18" customHeight="1" thickBot="1" x14ac:dyDescent="0.3">
      <c r="A196" s="297" t="s">
        <v>314</v>
      </c>
      <c r="B196" s="296" t="s">
        <v>1127</v>
      </c>
      <c r="C196" s="295" t="s">
        <v>1289</v>
      </c>
      <c r="D196" s="294"/>
      <c r="E196" s="701"/>
      <c r="F196" s="307" t="s">
        <v>1287</v>
      </c>
      <c r="G196" s="333" t="s">
        <v>1127</v>
      </c>
      <c r="H196" s="332" t="s">
        <v>1288</v>
      </c>
      <c r="I196" s="332"/>
      <c r="J196" s="288"/>
      <c r="K196" s="291" t="s">
        <v>1287</v>
      </c>
      <c r="L196" s="330" t="s">
        <v>1127</v>
      </c>
      <c r="M196" s="329" t="s">
        <v>1286</v>
      </c>
      <c r="N196" s="329"/>
      <c r="O196" s="288"/>
      <c r="P196" s="287" t="s">
        <v>1285</v>
      </c>
      <c r="Q196" s="10"/>
      <c r="R196" s="10"/>
      <c r="S196" s="10"/>
    </row>
    <row r="197" spans="1:19" ht="18" customHeight="1" thickBot="1" x14ac:dyDescent="0.3">
      <c r="A197" s="297" t="s">
        <v>311</v>
      </c>
      <c r="B197" s="296" t="s">
        <v>1127</v>
      </c>
      <c r="C197" s="295" t="s">
        <v>1284</v>
      </c>
      <c r="D197" s="294"/>
      <c r="E197" s="701"/>
      <c r="F197" s="307" t="s">
        <v>1282</v>
      </c>
      <c r="G197" s="293" t="s">
        <v>1127</v>
      </c>
      <c r="H197" s="292" t="s">
        <v>1283</v>
      </c>
      <c r="I197" s="292"/>
      <c r="J197" s="288"/>
      <c r="K197" s="291" t="s">
        <v>1282</v>
      </c>
      <c r="L197" s="330" t="s">
        <v>1127</v>
      </c>
      <c r="M197" s="329" t="s">
        <v>1281</v>
      </c>
      <c r="N197" s="329"/>
      <c r="O197" s="288"/>
      <c r="P197" s="287" t="s">
        <v>1280</v>
      </c>
      <c r="Q197" s="10"/>
      <c r="R197" s="10"/>
      <c r="S197" s="10"/>
    </row>
    <row r="198" spans="1:19" ht="18" customHeight="1" thickBot="1" x14ac:dyDescent="0.3">
      <c r="A198" s="297" t="s">
        <v>309</v>
      </c>
      <c r="B198" s="296" t="s">
        <v>1127</v>
      </c>
      <c r="C198" s="295" t="s">
        <v>1279</v>
      </c>
      <c r="D198" s="294"/>
      <c r="E198" s="701"/>
      <c r="F198" s="307" t="s">
        <v>2257</v>
      </c>
      <c r="G198" s="293" t="s">
        <v>1127</v>
      </c>
      <c r="H198" s="292" t="s">
        <v>1278</v>
      </c>
      <c r="I198" s="292"/>
      <c r="J198" s="288"/>
      <c r="K198" s="291" t="s">
        <v>2276</v>
      </c>
      <c r="L198" s="290" t="s">
        <v>1127</v>
      </c>
      <c r="M198" s="289" t="s">
        <v>1277</v>
      </c>
      <c r="N198" s="289"/>
      <c r="O198" s="288"/>
      <c r="P198" s="287" t="s">
        <v>1276</v>
      </c>
      <c r="Q198" s="10"/>
      <c r="R198" s="10"/>
      <c r="S198" s="10"/>
    </row>
    <row r="199" spans="1:19" ht="18" customHeight="1" thickBot="1" x14ac:dyDescent="0.3">
      <c r="A199" s="297" t="s">
        <v>307</v>
      </c>
      <c r="B199" s="296" t="s">
        <v>1127</v>
      </c>
      <c r="C199" s="295" t="s">
        <v>1275</v>
      </c>
      <c r="D199" s="294"/>
      <c r="E199" s="701"/>
      <c r="F199" s="307" t="s">
        <v>2258</v>
      </c>
      <c r="G199" s="293" t="s">
        <v>1127</v>
      </c>
      <c r="H199" s="292" t="s">
        <v>1274</v>
      </c>
      <c r="I199" s="292"/>
      <c r="J199" s="288"/>
      <c r="K199" s="291" t="s">
        <v>2277</v>
      </c>
      <c r="L199" s="290" t="s">
        <v>1127</v>
      </c>
      <c r="M199" s="289" t="s">
        <v>1273</v>
      </c>
      <c r="N199" s="289"/>
      <c r="O199" s="288"/>
      <c r="P199" s="287" t="s">
        <v>1272</v>
      </c>
      <c r="Q199" s="10"/>
      <c r="R199" s="10"/>
      <c r="S199" s="10"/>
    </row>
    <row r="200" spans="1:19" ht="18" customHeight="1" thickBot="1" x14ac:dyDescent="0.3">
      <c r="A200" s="286" t="s">
        <v>1271</v>
      </c>
      <c r="B200" s="285" t="s">
        <v>1127</v>
      </c>
      <c r="C200" s="284" t="s">
        <v>1270</v>
      </c>
      <c r="D200" s="283" t="s">
        <v>2161</v>
      </c>
      <c r="E200" s="702"/>
      <c r="F200" s="307" t="s">
        <v>1268</v>
      </c>
      <c r="G200" s="282" t="s">
        <v>1127</v>
      </c>
      <c r="H200" s="281" t="s">
        <v>1269</v>
      </c>
      <c r="I200" s="280"/>
      <c r="J200" s="324"/>
      <c r="K200" s="278" t="s">
        <v>1268</v>
      </c>
      <c r="L200" s="277" t="s">
        <v>1127</v>
      </c>
      <c r="M200" s="276" t="s">
        <v>1267</v>
      </c>
      <c r="N200" s="276"/>
      <c r="O200" s="275"/>
      <c r="P200" s="274" t="s">
        <v>1266</v>
      </c>
      <c r="Q200" s="10"/>
      <c r="R200" s="10"/>
      <c r="S200" s="10"/>
    </row>
    <row r="201" spans="1:19" ht="18" customHeight="1" thickBot="1" x14ac:dyDescent="0.3">
      <c r="A201" s="311" t="s">
        <v>302</v>
      </c>
      <c r="B201" s="310" t="s">
        <v>1127</v>
      </c>
      <c r="C201" s="309" t="s">
        <v>1265</v>
      </c>
      <c r="D201" s="308"/>
      <c r="E201" s="698" t="s">
        <v>1264</v>
      </c>
      <c r="F201" s="307" t="s">
        <v>1262</v>
      </c>
      <c r="G201" s="306" t="s">
        <v>1127</v>
      </c>
      <c r="H201" s="305" t="s">
        <v>1263</v>
      </c>
      <c r="I201" s="305"/>
      <c r="J201" s="325"/>
      <c r="K201" s="328" t="s">
        <v>1262</v>
      </c>
      <c r="L201" s="327" t="s">
        <v>1127</v>
      </c>
      <c r="M201" s="326" t="s">
        <v>1261</v>
      </c>
      <c r="N201" s="326"/>
      <c r="O201" s="325"/>
      <c r="P201" s="298" t="s">
        <v>1260</v>
      </c>
      <c r="Q201" s="10"/>
      <c r="R201" s="10"/>
      <c r="S201" s="10"/>
    </row>
    <row r="202" spans="1:19" ht="18" customHeight="1" thickBot="1" x14ac:dyDescent="0.3">
      <c r="A202" s="286" t="s">
        <v>300</v>
      </c>
      <c r="B202" s="285" t="s">
        <v>1127</v>
      </c>
      <c r="C202" s="284" t="s">
        <v>1259</v>
      </c>
      <c r="D202" s="283"/>
      <c r="E202" s="699"/>
      <c r="F202" s="307" t="s">
        <v>1257</v>
      </c>
      <c r="G202" s="282" t="s">
        <v>1127</v>
      </c>
      <c r="H202" s="281" t="s">
        <v>1258</v>
      </c>
      <c r="I202" s="281"/>
      <c r="J202" s="324"/>
      <c r="K202" s="323" t="s">
        <v>1257</v>
      </c>
      <c r="L202" s="322" t="s">
        <v>1127</v>
      </c>
      <c r="M202" s="321" t="s">
        <v>1256</v>
      </c>
      <c r="N202" s="321"/>
      <c r="O202" s="275"/>
      <c r="P202" s="274" t="s">
        <v>1255</v>
      </c>
      <c r="Q202" s="10"/>
      <c r="R202" s="10"/>
      <c r="S202" s="10"/>
    </row>
    <row r="203" spans="1:19" ht="18" customHeight="1" thickBot="1" x14ac:dyDescent="0.3">
      <c r="A203" s="320"/>
      <c r="B203" s="320"/>
      <c r="C203" s="319"/>
      <c r="D203" s="319"/>
      <c r="E203" s="318"/>
      <c r="F203" s="307"/>
      <c r="G203" s="317"/>
      <c r="H203" s="316"/>
      <c r="I203" s="316"/>
      <c r="J203" s="315"/>
      <c r="K203" s="314"/>
      <c r="L203" s="314"/>
      <c r="M203" s="313"/>
      <c r="N203" s="313"/>
      <c r="O203" s="10"/>
      <c r="P203" s="312"/>
      <c r="Q203" s="10"/>
      <c r="R203" s="10"/>
      <c r="S203" s="10"/>
    </row>
    <row r="204" spans="1:19" ht="18" customHeight="1" thickBot="1" x14ac:dyDescent="0.3">
      <c r="A204" s="311" t="s">
        <v>214</v>
      </c>
      <c r="B204" s="310" t="s">
        <v>1079</v>
      </c>
      <c r="C204" s="309" t="s">
        <v>1254</v>
      </c>
      <c r="D204" s="308"/>
      <c r="E204" s="677" t="s">
        <v>1253</v>
      </c>
      <c r="F204" s="307" t="s">
        <v>214</v>
      </c>
      <c r="G204" s="306" t="s">
        <v>1079</v>
      </c>
      <c r="H204" s="305" t="s">
        <v>1252</v>
      </c>
      <c r="I204" s="304" t="s">
        <v>1242</v>
      </c>
      <c r="J204" s="303"/>
      <c r="K204" s="302" t="s">
        <v>214</v>
      </c>
      <c r="L204" s="301" t="s">
        <v>1079</v>
      </c>
      <c r="M204" s="300" t="s">
        <v>1251</v>
      </c>
      <c r="N204" s="300" t="s">
        <v>1242</v>
      </c>
      <c r="O204" s="299"/>
      <c r="P204" s="298" t="s">
        <v>1250</v>
      </c>
      <c r="Q204" s="10"/>
      <c r="R204" s="10"/>
      <c r="S204" s="10"/>
    </row>
    <row r="205" spans="1:19" ht="18" customHeight="1" thickBot="1" x14ac:dyDescent="0.3">
      <c r="A205" s="297" t="s">
        <v>212</v>
      </c>
      <c r="B205" s="296" t="s">
        <v>1079</v>
      </c>
      <c r="C205" s="295" t="s">
        <v>1249</v>
      </c>
      <c r="D205" s="294"/>
      <c r="E205" s="678"/>
      <c r="F205" s="307" t="s">
        <v>212</v>
      </c>
      <c r="G205" s="293" t="s">
        <v>1079</v>
      </c>
      <c r="H205" s="292" t="s">
        <v>1248</v>
      </c>
      <c r="I205" s="292" t="s">
        <v>1242</v>
      </c>
      <c r="J205" s="288"/>
      <c r="K205" s="291" t="s">
        <v>212</v>
      </c>
      <c r="L205" s="290" t="s">
        <v>1079</v>
      </c>
      <c r="M205" s="289" t="s">
        <v>1247</v>
      </c>
      <c r="N205" s="289" t="s">
        <v>1242</v>
      </c>
      <c r="O205" s="288"/>
      <c r="P205" s="287" t="s">
        <v>1246</v>
      </c>
      <c r="Q205" s="10"/>
      <c r="R205" s="10"/>
      <c r="S205" s="10"/>
    </row>
    <row r="206" spans="1:19" ht="18" customHeight="1" thickBot="1" x14ac:dyDescent="0.3">
      <c r="A206" s="286" t="s">
        <v>210</v>
      </c>
      <c r="B206" s="285" t="s">
        <v>1079</v>
      </c>
      <c r="C206" s="284" t="s">
        <v>1245</v>
      </c>
      <c r="D206" s="283"/>
      <c r="E206" s="679"/>
      <c r="F206" s="307" t="s">
        <v>210</v>
      </c>
      <c r="G206" s="282" t="s">
        <v>1079</v>
      </c>
      <c r="H206" s="281" t="s">
        <v>1244</v>
      </c>
      <c r="I206" s="280" t="s">
        <v>1242</v>
      </c>
      <c r="J206" s="279"/>
      <c r="K206" s="278" t="s">
        <v>210</v>
      </c>
      <c r="L206" s="277" t="s">
        <v>1079</v>
      </c>
      <c r="M206" s="276" t="s">
        <v>1243</v>
      </c>
      <c r="N206" s="276" t="s">
        <v>1242</v>
      </c>
      <c r="O206" s="275"/>
      <c r="P206" s="274" t="s">
        <v>1241</v>
      </c>
      <c r="Q206" s="10"/>
      <c r="R206" s="10"/>
      <c r="S206" s="10"/>
    </row>
    <row r="207" spans="1:19" ht="17.100000000000001" customHeight="1" x14ac:dyDescent="0.25">
      <c r="A207" s="10"/>
      <c r="B207" s="10"/>
      <c r="C207" s="10"/>
      <c r="D207" s="10"/>
      <c r="E207" s="10"/>
      <c r="F207" s="10"/>
      <c r="G207" s="10"/>
      <c r="H207" s="10"/>
      <c r="I207" s="10"/>
      <c r="J207" s="10"/>
      <c r="K207" s="10"/>
      <c r="L207" s="10"/>
      <c r="M207" s="10"/>
      <c r="N207" s="10"/>
      <c r="O207" s="10"/>
      <c r="P207" s="10"/>
      <c r="Q207" s="10"/>
      <c r="R207" s="10"/>
      <c r="S207" s="10"/>
    </row>
    <row r="208" spans="1:19" ht="17.100000000000001" customHeight="1" x14ac:dyDescent="0.25">
      <c r="A208" s="10"/>
      <c r="B208" s="10"/>
      <c r="C208" s="10"/>
      <c r="D208" s="10"/>
      <c r="E208" s="10"/>
      <c r="F208" s="10"/>
      <c r="G208" s="10"/>
      <c r="H208" s="10"/>
      <c r="I208" s="10"/>
      <c r="J208" s="10"/>
      <c r="K208" s="10"/>
      <c r="L208" s="10"/>
      <c r="M208" s="10"/>
      <c r="N208" s="10"/>
      <c r="O208" s="10"/>
      <c r="P208" s="10"/>
      <c r="Q208" s="10"/>
      <c r="R208" s="10"/>
      <c r="S208" s="10"/>
    </row>
    <row r="209" ht="18" customHeight="1" x14ac:dyDescent="0.25"/>
    <row r="210" ht="17.100000000000001" customHeight="1" x14ac:dyDescent="0.25"/>
    <row r="211" ht="17.100000000000001" customHeight="1" x14ac:dyDescent="0.25"/>
    <row r="212" ht="17.100000000000001" customHeight="1" x14ac:dyDescent="0.25"/>
  </sheetData>
  <mergeCells count="21">
    <mergeCell ref="A1:H1"/>
    <mergeCell ref="I50:I51"/>
    <mergeCell ref="N50:N51"/>
    <mergeCell ref="E204:E206"/>
    <mergeCell ref="E37:E51"/>
    <mergeCell ref="E57:E70"/>
    <mergeCell ref="E72:E124"/>
    <mergeCell ref="E126:E146"/>
    <mergeCell ref="E148:E172"/>
    <mergeCell ref="E53:E55"/>
    <mergeCell ref="E181:E182"/>
    <mergeCell ref="E201:E202"/>
    <mergeCell ref="E183:E200"/>
    <mergeCell ref="F2:I2"/>
    <mergeCell ref="E5:E8"/>
    <mergeCell ref="E13:E35"/>
    <mergeCell ref="A2:D2"/>
    <mergeCell ref="K2:N2"/>
    <mergeCell ref="E10:E11"/>
    <mergeCell ref="E174:E175"/>
    <mergeCell ref="E177:E179"/>
  </mergeCells>
  <phoneticPr fontId="50" type="noConversion"/>
  <pageMargins left="0.511811024" right="0.511811024" top="0.78740157499999996" bottom="0.78740157499999996" header="0.31496062000000002" footer="0.31496062000000002"/>
  <pageSetup paperSize="9" scale="18" orientation="portrait" verticalDpi="0" r:id="rId1"/>
  <rowBreaks count="1" manualBreakCount="1">
    <brk id="224" max="54" man="1"/>
  </rowBreaks>
  <colBreaks count="1" manualBreakCount="1">
    <brk id="33"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ED160E-8EA2-4D27-ADD6-6307BF900CD9}">
  <dimension ref="A1:G73"/>
  <sheetViews>
    <sheetView workbookViewId="0">
      <selection sqref="A1:G1"/>
    </sheetView>
  </sheetViews>
  <sheetFormatPr defaultRowHeight="15" x14ac:dyDescent="0.25"/>
  <cols>
    <col min="1" max="1" width="11.42578125" customWidth="1"/>
    <col min="2" max="2" width="31" customWidth="1"/>
    <col min="3" max="3" width="16.7109375" style="400" customWidth="1"/>
    <col min="4" max="4" width="13.42578125" style="21" customWidth="1"/>
    <col min="5" max="5" width="12.28515625" style="21" customWidth="1"/>
    <col min="6" max="6" width="21.7109375" customWidth="1"/>
  </cols>
  <sheetData>
    <row r="1" spans="1:7" ht="27" customHeight="1" x14ac:dyDescent="0.25">
      <c r="A1" s="584" t="s">
        <v>2162</v>
      </c>
      <c r="B1" s="584"/>
      <c r="C1" s="584"/>
      <c r="D1" s="584"/>
      <c r="E1" s="584"/>
      <c r="F1" s="584"/>
      <c r="G1" s="584"/>
    </row>
    <row r="2" spans="1:7" ht="25.5" customHeight="1" x14ac:dyDescent="0.25">
      <c r="A2" s="707" t="s">
        <v>2163</v>
      </c>
      <c r="B2" s="707"/>
      <c r="C2" s="435" t="s">
        <v>2164</v>
      </c>
      <c r="D2" s="434" t="s">
        <v>3</v>
      </c>
      <c r="E2" s="433" t="s">
        <v>5</v>
      </c>
      <c r="F2" s="432" t="s">
        <v>1053</v>
      </c>
      <c r="G2" s="13"/>
    </row>
    <row r="3" spans="1:7" ht="15.75" x14ac:dyDescent="0.25">
      <c r="A3" s="431"/>
      <c r="B3" s="430"/>
      <c r="C3" s="429"/>
      <c r="D3" s="428"/>
      <c r="E3" s="427"/>
      <c r="F3" s="248"/>
      <c r="G3" s="13"/>
    </row>
    <row r="4" spans="1:7" ht="17.100000000000001" customHeight="1" x14ac:dyDescent="0.25">
      <c r="A4" s="708" t="s">
        <v>1686</v>
      </c>
      <c r="B4" s="407" t="s">
        <v>1839</v>
      </c>
      <c r="C4" s="202" t="s">
        <v>1838</v>
      </c>
      <c r="D4" s="414" t="s">
        <v>1708</v>
      </c>
      <c r="E4" s="415" t="s">
        <v>1708</v>
      </c>
      <c r="F4" s="412" t="s">
        <v>1837</v>
      </c>
      <c r="G4" s="13"/>
    </row>
    <row r="5" spans="1:7" ht="17.100000000000001" customHeight="1" x14ac:dyDescent="0.25">
      <c r="A5" s="708"/>
      <c r="B5" s="407" t="s">
        <v>1836</v>
      </c>
      <c r="C5" s="202" t="s">
        <v>1835</v>
      </c>
      <c r="D5" s="414" t="s">
        <v>1708</v>
      </c>
      <c r="E5" s="415" t="s">
        <v>1708</v>
      </c>
      <c r="F5" s="412" t="s">
        <v>1834</v>
      </c>
      <c r="G5" s="13"/>
    </row>
    <row r="6" spans="1:7" ht="17.100000000000001" customHeight="1" x14ac:dyDescent="0.25">
      <c r="A6" s="708"/>
      <c r="B6" s="407" t="s">
        <v>1833</v>
      </c>
      <c r="C6" s="202" t="s">
        <v>1832</v>
      </c>
      <c r="D6" s="414" t="s">
        <v>1708</v>
      </c>
      <c r="E6" s="415" t="s">
        <v>1708</v>
      </c>
      <c r="F6" s="412" t="s">
        <v>1831</v>
      </c>
      <c r="G6" s="13"/>
    </row>
    <row r="7" spans="1:7" ht="17.100000000000001" customHeight="1" x14ac:dyDescent="0.25">
      <c r="A7" s="708"/>
      <c r="B7" s="407" t="s">
        <v>1830</v>
      </c>
      <c r="C7" s="202" t="s">
        <v>1829</v>
      </c>
      <c r="D7" s="414" t="s">
        <v>1708</v>
      </c>
      <c r="E7" s="415" t="s">
        <v>1708</v>
      </c>
      <c r="F7" s="412" t="s">
        <v>1828</v>
      </c>
      <c r="G7" s="13"/>
    </row>
    <row r="8" spans="1:7" ht="17.100000000000001" customHeight="1" x14ac:dyDescent="0.25">
      <c r="A8" s="708"/>
      <c r="B8" s="407" t="s">
        <v>1827</v>
      </c>
      <c r="C8" s="202" t="s">
        <v>1826</v>
      </c>
      <c r="D8" s="414" t="s">
        <v>1708</v>
      </c>
      <c r="E8" s="415" t="s">
        <v>1708</v>
      </c>
      <c r="F8" s="412" t="s">
        <v>1825</v>
      </c>
      <c r="G8" s="13"/>
    </row>
    <row r="9" spans="1:7" ht="17.100000000000001" customHeight="1" x14ac:dyDescent="0.25">
      <c r="A9" s="708"/>
      <c r="B9" s="407" t="s">
        <v>1824</v>
      </c>
      <c r="C9" s="202" t="s">
        <v>1823</v>
      </c>
      <c r="D9" s="414" t="s">
        <v>1708</v>
      </c>
      <c r="E9" s="415" t="s">
        <v>1708</v>
      </c>
      <c r="F9" s="412" t="s">
        <v>1822</v>
      </c>
      <c r="G9" s="13"/>
    </row>
    <row r="10" spans="1:7" ht="17.100000000000001" customHeight="1" x14ac:dyDescent="0.25">
      <c r="A10" s="708"/>
      <c r="B10" s="407" t="s">
        <v>1821</v>
      </c>
      <c r="C10" s="202" t="s">
        <v>1820</v>
      </c>
      <c r="D10" s="414" t="s">
        <v>1708</v>
      </c>
      <c r="E10" s="415" t="s">
        <v>1708</v>
      </c>
      <c r="F10" s="412" t="s">
        <v>1819</v>
      </c>
      <c r="G10" s="13"/>
    </row>
    <row r="11" spans="1:7" ht="17.100000000000001" customHeight="1" x14ac:dyDescent="0.25">
      <c r="A11" s="416"/>
      <c r="B11" s="407"/>
      <c r="C11" s="202"/>
      <c r="D11" s="414"/>
      <c r="E11" s="415"/>
      <c r="F11" s="412"/>
      <c r="G11" s="13"/>
    </row>
    <row r="12" spans="1:7" ht="17.100000000000001" customHeight="1" x14ac:dyDescent="0.25">
      <c r="A12" s="708" t="s">
        <v>1105</v>
      </c>
      <c r="B12" s="407" t="s">
        <v>1818</v>
      </c>
      <c r="C12" s="202" t="s">
        <v>1817</v>
      </c>
      <c r="D12" s="414" t="s">
        <v>1708</v>
      </c>
      <c r="E12" s="415" t="s">
        <v>1708</v>
      </c>
      <c r="F12" s="412" t="s">
        <v>1816</v>
      </c>
      <c r="G12" s="13"/>
    </row>
    <row r="13" spans="1:7" ht="17.100000000000001" customHeight="1" x14ac:dyDescent="0.25">
      <c r="A13" s="708"/>
      <c r="B13" s="407" t="s">
        <v>1815</v>
      </c>
      <c r="C13" s="202" t="s">
        <v>432</v>
      </c>
      <c r="D13" s="414" t="s">
        <v>1708</v>
      </c>
      <c r="E13" s="415" t="s">
        <v>1708</v>
      </c>
      <c r="F13" s="412" t="s">
        <v>1814</v>
      </c>
      <c r="G13" s="13"/>
    </row>
    <row r="14" spans="1:7" ht="17.100000000000001" customHeight="1" x14ac:dyDescent="0.25">
      <c r="A14" s="708"/>
      <c r="B14" s="407" t="s">
        <v>1813</v>
      </c>
      <c r="C14" s="202" t="s">
        <v>430</v>
      </c>
      <c r="D14" s="414" t="s">
        <v>1708</v>
      </c>
      <c r="E14" s="415" t="s">
        <v>1708</v>
      </c>
      <c r="F14" s="412" t="s">
        <v>1812</v>
      </c>
      <c r="G14" s="13"/>
    </row>
    <row r="15" spans="1:7" ht="17.100000000000001" customHeight="1" x14ac:dyDescent="0.25">
      <c r="A15" s="708"/>
      <c r="B15" s="407" t="s">
        <v>1811</v>
      </c>
      <c r="C15" s="202" t="s">
        <v>1810</v>
      </c>
      <c r="D15" s="414" t="s">
        <v>1708</v>
      </c>
      <c r="E15" s="415" t="s">
        <v>1708</v>
      </c>
      <c r="F15" s="412" t="s">
        <v>1809</v>
      </c>
      <c r="G15" s="13"/>
    </row>
    <row r="16" spans="1:7" ht="17.100000000000001" customHeight="1" x14ac:dyDescent="0.25">
      <c r="A16" s="708"/>
      <c r="B16" s="407" t="s">
        <v>1808</v>
      </c>
      <c r="C16" s="202" t="s">
        <v>1807</v>
      </c>
      <c r="D16" s="414" t="s">
        <v>1708</v>
      </c>
      <c r="E16" s="420" t="s">
        <v>1707</v>
      </c>
      <c r="F16" s="412" t="s">
        <v>1084</v>
      </c>
      <c r="G16" s="13"/>
    </row>
    <row r="17" spans="1:7" ht="17.100000000000001" customHeight="1" x14ac:dyDescent="0.25">
      <c r="A17" s="708"/>
      <c r="B17" s="407" t="s">
        <v>1806</v>
      </c>
      <c r="C17" s="202" t="s">
        <v>436</v>
      </c>
      <c r="D17" s="426" t="s">
        <v>2165</v>
      </c>
      <c r="E17" s="425" t="s">
        <v>2165</v>
      </c>
      <c r="F17" s="412" t="s">
        <v>1805</v>
      </c>
      <c r="G17" s="13"/>
    </row>
    <row r="18" spans="1:7" ht="17.100000000000001" customHeight="1" x14ac:dyDescent="0.25">
      <c r="A18" s="708"/>
      <c r="B18" s="407" t="s">
        <v>1804</v>
      </c>
      <c r="C18" s="202" t="s">
        <v>1803</v>
      </c>
      <c r="D18" s="414" t="s">
        <v>1708</v>
      </c>
      <c r="E18" s="415" t="s">
        <v>1708</v>
      </c>
      <c r="F18" s="412" t="s">
        <v>1802</v>
      </c>
      <c r="G18" s="13"/>
    </row>
    <row r="19" spans="1:7" ht="17.100000000000001" customHeight="1" x14ac:dyDescent="0.25">
      <c r="A19" s="416"/>
      <c r="B19" s="407"/>
      <c r="C19" s="202"/>
      <c r="D19" s="414"/>
      <c r="E19" s="423"/>
      <c r="F19" s="412"/>
      <c r="G19" s="13"/>
    </row>
    <row r="20" spans="1:7" ht="17.100000000000001" customHeight="1" x14ac:dyDescent="0.25">
      <c r="A20" s="416" t="s">
        <v>1197</v>
      </c>
      <c r="B20" s="407" t="s">
        <v>1644</v>
      </c>
      <c r="C20" s="202" t="s">
        <v>287</v>
      </c>
      <c r="D20" s="414" t="s">
        <v>1708</v>
      </c>
      <c r="E20" s="415" t="s">
        <v>1708</v>
      </c>
      <c r="F20" s="412" t="s">
        <v>1801</v>
      </c>
      <c r="G20" s="13"/>
    </row>
    <row r="21" spans="1:7" ht="17.100000000000001" customHeight="1" x14ac:dyDescent="0.25">
      <c r="A21" s="416"/>
      <c r="B21" s="407"/>
      <c r="C21" s="202"/>
      <c r="D21" s="414"/>
      <c r="E21" s="419"/>
      <c r="F21" s="412"/>
      <c r="G21" s="13"/>
    </row>
    <row r="22" spans="1:7" ht="17.100000000000001" customHeight="1" x14ac:dyDescent="0.25">
      <c r="A22" s="708" t="s">
        <v>1124</v>
      </c>
      <c r="B22" s="407" t="s">
        <v>1800</v>
      </c>
      <c r="C22" s="202" t="s">
        <v>1799</v>
      </c>
      <c r="D22" s="414" t="s">
        <v>1708</v>
      </c>
      <c r="E22" s="420" t="s">
        <v>1707</v>
      </c>
      <c r="F22" s="412" t="s">
        <v>1798</v>
      </c>
      <c r="G22" s="13"/>
    </row>
    <row r="23" spans="1:7" ht="17.100000000000001" customHeight="1" x14ac:dyDescent="0.25">
      <c r="A23" s="708"/>
      <c r="B23" s="407" t="s">
        <v>1797</v>
      </c>
      <c r="C23" s="202" t="s">
        <v>169</v>
      </c>
      <c r="D23" s="414" t="s">
        <v>1708</v>
      </c>
      <c r="E23" s="420" t="s">
        <v>1707</v>
      </c>
      <c r="F23" s="412" t="s">
        <v>1796</v>
      </c>
      <c r="G23" s="13"/>
    </row>
    <row r="24" spans="1:7" ht="17.100000000000001" customHeight="1" x14ac:dyDescent="0.25">
      <c r="A24" s="424"/>
      <c r="B24" s="407"/>
      <c r="C24" s="202"/>
      <c r="D24" s="414"/>
      <c r="E24" s="423"/>
      <c r="F24" s="412"/>
      <c r="G24" s="13"/>
    </row>
    <row r="25" spans="1:7" ht="17.100000000000001" customHeight="1" x14ac:dyDescent="0.25">
      <c r="A25" s="712" t="s">
        <v>1112</v>
      </c>
      <c r="B25" s="407" t="s">
        <v>1795</v>
      </c>
      <c r="C25" s="202" t="s">
        <v>1794</v>
      </c>
      <c r="D25" s="414" t="s">
        <v>1708</v>
      </c>
      <c r="E25" s="415" t="s">
        <v>1708</v>
      </c>
      <c r="F25" s="422" t="s">
        <v>1793</v>
      </c>
      <c r="G25" s="13"/>
    </row>
    <row r="26" spans="1:7" ht="17.100000000000001" customHeight="1" x14ac:dyDescent="0.25">
      <c r="A26" s="713"/>
      <c r="B26" s="407" t="s">
        <v>1792</v>
      </c>
      <c r="C26" s="202" t="s">
        <v>1791</v>
      </c>
      <c r="D26" s="414" t="s">
        <v>1708</v>
      </c>
      <c r="E26" s="415" t="s">
        <v>1708</v>
      </c>
      <c r="F26" s="412" t="s">
        <v>1084</v>
      </c>
      <c r="G26" s="13"/>
    </row>
    <row r="27" spans="1:7" ht="17.100000000000001" customHeight="1" x14ac:dyDescent="0.25">
      <c r="A27" s="713"/>
      <c r="B27" s="407" t="s">
        <v>1790</v>
      </c>
      <c r="C27" s="202" t="s">
        <v>1789</v>
      </c>
      <c r="D27" s="414" t="s">
        <v>1708</v>
      </c>
      <c r="E27" s="415" t="s">
        <v>1708</v>
      </c>
      <c r="F27" s="412" t="s">
        <v>1788</v>
      </c>
      <c r="G27" s="13"/>
    </row>
    <row r="28" spans="1:7" ht="17.100000000000001" customHeight="1" x14ac:dyDescent="0.25">
      <c r="A28" s="714"/>
      <c r="B28" s="407" t="s">
        <v>1787</v>
      </c>
      <c r="C28" s="202" t="s">
        <v>1786</v>
      </c>
      <c r="D28" s="414" t="s">
        <v>1708</v>
      </c>
      <c r="E28" s="415" t="s">
        <v>1708</v>
      </c>
      <c r="F28" s="412" t="s">
        <v>1785</v>
      </c>
      <c r="G28" s="13"/>
    </row>
    <row r="29" spans="1:7" ht="17.100000000000001" customHeight="1" x14ac:dyDescent="0.25">
      <c r="A29" s="416"/>
      <c r="B29" s="407"/>
      <c r="C29" s="202"/>
      <c r="D29" s="414"/>
      <c r="E29" s="415"/>
      <c r="F29" s="412"/>
      <c r="G29" s="13"/>
    </row>
    <row r="30" spans="1:7" ht="17.100000000000001" customHeight="1" x14ac:dyDescent="0.25">
      <c r="A30" s="708" t="s">
        <v>966</v>
      </c>
      <c r="B30" s="407" t="s">
        <v>1784</v>
      </c>
      <c r="C30" s="202" t="s">
        <v>329</v>
      </c>
      <c r="D30" s="414" t="s">
        <v>1708</v>
      </c>
      <c r="E30" s="415" t="s">
        <v>1708</v>
      </c>
      <c r="F30" s="412" t="s">
        <v>1783</v>
      </c>
      <c r="G30" s="13"/>
    </row>
    <row r="31" spans="1:7" ht="17.100000000000001" customHeight="1" x14ac:dyDescent="0.25">
      <c r="A31" s="708"/>
      <c r="B31" s="407" t="s">
        <v>1782</v>
      </c>
      <c r="C31" s="202" t="s">
        <v>1781</v>
      </c>
      <c r="D31" s="414" t="s">
        <v>1708</v>
      </c>
      <c r="E31" s="415" t="s">
        <v>1708</v>
      </c>
      <c r="F31" s="412" t="s">
        <v>1780</v>
      </c>
      <c r="G31" s="13"/>
    </row>
    <row r="32" spans="1:7" ht="17.100000000000001" customHeight="1" x14ac:dyDescent="0.25">
      <c r="A32" s="708"/>
      <c r="B32" s="407" t="s">
        <v>1779</v>
      </c>
      <c r="C32" s="202" t="s">
        <v>1778</v>
      </c>
      <c r="D32" s="414" t="s">
        <v>1708</v>
      </c>
      <c r="E32" s="415" t="s">
        <v>1708</v>
      </c>
      <c r="F32" s="412" t="s">
        <v>1777</v>
      </c>
      <c r="G32" s="13"/>
    </row>
    <row r="33" spans="1:7" ht="17.100000000000001" customHeight="1" x14ac:dyDescent="0.25">
      <c r="A33" s="708"/>
      <c r="B33" s="407" t="s">
        <v>1776</v>
      </c>
      <c r="C33" s="202" t="s">
        <v>327</v>
      </c>
      <c r="D33" s="414" t="s">
        <v>1708</v>
      </c>
      <c r="E33" s="415" t="s">
        <v>1708</v>
      </c>
      <c r="F33" s="412" t="s">
        <v>1775</v>
      </c>
      <c r="G33" s="13"/>
    </row>
    <row r="34" spans="1:7" ht="17.100000000000001" customHeight="1" x14ac:dyDescent="0.25">
      <c r="A34" s="708"/>
      <c r="B34" s="407" t="s">
        <v>1774</v>
      </c>
      <c r="C34" s="202" t="s">
        <v>325</v>
      </c>
      <c r="D34" s="414" t="s">
        <v>1708</v>
      </c>
      <c r="E34" s="415" t="s">
        <v>1708</v>
      </c>
      <c r="F34" s="412" t="s">
        <v>1773</v>
      </c>
      <c r="G34" s="13"/>
    </row>
    <row r="35" spans="1:7" ht="17.100000000000001" customHeight="1" x14ac:dyDescent="0.25">
      <c r="A35" s="416"/>
      <c r="B35" s="407" t="s">
        <v>1772</v>
      </c>
      <c r="C35" s="202" t="s">
        <v>173</v>
      </c>
      <c r="D35" s="414" t="s">
        <v>1708</v>
      </c>
      <c r="E35" s="415" t="s">
        <v>1708</v>
      </c>
      <c r="F35" s="412" t="s">
        <v>1771</v>
      </c>
      <c r="G35" s="13"/>
    </row>
    <row r="36" spans="1:7" ht="17.100000000000001" customHeight="1" x14ac:dyDescent="0.25">
      <c r="A36" s="416"/>
      <c r="B36" s="407" t="s">
        <v>1770</v>
      </c>
      <c r="C36" s="202" t="s">
        <v>1769</v>
      </c>
      <c r="D36" s="414" t="s">
        <v>1708</v>
      </c>
      <c r="E36" s="415" t="s">
        <v>1708</v>
      </c>
      <c r="F36" s="412" t="s">
        <v>1768</v>
      </c>
      <c r="G36" s="13"/>
    </row>
    <row r="37" spans="1:7" ht="17.100000000000001" customHeight="1" x14ac:dyDescent="0.25">
      <c r="A37" s="416"/>
      <c r="B37" s="407" t="s">
        <v>1767</v>
      </c>
      <c r="C37" s="202" t="s">
        <v>1766</v>
      </c>
      <c r="D37" s="414" t="s">
        <v>1708</v>
      </c>
      <c r="E37" s="415" t="s">
        <v>1708</v>
      </c>
      <c r="F37" s="412" t="s">
        <v>1765</v>
      </c>
      <c r="G37" s="13"/>
    </row>
    <row r="38" spans="1:7" ht="17.100000000000001" customHeight="1" x14ac:dyDescent="0.25">
      <c r="A38" s="416"/>
      <c r="B38" s="407" t="s">
        <v>1764</v>
      </c>
      <c r="C38" s="202" t="s">
        <v>1763</v>
      </c>
      <c r="D38" s="414" t="s">
        <v>1708</v>
      </c>
      <c r="E38" s="415" t="s">
        <v>1708</v>
      </c>
      <c r="F38" s="412" t="s">
        <v>1762</v>
      </c>
      <c r="G38" s="13"/>
    </row>
    <row r="39" spans="1:7" ht="17.100000000000001" customHeight="1" x14ac:dyDescent="0.25">
      <c r="A39" s="416"/>
      <c r="B39" s="407"/>
      <c r="C39" s="202"/>
      <c r="D39" s="414"/>
      <c r="E39" s="419"/>
      <c r="F39" s="412"/>
      <c r="G39" s="13"/>
    </row>
    <row r="40" spans="1:7" ht="17.100000000000001" customHeight="1" x14ac:dyDescent="0.25">
      <c r="A40" s="708" t="s">
        <v>1179</v>
      </c>
      <c r="B40" s="407" t="s">
        <v>1761</v>
      </c>
      <c r="C40" s="202" t="s">
        <v>1760</v>
      </c>
      <c r="D40" s="414" t="s">
        <v>1708</v>
      </c>
      <c r="E40" s="420" t="s">
        <v>1707</v>
      </c>
      <c r="F40" s="412" t="s">
        <v>1759</v>
      </c>
      <c r="G40" s="13"/>
    </row>
    <row r="41" spans="1:7" ht="17.100000000000001" customHeight="1" x14ac:dyDescent="0.25">
      <c r="A41" s="708"/>
      <c r="B41" s="407" t="s">
        <v>1758</v>
      </c>
      <c r="C41" s="202" t="s">
        <v>1757</v>
      </c>
      <c r="D41" s="414" t="s">
        <v>1708</v>
      </c>
      <c r="E41" s="420" t="s">
        <v>1707</v>
      </c>
      <c r="F41" s="412" t="s">
        <v>1756</v>
      </c>
      <c r="G41" s="13"/>
    </row>
    <row r="42" spans="1:7" ht="17.100000000000001" customHeight="1" x14ac:dyDescent="0.25">
      <c r="A42" s="708"/>
      <c r="B42" s="407" t="s">
        <v>1755</v>
      </c>
      <c r="C42" s="202" t="s">
        <v>1754</v>
      </c>
      <c r="D42" s="414" t="s">
        <v>1708</v>
      </c>
      <c r="E42" s="421" t="s">
        <v>1753</v>
      </c>
      <c r="F42" s="412" t="s">
        <v>1752</v>
      </c>
      <c r="G42" s="13"/>
    </row>
    <row r="43" spans="1:7" ht="17.100000000000001" customHeight="1" x14ac:dyDescent="0.25">
      <c r="A43" s="708"/>
      <c r="B43" s="407" t="s">
        <v>1751</v>
      </c>
      <c r="C43" s="202" t="s">
        <v>320</v>
      </c>
      <c r="D43" s="414" t="s">
        <v>1708</v>
      </c>
      <c r="E43" s="420" t="s">
        <v>1707</v>
      </c>
      <c r="F43" s="412" t="s">
        <v>1750</v>
      </c>
      <c r="G43" s="13"/>
    </row>
    <row r="44" spans="1:7" ht="17.100000000000001" customHeight="1" x14ac:dyDescent="0.25">
      <c r="A44" s="708"/>
      <c r="B44" s="407" t="s">
        <v>1749</v>
      </c>
      <c r="C44" s="202" t="s">
        <v>318</v>
      </c>
      <c r="D44" s="414" t="s">
        <v>1708</v>
      </c>
      <c r="E44" s="420" t="s">
        <v>1707</v>
      </c>
      <c r="F44" s="412" t="s">
        <v>1748</v>
      </c>
      <c r="G44" s="13"/>
    </row>
    <row r="45" spans="1:7" ht="17.100000000000001" customHeight="1" x14ac:dyDescent="0.25">
      <c r="A45" s="416"/>
      <c r="B45" s="407"/>
      <c r="C45" s="202"/>
      <c r="D45" s="414"/>
      <c r="E45" s="419"/>
      <c r="F45" s="412"/>
      <c r="G45" s="13"/>
    </row>
    <row r="46" spans="1:7" ht="17.100000000000001" customHeight="1" x14ac:dyDescent="0.25">
      <c r="A46" s="708" t="s">
        <v>1092</v>
      </c>
      <c r="B46" s="407" t="s">
        <v>1747</v>
      </c>
      <c r="C46" s="202" t="s">
        <v>1746</v>
      </c>
      <c r="D46" s="418" t="s">
        <v>2166</v>
      </c>
      <c r="E46" s="417" t="s">
        <v>2166</v>
      </c>
      <c r="F46" s="412" t="s">
        <v>1745</v>
      </c>
      <c r="G46" s="13"/>
    </row>
    <row r="47" spans="1:7" ht="17.100000000000001" customHeight="1" x14ac:dyDescent="0.25">
      <c r="A47" s="708"/>
      <c r="B47" s="407" t="s">
        <v>1744</v>
      </c>
      <c r="C47" s="202" t="s">
        <v>1743</v>
      </c>
      <c r="D47" s="418" t="s">
        <v>2166</v>
      </c>
      <c r="E47" s="417" t="s">
        <v>2166</v>
      </c>
      <c r="F47" s="412" t="s">
        <v>1742</v>
      </c>
      <c r="G47" s="13"/>
    </row>
    <row r="48" spans="1:7" ht="17.100000000000001" customHeight="1" x14ac:dyDescent="0.25">
      <c r="A48" s="708"/>
      <c r="B48" s="407" t="s">
        <v>1741</v>
      </c>
      <c r="C48" s="202" t="s">
        <v>1740</v>
      </c>
      <c r="D48" s="414" t="s">
        <v>1708</v>
      </c>
      <c r="E48" s="415" t="s">
        <v>1708</v>
      </c>
      <c r="F48" s="412" t="s">
        <v>1739</v>
      </c>
      <c r="G48" s="13"/>
    </row>
    <row r="49" spans="1:7" ht="17.100000000000001" customHeight="1" x14ac:dyDescent="0.25">
      <c r="A49" s="416"/>
      <c r="B49" s="407"/>
      <c r="C49" s="202"/>
      <c r="D49" s="414"/>
      <c r="E49" s="415"/>
      <c r="F49" s="412"/>
      <c r="G49" s="13"/>
    </row>
    <row r="50" spans="1:7" ht="17.100000000000001" customHeight="1" x14ac:dyDescent="0.25">
      <c r="A50" s="708" t="s">
        <v>1079</v>
      </c>
      <c r="B50" s="407" t="s">
        <v>1738</v>
      </c>
      <c r="C50" s="202" t="s">
        <v>1520</v>
      </c>
      <c r="D50" s="414" t="s">
        <v>1708</v>
      </c>
      <c r="E50" s="415" t="s">
        <v>1708</v>
      </c>
      <c r="F50" s="412" t="s">
        <v>1737</v>
      </c>
      <c r="G50" s="13"/>
    </row>
    <row r="51" spans="1:7" ht="17.100000000000001" customHeight="1" x14ac:dyDescent="0.25">
      <c r="A51" s="708"/>
      <c r="B51" s="407" t="s">
        <v>1736</v>
      </c>
      <c r="C51" s="202" t="s">
        <v>1735</v>
      </c>
      <c r="D51" s="414" t="s">
        <v>1708</v>
      </c>
      <c r="E51" s="415" t="s">
        <v>1708</v>
      </c>
      <c r="F51" s="412" t="s">
        <v>1734</v>
      </c>
      <c r="G51" s="13"/>
    </row>
    <row r="52" spans="1:7" ht="17.100000000000001" customHeight="1" x14ac:dyDescent="0.25">
      <c r="A52" s="708"/>
      <c r="B52" s="407" t="s">
        <v>1733</v>
      </c>
      <c r="C52" s="202" t="s">
        <v>1732</v>
      </c>
      <c r="D52" s="414" t="s">
        <v>1708</v>
      </c>
      <c r="E52" s="415" t="s">
        <v>1708</v>
      </c>
      <c r="F52" s="412" t="s">
        <v>1731</v>
      </c>
      <c r="G52" s="13"/>
    </row>
    <row r="53" spans="1:7" ht="17.100000000000001" customHeight="1" x14ac:dyDescent="0.25">
      <c r="A53" s="708"/>
      <c r="B53" s="407" t="s">
        <v>1730</v>
      </c>
      <c r="C53" s="202" t="s">
        <v>1729</v>
      </c>
      <c r="D53" s="414" t="s">
        <v>1708</v>
      </c>
      <c r="E53" s="415" t="s">
        <v>1708</v>
      </c>
      <c r="F53" s="412" t="s">
        <v>1726</v>
      </c>
      <c r="G53" s="13"/>
    </row>
    <row r="54" spans="1:7" ht="17.100000000000001" customHeight="1" x14ac:dyDescent="0.25">
      <c r="A54" s="708"/>
      <c r="B54" s="407" t="s">
        <v>1728</v>
      </c>
      <c r="C54" s="202" t="s">
        <v>1727</v>
      </c>
      <c r="D54" s="414" t="s">
        <v>1708</v>
      </c>
      <c r="E54" s="413" t="s">
        <v>1708</v>
      </c>
      <c r="F54" s="412" t="s">
        <v>1726</v>
      </c>
      <c r="G54" s="13"/>
    </row>
    <row r="55" spans="1:7" ht="17.100000000000001" customHeight="1" x14ac:dyDescent="0.25">
      <c r="A55" s="708"/>
      <c r="B55" s="407" t="s">
        <v>1725</v>
      </c>
      <c r="C55" s="202" t="s">
        <v>1724</v>
      </c>
      <c r="D55" s="406" t="s">
        <v>1708</v>
      </c>
      <c r="E55" s="411" t="s">
        <v>1707</v>
      </c>
      <c r="F55" s="404" t="s">
        <v>1723</v>
      </c>
      <c r="G55" s="13"/>
    </row>
    <row r="56" spans="1:7" ht="17.100000000000001" customHeight="1" x14ac:dyDescent="0.25">
      <c r="A56" s="708"/>
      <c r="B56" s="407" t="s">
        <v>1722</v>
      </c>
      <c r="C56" s="202" t="s">
        <v>1721</v>
      </c>
      <c r="D56" s="406" t="s">
        <v>1708</v>
      </c>
      <c r="E56" s="408" t="s">
        <v>1707</v>
      </c>
      <c r="F56" s="409" t="s">
        <v>1720</v>
      </c>
      <c r="G56" s="13"/>
    </row>
    <row r="57" spans="1:7" ht="17.100000000000001" customHeight="1" x14ac:dyDescent="0.25">
      <c r="A57" s="708"/>
      <c r="B57" s="407" t="s">
        <v>1719</v>
      </c>
      <c r="C57" s="410" t="s">
        <v>1718</v>
      </c>
      <c r="D57" s="406" t="s">
        <v>1708</v>
      </c>
      <c r="E57" s="408" t="s">
        <v>1707</v>
      </c>
      <c r="F57" s="409" t="s">
        <v>1717</v>
      </c>
      <c r="G57" s="13"/>
    </row>
    <row r="58" spans="1:7" ht="17.100000000000001" customHeight="1" x14ac:dyDescent="0.25">
      <c r="A58" s="708"/>
      <c r="B58" s="407" t="s">
        <v>1716</v>
      </c>
      <c r="C58" s="202" t="s">
        <v>1715</v>
      </c>
      <c r="D58" s="406" t="s">
        <v>1708</v>
      </c>
      <c r="E58" s="408" t="s">
        <v>1707</v>
      </c>
      <c r="F58" s="404" t="s">
        <v>1714</v>
      </c>
      <c r="G58" s="13"/>
    </row>
    <row r="59" spans="1:7" ht="17.100000000000001" customHeight="1" x14ac:dyDescent="0.25">
      <c r="A59" s="708"/>
      <c r="B59" s="407" t="s">
        <v>1713</v>
      </c>
      <c r="C59" s="202" t="s">
        <v>1712</v>
      </c>
      <c r="D59" s="406" t="s">
        <v>1708</v>
      </c>
      <c r="E59" s="408" t="s">
        <v>1707</v>
      </c>
      <c r="F59" s="404" t="s">
        <v>1711</v>
      </c>
      <c r="G59" s="13"/>
    </row>
    <row r="60" spans="1:7" ht="17.100000000000001" customHeight="1" x14ac:dyDescent="0.25">
      <c r="A60" s="708"/>
      <c r="B60" s="407" t="s">
        <v>1710</v>
      </c>
      <c r="C60" s="202" t="s">
        <v>1709</v>
      </c>
      <c r="D60" s="406" t="s">
        <v>1708</v>
      </c>
      <c r="E60" s="405" t="s">
        <v>1707</v>
      </c>
      <c r="F60" s="404" t="s">
        <v>1706</v>
      </c>
      <c r="G60" s="13"/>
    </row>
    <row r="61" spans="1:7" ht="15" customHeight="1" x14ac:dyDescent="0.25">
      <c r="A61" s="13"/>
      <c r="B61" s="13"/>
      <c r="C61" s="403"/>
      <c r="D61" s="709" t="s">
        <v>1705</v>
      </c>
      <c r="E61" s="635" t="s">
        <v>1704</v>
      </c>
      <c r="F61" s="13"/>
      <c r="G61" s="13"/>
    </row>
    <row r="62" spans="1:7" ht="15" customHeight="1" x14ac:dyDescent="0.25">
      <c r="A62" s="13"/>
      <c r="B62" s="13"/>
      <c r="C62" s="403"/>
      <c r="D62" s="710"/>
      <c r="E62" s="636"/>
      <c r="F62" s="13"/>
      <c r="G62" s="13"/>
    </row>
    <row r="63" spans="1:7" ht="15" customHeight="1" x14ac:dyDescent="0.25">
      <c r="A63" s="13"/>
      <c r="B63" s="13"/>
      <c r="C63" s="403"/>
      <c r="D63" s="711"/>
      <c r="E63" s="637"/>
      <c r="F63" s="13"/>
      <c r="G63" s="13"/>
    </row>
    <row r="67" spans="1:6" x14ac:dyDescent="0.25">
      <c r="A67" s="186"/>
      <c r="B67" s="61"/>
      <c r="D67" s="402"/>
      <c r="E67" s="23"/>
      <c r="F67" s="61"/>
    </row>
    <row r="71" spans="1:6" ht="15" customHeight="1" x14ac:dyDescent="0.25">
      <c r="D71" s="27"/>
      <c r="E71" s="401"/>
    </row>
    <row r="72" spans="1:6" ht="15" customHeight="1" x14ac:dyDescent="0.25">
      <c r="D72" s="27"/>
      <c r="E72" s="27"/>
    </row>
    <row r="73" spans="1:6" ht="15" customHeight="1" x14ac:dyDescent="0.25">
      <c r="D73" s="27"/>
      <c r="E73" s="27"/>
    </row>
  </sheetData>
  <mergeCells count="12">
    <mergeCell ref="D61:D63"/>
    <mergeCell ref="E61:E63"/>
    <mergeCell ref="A25:A28"/>
    <mergeCell ref="A30:A34"/>
    <mergeCell ref="A40:A44"/>
    <mergeCell ref="A46:A48"/>
    <mergeCell ref="A50:A60"/>
    <mergeCell ref="A2:B2"/>
    <mergeCell ref="A4:A10"/>
    <mergeCell ref="A12:A18"/>
    <mergeCell ref="A22:A23"/>
    <mergeCell ref="A1:G1"/>
  </mergeCells>
  <pageMargins left="0.511811024" right="0.511811024" top="0.78740157499999996" bottom="0.78740157499999996" header="0.31496062000000002" footer="0.31496062000000002"/>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0CB07-92A6-40FE-A43D-94414588F14A}">
  <dimension ref="A1:J61"/>
  <sheetViews>
    <sheetView zoomScale="115" zoomScaleNormal="115" workbookViewId="0">
      <selection sqref="A1:J1"/>
    </sheetView>
  </sheetViews>
  <sheetFormatPr defaultRowHeight="15" x14ac:dyDescent="0.25"/>
  <cols>
    <col min="1" max="1" width="11.5703125" customWidth="1"/>
    <col min="2" max="2" width="32.28515625" customWidth="1"/>
    <col min="3" max="3" width="15.28515625" customWidth="1"/>
    <col min="5" max="5" width="11" customWidth="1"/>
    <col min="6" max="6" width="32.140625" customWidth="1"/>
    <col min="7" max="7" width="14.42578125" customWidth="1"/>
    <col min="8" max="8" width="19" customWidth="1"/>
    <col min="9" max="9" width="18" style="52" customWidth="1"/>
    <col min="14" max="14" width="16.5703125" customWidth="1"/>
    <col min="15" max="15" width="11.85546875" customWidth="1"/>
    <col min="16" max="16" width="25" customWidth="1"/>
    <col min="17" max="17" width="17.85546875" customWidth="1"/>
    <col min="20" max="20" width="17.42578125" customWidth="1"/>
    <col min="21" max="21" width="12.7109375" customWidth="1"/>
    <col min="22" max="22" width="29.42578125" customWidth="1"/>
    <col min="23" max="24" width="18.28515625" customWidth="1"/>
  </cols>
  <sheetData>
    <row r="1" spans="1:10" ht="20.25" customHeight="1" x14ac:dyDescent="0.25">
      <c r="A1" s="584" t="s">
        <v>2167</v>
      </c>
      <c r="B1" s="584"/>
      <c r="C1" s="584"/>
      <c r="D1" s="584"/>
      <c r="E1" s="584"/>
      <c r="F1" s="584"/>
      <c r="G1" s="584"/>
      <c r="H1" s="584"/>
      <c r="I1" s="584"/>
      <c r="J1" s="584"/>
    </row>
    <row r="2" spans="1:10" ht="18.75" x14ac:dyDescent="0.3">
      <c r="A2" s="718" t="s">
        <v>3</v>
      </c>
      <c r="B2" s="718"/>
      <c r="C2" s="718"/>
      <c r="D2" s="467"/>
      <c r="E2" s="721" t="s">
        <v>5</v>
      </c>
      <c r="F2" s="721"/>
      <c r="G2" s="721"/>
      <c r="H2" s="721"/>
      <c r="I2" s="133"/>
      <c r="J2" s="13"/>
    </row>
    <row r="3" spans="1:10" ht="15.75" x14ac:dyDescent="0.25">
      <c r="A3" s="466"/>
      <c r="B3" s="466"/>
      <c r="C3" s="465"/>
      <c r="D3" s="13"/>
      <c r="E3" s="715"/>
      <c r="F3" s="716"/>
      <c r="G3" s="717"/>
      <c r="H3" s="464"/>
      <c r="I3" s="133"/>
      <c r="J3" s="13"/>
    </row>
    <row r="4" spans="1:10" ht="18.75" customHeight="1" x14ac:dyDescent="0.25">
      <c r="A4" s="719" t="s">
        <v>1121</v>
      </c>
      <c r="B4" s="719"/>
      <c r="C4" s="463" t="s">
        <v>1996</v>
      </c>
      <c r="D4" s="462"/>
      <c r="E4" s="720" t="s">
        <v>1121</v>
      </c>
      <c r="F4" s="720"/>
      <c r="G4" s="461" t="s">
        <v>1996</v>
      </c>
      <c r="H4" s="460" t="s">
        <v>1238</v>
      </c>
      <c r="I4" s="459" t="s">
        <v>1053</v>
      </c>
      <c r="J4" s="13"/>
    </row>
    <row r="5" spans="1:10" ht="15.75" x14ac:dyDescent="0.25">
      <c r="A5" s="444" t="s">
        <v>1995</v>
      </c>
      <c r="B5" s="443" t="s">
        <v>1691</v>
      </c>
      <c r="C5" s="442" t="s">
        <v>450</v>
      </c>
      <c r="D5" s="438"/>
      <c r="E5" s="204"/>
      <c r="F5" s="204"/>
      <c r="G5" s="207"/>
      <c r="H5" s="441"/>
      <c r="I5" s="203" t="s">
        <v>1684</v>
      </c>
      <c r="J5" s="13"/>
    </row>
    <row r="6" spans="1:10" ht="15.75" x14ac:dyDescent="0.25">
      <c r="A6" s="444" t="s">
        <v>1990</v>
      </c>
      <c r="B6" s="458" t="s">
        <v>1994</v>
      </c>
      <c r="C6" s="442" t="s">
        <v>1992</v>
      </c>
      <c r="D6" s="438"/>
      <c r="E6" s="437" t="s">
        <v>1990</v>
      </c>
      <c r="F6" s="205" t="s">
        <v>1993</v>
      </c>
      <c r="G6" s="207" t="s">
        <v>1992</v>
      </c>
      <c r="H6" s="441"/>
      <c r="I6" s="203" t="s">
        <v>1887</v>
      </c>
      <c r="J6" s="13"/>
    </row>
    <row r="7" spans="1:10" ht="15.75" x14ac:dyDescent="0.25">
      <c r="A7" s="444" t="s">
        <v>1990</v>
      </c>
      <c r="B7" s="443" t="s">
        <v>1991</v>
      </c>
      <c r="C7" s="439" t="s">
        <v>1988</v>
      </c>
      <c r="D7" s="13"/>
      <c r="E7" s="437" t="s">
        <v>1990</v>
      </c>
      <c r="F7" s="205" t="s">
        <v>1989</v>
      </c>
      <c r="G7" s="207" t="s">
        <v>1988</v>
      </c>
      <c r="H7" s="204"/>
      <c r="I7" s="203" t="s">
        <v>1987</v>
      </c>
      <c r="J7" s="13"/>
    </row>
    <row r="8" spans="1:10" ht="15.75" x14ac:dyDescent="0.25">
      <c r="A8" s="444" t="s">
        <v>1982</v>
      </c>
      <c r="B8" s="443" t="s">
        <v>1986</v>
      </c>
      <c r="C8" s="442" t="s">
        <v>1984</v>
      </c>
      <c r="D8" s="438"/>
      <c r="E8" s="437" t="s">
        <v>1982</v>
      </c>
      <c r="F8" s="205" t="s">
        <v>1985</v>
      </c>
      <c r="G8" s="207" t="s">
        <v>1984</v>
      </c>
      <c r="H8" s="441"/>
      <c r="I8" s="203" t="s">
        <v>1983</v>
      </c>
      <c r="J8" s="13"/>
    </row>
    <row r="9" spans="1:10" ht="15.75" x14ac:dyDescent="0.25">
      <c r="A9" s="444" t="s">
        <v>1982</v>
      </c>
      <c r="B9" s="443" t="s">
        <v>1981</v>
      </c>
      <c r="C9" s="442" t="s">
        <v>1980</v>
      </c>
      <c r="D9" s="438"/>
      <c r="E9" s="437"/>
      <c r="F9" s="205"/>
      <c r="G9" s="207"/>
      <c r="H9" s="441"/>
      <c r="I9" s="203" t="s">
        <v>1084</v>
      </c>
      <c r="J9" s="13"/>
    </row>
    <row r="10" spans="1:10" ht="15.75" x14ac:dyDescent="0.25">
      <c r="A10" s="444" t="s">
        <v>1956</v>
      </c>
      <c r="B10" s="443" t="s">
        <v>1539</v>
      </c>
      <c r="C10" s="442" t="s">
        <v>1979</v>
      </c>
      <c r="D10" s="438"/>
      <c r="E10" s="437" t="s">
        <v>1956</v>
      </c>
      <c r="F10" s="205" t="s">
        <v>1539</v>
      </c>
      <c r="G10" s="207" t="s">
        <v>1979</v>
      </c>
      <c r="H10" s="441"/>
      <c r="I10" s="203" t="s">
        <v>1051</v>
      </c>
      <c r="J10" s="13"/>
    </row>
    <row r="11" spans="1:10" ht="15.75" x14ac:dyDescent="0.25">
      <c r="A11" s="444" t="s">
        <v>1956</v>
      </c>
      <c r="B11" s="443" t="s">
        <v>1978</v>
      </c>
      <c r="C11" s="439" t="s">
        <v>1976</v>
      </c>
      <c r="D11" s="13"/>
      <c r="E11" s="437" t="s">
        <v>1956</v>
      </c>
      <c r="F11" s="205" t="s">
        <v>1977</v>
      </c>
      <c r="G11" s="207" t="s">
        <v>1976</v>
      </c>
      <c r="H11" s="205" t="s">
        <v>1975</v>
      </c>
      <c r="I11" s="203" t="s">
        <v>1974</v>
      </c>
      <c r="J11" s="13"/>
    </row>
    <row r="12" spans="1:10" ht="15.75" x14ac:dyDescent="0.25">
      <c r="A12" s="444" t="s">
        <v>1956</v>
      </c>
      <c r="B12" s="443" t="s">
        <v>1973</v>
      </c>
      <c r="C12" s="439" t="s">
        <v>1971</v>
      </c>
      <c r="D12" s="13"/>
      <c r="E12" s="437" t="s">
        <v>1956</v>
      </c>
      <c r="F12" s="205" t="s">
        <v>1972</v>
      </c>
      <c r="G12" s="207" t="s">
        <v>1971</v>
      </c>
      <c r="H12" s="204"/>
      <c r="I12" s="203" t="s">
        <v>1970</v>
      </c>
      <c r="J12" s="13"/>
    </row>
    <row r="13" spans="1:10" ht="15.75" customHeight="1" x14ac:dyDescent="0.25">
      <c r="A13" s="444" t="s">
        <v>1956</v>
      </c>
      <c r="B13" s="443" t="s">
        <v>1969</v>
      </c>
      <c r="C13" s="442" t="s">
        <v>2278</v>
      </c>
      <c r="D13" s="438"/>
      <c r="E13" s="437"/>
      <c r="F13" s="205"/>
      <c r="G13" s="207"/>
      <c r="H13" s="441"/>
      <c r="I13" s="203" t="s">
        <v>2168</v>
      </c>
      <c r="J13" s="13"/>
    </row>
    <row r="14" spans="1:10" ht="15.75" x14ac:dyDescent="0.25">
      <c r="A14" s="444" t="s">
        <v>1956</v>
      </c>
      <c r="B14" s="443" t="s">
        <v>1968</v>
      </c>
      <c r="C14" s="442" t="s">
        <v>1967</v>
      </c>
      <c r="D14" s="438"/>
      <c r="E14" s="437"/>
      <c r="F14" s="205"/>
      <c r="G14" s="207"/>
      <c r="H14" s="441"/>
      <c r="I14" s="203" t="s">
        <v>1966</v>
      </c>
      <c r="J14" s="13"/>
    </row>
    <row r="15" spans="1:10" ht="15.75" x14ac:dyDescent="0.25">
      <c r="A15" s="444" t="s">
        <v>1956</v>
      </c>
      <c r="B15" s="443" t="s">
        <v>1965</v>
      </c>
      <c r="C15" s="442" t="s">
        <v>1963</v>
      </c>
      <c r="D15" s="13"/>
      <c r="E15" s="437" t="s">
        <v>1956</v>
      </c>
      <c r="F15" s="205" t="s">
        <v>1964</v>
      </c>
      <c r="G15" s="207" t="s">
        <v>1963</v>
      </c>
      <c r="H15" s="204"/>
      <c r="I15" s="203" t="s">
        <v>1962</v>
      </c>
      <c r="J15" s="13"/>
    </row>
    <row r="16" spans="1:10" ht="15.75" x14ac:dyDescent="0.25">
      <c r="A16" s="444" t="s">
        <v>1956</v>
      </c>
      <c r="B16" s="443" t="s">
        <v>1961</v>
      </c>
      <c r="C16" s="442" t="s">
        <v>1959</v>
      </c>
      <c r="D16" s="438"/>
      <c r="E16" s="437" t="s">
        <v>1956</v>
      </c>
      <c r="F16" s="205" t="s">
        <v>1960</v>
      </c>
      <c r="G16" s="207" t="s">
        <v>1959</v>
      </c>
      <c r="H16" s="441"/>
      <c r="I16" s="203" t="s">
        <v>1958</v>
      </c>
      <c r="J16" s="13"/>
    </row>
    <row r="17" spans="1:10" ht="15.75" x14ac:dyDescent="0.25">
      <c r="A17" s="444" t="s">
        <v>1956</v>
      </c>
      <c r="B17" s="443" t="s">
        <v>1957</v>
      </c>
      <c r="C17" s="442" t="s">
        <v>1954</v>
      </c>
      <c r="D17" s="438"/>
      <c r="E17" s="437" t="s">
        <v>1956</v>
      </c>
      <c r="F17" s="205" t="s">
        <v>1955</v>
      </c>
      <c r="G17" s="207" t="s">
        <v>1954</v>
      </c>
      <c r="H17" s="441"/>
      <c r="I17" s="203" t="s">
        <v>1953</v>
      </c>
      <c r="J17" s="13"/>
    </row>
    <row r="18" spans="1:10" ht="15.75" x14ac:dyDescent="0.25">
      <c r="A18" s="444" t="s">
        <v>1951</v>
      </c>
      <c r="B18" s="443" t="s">
        <v>1952</v>
      </c>
      <c r="C18" s="442" t="s">
        <v>1144</v>
      </c>
      <c r="D18" s="438"/>
      <c r="E18" s="437" t="s">
        <v>1951</v>
      </c>
      <c r="F18" s="205" t="s">
        <v>1950</v>
      </c>
      <c r="G18" s="570" t="s">
        <v>2283</v>
      </c>
      <c r="H18" s="441"/>
      <c r="I18" s="203" t="s">
        <v>2169</v>
      </c>
      <c r="J18" s="13"/>
    </row>
    <row r="19" spans="1:10" ht="15.75" x14ac:dyDescent="0.25">
      <c r="A19" s="444" t="s">
        <v>1946</v>
      </c>
      <c r="B19" s="443" t="s">
        <v>1416</v>
      </c>
      <c r="C19" s="442" t="s">
        <v>1949</v>
      </c>
      <c r="D19" s="438"/>
      <c r="E19" s="437" t="s">
        <v>1946</v>
      </c>
      <c r="F19" s="205" t="s">
        <v>1414</v>
      </c>
      <c r="G19" s="207" t="s">
        <v>279</v>
      </c>
      <c r="H19" s="441"/>
      <c r="I19" s="203" t="s">
        <v>1948</v>
      </c>
      <c r="J19" s="13"/>
    </row>
    <row r="20" spans="1:10" ht="15.75" x14ac:dyDescent="0.25">
      <c r="A20" s="444" t="s">
        <v>1946</v>
      </c>
      <c r="B20" s="443" t="s">
        <v>1402</v>
      </c>
      <c r="C20" s="442" t="s">
        <v>1781</v>
      </c>
      <c r="D20" s="438"/>
      <c r="E20" s="437" t="s">
        <v>1946</v>
      </c>
      <c r="F20" s="205" t="s">
        <v>1399</v>
      </c>
      <c r="G20" s="207" t="s">
        <v>1781</v>
      </c>
      <c r="H20" s="441"/>
      <c r="I20" s="203" t="s">
        <v>1398</v>
      </c>
      <c r="J20" s="13"/>
    </row>
    <row r="21" spans="1:10" ht="15.75" x14ac:dyDescent="0.25">
      <c r="A21" s="444" t="s">
        <v>1946</v>
      </c>
      <c r="B21" s="443" t="s">
        <v>1947</v>
      </c>
      <c r="C21" s="439" t="s">
        <v>1944</v>
      </c>
      <c r="D21" s="13"/>
      <c r="E21" s="437" t="s">
        <v>1946</v>
      </c>
      <c r="F21" s="205" t="s">
        <v>1945</v>
      </c>
      <c r="G21" s="207" t="s">
        <v>1944</v>
      </c>
      <c r="H21" s="204"/>
      <c r="I21" s="203" t="s">
        <v>1943</v>
      </c>
      <c r="J21" s="13"/>
    </row>
    <row r="22" spans="1:10" ht="15.75" x14ac:dyDescent="0.25">
      <c r="A22" s="444" t="s">
        <v>1926</v>
      </c>
      <c r="B22" s="443" t="s">
        <v>1942</v>
      </c>
      <c r="C22" s="442" t="s">
        <v>1940</v>
      </c>
      <c r="D22" s="438"/>
      <c r="E22" s="437" t="s">
        <v>1926</v>
      </c>
      <c r="F22" s="205" t="s">
        <v>1941</v>
      </c>
      <c r="G22" s="207" t="s">
        <v>1940</v>
      </c>
      <c r="H22" s="441"/>
      <c r="I22" s="203" t="s">
        <v>1939</v>
      </c>
      <c r="J22" s="13"/>
    </row>
    <row r="23" spans="1:10" ht="15.75" x14ac:dyDescent="0.25">
      <c r="A23" s="444" t="s">
        <v>1926</v>
      </c>
      <c r="B23" s="443" t="s">
        <v>1938</v>
      </c>
      <c r="C23" s="439" t="s">
        <v>1937</v>
      </c>
      <c r="D23" s="13"/>
      <c r="E23" s="204"/>
      <c r="F23" s="204"/>
      <c r="G23" s="207"/>
      <c r="H23" s="204"/>
      <c r="I23" s="203" t="s">
        <v>1936</v>
      </c>
      <c r="J23" s="13"/>
    </row>
    <row r="24" spans="1:10" ht="15.75" x14ac:dyDescent="0.25">
      <c r="A24" s="444"/>
      <c r="B24" s="443"/>
      <c r="C24" s="442"/>
      <c r="D24" s="438"/>
      <c r="E24" s="437" t="s">
        <v>1926</v>
      </c>
      <c r="F24" s="205" t="s">
        <v>1935</v>
      </c>
      <c r="G24" s="207" t="s">
        <v>1934</v>
      </c>
      <c r="H24" s="441"/>
      <c r="I24" s="203" t="s">
        <v>1933</v>
      </c>
      <c r="J24" s="13"/>
    </row>
    <row r="25" spans="1:10" ht="15.75" x14ac:dyDescent="0.25">
      <c r="A25" s="444" t="s">
        <v>1926</v>
      </c>
      <c r="B25" s="443" t="s">
        <v>1932</v>
      </c>
      <c r="C25" s="457" t="s">
        <v>1930</v>
      </c>
      <c r="D25" s="438"/>
      <c r="E25" s="437" t="s">
        <v>1926</v>
      </c>
      <c r="F25" s="205" t="s">
        <v>1931</v>
      </c>
      <c r="G25" s="254" t="s">
        <v>1930</v>
      </c>
      <c r="H25" s="456"/>
      <c r="I25" s="203" t="s">
        <v>1929</v>
      </c>
      <c r="J25" s="13"/>
    </row>
    <row r="26" spans="1:10" ht="15.75" x14ac:dyDescent="0.25">
      <c r="A26" s="444"/>
      <c r="B26" s="443"/>
      <c r="C26" s="442"/>
      <c r="D26" s="438"/>
      <c r="E26" s="437" t="s">
        <v>1926</v>
      </c>
      <c r="F26" s="205" t="s">
        <v>1555</v>
      </c>
      <c r="G26" s="207" t="s">
        <v>1928</v>
      </c>
      <c r="H26" s="441"/>
      <c r="I26" s="203" t="s">
        <v>1927</v>
      </c>
      <c r="J26" s="13"/>
    </row>
    <row r="27" spans="1:10" ht="15.75" x14ac:dyDescent="0.25">
      <c r="A27" s="444"/>
      <c r="B27" s="443"/>
      <c r="C27" s="442"/>
      <c r="D27" s="438"/>
      <c r="E27" s="437" t="s">
        <v>1926</v>
      </c>
      <c r="F27" s="205" t="s">
        <v>1551</v>
      </c>
      <c r="G27" s="207" t="s">
        <v>1925</v>
      </c>
      <c r="H27" s="441"/>
      <c r="I27" s="203" t="s">
        <v>1924</v>
      </c>
      <c r="J27" s="13"/>
    </row>
    <row r="28" spans="1:10" ht="15.75" x14ac:dyDescent="0.25">
      <c r="A28" s="444" t="s">
        <v>1917</v>
      </c>
      <c r="B28" s="455" t="s">
        <v>1923</v>
      </c>
      <c r="C28" s="439" t="s">
        <v>2279</v>
      </c>
      <c r="D28" s="438"/>
      <c r="E28" s="437"/>
      <c r="F28" s="205"/>
      <c r="G28" s="207"/>
      <c r="H28" s="441"/>
      <c r="I28" s="203" t="s">
        <v>1084</v>
      </c>
      <c r="J28" s="13"/>
    </row>
    <row r="29" spans="1:10" ht="15.75" x14ac:dyDescent="0.25">
      <c r="A29" s="444" t="s">
        <v>1917</v>
      </c>
      <c r="B29" s="443" t="s">
        <v>1922</v>
      </c>
      <c r="C29" s="439" t="s">
        <v>1920</v>
      </c>
      <c r="D29" s="13"/>
      <c r="E29" s="437" t="s">
        <v>1917</v>
      </c>
      <c r="F29" s="205" t="s">
        <v>1921</v>
      </c>
      <c r="G29" s="207" t="s">
        <v>1920</v>
      </c>
      <c r="H29" s="204"/>
      <c r="I29" s="203" t="s">
        <v>1919</v>
      </c>
      <c r="J29" s="13"/>
    </row>
    <row r="30" spans="1:10" ht="15.75" x14ac:dyDescent="0.25">
      <c r="A30" s="444" t="s">
        <v>1917</v>
      </c>
      <c r="B30" s="443" t="s">
        <v>1918</v>
      </c>
      <c r="C30" s="439" t="s">
        <v>2280</v>
      </c>
      <c r="D30" s="13"/>
      <c r="E30" s="437" t="s">
        <v>1917</v>
      </c>
      <c r="F30" s="205" t="s">
        <v>1916</v>
      </c>
      <c r="G30" s="570" t="s">
        <v>2284</v>
      </c>
      <c r="H30" s="722" t="s">
        <v>2170</v>
      </c>
      <c r="I30" s="203" t="s">
        <v>1915</v>
      </c>
      <c r="J30" s="13"/>
    </row>
    <row r="31" spans="1:10" ht="15.75" x14ac:dyDescent="0.25">
      <c r="A31" s="440"/>
      <c r="B31" s="443" t="s">
        <v>1914</v>
      </c>
      <c r="C31" s="439" t="s">
        <v>2281</v>
      </c>
      <c r="D31" s="13"/>
      <c r="E31" s="204"/>
      <c r="F31" s="205" t="s">
        <v>1913</v>
      </c>
      <c r="G31" s="570" t="s">
        <v>2285</v>
      </c>
      <c r="H31" s="723"/>
      <c r="I31" s="203"/>
      <c r="J31" s="13"/>
    </row>
    <row r="32" spans="1:10" ht="15.75" x14ac:dyDescent="0.25">
      <c r="A32" s="444" t="s">
        <v>1911</v>
      </c>
      <c r="B32" s="443" t="s">
        <v>1912</v>
      </c>
      <c r="C32" s="439" t="s">
        <v>1909</v>
      </c>
      <c r="D32" s="438"/>
      <c r="E32" s="437" t="s">
        <v>1911</v>
      </c>
      <c r="F32" s="205" t="s">
        <v>1910</v>
      </c>
      <c r="G32" s="207" t="s">
        <v>1909</v>
      </c>
      <c r="H32" s="441"/>
      <c r="I32" s="203" t="s">
        <v>1163</v>
      </c>
      <c r="J32" s="13"/>
    </row>
    <row r="33" spans="1:10" ht="15.75" x14ac:dyDescent="0.25">
      <c r="A33" s="444" t="s">
        <v>1899</v>
      </c>
      <c r="B33" s="443" t="s">
        <v>1371</v>
      </c>
      <c r="C33" s="439" t="s">
        <v>1908</v>
      </c>
      <c r="D33" s="438"/>
      <c r="E33" s="437"/>
      <c r="F33" s="205"/>
      <c r="G33" s="207"/>
      <c r="H33" s="441"/>
      <c r="I33" s="203" t="s">
        <v>1907</v>
      </c>
      <c r="J33" s="13"/>
    </row>
    <row r="34" spans="1:10" ht="15.75" x14ac:dyDescent="0.25">
      <c r="A34" s="444" t="s">
        <v>1899</v>
      </c>
      <c r="B34" s="443" t="s">
        <v>1906</v>
      </c>
      <c r="C34" s="439" t="s">
        <v>1905</v>
      </c>
      <c r="D34" s="438"/>
      <c r="E34" s="437" t="s">
        <v>1899</v>
      </c>
      <c r="F34" s="205" t="s">
        <v>1904</v>
      </c>
      <c r="G34" s="207" t="s">
        <v>2286</v>
      </c>
      <c r="H34" s="441"/>
      <c r="I34" s="203" t="s">
        <v>1084</v>
      </c>
      <c r="J34" s="13"/>
    </row>
    <row r="35" spans="1:10" ht="15.75" x14ac:dyDescent="0.25">
      <c r="A35" s="444" t="s">
        <v>1899</v>
      </c>
      <c r="B35" s="443" t="s">
        <v>1903</v>
      </c>
      <c r="C35" s="439" t="s">
        <v>1901</v>
      </c>
      <c r="D35" s="13"/>
      <c r="E35" s="437" t="s">
        <v>1899</v>
      </c>
      <c r="F35" s="205" t="s">
        <v>1902</v>
      </c>
      <c r="G35" s="207" t="s">
        <v>1901</v>
      </c>
      <c r="H35" s="204"/>
      <c r="I35" s="203" t="s">
        <v>1900</v>
      </c>
      <c r="J35" s="13"/>
    </row>
    <row r="36" spans="1:10" ht="15.75" x14ac:dyDescent="0.25">
      <c r="A36" s="444"/>
      <c r="B36" s="443"/>
      <c r="C36" s="442"/>
      <c r="D36" s="438"/>
      <c r="E36" s="437" t="s">
        <v>1899</v>
      </c>
      <c r="F36" s="205" t="s">
        <v>1898</v>
      </c>
      <c r="G36" s="207" t="s">
        <v>1897</v>
      </c>
      <c r="H36" s="441"/>
      <c r="I36" s="203" t="s">
        <v>1896</v>
      </c>
      <c r="J36" s="13"/>
    </row>
    <row r="37" spans="1:10" ht="15.75" x14ac:dyDescent="0.25">
      <c r="A37" s="444" t="s">
        <v>1890</v>
      </c>
      <c r="B37" s="443" t="s">
        <v>1895</v>
      </c>
      <c r="C37" s="439" t="s">
        <v>1893</v>
      </c>
      <c r="D37" s="13"/>
      <c r="E37" s="437" t="s">
        <v>1890</v>
      </c>
      <c r="F37" s="205" t="s">
        <v>1894</v>
      </c>
      <c r="G37" s="207" t="s">
        <v>1893</v>
      </c>
      <c r="H37" s="204"/>
      <c r="I37" s="203" t="s">
        <v>1892</v>
      </c>
      <c r="J37" s="13"/>
    </row>
    <row r="38" spans="1:10" ht="15.75" x14ac:dyDescent="0.25">
      <c r="A38" s="444" t="s">
        <v>1890</v>
      </c>
      <c r="B38" s="443" t="s">
        <v>1549</v>
      </c>
      <c r="C38" s="442" t="s">
        <v>1724</v>
      </c>
      <c r="D38" s="438"/>
      <c r="E38" s="437"/>
      <c r="F38" s="205"/>
      <c r="G38" s="207"/>
      <c r="H38" s="441"/>
      <c r="I38" s="203" t="s">
        <v>1891</v>
      </c>
      <c r="J38" s="13"/>
    </row>
    <row r="39" spans="1:10" ht="15.75" x14ac:dyDescent="0.25">
      <c r="A39" s="444" t="s">
        <v>1890</v>
      </c>
      <c r="B39" s="443" t="s">
        <v>1543</v>
      </c>
      <c r="C39" s="442" t="s">
        <v>424</v>
      </c>
      <c r="D39" s="438"/>
      <c r="E39" s="437"/>
      <c r="F39" s="205"/>
      <c r="G39" s="207"/>
      <c r="H39" s="441"/>
      <c r="I39" s="203" t="s">
        <v>1542</v>
      </c>
      <c r="J39" s="13"/>
    </row>
    <row r="40" spans="1:10" ht="15.75" x14ac:dyDescent="0.25">
      <c r="A40" s="444" t="s">
        <v>1885</v>
      </c>
      <c r="B40" s="443" t="s">
        <v>1889</v>
      </c>
      <c r="C40" s="442" t="s">
        <v>1888</v>
      </c>
      <c r="D40" s="438"/>
      <c r="E40" s="437"/>
      <c r="F40" s="205"/>
      <c r="G40" s="207"/>
      <c r="H40" s="441"/>
      <c r="I40" s="203" t="s">
        <v>1887</v>
      </c>
      <c r="J40" s="13"/>
    </row>
    <row r="41" spans="1:10" ht="15.75" x14ac:dyDescent="0.25">
      <c r="A41" s="444" t="s">
        <v>1885</v>
      </c>
      <c r="B41" s="443" t="s">
        <v>1886</v>
      </c>
      <c r="C41" s="439" t="s">
        <v>1883</v>
      </c>
      <c r="D41" s="13"/>
      <c r="E41" s="437" t="s">
        <v>1885</v>
      </c>
      <c r="F41" s="205" t="s">
        <v>1884</v>
      </c>
      <c r="G41" s="207" t="s">
        <v>1883</v>
      </c>
      <c r="H41" s="204"/>
      <c r="I41" s="203" t="s">
        <v>1882</v>
      </c>
      <c r="J41" s="13"/>
    </row>
    <row r="42" spans="1:10" ht="15.75" x14ac:dyDescent="0.25">
      <c r="A42" s="444" t="s">
        <v>1881</v>
      </c>
      <c r="B42" s="443" t="s">
        <v>1351</v>
      </c>
      <c r="C42" s="439" t="s">
        <v>1350</v>
      </c>
      <c r="D42" s="13"/>
      <c r="E42" s="204"/>
      <c r="F42" s="205"/>
      <c r="G42" s="207"/>
      <c r="H42" s="204"/>
      <c r="I42" s="203" t="s">
        <v>1255</v>
      </c>
      <c r="J42" s="13"/>
    </row>
    <row r="43" spans="1:10" ht="15.75" x14ac:dyDescent="0.25">
      <c r="A43" s="444" t="s">
        <v>1879</v>
      </c>
      <c r="B43" s="443" t="s">
        <v>1458</v>
      </c>
      <c r="C43" s="442" t="s">
        <v>1880</v>
      </c>
      <c r="D43" s="438"/>
      <c r="E43" s="437" t="s">
        <v>1879</v>
      </c>
      <c r="F43" s="205" t="s">
        <v>1456</v>
      </c>
      <c r="G43" s="207" t="s">
        <v>1880</v>
      </c>
      <c r="H43" s="441"/>
      <c r="I43" s="203" t="s">
        <v>1051</v>
      </c>
      <c r="J43" s="13"/>
    </row>
    <row r="44" spans="1:10" ht="15.75" x14ac:dyDescent="0.25">
      <c r="A44" s="444"/>
      <c r="B44" s="443"/>
      <c r="C44" s="442"/>
      <c r="D44" s="438"/>
      <c r="E44" s="437" t="s">
        <v>1879</v>
      </c>
      <c r="F44" s="205" t="s">
        <v>1878</v>
      </c>
      <c r="G44" s="207" t="s">
        <v>1877</v>
      </c>
      <c r="H44" s="441"/>
      <c r="I44" s="203" t="s">
        <v>1876</v>
      </c>
      <c r="J44" s="13"/>
    </row>
    <row r="45" spans="1:10" ht="15.75" x14ac:dyDescent="0.25">
      <c r="A45" s="454" t="s">
        <v>1857</v>
      </c>
      <c r="B45" s="453" t="s">
        <v>1875</v>
      </c>
      <c r="C45" s="452" t="s">
        <v>1873</v>
      </c>
      <c r="D45" s="13"/>
      <c r="E45" s="451" t="s">
        <v>1857</v>
      </c>
      <c r="F45" s="245" t="s">
        <v>1874</v>
      </c>
      <c r="G45" s="450" t="s">
        <v>1873</v>
      </c>
      <c r="H45" s="223"/>
      <c r="I45" s="203" t="s">
        <v>1872</v>
      </c>
      <c r="J45" s="13"/>
    </row>
    <row r="46" spans="1:10" ht="15.75" x14ac:dyDescent="0.25">
      <c r="A46" s="440"/>
      <c r="B46" s="440"/>
      <c r="C46" s="440"/>
      <c r="D46" s="225"/>
      <c r="E46" s="437" t="s">
        <v>1857</v>
      </c>
      <c r="F46" s="205" t="s">
        <v>1871</v>
      </c>
      <c r="G46" s="207" t="s">
        <v>1709</v>
      </c>
      <c r="H46" s="205"/>
      <c r="I46" s="203" t="s">
        <v>1706</v>
      </c>
      <c r="J46" s="13"/>
    </row>
    <row r="47" spans="1:10" ht="15.75" x14ac:dyDescent="0.25">
      <c r="A47" s="449" t="s">
        <v>1857</v>
      </c>
      <c r="B47" s="448" t="s">
        <v>1870</v>
      </c>
      <c r="C47" s="447" t="s">
        <v>1868</v>
      </c>
      <c r="D47" s="13"/>
      <c r="E47" s="446" t="s">
        <v>1857</v>
      </c>
      <c r="F47" s="249" t="s">
        <v>1869</v>
      </c>
      <c r="G47" s="263" t="s">
        <v>1868</v>
      </c>
      <c r="H47" s="227"/>
      <c r="I47" s="203" t="s">
        <v>1867</v>
      </c>
      <c r="J47" s="13"/>
    </row>
    <row r="48" spans="1:10" ht="15.75" x14ac:dyDescent="0.25">
      <c r="A48" s="444" t="s">
        <v>1857</v>
      </c>
      <c r="B48" s="443" t="s">
        <v>1866</v>
      </c>
      <c r="C48" s="442" t="s">
        <v>1864</v>
      </c>
      <c r="D48" s="438"/>
      <c r="E48" s="437" t="s">
        <v>1857</v>
      </c>
      <c r="F48" s="205" t="s">
        <v>1865</v>
      </c>
      <c r="G48" s="207" t="s">
        <v>1864</v>
      </c>
      <c r="H48" s="441"/>
      <c r="I48" s="203" t="s">
        <v>1863</v>
      </c>
      <c r="J48" s="13"/>
    </row>
    <row r="49" spans="1:10" ht="15.75" x14ac:dyDescent="0.25">
      <c r="A49" s="444" t="s">
        <v>1857</v>
      </c>
      <c r="B49" s="443" t="s">
        <v>1862</v>
      </c>
      <c r="C49" s="439" t="s">
        <v>1860</v>
      </c>
      <c r="D49" s="13"/>
      <c r="E49" s="437" t="s">
        <v>1857</v>
      </c>
      <c r="F49" s="205" t="s">
        <v>1861</v>
      </c>
      <c r="G49" s="207" t="s">
        <v>1860</v>
      </c>
      <c r="H49" s="204"/>
      <c r="I49" s="203" t="s">
        <v>1859</v>
      </c>
      <c r="J49" s="13"/>
    </row>
    <row r="50" spans="1:10" ht="15.75" x14ac:dyDescent="0.25">
      <c r="A50" s="444" t="s">
        <v>1857</v>
      </c>
      <c r="B50" s="443" t="s">
        <v>1858</v>
      </c>
      <c r="C50" s="439" t="s">
        <v>1855</v>
      </c>
      <c r="D50" s="13"/>
      <c r="E50" s="437" t="s">
        <v>1857</v>
      </c>
      <c r="F50" s="205" t="s">
        <v>1856</v>
      </c>
      <c r="G50" s="207" t="s">
        <v>1855</v>
      </c>
      <c r="H50" s="204"/>
      <c r="I50" s="203" t="s">
        <v>1854</v>
      </c>
      <c r="J50" s="13"/>
    </row>
    <row r="51" spans="1:10" ht="15.75" x14ac:dyDescent="0.25">
      <c r="A51" s="444" t="s">
        <v>1847</v>
      </c>
      <c r="B51" s="443" t="s">
        <v>1258</v>
      </c>
      <c r="C51" s="439" t="s">
        <v>1257</v>
      </c>
      <c r="D51" s="13"/>
      <c r="E51" s="437" t="s">
        <v>1847</v>
      </c>
      <c r="F51" s="205" t="s">
        <v>1256</v>
      </c>
      <c r="G51" s="207" t="s">
        <v>1257</v>
      </c>
      <c r="H51" s="204"/>
      <c r="I51" s="203" t="s">
        <v>1255</v>
      </c>
      <c r="J51" s="13"/>
    </row>
    <row r="52" spans="1:10" ht="15.75" x14ac:dyDescent="0.25">
      <c r="A52" s="444" t="s">
        <v>1847</v>
      </c>
      <c r="B52" s="443" t="s">
        <v>1853</v>
      </c>
      <c r="C52" s="442" t="s">
        <v>2282</v>
      </c>
      <c r="D52" s="438"/>
      <c r="E52" s="437"/>
      <c r="F52" s="205"/>
      <c r="G52" s="207"/>
      <c r="H52" s="441"/>
      <c r="I52" s="445" t="s">
        <v>2171</v>
      </c>
      <c r="J52" s="13"/>
    </row>
    <row r="53" spans="1:10" ht="15.75" x14ac:dyDescent="0.25">
      <c r="A53" s="444" t="s">
        <v>1847</v>
      </c>
      <c r="B53" s="443" t="s">
        <v>1852</v>
      </c>
      <c r="C53" s="442" t="s">
        <v>1850</v>
      </c>
      <c r="D53" s="438"/>
      <c r="E53" s="437" t="s">
        <v>1847</v>
      </c>
      <c r="F53" s="205" t="s">
        <v>1851</v>
      </c>
      <c r="G53" s="207" t="s">
        <v>1850</v>
      </c>
      <c r="H53" s="441"/>
      <c r="I53" s="203" t="s">
        <v>1849</v>
      </c>
      <c r="J53" s="13"/>
    </row>
    <row r="54" spans="1:10" ht="15.75" x14ac:dyDescent="0.25">
      <c r="A54" s="444" t="s">
        <v>1847</v>
      </c>
      <c r="B54" s="443" t="s">
        <v>1848</v>
      </c>
      <c r="C54" s="442" t="s">
        <v>1845</v>
      </c>
      <c r="D54" s="438"/>
      <c r="E54" s="437" t="s">
        <v>1847</v>
      </c>
      <c r="F54" s="205" t="s">
        <v>1846</v>
      </c>
      <c r="G54" s="207" t="s">
        <v>1845</v>
      </c>
      <c r="H54" s="441"/>
      <c r="I54" s="203" t="s">
        <v>1844</v>
      </c>
      <c r="J54" s="13"/>
    </row>
    <row r="55" spans="1:10" ht="15.75" x14ac:dyDescent="0.25">
      <c r="A55" s="440"/>
      <c r="B55" s="440"/>
      <c r="C55" s="439"/>
      <c r="D55" s="438"/>
      <c r="E55" s="437" t="s">
        <v>1842</v>
      </c>
      <c r="F55" s="205" t="s">
        <v>1433</v>
      </c>
      <c r="G55" s="207" t="s">
        <v>404</v>
      </c>
      <c r="H55" s="204"/>
      <c r="I55" s="203" t="s">
        <v>1843</v>
      </c>
      <c r="J55" s="13"/>
    </row>
    <row r="56" spans="1:10" ht="15.75" x14ac:dyDescent="0.25">
      <c r="A56" s="440"/>
      <c r="B56" s="440"/>
      <c r="C56" s="439"/>
      <c r="D56" s="438"/>
      <c r="E56" s="437" t="s">
        <v>1842</v>
      </c>
      <c r="F56" s="205" t="s">
        <v>1428</v>
      </c>
      <c r="G56" s="207" t="s">
        <v>418</v>
      </c>
      <c r="H56" s="204"/>
      <c r="I56" s="203" t="s">
        <v>1051</v>
      </c>
      <c r="J56" s="13"/>
    </row>
    <row r="57" spans="1:10" ht="15.75" x14ac:dyDescent="0.25">
      <c r="A57" s="13"/>
      <c r="B57" s="13"/>
      <c r="C57" s="709" t="s">
        <v>1841</v>
      </c>
      <c r="D57" s="13"/>
      <c r="E57" s="13"/>
      <c r="F57" s="13"/>
      <c r="G57" s="635" t="s">
        <v>1840</v>
      </c>
      <c r="H57" s="436"/>
      <c r="I57" s="67"/>
      <c r="J57" s="13"/>
    </row>
    <row r="58" spans="1:10" ht="15.75" x14ac:dyDescent="0.25">
      <c r="A58" s="13"/>
      <c r="B58" s="13"/>
      <c r="C58" s="710"/>
      <c r="D58" s="13"/>
      <c r="E58" s="13"/>
      <c r="F58" s="13"/>
      <c r="G58" s="636"/>
      <c r="H58" s="13"/>
      <c r="I58" s="67"/>
      <c r="J58" s="13"/>
    </row>
    <row r="59" spans="1:10" ht="15.75" x14ac:dyDescent="0.25">
      <c r="A59" s="13"/>
      <c r="B59" s="13"/>
      <c r="C59" s="711"/>
      <c r="D59" s="13"/>
      <c r="E59" s="13"/>
      <c r="F59" s="13"/>
      <c r="G59" s="637"/>
      <c r="H59" s="13"/>
      <c r="I59" s="67"/>
      <c r="J59" s="13"/>
    </row>
    <row r="60" spans="1:10" ht="15.75" x14ac:dyDescent="0.25">
      <c r="A60" s="13"/>
      <c r="B60" s="13"/>
      <c r="C60" s="13"/>
      <c r="D60" s="13"/>
      <c r="E60" s="13"/>
      <c r="F60" s="13"/>
      <c r="G60" s="13"/>
      <c r="H60" s="13"/>
      <c r="I60" s="67"/>
      <c r="J60" s="13"/>
    </row>
    <row r="61" spans="1:10" ht="15.75" x14ac:dyDescent="0.25">
      <c r="A61" s="13"/>
      <c r="B61" s="13"/>
      <c r="C61" s="13"/>
      <c r="D61" s="13"/>
      <c r="E61" s="13"/>
      <c r="F61" s="13"/>
      <c r="G61" s="13"/>
      <c r="H61" s="13"/>
      <c r="I61" s="67"/>
      <c r="J61" s="13"/>
    </row>
  </sheetData>
  <mergeCells count="9">
    <mergeCell ref="A1:J1"/>
    <mergeCell ref="G57:G59"/>
    <mergeCell ref="C57:C59"/>
    <mergeCell ref="E3:G3"/>
    <mergeCell ref="A2:C2"/>
    <mergeCell ref="A4:B4"/>
    <mergeCell ref="E4:F4"/>
    <mergeCell ref="E2:H2"/>
    <mergeCell ref="H30:H31"/>
  </mergeCells>
  <pageMargins left="0.511811024" right="0.511811024" top="0.78740157499999996" bottom="0.78740157499999996" header="0.31496062000000002" footer="0.31496062000000002"/>
  <pageSetup paperSize="9" orientation="portrait" verticalDpi="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8EB8F-F215-48A3-A735-0F9FCF21CB40}">
  <dimension ref="A1:K61"/>
  <sheetViews>
    <sheetView showGridLines="0" zoomScale="70" zoomScaleNormal="70" workbookViewId="0">
      <selection activeCell="C3" sqref="C3"/>
    </sheetView>
  </sheetViews>
  <sheetFormatPr defaultRowHeight="15" x14ac:dyDescent="0.25"/>
  <cols>
    <col min="1" max="1" width="20.28515625" customWidth="1"/>
    <col min="2" max="2" width="30.28515625" customWidth="1"/>
    <col min="3" max="3" width="17.28515625" customWidth="1"/>
    <col min="4" max="4" width="14.85546875" style="81" customWidth="1"/>
    <col min="5" max="5" width="17.42578125" customWidth="1"/>
    <col min="6" max="6" width="12.85546875" style="81" customWidth="1"/>
    <col min="7" max="7" width="21.5703125" customWidth="1"/>
    <col min="8" max="8" width="13" style="81" customWidth="1"/>
    <col min="9" max="9" width="20.5703125" customWidth="1"/>
    <col min="10" max="10" width="22.140625" customWidth="1"/>
  </cols>
  <sheetData>
    <row r="1" spans="1:11" ht="21.75" customHeight="1" thickBot="1" x14ac:dyDescent="0.3">
      <c r="A1" s="584" t="s">
        <v>2172</v>
      </c>
      <c r="B1" s="584"/>
      <c r="C1" s="584"/>
      <c r="D1" s="584"/>
      <c r="E1" s="584"/>
      <c r="F1" s="584"/>
      <c r="G1" s="584"/>
      <c r="H1" s="106"/>
      <c r="I1" s="13"/>
      <c r="J1" s="13"/>
      <c r="K1" s="13"/>
    </row>
    <row r="2" spans="1:11" ht="23.25" customHeight="1" thickBot="1" x14ac:dyDescent="0.3">
      <c r="A2" s="724" t="s">
        <v>2173</v>
      </c>
      <c r="B2" s="725"/>
      <c r="C2" s="725"/>
      <c r="D2" s="726"/>
      <c r="E2" s="540"/>
      <c r="F2" s="541"/>
      <c r="G2" s="540"/>
      <c r="H2" s="541"/>
      <c r="I2" s="540"/>
      <c r="J2" s="540"/>
      <c r="K2" s="13"/>
    </row>
    <row r="3" spans="1:11" ht="39.75" customHeight="1" thickBot="1" x14ac:dyDescent="0.3">
      <c r="A3" s="539" t="s">
        <v>1239</v>
      </c>
      <c r="B3" s="538" t="s">
        <v>1121</v>
      </c>
      <c r="C3" s="537" t="s">
        <v>2017</v>
      </c>
      <c r="D3" s="536" t="s">
        <v>2174</v>
      </c>
      <c r="E3" s="535" t="s">
        <v>1120</v>
      </c>
      <c r="F3" s="534" t="s">
        <v>2016</v>
      </c>
      <c r="G3" s="533" t="s">
        <v>1120</v>
      </c>
      <c r="H3" s="532" t="s">
        <v>2015</v>
      </c>
      <c r="I3" s="531" t="s">
        <v>1120</v>
      </c>
      <c r="J3" s="530" t="s">
        <v>1053</v>
      </c>
      <c r="K3" s="13"/>
    </row>
    <row r="4" spans="1:11" ht="15.75" x14ac:dyDescent="0.25">
      <c r="A4" s="529" t="s">
        <v>1686</v>
      </c>
      <c r="B4" s="213" t="s">
        <v>1703</v>
      </c>
      <c r="C4" s="214" t="s">
        <v>1699</v>
      </c>
      <c r="D4" s="528">
        <v>1</v>
      </c>
      <c r="E4" s="527"/>
      <c r="F4" s="221">
        <v>2</v>
      </c>
      <c r="G4" s="527"/>
      <c r="H4" s="526">
        <v>2</v>
      </c>
      <c r="I4" s="525"/>
      <c r="J4" s="232" t="s">
        <v>1658</v>
      </c>
      <c r="K4" s="13"/>
    </row>
    <row r="5" spans="1:11" ht="15.75" x14ac:dyDescent="0.25">
      <c r="A5" s="491" t="s">
        <v>1686</v>
      </c>
      <c r="B5" s="201" t="s">
        <v>1693</v>
      </c>
      <c r="C5" s="202" t="s">
        <v>450</v>
      </c>
      <c r="D5" s="416">
        <v>1</v>
      </c>
      <c r="E5" s="481"/>
      <c r="F5" s="210">
        <v>2</v>
      </c>
      <c r="G5" s="209" t="s">
        <v>2000</v>
      </c>
      <c r="H5" s="480">
        <v>2</v>
      </c>
      <c r="I5" s="479"/>
      <c r="J5" s="231" t="s">
        <v>1684</v>
      </c>
      <c r="K5" s="13"/>
    </row>
    <row r="6" spans="1:11" ht="15.75" x14ac:dyDescent="0.25">
      <c r="A6" s="484"/>
      <c r="B6" s="201"/>
      <c r="C6" s="524"/>
      <c r="D6" s="416"/>
      <c r="E6" s="481"/>
      <c r="F6" s="210"/>
      <c r="G6" s="481"/>
      <c r="H6" s="480"/>
      <c r="I6" s="479"/>
      <c r="J6" s="231"/>
      <c r="K6" s="13"/>
    </row>
    <row r="7" spans="1:11" ht="15.75" x14ac:dyDescent="0.25">
      <c r="A7" s="491" t="s">
        <v>1233</v>
      </c>
      <c r="B7" s="201" t="s">
        <v>1679</v>
      </c>
      <c r="C7" s="202" t="s">
        <v>2014</v>
      </c>
      <c r="D7" s="416">
        <v>1</v>
      </c>
      <c r="E7" s="481"/>
      <c r="F7" s="210">
        <v>3</v>
      </c>
      <c r="G7" s="481"/>
      <c r="H7" s="480">
        <v>2</v>
      </c>
      <c r="I7" s="479"/>
      <c r="J7" s="231" t="s">
        <v>1674</v>
      </c>
      <c r="K7" s="13"/>
    </row>
    <row r="8" spans="1:11" ht="15.75" x14ac:dyDescent="0.25">
      <c r="A8" s="491" t="s">
        <v>1233</v>
      </c>
      <c r="B8" s="201" t="s">
        <v>1673</v>
      </c>
      <c r="C8" s="202" t="s">
        <v>2013</v>
      </c>
      <c r="D8" s="416">
        <v>1</v>
      </c>
      <c r="E8" s="481"/>
      <c r="F8" s="210">
        <v>3</v>
      </c>
      <c r="G8" s="481"/>
      <c r="H8" s="480">
        <v>2</v>
      </c>
      <c r="I8" s="479"/>
      <c r="J8" s="231" t="s">
        <v>1620</v>
      </c>
      <c r="K8" s="13"/>
    </row>
    <row r="9" spans="1:11" ht="15.75" x14ac:dyDescent="0.25">
      <c r="A9" s="491" t="s">
        <v>1233</v>
      </c>
      <c r="B9" s="201" t="s">
        <v>1669</v>
      </c>
      <c r="C9" s="202" t="s">
        <v>1670</v>
      </c>
      <c r="D9" s="416">
        <v>1</v>
      </c>
      <c r="E9" s="481"/>
      <c r="F9" s="210">
        <v>3</v>
      </c>
      <c r="G9" s="481"/>
      <c r="H9" s="480">
        <v>2</v>
      </c>
      <c r="I9" s="479"/>
      <c r="J9" s="231" t="s">
        <v>1084</v>
      </c>
      <c r="K9" s="13"/>
    </row>
    <row r="10" spans="1:11" ht="15.75" x14ac:dyDescent="0.25">
      <c r="A10" s="491" t="s">
        <v>1233</v>
      </c>
      <c r="B10" s="201" t="s">
        <v>1666</v>
      </c>
      <c r="C10" s="202" t="s">
        <v>289</v>
      </c>
      <c r="D10" s="416">
        <v>1</v>
      </c>
      <c r="E10" s="481"/>
      <c r="F10" s="210">
        <v>3</v>
      </c>
      <c r="G10" s="481"/>
      <c r="H10" s="480">
        <v>2</v>
      </c>
      <c r="I10" s="479"/>
      <c r="J10" s="231" t="s">
        <v>1616</v>
      </c>
      <c r="K10" s="13"/>
    </row>
    <row r="11" spans="1:11" ht="15.75" x14ac:dyDescent="0.25">
      <c r="A11" s="491"/>
      <c r="B11" s="201"/>
      <c r="C11" s="202"/>
      <c r="D11" s="416"/>
      <c r="E11" s="481"/>
      <c r="F11" s="210"/>
      <c r="G11" s="481"/>
      <c r="H11" s="480"/>
      <c r="I11" s="479"/>
      <c r="J11" s="231"/>
      <c r="K11" s="13"/>
    </row>
    <row r="12" spans="1:11" ht="15.75" x14ac:dyDescent="0.25">
      <c r="A12" s="491" t="s">
        <v>1559</v>
      </c>
      <c r="B12" s="201" t="s">
        <v>1611</v>
      </c>
      <c r="C12" s="202" t="s">
        <v>1612</v>
      </c>
      <c r="D12" s="416">
        <v>1</v>
      </c>
      <c r="E12" s="481"/>
      <c r="F12" s="210">
        <v>2</v>
      </c>
      <c r="G12" s="481"/>
      <c r="H12" s="480">
        <v>2</v>
      </c>
      <c r="I12" s="479"/>
      <c r="J12" s="231" t="s">
        <v>1084</v>
      </c>
      <c r="K12" s="13"/>
    </row>
    <row r="13" spans="1:11" ht="15.75" x14ac:dyDescent="0.25">
      <c r="A13" s="523" t="s">
        <v>1559</v>
      </c>
      <c r="B13" s="522" t="s">
        <v>1606</v>
      </c>
      <c r="C13" s="521" t="s">
        <v>1607</v>
      </c>
      <c r="D13" s="520">
        <v>1</v>
      </c>
      <c r="E13" s="481"/>
      <c r="F13" s="519">
        <v>2</v>
      </c>
      <c r="G13" s="481"/>
      <c r="H13" s="518">
        <v>2</v>
      </c>
      <c r="I13" s="479"/>
      <c r="J13" s="517" t="s">
        <v>1084</v>
      </c>
      <c r="K13" s="13"/>
    </row>
    <row r="14" spans="1:11" ht="15.75" x14ac:dyDescent="0.25">
      <c r="A14" s="516" t="s">
        <v>1559</v>
      </c>
      <c r="B14" s="515" t="s">
        <v>1598</v>
      </c>
      <c r="C14" s="514" t="s">
        <v>458</v>
      </c>
      <c r="D14" s="513">
        <v>1</v>
      </c>
      <c r="E14" s="727" t="s">
        <v>2012</v>
      </c>
      <c r="F14" s="504">
        <v>3</v>
      </c>
      <c r="G14" s="728" t="s">
        <v>2011</v>
      </c>
      <c r="H14" s="503">
        <v>3</v>
      </c>
      <c r="I14" s="729" t="s">
        <v>2011</v>
      </c>
      <c r="J14" s="502" t="s">
        <v>1587</v>
      </c>
      <c r="K14" s="13"/>
    </row>
    <row r="15" spans="1:11" ht="15.75" x14ac:dyDescent="0.25">
      <c r="A15" s="512" t="s">
        <v>1092</v>
      </c>
      <c r="B15" s="511" t="s">
        <v>1586</v>
      </c>
      <c r="C15" s="510" t="s">
        <v>454</v>
      </c>
      <c r="D15" s="509">
        <v>1</v>
      </c>
      <c r="E15" s="727"/>
      <c r="F15" s="504">
        <v>1</v>
      </c>
      <c r="G15" s="728"/>
      <c r="H15" s="503">
        <v>1</v>
      </c>
      <c r="I15" s="729"/>
      <c r="J15" s="502" t="s">
        <v>1587</v>
      </c>
      <c r="K15" s="13"/>
    </row>
    <row r="16" spans="1:11" ht="15.75" x14ac:dyDescent="0.25">
      <c r="A16" s="508" t="s">
        <v>1437</v>
      </c>
      <c r="B16" s="507" t="s">
        <v>1582</v>
      </c>
      <c r="C16" s="506" t="s">
        <v>456</v>
      </c>
      <c r="D16" s="505">
        <v>1</v>
      </c>
      <c r="E16" s="727"/>
      <c r="F16" s="504">
        <v>2</v>
      </c>
      <c r="G16" s="728"/>
      <c r="H16" s="503">
        <v>2</v>
      </c>
      <c r="I16" s="729"/>
      <c r="J16" s="502" t="s">
        <v>1577</v>
      </c>
      <c r="K16" s="13"/>
    </row>
    <row r="17" spans="1:11" ht="15.75" x14ac:dyDescent="0.25">
      <c r="A17" s="501" t="s">
        <v>1559</v>
      </c>
      <c r="B17" s="500" t="s">
        <v>1569</v>
      </c>
      <c r="C17" s="499" t="s">
        <v>1566</v>
      </c>
      <c r="D17" s="498">
        <v>1</v>
      </c>
      <c r="E17" s="481"/>
      <c r="F17" s="497">
        <v>2</v>
      </c>
      <c r="G17" s="209" t="s">
        <v>2000</v>
      </c>
      <c r="H17" s="496">
        <v>2</v>
      </c>
      <c r="I17" s="205" t="s">
        <v>2000</v>
      </c>
      <c r="J17" s="495" t="s">
        <v>1547</v>
      </c>
      <c r="K17" s="13"/>
    </row>
    <row r="18" spans="1:11" ht="15.75" x14ac:dyDescent="0.25">
      <c r="A18" s="482" t="s">
        <v>1559</v>
      </c>
      <c r="B18" s="201" t="s">
        <v>1564</v>
      </c>
      <c r="C18" s="494" t="s">
        <v>426</v>
      </c>
      <c r="D18" s="416">
        <v>1</v>
      </c>
      <c r="E18" s="481"/>
      <c r="F18" s="210">
        <v>1</v>
      </c>
      <c r="G18" s="481"/>
      <c r="H18" s="480">
        <v>2</v>
      </c>
      <c r="I18" s="479"/>
      <c r="J18" s="231" t="s">
        <v>1545</v>
      </c>
      <c r="K18" s="13"/>
    </row>
    <row r="19" spans="1:11" ht="15.75" x14ac:dyDescent="0.25">
      <c r="A19" s="482" t="s">
        <v>1559</v>
      </c>
      <c r="B19" s="201" t="s">
        <v>1562</v>
      </c>
      <c r="C19" s="202" t="s">
        <v>424</v>
      </c>
      <c r="D19" s="416">
        <v>1</v>
      </c>
      <c r="E19" s="481"/>
      <c r="F19" s="210">
        <v>1</v>
      </c>
      <c r="G19" s="209" t="s">
        <v>2000</v>
      </c>
      <c r="H19" s="480">
        <v>2</v>
      </c>
      <c r="I19" s="205" t="s">
        <v>2000</v>
      </c>
      <c r="J19" s="231" t="s">
        <v>1542</v>
      </c>
      <c r="K19" s="13"/>
    </row>
    <row r="20" spans="1:11" ht="15.75" x14ac:dyDescent="0.25">
      <c r="A20" s="482" t="s">
        <v>1559</v>
      </c>
      <c r="B20" s="201" t="s">
        <v>1560</v>
      </c>
      <c r="C20" s="202" t="s">
        <v>1485</v>
      </c>
      <c r="D20" s="416">
        <v>1</v>
      </c>
      <c r="E20" s="481"/>
      <c r="F20" s="210">
        <v>1</v>
      </c>
      <c r="G20" s="481"/>
      <c r="H20" s="480">
        <v>2</v>
      </c>
      <c r="I20" s="479"/>
      <c r="J20" s="231" t="s">
        <v>1557</v>
      </c>
      <c r="K20" s="13"/>
    </row>
    <row r="21" spans="1:11" ht="15.75" x14ac:dyDescent="0.25">
      <c r="A21" s="482"/>
      <c r="B21" s="201"/>
      <c r="C21" s="202"/>
      <c r="D21" s="416"/>
      <c r="E21" s="493"/>
      <c r="F21" s="210"/>
      <c r="G21" s="493"/>
      <c r="H21" s="480"/>
      <c r="I21" s="492"/>
      <c r="J21" s="231"/>
      <c r="K21" s="13"/>
    </row>
    <row r="22" spans="1:11" ht="15.75" x14ac:dyDescent="0.25">
      <c r="A22" s="482" t="s">
        <v>1131</v>
      </c>
      <c r="B22" s="201" t="s">
        <v>1417</v>
      </c>
      <c r="C22" s="202" t="s">
        <v>279</v>
      </c>
      <c r="D22" s="416">
        <v>1</v>
      </c>
      <c r="E22" s="481"/>
      <c r="F22" s="210">
        <v>2</v>
      </c>
      <c r="G22" s="209" t="s">
        <v>2000</v>
      </c>
      <c r="H22" s="480">
        <v>1</v>
      </c>
      <c r="I22" s="205" t="s">
        <v>2000</v>
      </c>
      <c r="J22" s="231" t="s">
        <v>1413</v>
      </c>
      <c r="K22" s="13"/>
    </row>
    <row r="23" spans="1:11" ht="15.75" x14ac:dyDescent="0.25">
      <c r="A23" s="482" t="s">
        <v>1131</v>
      </c>
      <c r="B23" s="201" t="s">
        <v>1412</v>
      </c>
      <c r="C23" s="202" t="s">
        <v>277</v>
      </c>
      <c r="D23" s="416">
        <v>1</v>
      </c>
      <c r="E23" s="481"/>
      <c r="F23" s="210">
        <v>2</v>
      </c>
      <c r="G23" s="481"/>
      <c r="H23" s="480">
        <v>1</v>
      </c>
      <c r="I23" s="479"/>
      <c r="J23" s="231" t="s">
        <v>1384</v>
      </c>
      <c r="K23" s="13"/>
    </row>
    <row r="24" spans="1:11" ht="15.75" x14ac:dyDescent="0.25">
      <c r="A24" s="482" t="s">
        <v>1131</v>
      </c>
      <c r="B24" s="201" t="s">
        <v>1409</v>
      </c>
      <c r="C24" s="202" t="s">
        <v>275</v>
      </c>
      <c r="D24" s="416">
        <v>1</v>
      </c>
      <c r="E24" s="481"/>
      <c r="F24" s="210">
        <v>2</v>
      </c>
      <c r="G24" s="481"/>
      <c r="H24" s="480">
        <v>1</v>
      </c>
      <c r="I24" s="479"/>
      <c r="J24" s="231" t="s">
        <v>1381</v>
      </c>
      <c r="K24" s="13"/>
    </row>
    <row r="25" spans="1:11" ht="15.75" x14ac:dyDescent="0.25">
      <c r="A25" s="482" t="s">
        <v>1131</v>
      </c>
      <c r="B25" s="201" t="s">
        <v>1405</v>
      </c>
      <c r="C25" s="202" t="s">
        <v>273</v>
      </c>
      <c r="D25" s="416">
        <v>1</v>
      </c>
      <c r="E25" s="481"/>
      <c r="F25" s="210">
        <v>2</v>
      </c>
      <c r="G25" s="481"/>
      <c r="H25" s="480">
        <v>1</v>
      </c>
      <c r="I25" s="479"/>
      <c r="J25" s="231" t="s">
        <v>1379</v>
      </c>
      <c r="K25" s="13"/>
    </row>
    <row r="26" spans="1:11" ht="15.75" x14ac:dyDescent="0.25">
      <c r="A26" s="491"/>
      <c r="B26" s="201"/>
      <c r="C26" s="202"/>
      <c r="D26" s="416"/>
      <c r="E26" s="481"/>
      <c r="F26" s="210"/>
      <c r="G26" s="481"/>
      <c r="H26" s="480"/>
      <c r="I26" s="479"/>
      <c r="J26" s="231"/>
      <c r="K26" s="13"/>
    </row>
    <row r="27" spans="1:11" ht="15.75" x14ac:dyDescent="0.25">
      <c r="A27" s="491" t="s">
        <v>1197</v>
      </c>
      <c r="B27" s="201" t="s">
        <v>1656</v>
      </c>
      <c r="C27" s="202" t="s">
        <v>1657</v>
      </c>
      <c r="D27" s="416">
        <v>1</v>
      </c>
      <c r="E27" s="481"/>
      <c r="F27" s="210">
        <v>2</v>
      </c>
      <c r="G27" s="481"/>
      <c r="H27" s="480">
        <v>2</v>
      </c>
      <c r="I27" s="479"/>
      <c r="J27" s="231" t="s">
        <v>1639</v>
      </c>
      <c r="K27" s="13"/>
    </row>
    <row r="28" spans="1:11" ht="15.75" x14ac:dyDescent="0.25">
      <c r="A28" s="491" t="s">
        <v>1197</v>
      </c>
      <c r="B28" s="201" t="s">
        <v>1652</v>
      </c>
      <c r="C28" s="202" t="s">
        <v>284</v>
      </c>
      <c r="D28" s="416">
        <v>1</v>
      </c>
      <c r="E28" s="481"/>
      <c r="F28" s="210">
        <v>1</v>
      </c>
      <c r="G28" s="481"/>
      <c r="H28" s="480">
        <v>1</v>
      </c>
      <c r="I28" s="479"/>
      <c r="J28" s="231" t="s">
        <v>1649</v>
      </c>
      <c r="K28" s="13"/>
    </row>
    <row r="29" spans="1:11" ht="15.75" x14ac:dyDescent="0.25">
      <c r="A29" s="491" t="s">
        <v>1197</v>
      </c>
      <c r="B29" s="201" t="s">
        <v>1648</v>
      </c>
      <c r="C29" s="202" t="s">
        <v>282</v>
      </c>
      <c r="D29" s="416">
        <v>1</v>
      </c>
      <c r="E29" s="481"/>
      <c r="F29" s="210">
        <v>1</v>
      </c>
      <c r="G29" s="481"/>
      <c r="H29" s="480">
        <v>1</v>
      </c>
      <c r="I29" s="479"/>
      <c r="J29" s="231" t="s">
        <v>1645</v>
      </c>
      <c r="K29" s="13"/>
    </row>
    <row r="30" spans="1:11" ht="15.75" x14ac:dyDescent="0.25">
      <c r="A30" s="491" t="s">
        <v>1197</v>
      </c>
      <c r="B30" s="201" t="s">
        <v>1644</v>
      </c>
      <c r="C30" s="202" t="s">
        <v>287</v>
      </c>
      <c r="D30" s="416">
        <v>1</v>
      </c>
      <c r="E30" s="481"/>
      <c r="F30" s="210">
        <v>0</v>
      </c>
      <c r="G30" s="481"/>
      <c r="H30" s="480">
        <v>0</v>
      </c>
      <c r="I30" s="479"/>
      <c r="J30" s="231" t="s">
        <v>1801</v>
      </c>
      <c r="K30" s="13"/>
    </row>
    <row r="31" spans="1:11" ht="15.75" x14ac:dyDescent="0.25">
      <c r="A31" s="484"/>
      <c r="B31" s="201"/>
      <c r="C31" s="483"/>
      <c r="D31" s="416"/>
      <c r="E31" s="481"/>
      <c r="F31" s="210"/>
      <c r="G31" s="481"/>
      <c r="H31" s="480"/>
      <c r="I31" s="479"/>
      <c r="J31" s="231"/>
      <c r="K31" s="13"/>
    </row>
    <row r="32" spans="1:11" ht="15.75" x14ac:dyDescent="0.25">
      <c r="A32" s="482" t="s">
        <v>1124</v>
      </c>
      <c r="B32" s="201" t="s">
        <v>1574</v>
      </c>
      <c r="C32" s="202" t="s">
        <v>360</v>
      </c>
      <c r="D32" s="416">
        <v>1</v>
      </c>
      <c r="E32" s="481"/>
      <c r="F32" s="210">
        <v>2</v>
      </c>
      <c r="G32" s="481"/>
      <c r="H32" s="480">
        <v>1</v>
      </c>
      <c r="I32" s="479"/>
      <c r="J32" s="231" t="s">
        <v>2010</v>
      </c>
      <c r="K32" s="13"/>
    </row>
    <row r="33" spans="1:11" ht="15.75" x14ac:dyDescent="0.25">
      <c r="A33" s="482" t="s">
        <v>1124</v>
      </c>
      <c r="B33" s="201" t="s">
        <v>1570</v>
      </c>
      <c r="C33" s="202" t="s">
        <v>358</v>
      </c>
      <c r="D33" s="416">
        <v>1</v>
      </c>
      <c r="E33" s="481"/>
      <c r="F33" s="210">
        <v>2</v>
      </c>
      <c r="G33" s="481"/>
      <c r="H33" s="480">
        <v>1</v>
      </c>
      <c r="I33" s="479"/>
      <c r="J33" s="231" t="s">
        <v>2009</v>
      </c>
      <c r="K33" s="13"/>
    </row>
    <row r="34" spans="1:11" ht="15.75" x14ac:dyDescent="0.25">
      <c r="A34" s="482" t="s">
        <v>1124</v>
      </c>
      <c r="B34" s="201" t="s">
        <v>2008</v>
      </c>
      <c r="C34" s="202" t="s">
        <v>2007</v>
      </c>
      <c r="D34" s="490" t="s">
        <v>2006</v>
      </c>
      <c r="E34" s="481"/>
      <c r="F34" s="210" t="s">
        <v>2005</v>
      </c>
      <c r="G34" s="481"/>
      <c r="H34" s="480" t="s">
        <v>2004</v>
      </c>
      <c r="I34" s="479"/>
      <c r="J34" s="231" t="s">
        <v>1357</v>
      </c>
      <c r="K34" s="13"/>
    </row>
    <row r="35" spans="1:11" ht="15.75" x14ac:dyDescent="0.25">
      <c r="A35" s="484"/>
      <c r="B35" s="483"/>
      <c r="C35" s="483"/>
      <c r="D35" s="489"/>
      <c r="E35" s="225"/>
      <c r="F35" s="488"/>
      <c r="G35" s="225"/>
      <c r="H35" s="487"/>
      <c r="I35" s="225"/>
      <c r="J35" s="486"/>
      <c r="K35" s="13"/>
    </row>
    <row r="36" spans="1:11" ht="15.75" x14ac:dyDescent="0.25">
      <c r="A36" s="482" t="s">
        <v>966</v>
      </c>
      <c r="B36" s="201" t="s">
        <v>1378</v>
      </c>
      <c r="C36" s="202" t="s">
        <v>1377</v>
      </c>
      <c r="D36" s="416">
        <v>1</v>
      </c>
      <c r="E36" s="481"/>
      <c r="F36" s="210">
        <v>2</v>
      </c>
      <c r="G36" s="209" t="s">
        <v>2000</v>
      </c>
      <c r="H36" s="480">
        <v>1</v>
      </c>
      <c r="I36" s="485" t="s">
        <v>2000</v>
      </c>
      <c r="J36" s="231" t="s">
        <v>1375</v>
      </c>
      <c r="K36" s="13"/>
    </row>
    <row r="37" spans="1:11" ht="15.75" x14ac:dyDescent="0.25">
      <c r="A37" s="482" t="s">
        <v>966</v>
      </c>
      <c r="B37" s="201" t="s">
        <v>1373</v>
      </c>
      <c r="C37" s="202" t="s">
        <v>1374</v>
      </c>
      <c r="D37" s="416">
        <v>1</v>
      </c>
      <c r="E37" s="481"/>
      <c r="F37" s="210">
        <v>2</v>
      </c>
      <c r="G37" s="209" t="s">
        <v>2000</v>
      </c>
      <c r="H37" s="480">
        <v>1</v>
      </c>
      <c r="I37" s="479"/>
      <c r="J37" s="231" t="s">
        <v>1370</v>
      </c>
      <c r="K37" s="13"/>
    </row>
    <row r="38" spans="1:11" ht="15.75" x14ac:dyDescent="0.25">
      <c r="A38" s="484"/>
      <c r="B38" s="201"/>
      <c r="C38" s="483"/>
      <c r="D38" s="416"/>
      <c r="E38" s="481"/>
      <c r="F38" s="210"/>
      <c r="G38" s="481"/>
      <c r="H38" s="480"/>
      <c r="I38" s="479"/>
      <c r="J38" s="231"/>
      <c r="K38" s="13"/>
    </row>
    <row r="39" spans="1:11" ht="15.75" x14ac:dyDescent="0.25">
      <c r="A39" s="482" t="s">
        <v>1437</v>
      </c>
      <c r="B39" s="201" t="s">
        <v>1459</v>
      </c>
      <c r="C39" s="202" t="s">
        <v>2003</v>
      </c>
      <c r="D39" s="416">
        <v>2</v>
      </c>
      <c r="E39" s="481"/>
      <c r="F39" s="210">
        <v>5</v>
      </c>
      <c r="G39" s="209" t="s">
        <v>2002</v>
      </c>
      <c r="H39" s="480">
        <v>7</v>
      </c>
      <c r="I39" s="205" t="s">
        <v>2001</v>
      </c>
      <c r="J39" s="231" t="s">
        <v>1455</v>
      </c>
      <c r="K39" s="13"/>
    </row>
    <row r="40" spans="1:11" ht="15.75" x14ac:dyDescent="0.25">
      <c r="A40" s="482" t="s">
        <v>1437</v>
      </c>
      <c r="B40" s="201" t="s">
        <v>1454</v>
      </c>
      <c r="C40" s="202" t="s">
        <v>1064</v>
      </c>
      <c r="D40" s="416">
        <v>3</v>
      </c>
      <c r="E40" s="481"/>
      <c r="F40" s="210">
        <v>5</v>
      </c>
      <c r="G40" s="481"/>
      <c r="H40" s="480">
        <v>7</v>
      </c>
      <c r="I40" s="479"/>
      <c r="J40" s="231" t="s">
        <v>1430</v>
      </c>
      <c r="K40" s="13"/>
    </row>
    <row r="41" spans="1:11" ht="15.75" x14ac:dyDescent="0.25">
      <c r="A41" s="482" t="s">
        <v>1437</v>
      </c>
      <c r="B41" s="201" t="s">
        <v>1450</v>
      </c>
      <c r="C41" s="202" t="s">
        <v>1063</v>
      </c>
      <c r="D41" s="416">
        <v>3</v>
      </c>
      <c r="E41" s="481"/>
      <c r="F41" s="210">
        <v>5</v>
      </c>
      <c r="G41" s="481"/>
      <c r="H41" s="480">
        <v>7</v>
      </c>
      <c r="I41" s="205" t="s">
        <v>2000</v>
      </c>
      <c r="J41" s="231" t="s">
        <v>1446</v>
      </c>
      <c r="K41" s="13"/>
    </row>
    <row r="42" spans="1:11" ht="15.75" x14ac:dyDescent="0.25">
      <c r="A42" s="482" t="s">
        <v>1437</v>
      </c>
      <c r="B42" s="201" t="s">
        <v>1444</v>
      </c>
      <c r="C42" s="202" t="s">
        <v>1445</v>
      </c>
      <c r="D42" s="416">
        <v>4</v>
      </c>
      <c r="E42" s="481"/>
      <c r="F42" s="210">
        <v>6</v>
      </c>
      <c r="G42" s="481"/>
      <c r="H42" s="480">
        <v>5</v>
      </c>
      <c r="I42" s="479"/>
      <c r="J42" s="231" t="s">
        <v>1392</v>
      </c>
      <c r="K42" s="13"/>
    </row>
    <row r="43" spans="1:11" ht="15.75" x14ac:dyDescent="0.25">
      <c r="A43" s="482" t="s">
        <v>1437</v>
      </c>
      <c r="B43" s="201" t="s">
        <v>1440</v>
      </c>
      <c r="C43" s="202" t="s">
        <v>1438</v>
      </c>
      <c r="D43" s="416">
        <v>6</v>
      </c>
      <c r="E43" s="201" t="s">
        <v>1999</v>
      </c>
      <c r="F43" s="210">
        <v>6</v>
      </c>
      <c r="G43" s="209" t="s">
        <v>1998</v>
      </c>
      <c r="H43" s="480">
        <v>6</v>
      </c>
      <c r="I43" s="205" t="s">
        <v>1998</v>
      </c>
      <c r="J43" s="231" t="s">
        <v>1435</v>
      </c>
      <c r="K43" s="13"/>
    </row>
    <row r="44" spans="1:11" ht="15.75" x14ac:dyDescent="0.25">
      <c r="A44" s="484"/>
      <c r="B44" s="201"/>
      <c r="C44" s="483"/>
      <c r="D44" s="416"/>
      <c r="E44" s="481"/>
      <c r="F44" s="210"/>
      <c r="G44" s="481"/>
      <c r="H44" s="480"/>
      <c r="I44" s="479"/>
      <c r="J44" s="231"/>
      <c r="K44" s="13"/>
    </row>
    <row r="45" spans="1:11" ht="15.75" x14ac:dyDescent="0.25">
      <c r="A45" s="482" t="s">
        <v>1079</v>
      </c>
      <c r="B45" s="201" t="s">
        <v>1254</v>
      </c>
      <c r="C45" s="202" t="s">
        <v>214</v>
      </c>
      <c r="D45" s="416">
        <v>1</v>
      </c>
      <c r="E45" s="481"/>
      <c r="F45" s="210">
        <v>2</v>
      </c>
      <c r="G45" s="481"/>
      <c r="H45" s="480">
        <v>2</v>
      </c>
      <c r="I45" s="479"/>
      <c r="J45" s="231" t="s">
        <v>1250</v>
      </c>
      <c r="K45" s="13"/>
    </row>
    <row r="46" spans="1:11" ht="15.75" x14ac:dyDescent="0.25">
      <c r="A46" s="482" t="s">
        <v>1079</v>
      </c>
      <c r="B46" s="201" t="s">
        <v>1249</v>
      </c>
      <c r="C46" s="202" t="s">
        <v>212</v>
      </c>
      <c r="D46" s="416">
        <v>1</v>
      </c>
      <c r="E46" s="481"/>
      <c r="F46" s="210">
        <v>2</v>
      </c>
      <c r="G46" s="481"/>
      <c r="H46" s="480">
        <v>2</v>
      </c>
      <c r="I46" s="479"/>
      <c r="J46" s="231" t="s">
        <v>1246</v>
      </c>
      <c r="K46" s="13"/>
    </row>
    <row r="47" spans="1:11" ht="15.75" x14ac:dyDescent="0.25">
      <c r="A47" s="482" t="s">
        <v>1079</v>
      </c>
      <c r="B47" s="201" t="s">
        <v>1245</v>
      </c>
      <c r="C47" s="202" t="s">
        <v>210</v>
      </c>
      <c r="D47" s="416">
        <v>1</v>
      </c>
      <c r="E47" s="481"/>
      <c r="F47" s="210">
        <v>2</v>
      </c>
      <c r="G47" s="481"/>
      <c r="H47" s="480">
        <v>2</v>
      </c>
      <c r="I47" s="479"/>
      <c r="J47" s="231" t="s">
        <v>1241</v>
      </c>
      <c r="K47" s="13"/>
    </row>
    <row r="48" spans="1:11" ht="15.75" x14ac:dyDescent="0.25">
      <c r="A48" s="482" t="s">
        <v>1079</v>
      </c>
      <c r="B48" s="201" t="s">
        <v>1682</v>
      </c>
      <c r="C48" s="202" t="s">
        <v>446</v>
      </c>
      <c r="D48" s="416">
        <v>1</v>
      </c>
      <c r="E48" s="481"/>
      <c r="F48" s="210">
        <v>1</v>
      </c>
      <c r="G48" s="481"/>
      <c r="H48" s="480">
        <v>2</v>
      </c>
      <c r="I48" s="225"/>
      <c r="J48" s="231" t="s">
        <v>1680</v>
      </c>
      <c r="K48" s="13"/>
    </row>
    <row r="49" spans="1:11" ht="15.75" x14ac:dyDescent="0.25">
      <c r="A49" s="484"/>
      <c r="B49" s="201"/>
      <c r="C49" s="483"/>
      <c r="D49" s="416"/>
      <c r="E49" s="481"/>
      <c r="F49" s="210"/>
      <c r="G49" s="481"/>
      <c r="H49" s="480"/>
      <c r="I49" s="479"/>
      <c r="J49" s="231"/>
      <c r="K49" s="13"/>
    </row>
    <row r="50" spans="1:11" ht="15.75" x14ac:dyDescent="0.25">
      <c r="A50" s="482" t="s">
        <v>1127</v>
      </c>
      <c r="B50" s="201" t="s">
        <v>1294</v>
      </c>
      <c r="C50" s="202" t="s">
        <v>1292</v>
      </c>
      <c r="D50" s="416">
        <v>3</v>
      </c>
      <c r="E50" s="481"/>
      <c r="F50" s="210">
        <v>3</v>
      </c>
      <c r="G50" s="481"/>
      <c r="H50" s="480">
        <v>3</v>
      </c>
      <c r="I50" s="479"/>
      <c r="J50" s="231" t="s">
        <v>1290</v>
      </c>
      <c r="K50" s="13"/>
    </row>
    <row r="51" spans="1:11" ht="15.75" x14ac:dyDescent="0.25">
      <c r="A51" s="482" t="s">
        <v>1127</v>
      </c>
      <c r="B51" s="201" t="s">
        <v>1289</v>
      </c>
      <c r="C51" s="202" t="s">
        <v>314</v>
      </c>
      <c r="D51" s="416">
        <v>3</v>
      </c>
      <c r="E51" s="481"/>
      <c r="F51" s="210">
        <v>3</v>
      </c>
      <c r="G51" s="481"/>
      <c r="H51" s="480">
        <v>3</v>
      </c>
      <c r="I51" s="479"/>
      <c r="J51" s="231" t="s">
        <v>1285</v>
      </c>
      <c r="K51" s="13"/>
    </row>
    <row r="52" spans="1:11" ht="15.75" x14ac:dyDescent="0.25">
      <c r="A52" s="482" t="s">
        <v>1127</v>
      </c>
      <c r="B52" s="201" t="s">
        <v>1284</v>
      </c>
      <c r="C52" s="202" t="s">
        <v>311</v>
      </c>
      <c r="D52" s="416">
        <v>2</v>
      </c>
      <c r="E52" s="481"/>
      <c r="F52" s="210">
        <v>3</v>
      </c>
      <c r="G52" s="481"/>
      <c r="H52" s="480">
        <v>3</v>
      </c>
      <c r="I52" s="479"/>
      <c r="J52" s="231" t="s">
        <v>1280</v>
      </c>
      <c r="K52" s="13"/>
    </row>
    <row r="53" spans="1:11" ht="15.75" x14ac:dyDescent="0.25">
      <c r="A53" s="482" t="s">
        <v>1127</v>
      </c>
      <c r="B53" s="201" t="s">
        <v>1279</v>
      </c>
      <c r="C53" s="202" t="s">
        <v>309</v>
      </c>
      <c r="D53" s="416">
        <v>2</v>
      </c>
      <c r="E53" s="481"/>
      <c r="F53" s="210">
        <v>3</v>
      </c>
      <c r="G53" s="481"/>
      <c r="H53" s="480">
        <v>3</v>
      </c>
      <c r="I53" s="479"/>
      <c r="J53" s="231" t="s">
        <v>1276</v>
      </c>
      <c r="K53" s="13"/>
    </row>
    <row r="54" spans="1:11" ht="15.75" x14ac:dyDescent="0.25">
      <c r="A54" s="482" t="s">
        <v>1127</v>
      </c>
      <c r="B54" s="201" t="s">
        <v>1275</v>
      </c>
      <c r="C54" s="202" t="s">
        <v>307</v>
      </c>
      <c r="D54" s="416">
        <v>2</v>
      </c>
      <c r="E54" s="481"/>
      <c r="F54" s="210">
        <v>3</v>
      </c>
      <c r="G54" s="481"/>
      <c r="H54" s="480">
        <v>3</v>
      </c>
      <c r="I54" s="479"/>
      <c r="J54" s="231" t="s">
        <v>1272</v>
      </c>
      <c r="K54" s="13"/>
    </row>
    <row r="55" spans="1:11" ht="15.75" x14ac:dyDescent="0.25">
      <c r="A55" s="482" t="s">
        <v>1127</v>
      </c>
      <c r="B55" s="201" t="s">
        <v>1270</v>
      </c>
      <c r="C55" s="202" t="s">
        <v>1271</v>
      </c>
      <c r="D55" s="416">
        <v>2</v>
      </c>
      <c r="E55" s="201" t="s">
        <v>1997</v>
      </c>
      <c r="F55" s="210">
        <v>3</v>
      </c>
      <c r="G55" s="209" t="s">
        <v>1997</v>
      </c>
      <c r="H55" s="480">
        <v>3</v>
      </c>
      <c r="I55" s="205" t="s">
        <v>1997</v>
      </c>
      <c r="J55" s="231" t="s">
        <v>1266</v>
      </c>
      <c r="K55" s="13"/>
    </row>
    <row r="56" spans="1:11" ht="15.75" x14ac:dyDescent="0.25">
      <c r="A56" s="482" t="s">
        <v>1127</v>
      </c>
      <c r="B56" s="201" t="s">
        <v>1265</v>
      </c>
      <c r="C56" s="202" t="s">
        <v>302</v>
      </c>
      <c r="D56" s="416">
        <v>1</v>
      </c>
      <c r="E56" s="481"/>
      <c r="F56" s="210">
        <v>2</v>
      </c>
      <c r="G56" s="481"/>
      <c r="H56" s="480">
        <v>2</v>
      </c>
      <c r="I56" s="479"/>
      <c r="J56" s="231" t="s">
        <v>1260</v>
      </c>
      <c r="K56" s="13"/>
    </row>
    <row r="57" spans="1:11" ht="48" customHeight="1" thickBot="1" x14ac:dyDescent="0.3">
      <c r="A57" s="478" t="s">
        <v>1127</v>
      </c>
      <c r="B57" s="477" t="s">
        <v>1259</v>
      </c>
      <c r="C57" s="191" t="s">
        <v>300</v>
      </c>
      <c r="D57" s="476">
        <v>1</v>
      </c>
      <c r="E57" s="475"/>
      <c r="F57" s="474">
        <v>2</v>
      </c>
      <c r="G57" s="472" t="s">
        <v>2175</v>
      </c>
      <c r="H57" s="473">
        <v>2</v>
      </c>
      <c r="I57" s="472" t="s">
        <v>2176</v>
      </c>
      <c r="J57" s="471" t="s">
        <v>1255</v>
      </c>
      <c r="K57" s="13"/>
    </row>
    <row r="58" spans="1:11" ht="15.75" x14ac:dyDescent="0.25">
      <c r="A58" s="468"/>
      <c r="B58" s="468"/>
      <c r="C58" s="468"/>
      <c r="D58" s="470"/>
      <c r="E58" s="468"/>
      <c r="F58" s="469">
        <v>34</v>
      </c>
      <c r="G58" s="468"/>
      <c r="H58" s="469">
        <v>30</v>
      </c>
      <c r="I58" s="468"/>
      <c r="J58" s="468"/>
      <c r="K58" s="13"/>
    </row>
    <row r="59" spans="1:11" ht="15.75" x14ac:dyDescent="0.25">
      <c r="A59" s="544"/>
      <c r="B59" s="545"/>
      <c r="C59" s="545"/>
      <c r="D59" s="546"/>
      <c r="E59" s="545"/>
      <c r="F59" s="547"/>
      <c r="G59" s="545"/>
      <c r="H59" s="547"/>
      <c r="I59" s="545"/>
      <c r="J59" s="548"/>
      <c r="K59" s="13"/>
    </row>
    <row r="60" spans="1:11" ht="15.75" x14ac:dyDescent="0.25">
      <c r="A60" s="41" t="s">
        <v>2019</v>
      </c>
      <c r="B60" s="542"/>
      <c r="C60" s="542"/>
      <c r="D60" s="542"/>
      <c r="E60" s="542"/>
      <c r="F60" s="542"/>
      <c r="G60" s="542"/>
      <c r="H60" s="542"/>
      <c r="I60" s="542"/>
      <c r="J60" s="543"/>
      <c r="K60" s="13"/>
    </row>
    <row r="61" spans="1:11" ht="15.75" x14ac:dyDescent="0.25">
      <c r="A61" s="13"/>
      <c r="B61" s="13"/>
      <c r="C61" s="13"/>
      <c r="D61" s="106"/>
      <c r="E61" s="13"/>
      <c r="F61" s="106"/>
      <c r="G61" s="13"/>
      <c r="H61" s="106"/>
      <c r="I61" s="13"/>
      <c r="J61" s="13"/>
      <c r="K61" s="13"/>
    </row>
  </sheetData>
  <mergeCells count="5">
    <mergeCell ref="A2:D2"/>
    <mergeCell ref="A1:G1"/>
    <mergeCell ref="E14:E16"/>
    <mergeCell ref="G14:G16"/>
    <mergeCell ref="I14:I16"/>
  </mergeCells>
  <pageMargins left="0.511811024" right="0.511811024" top="0.78740157499999996" bottom="0.78740157499999996" header="0.31496062000000002" footer="0.31496062000000002"/>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135C0-E821-416E-AB30-6C8EBB2B6635}">
  <dimension ref="A1:J24"/>
  <sheetViews>
    <sheetView showGridLines="0" workbookViewId="0">
      <selection activeCell="A10" sqref="A10"/>
    </sheetView>
  </sheetViews>
  <sheetFormatPr defaultRowHeight="15" x14ac:dyDescent="0.25"/>
  <cols>
    <col min="1" max="1" width="26.42578125" customWidth="1"/>
    <col min="3" max="3" width="31.42578125" customWidth="1"/>
    <col min="10" max="10" width="37.5703125" customWidth="1"/>
  </cols>
  <sheetData>
    <row r="1" spans="1:10" ht="33.75" customHeight="1" thickBot="1" x14ac:dyDescent="0.3">
      <c r="A1" s="587" t="s">
        <v>163</v>
      </c>
      <c r="B1" s="587"/>
      <c r="C1" s="587"/>
      <c r="D1" s="587"/>
      <c r="E1" s="587"/>
      <c r="F1" s="587"/>
      <c r="G1" s="587"/>
      <c r="H1" s="587"/>
      <c r="I1" s="587"/>
      <c r="J1" s="587"/>
    </row>
    <row r="2" spans="1:10" s="13" customFormat="1" ht="24.95" customHeight="1" thickBot="1" x14ac:dyDescent="0.3">
      <c r="A2" s="19" t="s">
        <v>162</v>
      </c>
      <c r="B2" s="588" t="s">
        <v>161</v>
      </c>
      <c r="C2" s="588"/>
      <c r="D2" s="588" t="s">
        <v>160</v>
      </c>
      <c r="E2" s="588"/>
      <c r="F2" s="588"/>
      <c r="G2" s="588"/>
      <c r="H2" s="588"/>
      <c r="I2" s="588"/>
      <c r="J2" s="19" t="s">
        <v>159</v>
      </c>
    </row>
    <row r="3" spans="1:10" s="13" customFormat="1" ht="51.75" customHeight="1" x14ac:dyDescent="0.25">
      <c r="A3" s="15" t="s">
        <v>158</v>
      </c>
      <c r="B3" s="584" t="s">
        <v>157</v>
      </c>
      <c r="C3" s="584"/>
      <c r="D3" s="578" t="s">
        <v>156</v>
      </c>
      <c r="E3" s="578"/>
      <c r="F3" s="578"/>
      <c r="G3" s="578"/>
      <c r="H3" s="578"/>
      <c r="I3" s="578"/>
      <c r="J3" s="590" t="s">
        <v>155</v>
      </c>
    </row>
    <row r="4" spans="1:10" s="13" customFormat="1" ht="22.5" customHeight="1" x14ac:dyDescent="0.25">
      <c r="A4" s="15" t="s">
        <v>154</v>
      </c>
      <c r="B4" s="584" t="s">
        <v>153</v>
      </c>
      <c r="C4" s="584"/>
      <c r="D4" s="584" t="s">
        <v>152</v>
      </c>
      <c r="E4" s="584"/>
      <c r="F4" s="584"/>
      <c r="G4" s="584"/>
      <c r="H4" s="584"/>
      <c r="I4" s="584"/>
      <c r="J4" s="591"/>
    </row>
    <row r="5" spans="1:10" s="13" customFormat="1" ht="45" customHeight="1" x14ac:dyDescent="0.25">
      <c r="A5" s="15" t="s">
        <v>2025</v>
      </c>
      <c r="B5" s="584" t="s">
        <v>151</v>
      </c>
      <c r="C5" s="584"/>
      <c r="D5" s="578" t="s">
        <v>2026</v>
      </c>
      <c r="E5" s="578"/>
      <c r="F5" s="578"/>
      <c r="G5" s="578"/>
      <c r="H5" s="578"/>
      <c r="I5" s="578"/>
      <c r="J5" s="591"/>
    </row>
    <row r="6" spans="1:10" s="13" customFormat="1" ht="22.5" customHeight="1" x14ac:dyDescent="0.25">
      <c r="A6" s="15" t="s">
        <v>2024</v>
      </c>
      <c r="B6" s="584" t="s">
        <v>150</v>
      </c>
      <c r="C6" s="584"/>
      <c r="D6" s="12" t="s">
        <v>149</v>
      </c>
      <c r="E6" s="18"/>
      <c r="F6" s="17"/>
      <c r="G6" s="17"/>
      <c r="H6" s="17"/>
      <c r="I6" s="17"/>
      <c r="J6" s="591"/>
    </row>
    <row r="7" spans="1:10" s="13" customFormat="1" ht="45" customHeight="1" x14ac:dyDescent="0.25">
      <c r="A7" s="16" t="s">
        <v>2027</v>
      </c>
      <c r="B7" s="584" t="s">
        <v>148</v>
      </c>
      <c r="C7" s="584"/>
      <c r="D7" s="578" t="s">
        <v>2028</v>
      </c>
      <c r="E7" s="578"/>
      <c r="F7" s="578"/>
      <c r="G7" s="578"/>
      <c r="H7" s="578"/>
      <c r="I7" s="578"/>
      <c r="J7" s="591"/>
    </row>
    <row r="8" spans="1:10" s="13" customFormat="1" ht="45" customHeight="1" x14ac:dyDescent="0.25">
      <c r="A8" s="16" t="s">
        <v>147</v>
      </c>
      <c r="B8" s="584" t="s">
        <v>146</v>
      </c>
      <c r="C8" s="584"/>
      <c r="D8" s="584" t="s">
        <v>145</v>
      </c>
      <c r="E8" s="584"/>
      <c r="F8" s="584"/>
      <c r="G8" s="584"/>
      <c r="H8" s="584"/>
      <c r="I8" s="584"/>
      <c r="J8" s="591"/>
    </row>
    <row r="9" spans="1:10" s="13" customFormat="1" ht="67.5" customHeight="1" x14ac:dyDescent="0.25">
      <c r="A9" s="15" t="s">
        <v>144</v>
      </c>
      <c r="B9" s="578" t="s">
        <v>2029</v>
      </c>
      <c r="C9" s="578"/>
      <c r="D9" s="578" t="s">
        <v>143</v>
      </c>
      <c r="E9" s="578"/>
      <c r="F9" s="578"/>
      <c r="G9" s="578"/>
      <c r="H9" s="578"/>
      <c r="I9" s="578"/>
      <c r="J9" s="591"/>
    </row>
    <row r="10" spans="1:10" s="13" customFormat="1" ht="22.5" customHeight="1" x14ac:dyDescent="0.25">
      <c r="A10" s="554" t="s">
        <v>2234</v>
      </c>
      <c r="B10" s="584" t="s">
        <v>142</v>
      </c>
      <c r="C10" s="584"/>
      <c r="D10" s="584" t="s">
        <v>141</v>
      </c>
      <c r="E10" s="584"/>
      <c r="F10" s="584"/>
      <c r="G10" s="584"/>
      <c r="H10" s="584"/>
      <c r="I10" s="584"/>
      <c r="J10" s="591"/>
    </row>
    <row r="11" spans="1:10" s="13" customFormat="1" ht="45" customHeight="1" x14ac:dyDescent="0.25">
      <c r="A11" s="15" t="s">
        <v>140</v>
      </c>
      <c r="B11" s="578" t="s">
        <v>2030</v>
      </c>
      <c r="C11" s="578"/>
      <c r="D11" s="584" t="s">
        <v>139</v>
      </c>
      <c r="E11" s="584"/>
      <c r="F11" s="584"/>
      <c r="G11" s="584"/>
      <c r="H11" s="584"/>
      <c r="I11" s="584"/>
      <c r="J11" s="591"/>
    </row>
    <row r="12" spans="1:10" s="13" customFormat="1" ht="67.5" customHeight="1" x14ac:dyDescent="0.25">
      <c r="A12" s="16" t="s">
        <v>138</v>
      </c>
      <c r="B12" s="578" t="s">
        <v>137</v>
      </c>
      <c r="C12" s="578"/>
      <c r="D12" s="584" t="s">
        <v>121</v>
      </c>
      <c r="E12" s="584"/>
      <c r="F12" s="584"/>
      <c r="G12" s="584"/>
      <c r="H12" s="584"/>
      <c r="I12" s="584"/>
      <c r="J12" s="591"/>
    </row>
    <row r="13" spans="1:10" s="13" customFormat="1" ht="67.5" customHeight="1" x14ac:dyDescent="0.25">
      <c r="A13" s="16" t="s">
        <v>136</v>
      </c>
      <c r="B13" s="578" t="s">
        <v>2031</v>
      </c>
      <c r="C13" s="578"/>
      <c r="D13" s="578" t="s">
        <v>135</v>
      </c>
      <c r="E13" s="578"/>
      <c r="F13" s="578"/>
      <c r="G13" s="578"/>
      <c r="H13" s="578"/>
      <c r="I13" s="578"/>
      <c r="J13" s="591"/>
    </row>
    <row r="14" spans="1:10" s="13" customFormat="1" ht="67.5" customHeight="1" x14ac:dyDescent="0.25">
      <c r="A14" s="16" t="s">
        <v>134</v>
      </c>
      <c r="B14" s="578" t="s">
        <v>2032</v>
      </c>
      <c r="C14" s="578"/>
      <c r="D14" s="578" t="s">
        <v>133</v>
      </c>
      <c r="E14" s="578"/>
      <c r="F14" s="578"/>
      <c r="G14" s="578"/>
      <c r="H14" s="578"/>
      <c r="I14" s="578"/>
      <c r="J14" s="591"/>
    </row>
    <row r="15" spans="1:10" s="13" customFormat="1" ht="67.5" customHeight="1" x14ac:dyDescent="0.25">
      <c r="A15" s="16" t="s">
        <v>132</v>
      </c>
      <c r="B15" s="578" t="s">
        <v>2033</v>
      </c>
      <c r="C15" s="578"/>
      <c r="D15" s="578" t="s">
        <v>131</v>
      </c>
      <c r="E15" s="578"/>
      <c r="F15" s="578"/>
      <c r="G15" s="578"/>
      <c r="H15" s="578"/>
      <c r="I15" s="578"/>
      <c r="J15" s="591"/>
    </row>
    <row r="16" spans="1:10" s="13" customFormat="1" ht="67.5" customHeight="1" x14ac:dyDescent="0.25">
      <c r="A16" s="16" t="s">
        <v>130</v>
      </c>
      <c r="B16" s="578" t="s">
        <v>2034</v>
      </c>
      <c r="C16" s="578"/>
      <c r="D16" s="578" t="s">
        <v>129</v>
      </c>
      <c r="E16" s="578"/>
      <c r="F16" s="578"/>
      <c r="G16" s="578"/>
      <c r="H16" s="578"/>
      <c r="I16" s="578"/>
      <c r="J16" s="591"/>
    </row>
    <row r="17" spans="1:10" s="13" customFormat="1" ht="67.5" customHeight="1" x14ac:dyDescent="0.25">
      <c r="A17" s="16" t="s">
        <v>128</v>
      </c>
      <c r="B17" s="578" t="s">
        <v>2035</v>
      </c>
      <c r="C17" s="578"/>
      <c r="D17" s="578" t="s">
        <v>127</v>
      </c>
      <c r="E17" s="578"/>
      <c r="F17" s="578"/>
      <c r="G17" s="578"/>
      <c r="H17" s="578"/>
      <c r="I17" s="578"/>
      <c r="J17" s="591"/>
    </row>
    <row r="18" spans="1:10" s="13" customFormat="1" ht="45" customHeight="1" x14ac:dyDescent="0.25">
      <c r="A18" s="15" t="s">
        <v>126</v>
      </c>
      <c r="B18" s="578" t="s">
        <v>2036</v>
      </c>
      <c r="C18" s="578"/>
      <c r="D18" s="584" t="s">
        <v>125</v>
      </c>
      <c r="E18" s="584"/>
      <c r="F18" s="584"/>
      <c r="G18" s="584"/>
      <c r="H18" s="584"/>
      <c r="I18" s="584"/>
      <c r="J18" s="591"/>
    </row>
    <row r="19" spans="1:10" s="13" customFormat="1" ht="45" customHeight="1" x14ac:dyDescent="0.25">
      <c r="A19" s="16" t="s">
        <v>124</v>
      </c>
      <c r="B19" s="578" t="s">
        <v>2037</v>
      </c>
      <c r="C19" s="578"/>
      <c r="D19" s="584" t="s">
        <v>123</v>
      </c>
      <c r="E19" s="584"/>
      <c r="F19" s="584"/>
      <c r="G19" s="584"/>
      <c r="H19" s="584"/>
      <c r="I19" s="584"/>
      <c r="J19" s="591"/>
    </row>
    <row r="20" spans="1:10" s="13" customFormat="1" ht="45" customHeight="1" x14ac:dyDescent="0.25">
      <c r="A20" s="15" t="s">
        <v>122</v>
      </c>
      <c r="B20" s="578" t="s">
        <v>2038</v>
      </c>
      <c r="C20" s="578"/>
      <c r="D20" s="584" t="s">
        <v>121</v>
      </c>
      <c r="E20" s="584"/>
      <c r="F20" s="584"/>
      <c r="G20" s="584"/>
      <c r="H20" s="584"/>
      <c r="I20" s="584"/>
      <c r="J20" s="591"/>
    </row>
    <row r="21" spans="1:10" s="13" customFormat="1" ht="67.5" customHeight="1" x14ac:dyDescent="0.25">
      <c r="A21" s="15" t="s">
        <v>120</v>
      </c>
      <c r="B21" s="578" t="s">
        <v>2039</v>
      </c>
      <c r="C21" s="578"/>
      <c r="D21" s="578" t="s">
        <v>119</v>
      </c>
      <c r="E21" s="578"/>
      <c r="F21" s="578"/>
      <c r="G21" s="578"/>
      <c r="H21" s="578"/>
      <c r="I21" s="578"/>
      <c r="J21" s="591"/>
    </row>
    <row r="22" spans="1:10" s="13" customFormat="1" ht="67.5" customHeight="1" thickBot="1" x14ac:dyDescent="0.3">
      <c r="A22" s="14" t="s">
        <v>118</v>
      </c>
      <c r="B22" s="589" t="s">
        <v>2040</v>
      </c>
      <c r="C22" s="589"/>
      <c r="D22" s="589" t="s">
        <v>117</v>
      </c>
      <c r="E22" s="589"/>
      <c r="F22" s="589"/>
      <c r="G22" s="589"/>
      <c r="H22" s="589"/>
      <c r="I22" s="589"/>
      <c r="J22" s="592"/>
    </row>
    <row r="23" spans="1:10" ht="22.5" customHeight="1" x14ac:dyDescent="0.25">
      <c r="A23" s="13" t="s">
        <v>2018</v>
      </c>
    </row>
    <row r="24" spans="1:10" ht="22.5" customHeight="1" x14ac:dyDescent="0.25">
      <c r="A24" s="13" t="s">
        <v>116</v>
      </c>
    </row>
  </sheetData>
  <mergeCells count="43">
    <mergeCell ref="B22:C22"/>
    <mergeCell ref="D21:I21"/>
    <mergeCell ref="D22:I22"/>
    <mergeCell ref="A1:J1"/>
    <mergeCell ref="J3:J22"/>
    <mergeCell ref="D20:I20"/>
    <mergeCell ref="D4:I4"/>
    <mergeCell ref="D14:I14"/>
    <mergeCell ref="B17:C17"/>
    <mergeCell ref="D17:I17"/>
    <mergeCell ref="B18:C18"/>
    <mergeCell ref="B19:C19"/>
    <mergeCell ref="D18:I18"/>
    <mergeCell ref="D19:I19"/>
    <mergeCell ref="B8:C8"/>
    <mergeCell ref="B10:C10"/>
    <mergeCell ref="B2:C2"/>
    <mergeCell ref="B3:C3"/>
    <mergeCell ref="B9:C9"/>
    <mergeCell ref="D15:I15"/>
    <mergeCell ref="D16:I16"/>
    <mergeCell ref="B11:C11"/>
    <mergeCell ref="B12:C12"/>
    <mergeCell ref="B13:C13"/>
    <mergeCell ref="D13:I13"/>
    <mergeCell ref="D9:I9"/>
    <mergeCell ref="D8:I8"/>
    <mergeCell ref="D10:I10"/>
    <mergeCell ref="B4:C4"/>
    <mergeCell ref="D2:I2"/>
    <mergeCell ref="B5:C5"/>
    <mergeCell ref="D5:I5"/>
    <mergeCell ref="B15:C15"/>
    <mergeCell ref="B16:C16"/>
    <mergeCell ref="B21:C21"/>
    <mergeCell ref="B20:C20"/>
    <mergeCell ref="D3:I3"/>
    <mergeCell ref="B6:C6"/>
    <mergeCell ref="B14:C14"/>
    <mergeCell ref="D11:I11"/>
    <mergeCell ref="D12:I12"/>
    <mergeCell ref="B7:C7"/>
    <mergeCell ref="D7:I7"/>
  </mergeCells>
  <pageMargins left="0.511811024" right="0.511811024" top="0.78740157499999996" bottom="0.78740157499999996" header="0.31496062000000002" footer="0.31496062000000002"/>
  <pageSetup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D88E5-4B94-4AAD-8617-933D5A94AED3}">
  <dimension ref="A1:U165"/>
  <sheetViews>
    <sheetView topLeftCell="A113" zoomScale="90" zoomScaleNormal="90" workbookViewId="0">
      <selection activeCell="D10" sqref="D10"/>
    </sheetView>
  </sheetViews>
  <sheetFormatPr defaultRowHeight="15" x14ac:dyDescent="0.25"/>
  <cols>
    <col min="1" max="1" width="25.7109375" style="24" customWidth="1"/>
    <col min="2" max="2" width="35.28515625" style="24" customWidth="1"/>
    <col min="3" max="3" width="41.42578125" style="24" customWidth="1"/>
    <col min="4" max="4" width="16.7109375" style="23" customWidth="1"/>
    <col min="5" max="5" width="43.7109375" style="23" customWidth="1"/>
    <col min="6" max="6" width="20.42578125" style="23" customWidth="1"/>
    <col min="7" max="7" width="19.140625" style="23" customWidth="1"/>
    <col min="8" max="8" width="17.42578125" style="23" customWidth="1"/>
    <col min="9" max="9" width="22.85546875" style="23" customWidth="1"/>
    <col min="10" max="10" width="17.42578125" style="23" customWidth="1"/>
    <col min="11" max="11" width="16" style="23" bestFit="1" customWidth="1"/>
    <col min="12" max="12" width="15.140625" style="21" customWidth="1"/>
    <col min="13" max="13" width="18.85546875" style="21" customWidth="1"/>
    <col min="14" max="14" width="15.7109375" style="23" customWidth="1"/>
    <col min="15" max="15" width="21" style="23" customWidth="1"/>
    <col min="16" max="16" width="14" style="22" customWidth="1"/>
    <col min="17" max="17" width="13.5703125" style="21" customWidth="1"/>
    <col min="18" max="18" width="15.85546875" style="21" customWidth="1"/>
    <col min="20" max="20" width="13.5703125" style="21" customWidth="1"/>
    <col min="21" max="21" width="14" style="20" customWidth="1"/>
  </cols>
  <sheetData>
    <row r="1" spans="1:21" ht="35.25" customHeight="1" x14ac:dyDescent="0.25">
      <c r="A1" s="598" t="s">
        <v>473</v>
      </c>
      <c r="B1" s="598"/>
      <c r="C1" s="598"/>
      <c r="D1" s="598"/>
      <c r="E1" s="598"/>
      <c r="J1" s="21"/>
      <c r="K1" s="21"/>
      <c r="L1" s="23"/>
      <c r="M1" s="23"/>
      <c r="N1" s="22"/>
      <c r="O1" s="21"/>
      <c r="P1" s="21"/>
      <c r="Q1"/>
      <c r="S1" s="20"/>
      <c r="T1"/>
      <c r="U1"/>
    </row>
    <row r="2" spans="1:21" ht="87" customHeight="1" x14ac:dyDescent="0.25">
      <c r="A2" s="51" t="s">
        <v>472</v>
      </c>
      <c r="B2" s="51" t="s">
        <v>471</v>
      </c>
      <c r="C2" s="50" t="s">
        <v>470</v>
      </c>
      <c r="D2" s="50" t="s">
        <v>469</v>
      </c>
      <c r="E2" s="50" t="s">
        <v>468</v>
      </c>
      <c r="F2" s="50" t="s">
        <v>467</v>
      </c>
      <c r="G2" s="50" t="s">
        <v>466</v>
      </c>
      <c r="H2" s="50" t="s">
        <v>465</v>
      </c>
      <c r="I2" s="50" t="s">
        <v>464</v>
      </c>
      <c r="J2" s="50" t="s">
        <v>463</v>
      </c>
      <c r="K2" s="50" t="s">
        <v>462</v>
      </c>
      <c r="L2" s="50" t="s">
        <v>2041</v>
      </c>
      <c r="M2" s="50" t="s">
        <v>2042</v>
      </c>
      <c r="N2" s="49"/>
      <c r="O2" s="49"/>
      <c r="P2" s="20"/>
      <c r="Q2" s="49"/>
      <c r="R2" s="49"/>
      <c r="T2" s="49"/>
    </row>
    <row r="3" spans="1:21" ht="27.75" customHeight="1" x14ac:dyDescent="0.25">
      <c r="A3" s="605" t="s">
        <v>461</v>
      </c>
      <c r="B3" s="593" t="s">
        <v>460</v>
      </c>
      <c r="C3" s="593" t="s">
        <v>459</v>
      </c>
      <c r="D3" s="33" t="s">
        <v>458</v>
      </c>
      <c r="E3" s="32" t="s">
        <v>2043</v>
      </c>
      <c r="F3" s="32" t="s">
        <v>457</v>
      </c>
      <c r="G3" s="32">
        <v>1107</v>
      </c>
      <c r="H3" s="32">
        <v>190.8</v>
      </c>
      <c r="I3" s="32">
        <v>637233</v>
      </c>
      <c r="J3" s="31">
        <f>(I3/G3)/H3</f>
        <v>3.0169788595160578</v>
      </c>
      <c r="K3" s="600">
        <f>(J3+J4+J5)</f>
        <v>6.239887845274751</v>
      </c>
      <c r="L3" s="599">
        <v>3</v>
      </c>
      <c r="M3" s="606">
        <f>K3-L3</f>
        <v>3.239887845274751</v>
      </c>
      <c r="N3" s="24"/>
      <c r="Q3" s="27"/>
      <c r="R3" s="27"/>
      <c r="T3" s="27"/>
      <c r="U3" s="40"/>
    </row>
    <row r="4" spans="1:21" ht="32.25" customHeight="1" x14ac:dyDescent="0.25">
      <c r="A4" s="605"/>
      <c r="B4" s="593"/>
      <c r="C4" s="593"/>
      <c r="D4" s="33" t="s">
        <v>456</v>
      </c>
      <c r="E4" s="32" t="s">
        <v>2044</v>
      </c>
      <c r="F4" s="32" t="s">
        <v>455</v>
      </c>
      <c r="G4" s="32">
        <v>1131</v>
      </c>
      <c r="H4" s="32">
        <v>190.8</v>
      </c>
      <c r="I4" s="32">
        <v>445863</v>
      </c>
      <c r="J4" s="31">
        <f>(I4/G4)/H4</f>
        <v>2.0661433917777443</v>
      </c>
      <c r="K4" s="600"/>
      <c r="L4" s="599"/>
      <c r="M4" s="606"/>
      <c r="N4" s="24"/>
      <c r="Q4" s="27"/>
      <c r="R4" s="27"/>
      <c r="T4" s="27"/>
      <c r="U4" s="40"/>
    </row>
    <row r="5" spans="1:21" ht="30" customHeight="1" x14ac:dyDescent="0.25">
      <c r="A5" s="605"/>
      <c r="B5" s="593"/>
      <c r="C5" s="593"/>
      <c r="D5" s="33" t="s">
        <v>454</v>
      </c>
      <c r="E5" s="32" t="s">
        <v>2045</v>
      </c>
      <c r="F5" s="32" t="s">
        <v>453</v>
      </c>
      <c r="G5" s="32">
        <v>1131</v>
      </c>
      <c r="H5" s="32">
        <v>190.8</v>
      </c>
      <c r="I5" s="32">
        <v>249624</v>
      </c>
      <c r="J5" s="31">
        <f>(I5/G5)/H5</f>
        <v>1.1567655939809485</v>
      </c>
      <c r="K5" s="600"/>
      <c r="L5" s="599"/>
      <c r="M5" s="606"/>
      <c r="N5" s="24"/>
    </row>
    <row r="6" spans="1:21" x14ac:dyDescent="0.25">
      <c r="A6" s="48"/>
      <c r="B6" s="48"/>
      <c r="C6" s="48"/>
      <c r="D6" s="33"/>
      <c r="E6" s="32"/>
      <c r="F6" s="32"/>
      <c r="G6" s="32"/>
      <c r="H6" s="32"/>
      <c r="I6" s="32"/>
      <c r="J6" s="31"/>
      <c r="K6" s="30"/>
      <c r="L6" s="29"/>
      <c r="M6" s="28"/>
      <c r="N6" s="24"/>
    </row>
    <row r="7" spans="1:21" ht="49.5" customHeight="1" x14ac:dyDescent="0.25">
      <c r="A7" s="35" t="s">
        <v>450</v>
      </c>
      <c r="B7" s="34" t="s">
        <v>452</v>
      </c>
      <c r="C7" s="34" t="s">
        <v>451</v>
      </c>
      <c r="D7" s="33" t="s">
        <v>450</v>
      </c>
      <c r="E7" s="32" t="s">
        <v>2046</v>
      </c>
      <c r="F7" s="32" t="s">
        <v>449</v>
      </c>
      <c r="G7" s="32">
        <v>1782</v>
      </c>
      <c r="H7" s="32">
        <v>190.8</v>
      </c>
      <c r="I7" s="32">
        <v>656151</v>
      </c>
      <c r="J7" s="31">
        <f>(I7/G7)/H7</f>
        <v>1.9298240970148726</v>
      </c>
      <c r="K7" s="30">
        <v>1.9298240970148726</v>
      </c>
      <c r="L7" s="29">
        <v>1</v>
      </c>
      <c r="M7" s="28">
        <f>K7-L7</f>
        <v>0.92982409701487256</v>
      </c>
      <c r="N7" s="24"/>
    </row>
    <row r="8" spans="1:21" x14ac:dyDescent="0.25">
      <c r="A8" s="38"/>
      <c r="B8" s="38"/>
      <c r="C8" s="38"/>
      <c r="D8" s="33"/>
      <c r="E8" s="32"/>
      <c r="F8" s="32"/>
      <c r="G8" s="32"/>
      <c r="H8" s="32"/>
      <c r="I8" s="37"/>
      <c r="J8" s="31"/>
      <c r="K8" s="30"/>
      <c r="L8" s="29"/>
      <c r="M8" s="36"/>
      <c r="N8" s="24"/>
    </row>
    <row r="9" spans="1:21" ht="38.25" customHeight="1" x14ac:dyDescent="0.25">
      <c r="A9" s="594" t="s">
        <v>448</v>
      </c>
      <c r="B9" s="593" t="s">
        <v>2047</v>
      </c>
      <c r="C9" s="593" t="s">
        <v>447</v>
      </c>
      <c r="D9" s="33" t="s">
        <v>446</v>
      </c>
      <c r="E9" s="32" t="s">
        <v>2048</v>
      </c>
      <c r="F9" s="32" t="s">
        <v>445</v>
      </c>
      <c r="G9" s="32">
        <v>516</v>
      </c>
      <c r="H9" s="32">
        <v>190.8</v>
      </c>
      <c r="I9" s="32">
        <v>310</v>
      </c>
      <c r="J9" s="31">
        <f>(I9/G9)/H9</f>
        <v>3.1487169486291906E-3</v>
      </c>
      <c r="K9" s="600">
        <f>J10+J9</f>
        <v>1.0967895275705719</v>
      </c>
      <c r="L9" s="599">
        <v>1</v>
      </c>
      <c r="M9" s="601">
        <f>K9-L9</f>
        <v>9.6789527570571909E-2</v>
      </c>
      <c r="N9" s="24"/>
    </row>
    <row r="10" spans="1:21" ht="37.5" customHeight="1" x14ac:dyDescent="0.25">
      <c r="A10" s="594"/>
      <c r="B10" s="593"/>
      <c r="C10" s="593"/>
      <c r="D10" s="555" t="s">
        <v>2205</v>
      </c>
      <c r="E10" s="32" t="s">
        <v>444</v>
      </c>
      <c r="F10" s="32" t="s">
        <v>443</v>
      </c>
      <c r="G10" s="32">
        <v>516</v>
      </c>
      <c r="H10" s="32">
        <v>190.8</v>
      </c>
      <c r="I10" s="32">
        <v>107672</v>
      </c>
      <c r="J10" s="31">
        <f>(I10/G10)/H10</f>
        <v>1.0936408106219426</v>
      </c>
      <c r="K10" s="600"/>
      <c r="L10" s="599"/>
      <c r="M10" s="601"/>
      <c r="N10" s="24"/>
    </row>
    <row r="11" spans="1:21" x14ac:dyDescent="0.25">
      <c r="A11" s="48"/>
      <c r="B11" s="48"/>
      <c r="C11" s="48"/>
      <c r="D11" s="33"/>
      <c r="E11" s="32"/>
      <c r="F11" s="32"/>
      <c r="G11" s="32"/>
      <c r="H11" s="32"/>
      <c r="I11" s="32"/>
      <c r="J11" s="31"/>
      <c r="K11" s="30"/>
      <c r="L11" s="29"/>
      <c r="M11" s="28"/>
      <c r="N11" s="24"/>
    </row>
    <row r="12" spans="1:21" ht="15" customHeight="1" x14ac:dyDescent="0.25">
      <c r="A12" s="596" t="s">
        <v>442</v>
      </c>
      <c r="B12" s="593" t="s">
        <v>2049</v>
      </c>
      <c r="C12" s="593" t="s">
        <v>441</v>
      </c>
      <c r="D12" s="33" t="s">
        <v>440</v>
      </c>
      <c r="E12" s="32" t="s">
        <v>2050</v>
      </c>
      <c r="F12" s="32" t="s">
        <v>439</v>
      </c>
      <c r="G12" s="32">
        <v>3276</v>
      </c>
      <c r="H12" s="32">
        <v>190.8</v>
      </c>
      <c r="I12" s="32">
        <v>605697</v>
      </c>
      <c r="J12" s="31">
        <f>(I12/G12)/H12</f>
        <v>0.96902093364357511</v>
      </c>
      <c r="K12" s="600">
        <f>J12+J13+J14</f>
        <v>2.1539696618312969</v>
      </c>
      <c r="L12" s="599">
        <v>3</v>
      </c>
      <c r="M12" s="601">
        <f>K12-L12</f>
        <v>-0.8460303381687031</v>
      </c>
      <c r="N12" s="24"/>
      <c r="Q12" s="27"/>
      <c r="R12" s="27"/>
      <c r="T12" s="27"/>
      <c r="U12" s="40"/>
    </row>
    <row r="13" spans="1:21" x14ac:dyDescent="0.25">
      <c r="A13" s="596"/>
      <c r="B13" s="593"/>
      <c r="C13" s="593"/>
      <c r="D13" s="33" t="s">
        <v>438</v>
      </c>
      <c r="E13" s="32" t="s">
        <v>2051</v>
      </c>
      <c r="F13" s="32" t="s">
        <v>437</v>
      </c>
      <c r="G13" s="32">
        <v>3276</v>
      </c>
      <c r="H13" s="32">
        <v>190.8</v>
      </c>
      <c r="I13" s="32">
        <v>414588</v>
      </c>
      <c r="J13" s="31">
        <f>(I13/G13)/H13</f>
        <v>0.66327627648382359</v>
      </c>
      <c r="K13" s="600"/>
      <c r="L13" s="599"/>
      <c r="M13" s="601"/>
      <c r="N13" s="24"/>
      <c r="Q13" s="27"/>
      <c r="R13" s="27"/>
      <c r="T13" s="27"/>
      <c r="U13" s="40"/>
    </row>
    <row r="14" spans="1:21" ht="20.25" customHeight="1" x14ac:dyDescent="0.25">
      <c r="A14" s="596"/>
      <c r="B14" s="593"/>
      <c r="C14" s="593"/>
      <c r="D14" s="33" t="s">
        <v>436</v>
      </c>
      <c r="E14" s="32" t="s">
        <v>2052</v>
      </c>
      <c r="F14" s="32" t="s">
        <v>435</v>
      </c>
      <c r="G14" s="32">
        <v>3276</v>
      </c>
      <c r="H14" s="32">
        <v>190.8</v>
      </c>
      <c r="I14" s="32">
        <v>326077</v>
      </c>
      <c r="J14" s="31">
        <f>(I14/G14)/H14</f>
        <v>0.5216724517038982</v>
      </c>
      <c r="K14" s="600"/>
      <c r="L14" s="599"/>
      <c r="M14" s="601"/>
      <c r="N14" s="24"/>
      <c r="Q14" s="27"/>
      <c r="R14" s="27"/>
      <c r="T14" s="27"/>
      <c r="U14" s="40"/>
    </row>
    <row r="15" spans="1:21" x14ac:dyDescent="0.25">
      <c r="A15" s="38"/>
      <c r="B15" s="38"/>
      <c r="C15" s="38"/>
      <c r="D15" s="33"/>
      <c r="E15" s="32"/>
      <c r="F15" s="32"/>
      <c r="G15" s="32"/>
      <c r="H15" s="32"/>
      <c r="I15" s="32"/>
      <c r="J15" s="31"/>
      <c r="K15" s="30"/>
      <c r="L15" s="29"/>
      <c r="M15" s="28"/>
      <c r="N15" s="24"/>
    </row>
    <row r="16" spans="1:21" ht="30" customHeight="1" x14ac:dyDescent="0.25">
      <c r="A16" s="595" t="s">
        <v>434</v>
      </c>
      <c r="B16" s="593" t="s">
        <v>2053</v>
      </c>
      <c r="C16" s="593" t="s">
        <v>433</v>
      </c>
      <c r="D16" s="33" t="s">
        <v>432</v>
      </c>
      <c r="E16" s="32" t="s">
        <v>2054</v>
      </c>
      <c r="F16" s="32" t="s">
        <v>431</v>
      </c>
      <c r="G16" s="32">
        <v>1830</v>
      </c>
      <c r="H16" s="32">
        <v>190.8</v>
      </c>
      <c r="I16" s="32">
        <v>1040</v>
      </c>
      <c r="J16" s="31">
        <f>(I16/G16)/H16</f>
        <v>2.9785430342188766E-3</v>
      </c>
      <c r="K16" s="600">
        <f>(J16+J17)/2</f>
        <v>1.5087914059241517E-3</v>
      </c>
      <c r="L16" s="599">
        <v>2</v>
      </c>
      <c r="M16" s="601">
        <f>K16-L16</f>
        <v>-1.9984912085940758</v>
      </c>
      <c r="N16" s="24"/>
      <c r="Q16" s="27"/>
      <c r="R16" s="27"/>
      <c r="T16" s="27"/>
      <c r="U16" s="40"/>
    </row>
    <row r="17" spans="1:21" ht="30" customHeight="1" x14ac:dyDescent="0.25">
      <c r="A17" s="595"/>
      <c r="B17" s="593"/>
      <c r="C17" s="593"/>
      <c r="D17" s="33" t="s">
        <v>430</v>
      </c>
      <c r="E17" s="32" t="s">
        <v>2055</v>
      </c>
      <c r="F17" s="32" t="s">
        <v>429</v>
      </c>
      <c r="G17" s="32">
        <v>1074</v>
      </c>
      <c r="H17" s="32">
        <v>190.8</v>
      </c>
      <c r="I17" s="32">
        <v>8</v>
      </c>
      <c r="J17" s="31">
        <f>(I17/G17)/H17</f>
        <v>3.9039777629426621E-5</v>
      </c>
      <c r="K17" s="600"/>
      <c r="L17" s="599"/>
      <c r="M17" s="601"/>
      <c r="N17" s="24"/>
      <c r="Q17" s="27"/>
      <c r="R17" s="27"/>
      <c r="T17" s="27"/>
      <c r="U17" s="40"/>
    </row>
    <row r="18" spans="1:21" x14ac:dyDescent="0.25">
      <c r="A18" s="38"/>
      <c r="B18" s="38"/>
      <c r="C18" s="39"/>
      <c r="D18" s="33"/>
      <c r="E18" s="32"/>
      <c r="F18" s="32"/>
      <c r="G18" s="32"/>
      <c r="H18" s="32"/>
      <c r="I18" s="32"/>
      <c r="J18" s="31"/>
      <c r="K18" s="30"/>
      <c r="L18" s="29"/>
      <c r="M18" s="36"/>
      <c r="N18" s="24"/>
    </row>
    <row r="19" spans="1:21" ht="39.950000000000003" customHeight="1" x14ac:dyDescent="0.25">
      <c r="A19" s="595" t="s">
        <v>428</v>
      </c>
      <c r="B19" s="593" t="s">
        <v>2056</v>
      </c>
      <c r="C19" s="593" t="s">
        <v>427</v>
      </c>
      <c r="D19" s="33" t="s">
        <v>426</v>
      </c>
      <c r="E19" s="32" t="s">
        <v>2057</v>
      </c>
      <c r="F19" s="32" t="s">
        <v>425</v>
      </c>
      <c r="G19" s="32">
        <v>1086</v>
      </c>
      <c r="H19" s="32">
        <v>190.8</v>
      </c>
      <c r="I19" s="32">
        <v>197273</v>
      </c>
      <c r="J19" s="31">
        <f>(I19/G19)/H19</f>
        <v>0.95204933381207746</v>
      </c>
      <c r="K19" s="600">
        <f>(J19+J20)/2</f>
        <v>0.92749141712814009</v>
      </c>
      <c r="L19" s="599">
        <v>1</v>
      </c>
      <c r="M19" s="601">
        <f>K19-L19</f>
        <v>-7.2508582871859906E-2</v>
      </c>
      <c r="N19" s="24"/>
      <c r="Q19" s="27"/>
      <c r="R19" s="27"/>
      <c r="T19" s="27"/>
      <c r="U19" s="40"/>
    </row>
    <row r="20" spans="1:21" ht="39.950000000000003" customHeight="1" x14ac:dyDescent="0.25">
      <c r="A20" s="595"/>
      <c r="B20" s="593"/>
      <c r="C20" s="593"/>
      <c r="D20" s="33" t="s">
        <v>424</v>
      </c>
      <c r="E20" s="32" t="s">
        <v>2058</v>
      </c>
      <c r="F20" s="32" t="s">
        <v>423</v>
      </c>
      <c r="G20" s="32">
        <v>2499</v>
      </c>
      <c r="H20" s="32">
        <v>190.8</v>
      </c>
      <c r="I20" s="32">
        <v>430527</v>
      </c>
      <c r="J20" s="31">
        <f>(I20/G20)/H20</f>
        <v>0.90293350044420284</v>
      </c>
      <c r="K20" s="600"/>
      <c r="L20" s="599"/>
      <c r="M20" s="601"/>
      <c r="N20" s="24"/>
      <c r="Q20" s="27"/>
      <c r="R20" s="27"/>
      <c r="T20" s="27"/>
      <c r="U20" s="40"/>
    </row>
    <row r="21" spans="1:21" ht="15" customHeight="1" x14ac:dyDescent="0.25">
      <c r="A21" s="38"/>
      <c r="B21" s="42"/>
      <c r="C21" s="38"/>
      <c r="D21" s="33"/>
      <c r="E21" s="32"/>
      <c r="F21" s="32"/>
      <c r="G21" s="32"/>
      <c r="H21" s="32"/>
      <c r="I21" s="32"/>
      <c r="J21" s="31"/>
      <c r="K21" s="30"/>
      <c r="L21" s="29"/>
      <c r="M21" s="28"/>
      <c r="N21" s="24"/>
    </row>
    <row r="22" spans="1:21" ht="15" customHeight="1" x14ac:dyDescent="0.25">
      <c r="A22" s="594" t="s">
        <v>422</v>
      </c>
      <c r="B22" s="597" t="s">
        <v>400</v>
      </c>
      <c r="C22" s="593" t="s">
        <v>421</v>
      </c>
      <c r="D22" s="33" t="s">
        <v>420</v>
      </c>
      <c r="E22" s="32" t="s">
        <v>2059</v>
      </c>
      <c r="F22" s="32" t="s">
        <v>419</v>
      </c>
      <c r="G22" s="32">
        <v>678</v>
      </c>
      <c r="H22" s="32">
        <v>190.8</v>
      </c>
      <c r="I22" s="32">
        <v>332681</v>
      </c>
      <c r="J22" s="31">
        <f>(I22/G22)/H22</f>
        <v>2.5716978039986889</v>
      </c>
      <c r="K22" s="600">
        <f>J22+J23+J24</f>
        <v>4.8437955113625408</v>
      </c>
      <c r="L22" s="599">
        <v>2</v>
      </c>
      <c r="M22" s="601">
        <f>K22-L22</f>
        <v>2.8437955113625408</v>
      </c>
      <c r="N22" s="24"/>
    </row>
    <row r="23" spans="1:21" x14ac:dyDescent="0.25">
      <c r="A23" s="594"/>
      <c r="B23" s="597"/>
      <c r="C23" s="593"/>
      <c r="D23" s="33" t="s">
        <v>418</v>
      </c>
      <c r="E23" s="32" t="s">
        <v>417</v>
      </c>
      <c r="F23" s="32" t="s">
        <v>416</v>
      </c>
      <c r="G23" s="32">
        <v>738</v>
      </c>
      <c r="H23" s="32">
        <v>190.8</v>
      </c>
      <c r="I23" s="32">
        <v>317262</v>
      </c>
      <c r="J23" s="31">
        <f>(I23/G23)/H23</f>
        <v>2.2531148267457515</v>
      </c>
      <c r="K23" s="600"/>
      <c r="L23" s="599"/>
      <c r="M23" s="601"/>
      <c r="N23" s="24"/>
    </row>
    <row r="24" spans="1:21" x14ac:dyDescent="0.25">
      <c r="A24" s="594"/>
      <c r="B24" s="597"/>
      <c r="C24" s="593"/>
      <c r="D24" s="33" t="s">
        <v>394</v>
      </c>
      <c r="E24" s="32" t="s">
        <v>393</v>
      </c>
      <c r="F24" s="32" t="s">
        <v>392</v>
      </c>
      <c r="G24" s="32">
        <v>693</v>
      </c>
      <c r="H24" s="32">
        <v>190.8</v>
      </c>
      <c r="I24" s="32">
        <v>2510</v>
      </c>
      <c r="J24" s="31">
        <f>(I24/G24)/H24</f>
        <v>1.8982880618100741E-2</v>
      </c>
      <c r="K24" s="600"/>
      <c r="L24" s="599"/>
      <c r="M24" s="601"/>
      <c r="N24" s="24"/>
    </row>
    <row r="25" spans="1:21" x14ac:dyDescent="0.25">
      <c r="A25" s="38"/>
      <c r="B25" s="47"/>
      <c r="C25" s="38"/>
      <c r="D25" s="33"/>
      <c r="E25" s="32"/>
      <c r="F25" s="32"/>
      <c r="G25" s="32"/>
      <c r="H25" s="32"/>
      <c r="I25" s="32"/>
      <c r="J25" s="31"/>
      <c r="K25" s="30"/>
      <c r="L25" s="29"/>
      <c r="M25" s="28"/>
      <c r="N25" s="24"/>
    </row>
    <row r="26" spans="1:21" x14ac:dyDescent="0.25">
      <c r="A26" s="594" t="s">
        <v>415</v>
      </c>
      <c r="B26" s="597" t="s">
        <v>400</v>
      </c>
      <c r="C26" s="593" t="s">
        <v>414</v>
      </c>
      <c r="D26" s="33" t="s">
        <v>413</v>
      </c>
      <c r="E26" s="32" t="s">
        <v>2060</v>
      </c>
      <c r="F26" s="32" t="s">
        <v>412</v>
      </c>
      <c r="G26" s="32">
        <v>669</v>
      </c>
      <c r="H26" s="32">
        <v>190.8</v>
      </c>
      <c r="I26" s="41">
        <v>526695</v>
      </c>
      <c r="J26" s="31">
        <f>(I26/G26)/H26</f>
        <v>4.1262421148621327</v>
      </c>
      <c r="K26" s="600">
        <f>J26+J27+J28</f>
        <v>4.6062444964636349</v>
      </c>
      <c r="L26" s="599">
        <v>2</v>
      </c>
      <c r="M26" s="601">
        <f>K26-L26</f>
        <v>2.6062444964636349</v>
      </c>
      <c r="N26" s="24"/>
    </row>
    <row r="27" spans="1:21" x14ac:dyDescent="0.25">
      <c r="A27" s="594"/>
      <c r="B27" s="597"/>
      <c r="C27" s="593"/>
      <c r="D27" s="33" t="s">
        <v>411</v>
      </c>
      <c r="E27" s="32" t="s">
        <v>410</v>
      </c>
      <c r="F27" s="32" t="s">
        <v>409</v>
      </c>
      <c r="G27" s="32">
        <v>669</v>
      </c>
      <c r="H27" s="32">
        <v>190.8</v>
      </c>
      <c r="I27" s="41">
        <v>5183</v>
      </c>
      <c r="J27" s="31">
        <f>(I27/G27)/H27</f>
        <v>4.0604738760251072E-2</v>
      </c>
      <c r="K27" s="600"/>
      <c r="L27" s="599"/>
      <c r="M27" s="601"/>
      <c r="N27" s="24"/>
    </row>
    <row r="28" spans="1:21" ht="15" customHeight="1" x14ac:dyDescent="0.25">
      <c r="A28" s="594"/>
      <c r="B28" s="597"/>
      <c r="C28" s="593"/>
      <c r="D28" s="33" t="s">
        <v>391</v>
      </c>
      <c r="E28" s="32" t="s">
        <v>390</v>
      </c>
      <c r="F28" s="32" t="s">
        <v>389</v>
      </c>
      <c r="G28" s="32">
        <v>669</v>
      </c>
      <c r="H28" s="32">
        <v>190.8</v>
      </c>
      <c r="I28" s="41">
        <v>56087</v>
      </c>
      <c r="J28" s="31">
        <f>(I28/G28)/H28</f>
        <v>0.43939764284125055</v>
      </c>
      <c r="K28" s="600"/>
      <c r="L28" s="599"/>
      <c r="M28" s="601"/>
      <c r="N28" s="24"/>
    </row>
    <row r="29" spans="1:21" ht="15" customHeight="1" x14ac:dyDescent="0.25">
      <c r="A29" s="42"/>
      <c r="B29" s="38"/>
      <c r="C29" s="42"/>
      <c r="D29" s="33"/>
      <c r="E29" s="32"/>
      <c r="F29" s="32"/>
      <c r="G29" s="32"/>
      <c r="H29" s="32"/>
      <c r="I29" s="32"/>
      <c r="J29" s="31"/>
      <c r="K29" s="30"/>
      <c r="L29" s="29"/>
      <c r="M29" s="28"/>
      <c r="N29" s="24"/>
    </row>
    <row r="30" spans="1:21" ht="15" customHeight="1" x14ac:dyDescent="0.25">
      <c r="A30" s="594" t="s">
        <v>408</v>
      </c>
      <c r="B30" s="597" t="s">
        <v>400</v>
      </c>
      <c r="C30" s="593" t="s">
        <v>407</v>
      </c>
      <c r="D30" s="33" t="s">
        <v>406</v>
      </c>
      <c r="E30" s="32" t="s">
        <v>2061</v>
      </c>
      <c r="F30" s="32" t="s">
        <v>405</v>
      </c>
      <c r="G30" s="32">
        <v>897</v>
      </c>
      <c r="H30" s="32">
        <v>190.8</v>
      </c>
      <c r="I30" s="41">
        <v>854821</v>
      </c>
      <c r="J30" s="31">
        <f>(I30/G30)/H30</f>
        <v>4.9946420516559966</v>
      </c>
      <c r="K30" s="600">
        <f>J30+J31+J32</f>
        <v>5.0324865788360444</v>
      </c>
      <c r="L30" s="599">
        <v>2</v>
      </c>
      <c r="M30" s="601">
        <f>K30-L30</f>
        <v>3.0324865788360444</v>
      </c>
      <c r="N30" s="24"/>
    </row>
    <row r="31" spans="1:21" x14ac:dyDescent="0.25">
      <c r="A31" s="594"/>
      <c r="B31" s="597"/>
      <c r="C31" s="593"/>
      <c r="D31" s="33" t="s">
        <v>404</v>
      </c>
      <c r="E31" s="32" t="s">
        <v>403</v>
      </c>
      <c r="F31" s="32" t="s">
        <v>402</v>
      </c>
      <c r="G31" s="32">
        <v>723</v>
      </c>
      <c r="H31" s="32">
        <v>190.8</v>
      </c>
      <c r="I31" s="41">
        <v>0</v>
      </c>
      <c r="J31" s="31">
        <f>(I31/G31)/H31</f>
        <v>0</v>
      </c>
      <c r="K31" s="600"/>
      <c r="L31" s="599"/>
      <c r="M31" s="601"/>
      <c r="N31" s="24"/>
    </row>
    <row r="32" spans="1:21" x14ac:dyDescent="0.25">
      <c r="A32" s="594"/>
      <c r="B32" s="597"/>
      <c r="C32" s="593"/>
      <c r="D32" s="33" t="s">
        <v>388</v>
      </c>
      <c r="E32" s="32" t="s">
        <v>387</v>
      </c>
      <c r="F32" s="32" t="s">
        <v>386</v>
      </c>
      <c r="G32" s="32">
        <v>897</v>
      </c>
      <c r="H32" s="32">
        <v>190.8</v>
      </c>
      <c r="I32" s="41">
        <v>6477</v>
      </c>
      <c r="J32" s="31">
        <f>(I32/G32)/H32</f>
        <v>3.7844527180048097E-2</v>
      </c>
      <c r="K32" s="600"/>
      <c r="L32" s="599"/>
      <c r="M32" s="601"/>
      <c r="N32" s="24"/>
    </row>
    <row r="33" spans="1:21" x14ac:dyDescent="0.25">
      <c r="A33" s="42"/>
      <c r="B33" s="38"/>
      <c r="C33" s="42"/>
      <c r="D33" s="33"/>
      <c r="E33" s="32"/>
      <c r="F33" s="32"/>
      <c r="G33" s="32"/>
      <c r="H33" s="32"/>
      <c r="I33" s="32"/>
      <c r="J33" s="31"/>
      <c r="K33" s="30"/>
      <c r="L33" s="29"/>
      <c r="M33" s="28"/>
      <c r="N33" s="24"/>
    </row>
    <row r="34" spans="1:21" ht="50.1" customHeight="1" x14ac:dyDescent="0.25">
      <c r="A34" s="43" t="s">
        <v>401</v>
      </c>
      <c r="B34" s="32" t="s">
        <v>400</v>
      </c>
      <c r="C34" s="34" t="s">
        <v>399</v>
      </c>
      <c r="D34" s="33" t="s">
        <v>398</v>
      </c>
      <c r="E34" s="32" t="s">
        <v>2062</v>
      </c>
      <c r="F34" s="32" t="s">
        <v>397</v>
      </c>
      <c r="G34" s="32">
        <v>1023</v>
      </c>
      <c r="H34" s="32">
        <v>190.8</v>
      </c>
      <c r="I34" s="32">
        <v>1113441</v>
      </c>
      <c r="J34" s="31">
        <f>(I34/G34)/H34</f>
        <v>5.7044424771144184</v>
      </c>
      <c r="K34" s="30">
        <v>5.7044424771144184</v>
      </c>
      <c r="L34" s="29">
        <v>4</v>
      </c>
      <c r="M34" s="28">
        <f>K34-L34</f>
        <v>1.7044424771144184</v>
      </c>
      <c r="N34" s="24"/>
    </row>
    <row r="35" spans="1:21" x14ac:dyDescent="0.25">
      <c r="A35" s="42"/>
      <c r="B35" s="42"/>
      <c r="C35" s="39"/>
      <c r="D35" s="33"/>
      <c r="E35" s="32"/>
      <c r="F35" s="32"/>
      <c r="G35" s="32"/>
      <c r="H35" s="32"/>
      <c r="I35" s="32"/>
      <c r="J35" s="31"/>
      <c r="K35" s="30"/>
      <c r="L35" s="29"/>
      <c r="M35" s="36"/>
      <c r="N35" s="24"/>
    </row>
    <row r="36" spans="1:21" x14ac:dyDescent="0.25">
      <c r="A36" s="42"/>
      <c r="B36" s="42"/>
      <c r="C36" s="39"/>
      <c r="D36" s="33"/>
      <c r="E36" s="32"/>
      <c r="F36" s="32"/>
      <c r="G36" s="32"/>
      <c r="H36" s="32"/>
      <c r="I36" s="32"/>
      <c r="J36" s="31"/>
      <c r="K36" s="30"/>
      <c r="L36" s="29"/>
      <c r="M36" s="36"/>
      <c r="N36" s="24"/>
    </row>
    <row r="37" spans="1:21" ht="15" customHeight="1" x14ac:dyDescent="0.25">
      <c r="A37" s="595" t="s">
        <v>396</v>
      </c>
      <c r="B37" s="593" t="s">
        <v>2063</v>
      </c>
      <c r="C37" s="593" t="s">
        <v>395</v>
      </c>
      <c r="D37" s="33" t="s">
        <v>394</v>
      </c>
      <c r="E37" s="32" t="s">
        <v>393</v>
      </c>
      <c r="F37" s="32" t="s">
        <v>392</v>
      </c>
      <c r="G37" s="32">
        <v>693</v>
      </c>
      <c r="H37" s="32">
        <v>190.8</v>
      </c>
      <c r="I37" s="32">
        <v>2510</v>
      </c>
      <c r="J37" s="31">
        <f t="shared" ref="J37:J43" si="0">(I37/G37)/H37</f>
        <v>1.8982880618100741E-2</v>
      </c>
      <c r="K37" s="600">
        <f>SUM(J37:J47)/10</f>
        <v>1.1139744912882126E-2</v>
      </c>
      <c r="L37" s="599">
        <v>0</v>
      </c>
      <c r="M37" s="601">
        <f>K37-L37</f>
        <v>1.1139744912882126E-2</v>
      </c>
      <c r="Q37" s="27"/>
      <c r="R37" s="27"/>
      <c r="T37" s="27"/>
      <c r="U37" s="40"/>
    </row>
    <row r="38" spans="1:21" ht="15" customHeight="1" x14ac:dyDescent="0.25">
      <c r="A38" s="595"/>
      <c r="B38" s="593"/>
      <c r="C38" s="593"/>
      <c r="D38" s="33" t="s">
        <v>391</v>
      </c>
      <c r="E38" s="32" t="s">
        <v>390</v>
      </c>
      <c r="F38" s="32" t="s">
        <v>389</v>
      </c>
      <c r="G38" s="32">
        <v>669</v>
      </c>
      <c r="H38" s="32">
        <v>190.8</v>
      </c>
      <c r="I38" s="32">
        <v>5183</v>
      </c>
      <c r="J38" s="31">
        <f t="shared" si="0"/>
        <v>4.0604738760251072E-2</v>
      </c>
      <c r="K38" s="600"/>
      <c r="L38" s="599"/>
      <c r="M38" s="601"/>
      <c r="N38" s="24"/>
      <c r="Q38" s="27"/>
      <c r="R38" s="27"/>
      <c r="T38" s="27"/>
      <c r="U38" s="40"/>
    </row>
    <row r="39" spans="1:21" x14ac:dyDescent="0.25">
      <c r="A39" s="595"/>
      <c r="B39" s="593"/>
      <c r="C39" s="593"/>
      <c r="D39" s="33" t="s">
        <v>388</v>
      </c>
      <c r="E39" s="32" t="s">
        <v>387</v>
      </c>
      <c r="F39" s="32" t="s">
        <v>386</v>
      </c>
      <c r="G39" s="32">
        <v>897</v>
      </c>
      <c r="H39" s="32">
        <v>190.8</v>
      </c>
      <c r="I39" s="32">
        <v>6477</v>
      </c>
      <c r="J39" s="31">
        <f t="shared" si="0"/>
        <v>3.7844527180048097E-2</v>
      </c>
      <c r="K39" s="600"/>
      <c r="L39" s="599"/>
      <c r="M39" s="601"/>
      <c r="N39" s="24"/>
      <c r="Q39" s="27"/>
      <c r="R39" s="27"/>
      <c r="T39" s="27"/>
      <c r="U39" s="40"/>
    </row>
    <row r="40" spans="1:21" x14ac:dyDescent="0.25">
      <c r="A40" s="595"/>
      <c r="B40" s="593"/>
      <c r="C40" s="593"/>
      <c r="D40" s="555" t="s">
        <v>2224</v>
      </c>
      <c r="E40" s="32" t="s">
        <v>385</v>
      </c>
      <c r="F40" s="32" t="s">
        <v>384</v>
      </c>
      <c r="G40" s="32">
        <v>1416</v>
      </c>
      <c r="H40" s="32">
        <v>190.8</v>
      </c>
      <c r="I40" s="32">
        <v>134</v>
      </c>
      <c r="J40" s="31">
        <f t="shared" si="0"/>
        <v>4.9597886981961174E-4</v>
      </c>
      <c r="K40" s="600"/>
      <c r="L40" s="599"/>
      <c r="M40" s="601"/>
      <c r="N40" s="24"/>
      <c r="Q40" s="27"/>
      <c r="R40" s="27"/>
      <c r="T40" s="27"/>
      <c r="U40" s="40"/>
    </row>
    <row r="41" spans="1:21" x14ac:dyDescent="0.25">
      <c r="A41" s="595"/>
      <c r="B41" s="593"/>
      <c r="C41" s="593"/>
      <c r="D41" s="555" t="s">
        <v>2225</v>
      </c>
      <c r="E41" s="32" t="s">
        <v>383</v>
      </c>
      <c r="F41" s="32" t="s">
        <v>382</v>
      </c>
      <c r="G41" s="32">
        <v>1860</v>
      </c>
      <c r="H41" s="32">
        <v>190.8</v>
      </c>
      <c r="I41" s="32">
        <v>400</v>
      </c>
      <c r="J41" s="31">
        <f t="shared" si="0"/>
        <v>1.1271161605915104E-3</v>
      </c>
      <c r="K41" s="600"/>
      <c r="L41" s="599"/>
      <c r="M41" s="601"/>
      <c r="N41" s="24"/>
      <c r="Q41" s="27"/>
      <c r="R41" s="27"/>
      <c r="T41" s="27"/>
      <c r="U41" s="40"/>
    </row>
    <row r="42" spans="1:21" ht="15" customHeight="1" x14ac:dyDescent="0.25">
      <c r="A42" s="595"/>
      <c r="B42" s="593"/>
      <c r="C42" s="593"/>
      <c r="D42" s="555" t="s">
        <v>2226</v>
      </c>
      <c r="E42" s="32" t="s">
        <v>381</v>
      </c>
      <c r="F42" s="32" t="s">
        <v>380</v>
      </c>
      <c r="G42" s="32">
        <v>867</v>
      </c>
      <c r="H42" s="32">
        <v>190.8</v>
      </c>
      <c r="I42" s="32">
        <v>194</v>
      </c>
      <c r="J42" s="31">
        <f t="shared" si="0"/>
        <v>1.1727468148438312E-3</v>
      </c>
      <c r="K42" s="600"/>
      <c r="L42" s="599"/>
      <c r="M42" s="601"/>
      <c r="N42" s="24"/>
      <c r="Q42" s="27"/>
      <c r="R42" s="27"/>
      <c r="T42" s="27"/>
      <c r="U42" s="40"/>
    </row>
    <row r="43" spans="1:21" ht="14.25" customHeight="1" x14ac:dyDescent="0.25">
      <c r="A43" s="595"/>
      <c r="B43" s="593"/>
      <c r="C43" s="593"/>
      <c r="D43" s="555" t="s">
        <v>2227</v>
      </c>
      <c r="E43" s="32" t="s">
        <v>379</v>
      </c>
      <c r="F43" s="32" t="s">
        <v>378</v>
      </c>
      <c r="G43" s="32">
        <v>1641</v>
      </c>
      <c r="H43" s="32">
        <v>190.8</v>
      </c>
      <c r="I43" s="32">
        <v>0</v>
      </c>
      <c r="J43" s="31">
        <f t="shared" si="0"/>
        <v>0</v>
      </c>
      <c r="K43" s="600"/>
      <c r="L43" s="599"/>
      <c r="M43" s="601"/>
      <c r="N43" s="24"/>
      <c r="Q43" s="27"/>
      <c r="R43" s="27"/>
      <c r="T43" s="27"/>
      <c r="U43" s="40"/>
    </row>
    <row r="44" spans="1:21" ht="15" hidden="1" customHeight="1" x14ac:dyDescent="0.25">
      <c r="A44" s="595"/>
      <c r="B44" s="593"/>
      <c r="C44" s="593"/>
      <c r="D44" s="555" t="s">
        <v>377</v>
      </c>
      <c r="E44" s="32"/>
      <c r="F44" s="32" t="s">
        <v>375</v>
      </c>
      <c r="G44" s="32">
        <v>1935</v>
      </c>
      <c r="H44" s="32"/>
      <c r="I44" s="32">
        <v>1534</v>
      </c>
      <c r="J44" s="31"/>
      <c r="K44" s="600"/>
      <c r="L44" s="599"/>
      <c r="M44" s="601"/>
      <c r="N44" s="24"/>
      <c r="Q44" s="27"/>
      <c r="R44" s="27"/>
      <c r="T44" s="27"/>
      <c r="U44" s="40"/>
    </row>
    <row r="45" spans="1:21" ht="15" customHeight="1" x14ac:dyDescent="0.25">
      <c r="A45" s="595"/>
      <c r="B45" s="593"/>
      <c r="C45" s="593"/>
      <c r="D45" s="555" t="s">
        <v>2228</v>
      </c>
      <c r="E45" s="32" t="s">
        <v>376</v>
      </c>
      <c r="F45" s="32" t="s">
        <v>375</v>
      </c>
      <c r="G45" s="32">
        <v>1935</v>
      </c>
      <c r="H45" s="32">
        <v>190.8</v>
      </c>
      <c r="I45" s="32">
        <v>1534</v>
      </c>
      <c r="J45" s="31">
        <f>(I45/G45)/H45</f>
        <v>4.1549520853309064E-3</v>
      </c>
      <c r="K45" s="600"/>
      <c r="L45" s="599"/>
      <c r="M45" s="601"/>
      <c r="N45" s="24"/>
      <c r="Q45" s="27"/>
      <c r="R45" s="27"/>
      <c r="T45" s="27"/>
      <c r="U45" s="40"/>
    </row>
    <row r="46" spans="1:21" x14ac:dyDescent="0.25">
      <c r="A46" s="595"/>
      <c r="B46" s="593"/>
      <c r="C46" s="593"/>
      <c r="D46" s="555" t="s">
        <v>2229</v>
      </c>
      <c r="E46" s="32" t="s">
        <v>374</v>
      </c>
      <c r="F46" s="32" t="s">
        <v>373</v>
      </c>
      <c r="G46" s="32">
        <v>1602</v>
      </c>
      <c r="H46" s="32">
        <v>190.8</v>
      </c>
      <c r="I46" s="32">
        <v>278</v>
      </c>
      <c r="J46" s="31">
        <f>(I46/G46)/H46</f>
        <v>9.0950253482936685E-4</v>
      </c>
      <c r="K46" s="600"/>
      <c r="L46" s="599"/>
      <c r="M46" s="601"/>
      <c r="N46" s="24"/>
      <c r="Q46" s="27"/>
      <c r="R46" s="27"/>
      <c r="T46" s="27"/>
      <c r="U46" s="40"/>
    </row>
    <row r="47" spans="1:21" ht="15" customHeight="1" x14ac:dyDescent="0.25">
      <c r="A47" s="595"/>
      <c r="B47" s="593"/>
      <c r="C47" s="593"/>
      <c r="D47" s="555" t="s">
        <v>2230</v>
      </c>
      <c r="E47" s="32" t="s">
        <v>372</v>
      </c>
      <c r="F47" s="32" t="s">
        <v>371</v>
      </c>
      <c r="G47" s="32">
        <v>1092</v>
      </c>
      <c r="H47" s="32">
        <v>190.8</v>
      </c>
      <c r="I47" s="32">
        <v>1272</v>
      </c>
      <c r="J47" s="31">
        <f>(I47/G47)/H47</f>
        <v>6.105006105006105E-3</v>
      </c>
      <c r="K47" s="600"/>
      <c r="L47" s="599"/>
      <c r="M47" s="601"/>
      <c r="N47" s="24"/>
      <c r="Q47" s="27"/>
      <c r="R47" s="27"/>
      <c r="T47" s="27"/>
      <c r="U47" s="40"/>
    </row>
    <row r="48" spans="1:21" x14ac:dyDescent="0.25">
      <c r="A48" s="42"/>
      <c r="B48" s="42"/>
      <c r="C48" s="42"/>
      <c r="D48" s="44"/>
      <c r="E48" s="32"/>
      <c r="F48" s="32"/>
      <c r="G48" s="41"/>
      <c r="H48" s="32"/>
      <c r="I48" s="37"/>
      <c r="J48" s="31"/>
      <c r="K48" s="30"/>
      <c r="L48" s="29"/>
      <c r="M48" s="28"/>
    </row>
    <row r="49" spans="1:21" ht="20.100000000000001" customHeight="1" x14ac:dyDescent="0.25">
      <c r="A49" s="604" t="s">
        <v>370</v>
      </c>
      <c r="B49" s="593" t="s">
        <v>2064</v>
      </c>
      <c r="C49" s="593" t="s">
        <v>369</v>
      </c>
      <c r="D49" s="555" t="s">
        <v>2221</v>
      </c>
      <c r="E49" s="32" t="s">
        <v>368</v>
      </c>
      <c r="F49" s="32" t="s">
        <v>367</v>
      </c>
      <c r="G49" s="32">
        <v>858</v>
      </c>
      <c r="H49" s="32">
        <v>190.8</v>
      </c>
      <c r="I49" s="32">
        <v>154607</v>
      </c>
      <c r="J49" s="31">
        <f>(I49/G49)/H49</f>
        <v>0.9444163453597415</v>
      </c>
      <c r="K49" s="600">
        <f>J49+J50+J51</f>
        <v>0.99807338014885172</v>
      </c>
      <c r="L49" s="599">
        <v>0</v>
      </c>
      <c r="M49" s="601">
        <f>K49-L49</f>
        <v>0.99807338014885172</v>
      </c>
      <c r="N49" s="24"/>
    </row>
    <row r="50" spans="1:21" ht="20.100000000000001" customHeight="1" x14ac:dyDescent="0.25">
      <c r="A50" s="604"/>
      <c r="B50" s="593"/>
      <c r="C50" s="593"/>
      <c r="D50" s="555" t="s">
        <v>2222</v>
      </c>
      <c r="E50" s="32" t="s">
        <v>366</v>
      </c>
      <c r="F50" s="32" t="s">
        <v>365</v>
      </c>
      <c r="G50" s="32">
        <v>858</v>
      </c>
      <c r="H50" s="32">
        <v>190.8</v>
      </c>
      <c r="I50" s="32">
        <v>1903</v>
      </c>
      <c r="J50" s="31">
        <f>(I50/G50)/H50</f>
        <v>1.1624469171638983E-2</v>
      </c>
      <c r="K50" s="600"/>
      <c r="L50" s="599"/>
      <c r="M50" s="601"/>
      <c r="N50" s="24"/>
      <c r="S50" s="24"/>
    </row>
    <row r="51" spans="1:21" ht="20.100000000000001" customHeight="1" x14ac:dyDescent="0.25">
      <c r="A51" s="604"/>
      <c r="B51" s="593"/>
      <c r="C51" s="593"/>
      <c r="D51" s="555" t="s">
        <v>2223</v>
      </c>
      <c r="E51" s="32" t="s">
        <v>364</v>
      </c>
      <c r="F51" s="32" t="s">
        <v>363</v>
      </c>
      <c r="G51" s="32">
        <v>858</v>
      </c>
      <c r="H51" s="32">
        <v>190.8</v>
      </c>
      <c r="I51" s="32">
        <v>6881</v>
      </c>
      <c r="J51" s="31">
        <f>(I51/G51)/H51</f>
        <v>4.2032565617471276E-2</v>
      </c>
      <c r="K51" s="600"/>
      <c r="L51" s="599"/>
      <c r="M51" s="601"/>
      <c r="N51" s="24"/>
      <c r="S51" s="24"/>
    </row>
    <row r="52" spans="1:21" x14ac:dyDescent="0.25">
      <c r="A52" s="38"/>
      <c r="B52" s="38"/>
      <c r="C52" s="38"/>
      <c r="D52" s="33"/>
      <c r="E52" s="32"/>
      <c r="F52" s="32"/>
      <c r="G52" s="32"/>
      <c r="H52" s="32"/>
      <c r="I52" s="32"/>
      <c r="J52" s="31"/>
      <c r="K52" s="30"/>
      <c r="L52" s="29"/>
      <c r="M52" s="36"/>
      <c r="N52" s="24"/>
      <c r="S52" s="24"/>
    </row>
    <row r="53" spans="1:21" ht="24.95" customHeight="1" x14ac:dyDescent="0.25">
      <c r="A53" s="595" t="s">
        <v>362</v>
      </c>
      <c r="B53" s="593" t="s">
        <v>2065</v>
      </c>
      <c r="C53" s="593" t="s">
        <v>361</v>
      </c>
      <c r="D53" s="33" t="s">
        <v>360</v>
      </c>
      <c r="E53" s="32" t="s">
        <v>2066</v>
      </c>
      <c r="F53" s="32" t="s">
        <v>359</v>
      </c>
      <c r="G53" s="32">
        <v>513</v>
      </c>
      <c r="H53" s="32">
        <v>190.8</v>
      </c>
      <c r="I53" s="32">
        <v>190592</v>
      </c>
      <c r="J53" s="31">
        <f>(I53/G53)/H53</f>
        <v>1.9471926963927404</v>
      </c>
      <c r="K53" s="600">
        <f>(J53+J54)/2</f>
        <v>1.9244666236949102</v>
      </c>
      <c r="L53" s="599">
        <v>1</v>
      </c>
      <c r="M53" s="601">
        <f>K53-L53</f>
        <v>0.92446662369491017</v>
      </c>
      <c r="N53" s="24"/>
      <c r="Q53" s="27"/>
      <c r="R53" s="27"/>
      <c r="T53" s="27"/>
      <c r="U53" s="40"/>
    </row>
    <row r="54" spans="1:21" ht="24.95" customHeight="1" x14ac:dyDescent="0.25">
      <c r="A54" s="595"/>
      <c r="B54" s="593"/>
      <c r="C54" s="593"/>
      <c r="D54" s="33" t="s">
        <v>358</v>
      </c>
      <c r="E54" s="32" t="s">
        <v>2067</v>
      </c>
      <c r="F54" s="32" t="s">
        <v>357</v>
      </c>
      <c r="G54" s="32">
        <v>453</v>
      </c>
      <c r="H54" s="32">
        <v>190.8</v>
      </c>
      <c r="I54" s="32">
        <v>164372</v>
      </c>
      <c r="J54" s="31">
        <f>(I54/G54)/H54</f>
        <v>1.9017405509970797</v>
      </c>
      <c r="K54" s="600"/>
      <c r="L54" s="599"/>
      <c r="M54" s="601"/>
      <c r="N54" s="24"/>
      <c r="Q54" s="27"/>
      <c r="R54" s="27"/>
      <c r="T54" s="27"/>
      <c r="U54" s="40"/>
    </row>
    <row r="55" spans="1:21" ht="15" customHeight="1" x14ac:dyDescent="0.25">
      <c r="A55" s="38"/>
      <c r="B55" s="38"/>
      <c r="C55" s="38"/>
      <c r="D55" s="33"/>
      <c r="E55" s="32"/>
      <c r="F55" s="32"/>
      <c r="G55" s="32"/>
      <c r="H55" s="32"/>
      <c r="I55" s="32"/>
      <c r="J55" s="31"/>
      <c r="K55" s="30"/>
      <c r="L55" s="29"/>
      <c r="M55" s="36"/>
      <c r="N55" s="24"/>
    </row>
    <row r="56" spans="1:21" ht="30" x14ac:dyDescent="0.25">
      <c r="A56" s="35" t="s">
        <v>356</v>
      </c>
      <c r="B56" s="34" t="s">
        <v>355</v>
      </c>
      <c r="C56" s="32" t="s">
        <v>166</v>
      </c>
      <c r="D56" s="33" t="s">
        <v>354</v>
      </c>
      <c r="E56" s="32" t="s">
        <v>2068</v>
      </c>
      <c r="F56" s="32" t="s">
        <v>353</v>
      </c>
      <c r="G56" s="32">
        <v>186</v>
      </c>
      <c r="H56" s="32">
        <v>190.8</v>
      </c>
      <c r="I56" s="32">
        <v>614952</v>
      </c>
      <c r="J56" s="31">
        <f>(I56/G56)/H56</f>
        <v>17.328058429701763</v>
      </c>
      <c r="K56" s="30">
        <v>17.328058429701763</v>
      </c>
      <c r="L56" s="29">
        <v>14</v>
      </c>
      <c r="M56" s="28">
        <f>K56-L56</f>
        <v>3.3280584297017626</v>
      </c>
      <c r="N56" s="24"/>
    </row>
    <row r="57" spans="1:21" x14ac:dyDescent="0.25">
      <c r="A57" s="38"/>
      <c r="B57" s="38"/>
      <c r="C57" s="38"/>
      <c r="D57" s="33"/>
      <c r="E57" s="32"/>
      <c r="F57" s="32"/>
      <c r="G57" s="32"/>
      <c r="H57" s="32"/>
      <c r="I57" s="32"/>
      <c r="J57" s="31"/>
      <c r="K57" s="30"/>
      <c r="L57" s="29"/>
      <c r="M57" s="36"/>
      <c r="N57" s="24"/>
    </row>
    <row r="58" spans="1:21" ht="15" customHeight="1" x14ac:dyDescent="0.25">
      <c r="A58" s="594" t="s">
        <v>352</v>
      </c>
      <c r="B58" s="593" t="s">
        <v>2069</v>
      </c>
      <c r="C58" s="593" t="s">
        <v>351</v>
      </c>
      <c r="D58" s="555" t="s">
        <v>2212</v>
      </c>
      <c r="E58" s="32" t="s">
        <v>350</v>
      </c>
      <c r="F58" s="32" t="s">
        <v>349</v>
      </c>
      <c r="G58" s="32">
        <v>984</v>
      </c>
      <c r="H58" s="32">
        <v>190.8</v>
      </c>
      <c r="I58" s="32">
        <v>559146</v>
      </c>
      <c r="J58" s="31">
        <f>(I58/G58)/H58</f>
        <v>2.9781855601574883</v>
      </c>
      <c r="K58" s="600">
        <f>(SUM(J58:J62)/5)</f>
        <v>2.9029493576267722</v>
      </c>
      <c r="L58" s="599">
        <v>0</v>
      </c>
      <c r="M58" s="601">
        <f>K58-L58</f>
        <v>2.9029493576267722</v>
      </c>
      <c r="N58" s="24"/>
      <c r="Q58" s="27"/>
      <c r="R58" s="27"/>
      <c r="T58" s="27"/>
      <c r="U58" s="40"/>
    </row>
    <row r="59" spans="1:21" ht="15" customHeight="1" x14ac:dyDescent="0.25">
      <c r="A59" s="594"/>
      <c r="B59" s="593"/>
      <c r="C59" s="593"/>
      <c r="D59" s="555" t="s">
        <v>2213</v>
      </c>
      <c r="E59" s="32" t="s">
        <v>348</v>
      </c>
      <c r="F59" s="32" t="s">
        <v>347</v>
      </c>
      <c r="G59" s="32">
        <v>1182</v>
      </c>
      <c r="H59" s="32">
        <v>190.8</v>
      </c>
      <c r="I59" s="32">
        <v>585365</v>
      </c>
      <c r="J59" s="31">
        <f>(I59/G59)/H59</f>
        <v>2.5955589964066164</v>
      </c>
      <c r="K59" s="600"/>
      <c r="L59" s="599"/>
      <c r="M59" s="601"/>
      <c r="N59" s="24"/>
      <c r="Q59" s="27"/>
      <c r="R59" s="27"/>
      <c r="T59" s="27"/>
      <c r="U59" s="40"/>
    </row>
    <row r="60" spans="1:21" x14ac:dyDescent="0.25">
      <c r="A60" s="594"/>
      <c r="B60" s="593"/>
      <c r="C60" s="593"/>
      <c r="D60" s="555" t="s">
        <v>2214</v>
      </c>
      <c r="E60" s="32" t="s">
        <v>346</v>
      </c>
      <c r="F60" s="32" t="s">
        <v>345</v>
      </c>
      <c r="G60" s="32">
        <v>1512</v>
      </c>
      <c r="H60" s="32">
        <v>190.8</v>
      </c>
      <c r="I60" s="32">
        <v>850536</v>
      </c>
      <c r="J60" s="31">
        <f>(I60/G60)/H60</f>
        <v>2.9482379954078066</v>
      </c>
      <c r="K60" s="600"/>
      <c r="L60" s="599"/>
      <c r="M60" s="601"/>
      <c r="N60" s="24"/>
      <c r="Q60" s="27"/>
      <c r="R60" s="27"/>
      <c r="T60" s="27"/>
      <c r="U60" s="40"/>
    </row>
    <row r="61" spans="1:21" x14ac:dyDescent="0.25">
      <c r="A61" s="594"/>
      <c r="B61" s="593"/>
      <c r="C61" s="593"/>
      <c r="D61" s="555" t="s">
        <v>2215</v>
      </c>
      <c r="E61" s="32" t="s">
        <v>344</v>
      </c>
      <c r="F61" s="32" t="s">
        <v>343</v>
      </c>
      <c r="G61" s="32">
        <v>3864</v>
      </c>
      <c r="H61" s="32">
        <v>190.8</v>
      </c>
      <c r="I61" s="32">
        <v>2167195</v>
      </c>
      <c r="J61" s="31">
        <f>(I61/G61)/H61</f>
        <v>2.9395611699241719</v>
      </c>
      <c r="K61" s="600"/>
      <c r="L61" s="599"/>
      <c r="M61" s="601"/>
      <c r="N61" s="24"/>
      <c r="Q61" s="27"/>
      <c r="R61" s="27"/>
      <c r="T61" s="27"/>
      <c r="U61" s="40"/>
    </row>
    <row r="62" spans="1:21" x14ac:dyDescent="0.25">
      <c r="A62" s="594"/>
      <c r="B62" s="593"/>
      <c r="C62" s="593"/>
      <c r="D62" s="555" t="s">
        <v>2216</v>
      </c>
      <c r="E62" s="32" t="s">
        <v>342</v>
      </c>
      <c r="F62" s="32" t="s">
        <v>341</v>
      </c>
      <c r="G62" s="32">
        <v>1965</v>
      </c>
      <c r="H62" s="32">
        <v>190.8</v>
      </c>
      <c r="I62" s="32">
        <v>1144713</v>
      </c>
      <c r="J62" s="31">
        <f>(I62/G62)/H62</f>
        <v>3.0532030662377774</v>
      </c>
      <c r="K62" s="600"/>
      <c r="L62" s="599"/>
      <c r="M62" s="601"/>
      <c r="N62" s="24"/>
      <c r="Q62" s="27"/>
      <c r="R62" s="27"/>
      <c r="T62" s="27"/>
      <c r="U62" s="40"/>
    </row>
    <row r="63" spans="1:21" x14ac:dyDescent="0.25">
      <c r="A63" s="38"/>
      <c r="B63" s="38"/>
      <c r="C63" s="38"/>
      <c r="D63" s="33"/>
      <c r="E63" s="32"/>
      <c r="F63" s="32"/>
      <c r="G63" s="32"/>
      <c r="H63" s="32"/>
      <c r="I63" s="32"/>
      <c r="J63" s="31"/>
      <c r="K63" s="30"/>
      <c r="L63" s="29"/>
      <c r="M63" s="28"/>
      <c r="N63" s="24"/>
    </row>
    <row r="64" spans="1:21" ht="24.95" customHeight="1" x14ac:dyDescent="0.25">
      <c r="A64" s="595" t="s">
        <v>2070</v>
      </c>
      <c r="B64" s="593" t="s">
        <v>2069</v>
      </c>
      <c r="C64" s="593" t="s">
        <v>340</v>
      </c>
      <c r="D64" s="555" t="s">
        <v>2208</v>
      </c>
      <c r="E64" s="32" t="s">
        <v>339</v>
      </c>
      <c r="F64" s="32" t="s">
        <v>338</v>
      </c>
      <c r="G64" s="32">
        <v>1911</v>
      </c>
      <c r="H64" s="32">
        <v>190.8</v>
      </c>
      <c r="I64" s="32">
        <v>412201</v>
      </c>
      <c r="J64" s="31">
        <f>(I64/G64)/H64</f>
        <v>1.1304984822505038</v>
      </c>
      <c r="K64" s="600">
        <f>(SUM(J64:J67)/4)</f>
        <v>1.0040377718403326</v>
      </c>
      <c r="L64" s="599">
        <v>0</v>
      </c>
      <c r="M64" s="601">
        <f>K64-L64</f>
        <v>1.0040377718403326</v>
      </c>
      <c r="N64" s="24"/>
      <c r="Q64" s="27"/>
      <c r="R64" s="27"/>
      <c r="T64" s="27"/>
      <c r="U64" s="40"/>
    </row>
    <row r="65" spans="1:21" ht="24.95" customHeight="1" x14ac:dyDescent="0.25">
      <c r="A65" s="595"/>
      <c r="B65" s="593"/>
      <c r="C65" s="593"/>
      <c r="D65" s="555" t="s">
        <v>2209</v>
      </c>
      <c r="E65" s="32" t="s">
        <v>337</v>
      </c>
      <c r="F65" s="32" t="s">
        <v>336</v>
      </c>
      <c r="G65" s="32">
        <v>1671</v>
      </c>
      <c r="H65" s="32">
        <v>190.8</v>
      </c>
      <c r="I65" s="32">
        <v>294843</v>
      </c>
      <c r="J65" s="31">
        <f>(I65/G65)/H65</f>
        <v>0.9247748307231386</v>
      </c>
      <c r="K65" s="600"/>
      <c r="L65" s="599"/>
      <c r="M65" s="601"/>
      <c r="N65" s="24"/>
      <c r="Q65" s="27"/>
      <c r="R65" s="27"/>
      <c r="T65" s="27"/>
      <c r="U65" s="40"/>
    </row>
    <row r="66" spans="1:21" ht="24.95" customHeight="1" x14ac:dyDescent="0.25">
      <c r="A66" s="595"/>
      <c r="B66" s="593"/>
      <c r="C66" s="593"/>
      <c r="D66" s="555" t="s">
        <v>2210</v>
      </c>
      <c r="E66" s="32" t="s">
        <v>335</v>
      </c>
      <c r="F66" s="32" t="s">
        <v>334</v>
      </c>
      <c r="G66" s="32">
        <v>1635</v>
      </c>
      <c r="H66" s="32">
        <v>190.8</v>
      </c>
      <c r="I66" s="32">
        <v>323388</v>
      </c>
      <c r="J66" s="31">
        <f>(I66/G66)/H66</f>
        <v>1.0366395476314119</v>
      </c>
      <c r="K66" s="600"/>
      <c r="L66" s="599"/>
      <c r="M66" s="601"/>
      <c r="N66" s="24"/>
      <c r="Q66" s="27"/>
      <c r="R66" s="27"/>
      <c r="T66" s="27"/>
      <c r="U66" s="40"/>
    </row>
    <row r="67" spans="1:21" ht="33.75" customHeight="1" x14ac:dyDescent="0.25">
      <c r="A67" s="595"/>
      <c r="B67" s="593"/>
      <c r="C67" s="593"/>
      <c r="D67" s="556" t="s">
        <v>2287</v>
      </c>
      <c r="E67" s="32" t="s">
        <v>333</v>
      </c>
      <c r="F67" s="32" t="s">
        <v>332</v>
      </c>
      <c r="G67" s="32">
        <v>2974</v>
      </c>
      <c r="H67" s="32">
        <v>190.8</v>
      </c>
      <c r="I67" s="32">
        <v>524449</v>
      </c>
      <c r="J67" s="31">
        <f>(I67/G67)/H67</f>
        <v>0.92423822675627632</v>
      </c>
      <c r="K67" s="600"/>
      <c r="L67" s="599"/>
      <c r="M67" s="601"/>
      <c r="N67" s="24"/>
      <c r="Q67" s="27"/>
      <c r="R67" s="27"/>
      <c r="T67" s="27"/>
      <c r="U67" s="40"/>
    </row>
    <row r="68" spans="1:21" x14ac:dyDescent="0.25">
      <c r="A68" s="38"/>
      <c r="B68" s="39"/>
      <c r="C68" s="39"/>
      <c r="D68" s="33"/>
      <c r="E68" s="32"/>
      <c r="F68" s="32"/>
      <c r="G68" s="32"/>
      <c r="H68" s="32"/>
      <c r="I68" s="32"/>
      <c r="J68" s="31"/>
      <c r="K68" s="30"/>
      <c r="L68" s="29"/>
      <c r="M68" s="36"/>
      <c r="N68" s="24"/>
    </row>
    <row r="69" spans="1:21" ht="17.100000000000001" customHeight="1" x14ac:dyDescent="0.25">
      <c r="A69" s="35" t="s">
        <v>329</v>
      </c>
      <c r="B69" s="593" t="s">
        <v>331</v>
      </c>
      <c r="C69" s="593" t="s">
        <v>330</v>
      </c>
      <c r="D69" s="33" t="s">
        <v>329</v>
      </c>
      <c r="E69" s="32" t="s">
        <v>2071</v>
      </c>
      <c r="F69" s="32" t="s">
        <v>328</v>
      </c>
      <c r="G69" s="32">
        <v>4650</v>
      </c>
      <c r="H69" s="32">
        <v>190.8</v>
      </c>
      <c r="I69" s="32">
        <v>943877</v>
      </c>
      <c r="J69" s="31">
        <f>(I69/G69)/H69</f>
        <v>1.0638590203106331</v>
      </c>
      <c r="K69" s="30">
        <v>1.0638590203106331</v>
      </c>
      <c r="L69" s="29">
        <v>2</v>
      </c>
      <c r="M69" s="28">
        <f>K69-L69</f>
        <v>-0.93614097968936694</v>
      </c>
      <c r="N69" s="24"/>
    </row>
    <row r="70" spans="1:21" ht="17.100000000000001" customHeight="1" x14ac:dyDescent="0.25">
      <c r="A70" s="35" t="s">
        <v>327</v>
      </c>
      <c r="B70" s="593"/>
      <c r="C70" s="593"/>
      <c r="D70" s="33" t="s">
        <v>327</v>
      </c>
      <c r="E70" s="32" t="s">
        <v>2072</v>
      </c>
      <c r="F70" s="32" t="s">
        <v>326</v>
      </c>
      <c r="G70" s="32">
        <v>591</v>
      </c>
      <c r="H70" s="32">
        <v>190.8</v>
      </c>
      <c r="I70" s="32">
        <v>0</v>
      </c>
      <c r="J70" s="31">
        <f>(I70/G70)/H70</f>
        <v>0</v>
      </c>
      <c r="K70" s="30">
        <v>0</v>
      </c>
      <c r="L70" s="29">
        <v>1</v>
      </c>
      <c r="M70" s="28">
        <f>K70-L70</f>
        <v>-1</v>
      </c>
      <c r="N70" s="24"/>
      <c r="Q70" s="27"/>
      <c r="R70" s="27"/>
      <c r="T70" s="27"/>
      <c r="U70" s="40"/>
    </row>
    <row r="71" spans="1:21" ht="17.100000000000001" customHeight="1" x14ac:dyDescent="0.25">
      <c r="A71" s="35" t="s">
        <v>325</v>
      </c>
      <c r="B71" s="593"/>
      <c r="C71" s="593"/>
      <c r="D71" s="33" t="s">
        <v>325</v>
      </c>
      <c r="E71" s="32" t="s">
        <v>2073</v>
      </c>
      <c r="F71" s="32" t="s">
        <v>324</v>
      </c>
      <c r="G71" s="32">
        <v>597</v>
      </c>
      <c r="H71" s="32">
        <v>190.8</v>
      </c>
      <c r="I71" s="32">
        <v>0</v>
      </c>
      <c r="J71" s="31">
        <f>(I71/G71)/H71</f>
        <v>0</v>
      </c>
      <c r="K71" s="30">
        <v>0</v>
      </c>
      <c r="L71" s="29">
        <v>1</v>
      </c>
      <c r="M71" s="28">
        <f>K71-L71</f>
        <v>-1</v>
      </c>
      <c r="N71" s="24"/>
      <c r="Q71" s="27"/>
      <c r="R71" s="27"/>
      <c r="T71" s="27"/>
      <c r="U71" s="40"/>
    </row>
    <row r="72" spans="1:21" x14ac:dyDescent="0.25">
      <c r="A72" s="38"/>
      <c r="B72" s="38"/>
      <c r="C72" s="38"/>
      <c r="D72" s="33"/>
      <c r="E72" s="32"/>
      <c r="F72" s="32"/>
      <c r="G72" s="32"/>
      <c r="H72" s="32"/>
      <c r="I72" s="32"/>
      <c r="J72" s="31"/>
      <c r="K72" s="30"/>
      <c r="L72" s="29"/>
      <c r="M72" s="28"/>
      <c r="N72" s="24"/>
    </row>
    <row r="73" spans="1:21" ht="39.950000000000003" customHeight="1" x14ac:dyDescent="0.25">
      <c r="A73" s="595" t="s">
        <v>323</v>
      </c>
      <c r="B73" s="593" t="s">
        <v>322</v>
      </c>
      <c r="C73" s="593" t="s">
        <v>321</v>
      </c>
      <c r="D73" s="33" t="s">
        <v>320</v>
      </c>
      <c r="E73" s="32" t="s">
        <v>2074</v>
      </c>
      <c r="F73" s="32" t="s">
        <v>319</v>
      </c>
      <c r="G73" s="32">
        <v>1749</v>
      </c>
      <c r="H73" s="32">
        <v>190.8</v>
      </c>
      <c r="I73" s="32">
        <v>354314</v>
      </c>
      <c r="J73" s="31">
        <f>(I73/G73)/H73</f>
        <v>1.0617447765899171</v>
      </c>
      <c r="K73" s="600">
        <f>(J73+J74)/2</f>
        <v>1.0725240236965941</v>
      </c>
      <c r="L73" s="599">
        <v>2</v>
      </c>
      <c r="M73" s="601">
        <f>K73-L73</f>
        <v>-0.92747597630340595</v>
      </c>
      <c r="N73" s="24"/>
      <c r="Q73" s="27"/>
      <c r="R73" s="27"/>
      <c r="T73" s="27"/>
      <c r="U73" s="40"/>
    </row>
    <row r="74" spans="1:21" ht="39.950000000000003" customHeight="1" x14ac:dyDescent="0.25">
      <c r="A74" s="595"/>
      <c r="B74" s="593"/>
      <c r="C74" s="593"/>
      <c r="D74" s="33" t="s">
        <v>318</v>
      </c>
      <c r="E74" s="32" t="s">
        <v>2075</v>
      </c>
      <c r="F74" s="32" t="s">
        <v>317</v>
      </c>
      <c r="G74" s="32">
        <v>1848</v>
      </c>
      <c r="H74" s="32">
        <v>190.8</v>
      </c>
      <c r="I74" s="32">
        <v>381971</v>
      </c>
      <c r="J74" s="31">
        <f>(I74/G74)/H74</f>
        <v>1.0833032708032708</v>
      </c>
      <c r="K74" s="600"/>
      <c r="L74" s="599"/>
      <c r="M74" s="601"/>
      <c r="N74" s="24"/>
      <c r="Q74" s="27"/>
      <c r="R74" s="27"/>
      <c r="T74" s="27"/>
      <c r="U74" s="40"/>
    </row>
    <row r="75" spans="1:21" ht="15" customHeight="1" x14ac:dyDescent="0.25">
      <c r="A75" s="38"/>
      <c r="B75" s="38"/>
      <c r="C75" s="39"/>
      <c r="D75" s="33"/>
      <c r="E75" s="32"/>
      <c r="F75" s="32"/>
      <c r="G75" s="32"/>
      <c r="H75" s="32"/>
      <c r="I75" s="32"/>
      <c r="J75" s="31"/>
      <c r="K75" s="30"/>
      <c r="L75" s="29"/>
      <c r="M75" s="28"/>
      <c r="N75" s="24"/>
    </row>
    <row r="76" spans="1:21" ht="24.95" customHeight="1" x14ac:dyDescent="0.25">
      <c r="A76" s="594" t="s">
        <v>316</v>
      </c>
      <c r="B76" s="593" t="s">
        <v>2076</v>
      </c>
      <c r="C76" s="593" t="s">
        <v>315</v>
      </c>
      <c r="D76" s="602" t="s">
        <v>314</v>
      </c>
      <c r="E76" s="597" t="s">
        <v>2077</v>
      </c>
      <c r="F76" s="597" t="s">
        <v>313</v>
      </c>
      <c r="G76" s="597">
        <v>714</v>
      </c>
      <c r="H76" s="597">
        <v>190.8</v>
      </c>
      <c r="I76" s="597">
        <v>417486</v>
      </c>
      <c r="J76" s="603">
        <f>(I76/G76)/H76</f>
        <v>3.0645402815214133</v>
      </c>
      <c r="K76" s="600">
        <f>J76</f>
        <v>3.0645402815214133</v>
      </c>
      <c r="L76" s="599">
        <v>3</v>
      </c>
      <c r="M76" s="601">
        <f>K76-L76</f>
        <v>6.4540281521413334E-2</v>
      </c>
      <c r="N76" s="24"/>
      <c r="Q76" s="27"/>
      <c r="R76" s="27"/>
      <c r="T76" s="27"/>
      <c r="U76" s="40"/>
    </row>
    <row r="77" spans="1:21" ht="24.95" customHeight="1" x14ac:dyDescent="0.25">
      <c r="A77" s="594"/>
      <c r="B77" s="593"/>
      <c r="C77" s="593"/>
      <c r="D77" s="602"/>
      <c r="E77" s="597"/>
      <c r="F77" s="597"/>
      <c r="G77" s="597"/>
      <c r="H77" s="597"/>
      <c r="I77" s="597"/>
      <c r="J77" s="603"/>
      <c r="K77" s="600"/>
      <c r="L77" s="599"/>
      <c r="M77" s="601"/>
      <c r="N77" s="24"/>
      <c r="Q77" s="27"/>
      <c r="R77" s="27"/>
      <c r="T77" s="27"/>
      <c r="U77" s="40"/>
    </row>
    <row r="78" spans="1:21" ht="15" customHeight="1" x14ac:dyDescent="0.25">
      <c r="A78" s="38"/>
      <c r="B78" s="34"/>
      <c r="C78" s="34"/>
      <c r="D78" s="33"/>
      <c r="E78" s="32"/>
      <c r="F78" s="32"/>
      <c r="G78" s="32"/>
      <c r="H78" s="32"/>
      <c r="I78" s="32"/>
      <c r="J78" s="31"/>
      <c r="K78" s="30"/>
      <c r="L78" s="46"/>
      <c r="M78" s="36"/>
      <c r="N78" s="24"/>
      <c r="Q78" s="27"/>
      <c r="R78" s="27"/>
      <c r="T78" s="27"/>
      <c r="U78" s="40"/>
    </row>
    <row r="79" spans="1:21" ht="15" customHeight="1" x14ac:dyDescent="0.25">
      <c r="A79" s="595" t="s">
        <v>312</v>
      </c>
      <c r="B79" s="593" t="s">
        <v>2078</v>
      </c>
      <c r="C79" s="593" t="s">
        <v>258</v>
      </c>
      <c r="D79" s="33" t="s">
        <v>311</v>
      </c>
      <c r="E79" s="32" t="s">
        <v>2079</v>
      </c>
      <c r="F79" s="32" t="s">
        <v>310</v>
      </c>
      <c r="G79" s="32">
        <v>1128</v>
      </c>
      <c r="H79" s="32">
        <v>190.8</v>
      </c>
      <c r="I79" s="32">
        <v>677163</v>
      </c>
      <c r="J79" s="31">
        <f>(I79/G79)/H79</f>
        <v>3.1463407154645613</v>
      </c>
      <c r="K79" s="600">
        <f>(J79+J80+J81+J82)/4</f>
        <v>2.8940819793187642</v>
      </c>
      <c r="L79" s="599">
        <v>2</v>
      </c>
      <c r="M79" s="601">
        <f>K79-L79</f>
        <v>0.89408197931876421</v>
      </c>
      <c r="N79" s="24"/>
    </row>
    <row r="80" spans="1:21" ht="15" customHeight="1" x14ac:dyDescent="0.25">
      <c r="A80" s="595"/>
      <c r="B80" s="593"/>
      <c r="C80" s="593"/>
      <c r="D80" s="33" t="s">
        <v>309</v>
      </c>
      <c r="E80" s="32" t="s">
        <v>2080</v>
      </c>
      <c r="F80" s="32" t="s">
        <v>308</v>
      </c>
      <c r="G80" s="32">
        <v>303</v>
      </c>
      <c r="H80" s="32">
        <v>190.8</v>
      </c>
      <c r="I80" s="32">
        <v>175270</v>
      </c>
      <c r="J80" s="31">
        <f>(I80/G80)/H80</f>
        <v>3.0317025413233147</v>
      </c>
      <c r="K80" s="600"/>
      <c r="L80" s="599"/>
      <c r="M80" s="601"/>
      <c r="N80" s="24"/>
    </row>
    <row r="81" spans="1:21" ht="15" customHeight="1" x14ac:dyDescent="0.25">
      <c r="A81" s="595"/>
      <c r="B81" s="593"/>
      <c r="C81" s="593"/>
      <c r="D81" s="33" t="s">
        <v>307</v>
      </c>
      <c r="E81" s="32" t="s">
        <v>2081</v>
      </c>
      <c r="F81" s="32" t="s">
        <v>306</v>
      </c>
      <c r="G81" s="32">
        <v>1464</v>
      </c>
      <c r="H81" s="32">
        <v>190.8</v>
      </c>
      <c r="I81" s="32">
        <v>781733</v>
      </c>
      <c r="J81" s="31">
        <f>(I81/G81)/H81</f>
        <v>2.7985881992416171</v>
      </c>
      <c r="K81" s="600"/>
      <c r="L81" s="599"/>
      <c r="M81" s="601"/>
      <c r="N81" s="24"/>
    </row>
    <row r="82" spans="1:21" ht="15" customHeight="1" x14ac:dyDescent="0.25">
      <c r="A82" s="595"/>
      <c r="B82" s="593"/>
      <c r="C82" s="593"/>
      <c r="D82" s="33" t="s">
        <v>305</v>
      </c>
      <c r="E82" s="32" t="s">
        <v>2082</v>
      </c>
      <c r="F82" s="32" t="s">
        <v>304</v>
      </c>
      <c r="G82" s="32">
        <v>1132</v>
      </c>
      <c r="H82" s="32">
        <v>190.8</v>
      </c>
      <c r="I82" s="32">
        <v>561497</v>
      </c>
      <c r="J82" s="31">
        <f>(I82/G82)/H82</f>
        <v>2.5996964612455642</v>
      </c>
      <c r="K82" s="600"/>
      <c r="L82" s="599"/>
      <c r="M82" s="601"/>
      <c r="N82" s="24"/>
      <c r="Q82" s="27"/>
      <c r="R82" s="27"/>
      <c r="T82" s="27"/>
      <c r="U82" s="40"/>
    </row>
    <row r="83" spans="1:21" x14ac:dyDescent="0.25">
      <c r="A83" s="45"/>
      <c r="B83" s="39"/>
      <c r="C83" s="39"/>
      <c r="D83" s="33"/>
      <c r="E83" s="32"/>
      <c r="F83" s="32"/>
      <c r="G83" s="32"/>
      <c r="H83" s="32"/>
      <c r="I83" s="32"/>
      <c r="J83" s="31"/>
      <c r="K83" s="30"/>
      <c r="L83" s="29"/>
      <c r="M83" s="28"/>
      <c r="N83" s="24"/>
    </row>
    <row r="84" spans="1:21" ht="24.95" customHeight="1" x14ac:dyDescent="0.25">
      <c r="A84" s="596" t="s">
        <v>303</v>
      </c>
      <c r="B84" s="593" t="s">
        <v>2083</v>
      </c>
      <c r="C84" s="593" t="s">
        <v>265</v>
      </c>
      <c r="D84" s="33" t="s">
        <v>302</v>
      </c>
      <c r="E84" s="32" t="s">
        <v>2084</v>
      </c>
      <c r="F84" s="32" t="s">
        <v>301</v>
      </c>
      <c r="G84" s="32">
        <v>1764</v>
      </c>
      <c r="H84" s="32">
        <v>190.8</v>
      </c>
      <c r="I84" s="32">
        <v>743588</v>
      </c>
      <c r="J84" s="31">
        <f>(I84/G84)/H84</f>
        <v>2.2093037075067623</v>
      </c>
      <c r="K84" s="600">
        <f>(J84+J85)/2</f>
        <v>2.1206838018955274</v>
      </c>
      <c r="L84" s="599">
        <v>1</v>
      </c>
      <c r="M84" s="601">
        <f>K84-L84</f>
        <v>1.1206838018955274</v>
      </c>
      <c r="N84" s="24"/>
    </row>
    <row r="85" spans="1:21" ht="24.95" customHeight="1" x14ac:dyDescent="0.25">
      <c r="A85" s="596"/>
      <c r="B85" s="593"/>
      <c r="C85" s="593"/>
      <c r="D85" s="33" t="s">
        <v>300</v>
      </c>
      <c r="E85" s="32" t="s">
        <v>2085</v>
      </c>
      <c r="F85" s="32" t="s">
        <v>299</v>
      </c>
      <c r="G85" s="32">
        <v>978</v>
      </c>
      <c r="H85" s="32">
        <v>190.8</v>
      </c>
      <c r="I85" s="32">
        <v>379188</v>
      </c>
      <c r="J85" s="31">
        <f>(I85/G85)/H85</f>
        <v>2.0320638962842921</v>
      </c>
      <c r="K85" s="600"/>
      <c r="L85" s="599"/>
      <c r="M85" s="601"/>
      <c r="N85" s="24"/>
      <c r="Q85" s="27"/>
      <c r="R85" s="27"/>
      <c r="T85" s="27"/>
      <c r="U85" s="40"/>
    </row>
    <row r="86" spans="1:21" x14ac:dyDescent="0.25">
      <c r="A86" s="33"/>
      <c r="B86" s="38"/>
      <c r="C86" s="38"/>
      <c r="D86" s="33"/>
      <c r="E86" s="32"/>
      <c r="F86" s="32"/>
      <c r="G86" s="32"/>
      <c r="H86" s="32"/>
      <c r="I86" s="32"/>
      <c r="J86" s="31"/>
      <c r="K86" s="30"/>
      <c r="L86" s="29"/>
      <c r="M86" s="28"/>
      <c r="N86" s="24"/>
    </row>
    <row r="87" spans="1:21" ht="32.1" customHeight="1" x14ac:dyDescent="0.25">
      <c r="A87" s="596" t="s">
        <v>297</v>
      </c>
      <c r="B87" s="593" t="s">
        <v>2086</v>
      </c>
      <c r="C87" s="593" t="s">
        <v>298</v>
      </c>
      <c r="D87" s="33" t="s">
        <v>297</v>
      </c>
      <c r="E87" s="32" t="s">
        <v>2087</v>
      </c>
      <c r="F87" s="32" t="s">
        <v>296</v>
      </c>
      <c r="G87" s="32">
        <v>1407</v>
      </c>
      <c r="H87" s="32">
        <v>190.8</v>
      </c>
      <c r="I87" s="32">
        <v>354159</v>
      </c>
      <c r="J87" s="31">
        <f>(I87/G87)/H87</f>
        <v>1.3192460876211931</v>
      </c>
      <c r="K87" s="30">
        <f>J87</f>
        <v>1.3192460876211931</v>
      </c>
      <c r="L87" s="29">
        <v>1</v>
      </c>
      <c r="M87" s="28">
        <f>K87-L87</f>
        <v>0.31924608762119311</v>
      </c>
      <c r="N87" s="24"/>
    </row>
    <row r="88" spans="1:21" ht="32.1" customHeight="1" x14ac:dyDescent="0.25">
      <c r="A88" s="596"/>
      <c r="B88" s="593"/>
      <c r="C88" s="593"/>
      <c r="D88" s="33" t="s">
        <v>295</v>
      </c>
      <c r="E88" s="32"/>
      <c r="F88" s="32" t="s">
        <v>294</v>
      </c>
      <c r="G88" s="32"/>
      <c r="H88" s="32"/>
      <c r="I88" s="32"/>
      <c r="J88" s="31"/>
      <c r="K88" s="30"/>
      <c r="L88" s="29"/>
      <c r="M88" s="28"/>
      <c r="N88" s="24"/>
    </row>
    <row r="89" spans="1:21" x14ac:dyDescent="0.25">
      <c r="A89" s="35" t="s">
        <v>293</v>
      </c>
      <c r="B89" s="593"/>
      <c r="C89" s="38"/>
      <c r="D89" s="33" t="s">
        <v>293</v>
      </c>
      <c r="E89" s="32" t="s">
        <v>2088</v>
      </c>
      <c r="F89" s="32" t="s">
        <v>292</v>
      </c>
      <c r="G89" s="32">
        <v>1845</v>
      </c>
      <c r="H89" s="32">
        <v>190.8</v>
      </c>
      <c r="I89" s="32">
        <v>1040515</v>
      </c>
      <c r="J89" s="31">
        <f>(I89/G89)/H89</f>
        <v>2.9557901973149709</v>
      </c>
      <c r="K89" s="30">
        <f>J89</f>
        <v>2.9557901973149709</v>
      </c>
      <c r="L89" s="29">
        <v>1</v>
      </c>
      <c r="M89" s="28">
        <f>K89-L89</f>
        <v>1.9557901973149709</v>
      </c>
      <c r="N89" s="24"/>
    </row>
    <row r="90" spans="1:21" x14ac:dyDescent="0.25">
      <c r="A90" s="596" t="s">
        <v>291</v>
      </c>
      <c r="B90" s="593"/>
      <c r="C90" s="593" t="s">
        <v>290</v>
      </c>
      <c r="D90" s="33" t="s">
        <v>289</v>
      </c>
      <c r="E90" s="32" t="s">
        <v>2089</v>
      </c>
      <c r="F90" s="32" t="s">
        <v>288</v>
      </c>
      <c r="G90" s="32">
        <v>1755</v>
      </c>
      <c r="H90" s="32">
        <v>190.8</v>
      </c>
      <c r="I90" s="32">
        <v>743445</v>
      </c>
      <c r="J90" s="31">
        <f>(I90/G90)/H90</f>
        <v>2.2202064183196257</v>
      </c>
      <c r="K90" s="600">
        <f>(J90+J91)</f>
        <v>2.8125093324254751</v>
      </c>
      <c r="L90" s="599">
        <v>1</v>
      </c>
      <c r="M90" s="601">
        <f>K90-L90</f>
        <v>1.8125093324254751</v>
      </c>
      <c r="N90" s="24"/>
    </row>
    <row r="91" spans="1:21" x14ac:dyDescent="0.25">
      <c r="A91" s="596"/>
      <c r="B91" s="593"/>
      <c r="C91" s="593"/>
      <c r="D91" s="33" t="s">
        <v>287</v>
      </c>
      <c r="E91" s="32" t="s">
        <v>2090</v>
      </c>
      <c r="F91" s="32" t="s">
        <v>286</v>
      </c>
      <c r="G91" s="32">
        <v>1755</v>
      </c>
      <c r="H91" s="32">
        <v>190.8</v>
      </c>
      <c r="I91" s="32">
        <v>198335</v>
      </c>
      <c r="J91" s="31">
        <f>(I91/G91)/H91</f>
        <v>0.59230291410584912</v>
      </c>
      <c r="K91" s="600"/>
      <c r="L91" s="599"/>
      <c r="M91" s="601"/>
      <c r="N91" s="24"/>
    </row>
    <row r="92" spans="1:21" x14ac:dyDescent="0.25">
      <c r="A92" s="33"/>
      <c r="B92" s="38"/>
      <c r="C92" s="38"/>
      <c r="D92" s="33"/>
      <c r="E92" s="32"/>
      <c r="F92" s="32"/>
      <c r="G92" s="32"/>
      <c r="H92" s="32"/>
      <c r="I92" s="32"/>
      <c r="J92" s="31"/>
      <c r="K92" s="30"/>
      <c r="L92" s="29"/>
      <c r="M92" s="28"/>
      <c r="N92" s="24"/>
    </row>
    <row r="93" spans="1:21" x14ac:dyDescent="0.25">
      <c r="A93" s="35" t="s">
        <v>284</v>
      </c>
      <c r="B93" s="593" t="s">
        <v>285</v>
      </c>
      <c r="C93" s="32" t="s">
        <v>166</v>
      </c>
      <c r="D93" s="33" t="s">
        <v>284</v>
      </c>
      <c r="E93" s="32" t="s">
        <v>2091</v>
      </c>
      <c r="F93" s="32" t="s">
        <v>283</v>
      </c>
      <c r="G93" s="32">
        <v>1422</v>
      </c>
      <c r="H93" s="32">
        <v>190.8</v>
      </c>
      <c r="I93" s="32">
        <v>260412</v>
      </c>
      <c r="J93" s="31">
        <f>(I93/G93)/H93</f>
        <v>0.95980504029226266</v>
      </c>
      <c r="K93" s="30">
        <f>J93</f>
        <v>0.95980504029226266</v>
      </c>
      <c r="L93" s="29">
        <v>1</v>
      </c>
      <c r="M93" s="28">
        <f>K93-L93</f>
        <v>-4.0194959707737343E-2</v>
      </c>
      <c r="N93" s="24"/>
    </row>
    <row r="94" spans="1:21" x14ac:dyDescent="0.25">
      <c r="A94" s="35" t="s">
        <v>282</v>
      </c>
      <c r="B94" s="593"/>
      <c r="C94" s="32" t="s">
        <v>166</v>
      </c>
      <c r="D94" s="33" t="s">
        <v>282</v>
      </c>
      <c r="E94" s="32" t="s">
        <v>2092</v>
      </c>
      <c r="F94" s="32" t="s">
        <v>281</v>
      </c>
      <c r="G94" s="32">
        <v>1851</v>
      </c>
      <c r="H94" s="32">
        <v>190.8</v>
      </c>
      <c r="I94" s="32">
        <v>321549</v>
      </c>
      <c r="J94" s="31">
        <f>(I94/G94)/H94</f>
        <v>0.91046315267287092</v>
      </c>
      <c r="K94" s="30">
        <f>J94</f>
        <v>0.91046315267287092</v>
      </c>
      <c r="L94" s="29">
        <v>1</v>
      </c>
      <c r="M94" s="28">
        <f>K94-L94</f>
        <v>-8.9536847327129077E-2</v>
      </c>
      <c r="N94" s="24"/>
    </row>
    <row r="95" spans="1:21" x14ac:dyDescent="0.25">
      <c r="A95" s="42"/>
      <c r="B95" s="42"/>
      <c r="C95" s="42"/>
      <c r="D95" s="33"/>
      <c r="E95" s="32"/>
      <c r="F95" s="32"/>
      <c r="G95" s="32"/>
      <c r="H95" s="32"/>
      <c r="I95" s="32"/>
      <c r="J95" s="31"/>
      <c r="K95" s="30"/>
      <c r="L95" s="29"/>
      <c r="M95" s="28"/>
      <c r="N95" s="24"/>
    </row>
    <row r="96" spans="1:21" x14ac:dyDescent="0.25">
      <c r="A96" s="594" t="s">
        <v>280</v>
      </c>
      <c r="B96" s="593" t="s">
        <v>2093</v>
      </c>
      <c r="C96" s="593" t="s">
        <v>258</v>
      </c>
      <c r="D96" s="33" t="s">
        <v>279</v>
      </c>
      <c r="E96" s="32" t="s">
        <v>2094</v>
      </c>
      <c r="F96" s="32" t="s">
        <v>278</v>
      </c>
      <c r="G96" s="32">
        <v>1677</v>
      </c>
      <c r="H96" s="32">
        <v>190.8</v>
      </c>
      <c r="I96" s="32">
        <v>646156</v>
      </c>
      <c r="J96" s="31">
        <f>(I96/G96)/H96</f>
        <v>2.0194167232341869</v>
      </c>
      <c r="K96" s="600">
        <f>(J96+J97+J98+J99)/4</f>
        <v>1.9172497157128212</v>
      </c>
      <c r="L96" s="599">
        <v>1</v>
      </c>
      <c r="M96" s="601">
        <f>K96-L96</f>
        <v>0.91724971571282121</v>
      </c>
      <c r="N96" s="24"/>
    </row>
    <row r="97" spans="1:21" x14ac:dyDescent="0.25">
      <c r="A97" s="594"/>
      <c r="B97" s="593"/>
      <c r="C97" s="593"/>
      <c r="D97" s="33" t="s">
        <v>277</v>
      </c>
      <c r="E97" s="32" t="s">
        <v>2095</v>
      </c>
      <c r="F97" s="32" t="s">
        <v>276</v>
      </c>
      <c r="G97" s="32">
        <v>1941</v>
      </c>
      <c r="H97" s="32">
        <v>190.8</v>
      </c>
      <c r="I97" s="32">
        <v>701587</v>
      </c>
      <c r="J97" s="31">
        <f>(I97/G97)/H97</f>
        <v>1.8944259210655641</v>
      </c>
      <c r="K97" s="600"/>
      <c r="L97" s="599"/>
      <c r="M97" s="601"/>
      <c r="N97" s="24"/>
      <c r="Q97" s="27"/>
      <c r="R97" s="27"/>
      <c r="T97" s="27"/>
      <c r="U97" s="40"/>
    </row>
    <row r="98" spans="1:21" x14ac:dyDescent="0.25">
      <c r="A98" s="594"/>
      <c r="B98" s="593"/>
      <c r="C98" s="593"/>
      <c r="D98" s="33" t="s">
        <v>275</v>
      </c>
      <c r="E98" s="32" t="s">
        <v>2096</v>
      </c>
      <c r="F98" s="32" t="s">
        <v>274</v>
      </c>
      <c r="G98" s="32">
        <v>1776</v>
      </c>
      <c r="H98" s="32">
        <v>190.8</v>
      </c>
      <c r="I98" s="32">
        <v>642915</v>
      </c>
      <c r="J98" s="31">
        <f>(I98/G98)/H98</f>
        <v>1.8972834863165049</v>
      </c>
      <c r="K98" s="600"/>
      <c r="L98" s="599"/>
      <c r="M98" s="601"/>
      <c r="N98" s="24"/>
      <c r="Q98" s="27"/>
      <c r="R98" s="27"/>
      <c r="T98" s="27"/>
      <c r="U98" s="40"/>
    </row>
    <row r="99" spans="1:21" x14ac:dyDescent="0.25">
      <c r="A99" s="594"/>
      <c r="B99" s="593"/>
      <c r="C99" s="593"/>
      <c r="D99" s="33" t="s">
        <v>273</v>
      </c>
      <c r="E99" s="32" t="s">
        <v>2097</v>
      </c>
      <c r="F99" s="32" t="s">
        <v>272</v>
      </c>
      <c r="G99" s="32">
        <v>1398</v>
      </c>
      <c r="H99" s="32">
        <v>190.8</v>
      </c>
      <c r="I99" s="32">
        <v>495566</v>
      </c>
      <c r="J99" s="31">
        <f>(I99/G99)/H99</f>
        <v>1.8578727322350286</v>
      </c>
      <c r="K99" s="600"/>
      <c r="L99" s="599"/>
      <c r="M99" s="601"/>
      <c r="N99" s="24"/>
      <c r="Q99" s="27"/>
      <c r="R99" s="27"/>
      <c r="T99" s="27"/>
      <c r="U99" s="40"/>
    </row>
    <row r="100" spans="1:21" x14ac:dyDescent="0.25">
      <c r="A100" s="38"/>
      <c r="B100" s="38"/>
      <c r="C100" s="38"/>
      <c r="D100" s="33"/>
      <c r="E100" s="32"/>
      <c r="F100" s="32"/>
      <c r="G100" s="32"/>
      <c r="H100" s="32"/>
      <c r="I100" s="32"/>
      <c r="J100" s="31"/>
      <c r="K100" s="30"/>
      <c r="L100" s="29"/>
      <c r="M100" s="28"/>
      <c r="N100" s="24"/>
      <c r="Q100" s="27"/>
      <c r="R100" s="27"/>
      <c r="T100" s="27"/>
      <c r="U100" s="40"/>
    </row>
    <row r="101" spans="1:21" ht="24.95" customHeight="1" x14ac:dyDescent="0.25">
      <c r="A101" s="596" t="s">
        <v>2288</v>
      </c>
      <c r="B101" s="597" t="s">
        <v>2098</v>
      </c>
      <c r="C101" s="593" t="s">
        <v>265</v>
      </c>
      <c r="D101" s="555" t="s">
        <v>2207</v>
      </c>
      <c r="E101" s="32" t="s">
        <v>271</v>
      </c>
      <c r="F101" s="32" t="s">
        <v>270</v>
      </c>
      <c r="G101" s="32">
        <v>660</v>
      </c>
      <c r="H101" s="32">
        <v>190.8</v>
      </c>
      <c r="I101" s="32">
        <v>275451</v>
      </c>
      <c r="J101" s="31">
        <f>(I101/G101)/H101</f>
        <v>2.1873689727463312</v>
      </c>
      <c r="K101" s="600">
        <f>(J101+J102)/2</f>
        <v>2.0677258985811076</v>
      </c>
      <c r="L101" s="599">
        <v>0</v>
      </c>
      <c r="M101" s="601">
        <f>K101-L101</f>
        <v>2.0677258985811076</v>
      </c>
      <c r="N101" s="24"/>
    </row>
    <row r="102" spans="1:21" ht="24.95" customHeight="1" x14ac:dyDescent="0.25">
      <c r="A102" s="596"/>
      <c r="B102" s="597"/>
      <c r="C102" s="593"/>
      <c r="D102" s="33" t="s">
        <v>269</v>
      </c>
      <c r="E102" s="32" t="s">
        <v>268</v>
      </c>
      <c r="F102" s="32" t="s">
        <v>267</v>
      </c>
      <c r="G102" s="32">
        <v>690</v>
      </c>
      <c r="H102" s="32">
        <v>190.8</v>
      </c>
      <c r="I102" s="32">
        <v>256469</v>
      </c>
      <c r="J102" s="31">
        <f>(I102/G102)/H102</f>
        <v>1.9480828244158841</v>
      </c>
      <c r="K102" s="600"/>
      <c r="L102" s="599"/>
      <c r="M102" s="601"/>
      <c r="N102" s="24"/>
      <c r="Q102" s="27"/>
      <c r="R102" s="27"/>
      <c r="T102" s="27"/>
      <c r="U102" s="40"/>
    </row>
    <row r="103" spans="1:21" x14ac:dyDescent="0.25">
      <c r="A103" s="42"/>
      <c r="B103" s="38"/>
      <c r="C103" s="38"/>
      <c r="D103" s="44"/>
      <c r="E103" s="32"/>
      <c r="F103" s="32"/>
      <c r="G103" s="32"/>
      <c r="H103" s="32"/>
      <c r="I103" s="32"/>
      <c r="J103" s="31"/>
      <c r="K103" s="30"/>
      <c r="L103" s="29"/>
      <c r="M103" s="28"/>
      <c r="N103" s="24"/>
      <c r="Q103" s="27"/>
      <c r="R103" s="27"/>
      <c r="T103" s="27"/>
      <c r="U103" s="40"/>
    </row>
    <row r="104" spans="1:21" ht="24.95" customHeight="1" x14ac:dyDescent="0.25">
      <c r="A104" s="594" t="s">
        <v>266</v>
      </c>
      <c r="B104" s="593" t="s">
        <v>259</v>
      </c>
      <c r="C104" s="593" t="s">
        <v>265</v>
      </c>
      <c r="D104" s="33" t="s">
        <v>264</v>
      </c>
      <c r="E104" s="32" t="s">
        <v>2099</v>
      </c>
      <c r="F104" s="32" t="s">
        <v>263</v>
      </c>
      <c r="G104" s="32">
        <v>2118</v>
      </c>
      <c r="H104" s="32">
        <v>190.8</v>
      </c>
      <c r="I104" s="41">
        <v>386222</v>
      </c>
      <c r="J104" s="31">
        <f>(I104/G104)/H104</f>
        <v>0.95572441862997204</v>
      </c>
      <c r="K104" s="600">
        <f>(J104+J105)/2</f>
        <v>1.0180814947575816</v>
      </c>
      <c r="L104" s="599">
        <v>1</v>
      </c>
      <c r="M104" s="601">
        <f>K104-L104</f>
        <v>1.8081494757581584E-2</v>
      </c>
      <c r="N104" s="24"/>
    </row>
    <row r="105" spans="1:21" ht="24.95" customHeight="1" x14ac:dyDescent="0.25">
      <c r="A105" s="594"/>
      <c r="B105" s="593"/>
      <c r="C105" s="593"/>
      <c r="D105" s="33" t="s">
        <v>262</v>
      </c>
      <c r="E105" s="32" t="s">
        <v>2100</v>
      </c>
      <c r="F105" s="32" t="s">
        <v>261</v>
      </c>
      <c r="G105" s="32">
        <v>1422</v>
      </c>
      <c r="H105" s="32">
        <v>190.8</v>
      </c>
      <c r="I105" s="41">
        <v>293142</v>
      </c>
      <c r="J105" s="31">
        <f>(I105/G105)/H105</f>
        <v>1.0804385708851914</v>
      </c>
      <c r="K105" s="600"/>
      <c r="L105" s="599"/>
      <c r="M105" s="601"/>
      <c r="N105" s="24"/>
      <c r="Q105" s="27"/>
      <c r="R105" s="27"/>
      <c r="T105" s="27"/>
      <c r="U105" s="40"/>
    </row>
    <row r="106" spans="1:21" x14ac:dyDescent="0.25">
      <c r="A106" s="38"/>
      <c r="B106" s="38"/>
      <c r="C106" s="38"/>
      <c r="D106" s="33"/>
      <c r="E106" s="32"/>
      <c r="F106" s="32"/>
      <c r="G106" s="32"/>
      <c r="H106" s="32"/>
      <c r="I106" s="41"/>
      <c r="J106" s="31"/>
      <c r="K106" s="30"/>
      <c r="L106" s="29"/>
      <c r="M106" s="28"/>
      <c r="N106" s="24"/>
      <c r="Q106" s="27"/>
      <c r="R106" s="27"/>
      <c r="T106" s="27"/>
      <c r="U106" s="40"/>
    </row>
    <row r="107" spans="1:21" ht="15" customHeight="1" x14ac:dyDescent="0.25">
      <c r="A107" s="594" t="s">
        <v>260</v>
      </c>
      <c r="B107" s="593" t="s">
        <v>259</v>
      </c>
      <c r="C107" s="593" t="s">
        <v>258</v>
      </c>
      <c r="D107" s="33" t="s">
        <v>257</v>
      </c>
      <c r="E107" s="32" t="s">
        <v>2101</v>
      </c>
      <c r="F107" s="32" t="s">
        <v>256</v>
      </c>
      <c r="G107" s="32">
        <v>2136</v>
      </c>
      <c r="H107" s="32">
        <v>190.8</v>
      </c>
      <c r="I107" s="41">
        <v>417473</v>
      </c>
      <c r="J107" s="31">
        <f>(I107/G107)/H107</f>
        <v>1.0243509488925007</v>
      </c>
      <c r="K107" s="600">
        <f>(J107+J108+J109+J110)/4</f>
        <v>1.0161562388015251</v>
      </c>
      <c r="L107" s="599">
        <v>1</v>
      </c>
      <c r="M107" s="601">
        <f>K107-L107</f>
        <v>1.6156238801525058E-2</v>
      </c>
      <c r="N107" s="24"/>
      <c r="Q107" s="27"/>
      <c r="R107" s="27"/>
      <c r="T107" s="27"/>
      <c r="U107" s="40"/>
    </row>
    <row r="108" spans="1:21" x14ac:dyDescent="0.25">
      <c r="A108" s="594"/>
      <c r="B108" s="593"/>
      <c r="C108" s="593"/>
      <c r="D108" s="33" t="s">
        <v>255</v>
      </c>
      <c r="E108" s="32" t="s">
        <v>2102</v>
      </c>
      <c r="F108" s="32" t="s">
        <v>254</v>
      </c>
      <c r="G108" s="32">
        <v>981</v>
      </c>
      <c r="H108" s="32">
        <v>190.8</v>
      </c>
      <c r="I108" s="41">
        <v>175093</v>
      </c>
      <c r="J108" s="31">
        <f>(I108/G108)/H108</f>
        <v>0.93545178090212999</v>
      </c>
      <c r="K108" s="600"/>
      <c r="L108" s="599"/>
      <c r="M108" s="601"/>
      <c r="N108" s="24"/>
      <c r="Q108" s="27"/>
      <c r="R108" s="27"/>
      <c r="T108" s="27"/>
      <c r="U108" s="40"/>
    </row>
    <row r="109" spans="1:21" x14ac:dyDescent="0.25">
      <c r="A109" s="594"/>
      <c r="B109" s="593"/>
      <c r="C109" s="593"/>
      <c r="D109" s="33" t="s">
        <v>253</v>
      </c>
      <c r="E109" s="32" t="s">
        <v>2103</v>
      </c>
      <c r="F109" s="32" t="s">
        <v>252</v>
      </c>
      <c r="G109" s="32">
        <v>1851</v>
      </c>
      <c r="H109" s="32">
        <v>190.8</v>
      </c>
      <c r="I109" s="41">
        <v>381598</v>
      </c>
      <c r="J109" s="31">
        <f>(I109/G109)/H109</f>
        <v>1.0804913656508408</v>
      </c>
      <c r="K109" s="600"/>
      <c r="L109" s="599"/>
      <c r="M109" s="601"/>
      <c r="N109" s="24"/>
      <c r="Q109" s="27"/>
      <c r="R109" s="27"/>
      <c r="T109" s="27"/>
      <c r="U109" s="40"/>
    </row>
    <row r="110" spans="1:21" x14ac:dyDescent="0.25">
      <c r="A110" s="594"/>
      <c r="B110" s="593"/>
      <c r="C110" s="593"/>
      <c r="D110" s="33" t="s">
        <v>251</v>
      </c>
      <c r="E110" s="32" t="s">
        <v>2104</v>
      </c>
      <c r="F110" s="32" t="s">
        <v>250</v>
      </c>
      <c r="G110" s="32">
        <v>945</v>
      </c>
      <c r="H110" s="32">
        <v>190.8</v>
      </c>
      <c r="I110" s="41">
        <v>184693</v>
      </c>
      <c r="J110" s="31">
        <f>(I110/G110)/H110</f>
        <v>1.0243308597606291</v>
      </c>
      <c r="K110" s="600"/>
      <c r="L110" s="599"/>
      <c r="M110" s="601"/>
      <c r="N110" s="24"/>
      <c r="Q110" s="27"/>
      <c r="R110" s="27"/>
      <c r="T110" s="27"/>
      <c r="U110" s="40"/>
    </row>
    <row r="111" spans="1:21" x14ac:dyDescent="0.25">
      <c r="A111" s="38"/>
      <c r="B111" s="38"/>
      <c r="C111" s="38"/>
      <c r="D111" s="33"/>
      <c r="E111" s="32"/>
      <c r="F111" s="32"/>
      <c r="G111" s="32"/>
      <c r="H111" s="32"/>
      <c r="I111" s="32"/>
      <c r="J111" s="31"/>
      <c r="K111" s="30"/>
      <c r="L111" s="29"/>
      <c r="M111" s="28"/>
      <c r="N111" s="24"/>
      <c r="Q111" s="27"/>
      <c r="R111" s="27"/>
      <c r="T111" s="27"/>
      <c r="U111" s="40"/>
    </row>
    <row r="112" spans="1:21" ht="15" customHeight="1" x14ac:dyDescent="0.25">
      <c r="A112" s="594" t="s">
        <v>249</v>
      </c>
      <c r="B112" s="593" t="s">
        <v>167</v>
      </c>
      <c r="C112" s="593" t="s">
        <v>248</v>
      </c>
      <c r="D112" s="33" t="s">
        <v>247</v>
      </c>
      <c r="E112" s="32" t="s">
        <v>2105</v>
      </c>
      <c r="F112" s="32" t="s">
        <v>246</v>
      </c>
      <c r="G112" s="32">
        <v>330</v>
      </c>
      <c r="H112" s="32">
        <v>190.8</v>
      </c>
      <c r="I112" s="32">
        <v>65170</v>
      </c>
      <c r="J112" s="31">
        <f t="shared" ref="J112:J117" si="1">(I112/G112)/H112</f>
        <v>1.0350358935264596</v>
      </c>
      <c r="K112" s="600">
        <f>(SUM(J112:J117)/6)</f>
        <v>1.0280009642502523</v>
      </c>
      <c r="L112" s="599">
        <v>1</v>
      </c>
      <c r="M112" s="601">
        <f>K112-L112</f>
        <v>2.8000964250252336E-2</v>
      </c>
      <c r="N112" s="24"/>
      <c r="Q112" s="27"/>
      <c r="R112" s="27"/>
      <c r="T112" s="27"/>
      <c r="U112" s="40"/>
    </row>
    <row r="113" spans="1:21" x14ac:dyDescent="0.25">
      <c r="A113" s="594"/>
      <c r="B113" s="593"/>
      <c r="C113" s="593"/>
      <c r="D113" s="33" t="s">
        <v>245</v>
      </c>
      <c r="E113" s="32" t="s">
        <v>2106</v>
      </c>
      <c r="F113" s="32" t="s">
        <v>244</v>
      </c>
      <c r="G113" s="32">
        <v>1413</v>
      </c>
      <c r="H113" s="32">
        <v>190.8</v>
      </c>
      <c r="I113" s="32">
        <v>345628</v>
      </c>
      <c r="J113" s="31">
        <f t="shared" si="1"/>
        <v>1.2820010652803184</v>
      </c>
      <c r="K113" s="600"/>
      <c r="L113" s="599"/>
      <c r="M113" s="601"/>
      <c r="N113" s="24"/>
      <c r="Q113" s="27"/>
      <c r="R113" s="27"/>
      <c r="T113" s="27"/>
      <c r="U113" s="40"/>
    </row>
    <row r="114" spans="1:21" x14ac:dyDescent="0.25">
      <c r="A114" s="594"/>
      <c r="B114" s="593"/>
      <c r="C114" s="593"/>
      <c r="D114" s="33" t="s">
        <v>243</v>
      </c>
      <c r="E114" s="32" t="s">
        <v>2107</v>
      </c>
      <c r="F114" s="32" t="s">
        <v>242</v>
      </c>
      <c r="G114" s="32">
        <v>1632</v>
      </c>
      <c r="H114" s="32">
        <v>190.8</v>
      </c>
      <c r="I114" s="32">
        <v>342828</v>
      </c>
      <c r="J114" s="31">
        <f t="shared" si="1"/>
        <v>1.1009757676655567</v>
      </c>
      <c r="K114" s="600"/>
      <c r="L114" s="599"/>
      <c r="M114" s="601"/>
      <c r="N114" s="24"/>
      <c r="Q114" s="27"/>
      <c r="R114" s="27"/>
      <c r="T114" s="27"/>
      <c r="U114" s="40"/>
    </row>
    <row r="115" spans="1:21" x14ac:dyDescent="0.25">
      <c r="A115" s="594"/>
      <c r="B115" s="593"/>
      <c r="C115" s="593"/>
      <c r="D115" s="33" t="s">
        <v>241</v>
      </c>
      <c r="E115" s="32" t="s">
        <v>2108</v>
      </c>
      <c r="F115" s="32" t="s">
        <v>240</v>
      </c>
      <c r="G115" s="32">
        <v>885</v>
      </c>
      <c r="H115" s="32">
        <v>190.8</v>
      </c>
      <c r="I115" s="32">
        <v>143444</v>
      </c>
      <c r="J115" s="31">
        <f t="shared" si="1"/>
        <v>0.84949484181975377</v>
      </c>
      <c r="K115" s="600"/>
      <c r="L115" s="599"/>
      <c r="M115" s="601"/>
      <c r="N115" s="24"/>
      <c r="Q115" s="27"/>
      <c r="R115" s="27"/>
      <c r="T115" s="27"/>
      <c r="U115" s="40"/>
    </row>
    <row r="116" spans="1:21" x14ac:dyDescent="0.25">
      <c r="A116" s="594"/>
      <c r="B116" s="593"/>
      <c r="C116" s="593"/>
      <c r="D116" s="33" t="s">
        <v>239</v>
      </c>
      <c r="E116" s="32" t="s">
        <v>2109</v>
      </c>
      <c r="F116" s="32" t="s">
        <v>238</v>
      </c>
      <c r="G116" s="32">
        <v>393</v>
      </c>
      <c r="H116" s="32">
        <v>190.8</v>
      </c>
      <c r="I116" s="32">
        <v>63309</v>
      </c>
      <c r="J116" s="31">
        <f t="shared" si="1"/>
        <v>0.84429561348760529</v>
      </c>
      <c r="K116" s="600"/>
      <c r="L116" s="599"/>
      <c r="M116" s="601"/>
      <c r="N116" s="24"/>
      <c r="Q116" s="27"/>
      <c r="R116" s="27"/>
      <c r="T116" s="27"/>
      <c r="U116" s="40"/>
    </row>
    <row r="117" spans="1:21" x14ac:dyDescent="0.25">
      <c r="A117" s="594"/>
      <c r="B117" s="593"/>
      <c r="C117" s="593"/>
      <c r="D117" s="33" t="s">
        <v>237</v>
      </c>
      <c r="E117" s="32" t="s">
        <v>2110</v>
      </c>
      <c r="F117" s="32" t="s">
        <v>236</v>
      </c>
      <c r="G117" s="32">
        <v>1215</v>
      </c>
      <c r="H117" s="32">
        <v>190.8</v>
      </c>
      <c r="I117" s="32">
        <v>244851</v>
      </c>
      <c r="J117" s="31">
        <f t="shared" si="1"/>
        <v>1.0562026037218208</v>
      </c>
      <c r="K117" s="600"/>
      <c r="L117" s="599"/>
      <c r="M117" s="601"/>
      <c r="N117" s="24"/>
      <c r="Q117" s="27"/>
      <c r="R117" s="27"/>
      <c r="T117" s="27"/>
      <c r="U117" s="40"/>
    </row>
    <row r="118" spans="1:21" x14ac:dyDescent="0.25">
      <c r="A118" s="38"/>
      <c r="B118" s="34"/>
      <c r="C118" s="34"/>
      <c r="D118" s="33"/>
      <c r="E118" s="32"/>
      <c r="F118" s="32"/>
      <c r="G118" s="32"/>
      <c r="H118" s="32"/>
      <c r="I118" s="32"/>
      <c r="J118" s="31"/>
      <c r="K118" s="30"/>
      <c r="L118" s="29"/>
      <c r="M118" s="28"/>
      <c r="N118" s="24"/>
      <c r="Q118" s="27"/>
      <c r="R118" s="27"/>
      <c r="T118" s="27"/>
      <c r="U118" s="40"/>
    </row>
    <row r="119" spans="1:21" ht="15" customHeight="1" x14ac:dyDescent="0.25">
      <c r="A119" s="35" t="s">
        <v>235</v>
      </c>
      <c r="B119" s="34" t="s">
        <v>167</v>
      </c>
      <c r="C119" s="32" t="s">
        <v>166</v>
      </c>
      <c r="D119" s="33" t="s">
        <v>235</v>
      </c>
      <c r="E119" s="32" t="s">
        <v>2111</v>
      </c>
      <c r="F119" s="32" t="s">
        <v>234</v>
      </c>
      <c r="G119" s="32">
        <v>1809</v>
      </c>
      <c r="H119" s="32">
        <v>190.8</v>
      </c>
      <c r="I119" s="32">
        <v>373108</v>
      </c>
      <c r="J119" s="31">
        <f>(I119/G119)/H119</f>
        <v>1.0809799129208373</v>
      </c>
      <c r="K119" s="30">
        <f>J119</f>
        <v>1.0809799129208373</v>
      </c>
      <c r="L119" s="29">
        <v>1</v>
      </c>
      <c r="M119" s="28">
        <f>K119-L119</f>
        <v>8.0979912920837283E-2</v>
      </c>
      <c r="N119" s="24"/>
      <c r="Q119" s="27"/>
      <c r="R119" s="27"/>
      <c r="T119" s="27"/>
      <c r="U119" s="40"/>
    </row>
    <row r="120" spans="1:21" x14ac:dyDescent="0.25">
      <c r="A120" s="38"/>
      <c r="B120" s="39"/>
      <c r="C120" s="38"/>
      <c r="D120" s="33"/>
      <c r="E120" s="32"/>
      <c r="F120" s="32"/>
      <c r="G120" s="32"/>
      <c r="H120" s="32"/>
      <c r="I120" s="32"/>
      <c r="J120" s="31"/>
      <c r="K120" s="30"/>
      <c r="L120" s="29"/>
      <c r="M120" s="28"/>
      <c r="N120" s="24"/>
      <c r="Q120" s="27"/>
      <c r="R120" s="27"/>
      <c r="T120" s="27"/>
      <c r="U120" s="40"/>
    </row>
    <row r="121" spans="1:21" ht="67.5" customHeight="1" x14ac:dyDescent="0.25">
      <c r="A121" s="43" t="s">
        <v>233</v>
      </c>
      <c r="B121" s="593" t="s">
        <v>232</v>
      </c>
      <c r="C121" s="34" t="s">
        <v>231</v>
      </c>
      <c r="D121" s="33" t="s">
        <v>230</v>
      </c>
      <c r="E121" s="32" t="s">
        <v>2112</v>
      </c>
      <c r="F121" s="32" t="s">
        <v>229</v>
      </c>
      <c r="G121" s="32">
        <v>168</v>
      </c>
      <c r="H121" s="32">
        <v>190.8</v>
      </c>
      <c r="I121" s="32">
        <v>35970</v>
      </c>
      <c r="J121" s="31">
        <f t="shared" ref="J121:J126" si="2">(I121/G121)/H121</f>
        <v>1.1221548367774783</v>
      </c>
      <c r="K121" s="30">
        <f>(J121+J125+J126)/3</f>
        <v>1.0562496701563571</v>
      </c>
      <c r="L121" s="29">
        <v>1</v>
      </c>
      <c r="M121" s="28">
        <f>K121-L121</f>
        <v>5.6249670156357068E-2</v>
      </c>
      <c r="N121" s="24"/>
      <c r="Q121" s="27"/>
      <c r="R121" s="27"/>
    </row>
    <row r="122" spans="1:21" ht="15" customHeight="1" x14ac:dyDescent="0.25">
      <c r="A122" s="594" t="s">
        <v>228</v>
      </c>
      <c r="B122" s="593"/>
      <c r="C122" s="593" t="s">
        <v>227</v>
      </c>
      <c r="D122" s="33" t="s">
        <v>226</v>
      </c>
      <c r="E122" s="32" t="s">
        <v>2113</v>
      </c>
      <c r="F122" s="32" t="s">
        <v>225</v>
      </c>
      <c r="G122" s="32">
        <v>462</v>
      </c>
      <c r="H122" s="32">
        <v>190.8</v>
      </c>
      <c r="I122" s="32">
        <v>82064</v>
      </c>
      <c r="J122" s="31">
        <f t="shared" si="2"/>
        <v>0.93096281775527057</v>
      </c>
      <c r="K122" s="600">
        <f>(J122+J123+J124)/3</f>
        <v>1.0050989410564795</v>
      </c>
      <c r="L122" s="599">
        <v>1</v>
      </c>
      <c r="M122" s="601">
        <f>K122-L122</f>
        <v>5.0989410564794557E-3</v>
      </c>
      <c r="N122" s="24"/>
      <c r="T122" s="27"/>
    </row>
    <row r="123" spans="1:21" x14ac:dyDescent="0.25">
      <c r="A123" s="594"/>
      <c r="B123" s="593"/>
      <c r="C123" s="593"/>
      <c r="D123" s="33" t="s">
        <v>224</v>
      </c>
      <c r="E123" s="32" t="s">
        <v>2114</v>
      </c>
      <c r="F123" s="32" t="s">
        <v>223</v>
      </c>
      <c r="G123" s="32">
        <v>615</v>
      </c>
      <c r="H123" s="32">
        <v>190.8</v>
      </c>
      <c r="I123" s="32">
        <v>109123</v>
      </c>
      <c r="J123" s="31">
        <f t="shared" si="2"/>
        <v>0.92995687818513395</v>
      </c>
      <c r="K123" s="600"/>
      <c r="L123" s="599"/>
      <c r="M123" s="601"/>
      <c r="N123" s="24"/>
      <c r="Q123" s="27"/>
      <c r="R123" s="27"/>
      <c r="T123" s="27"/>
      <c r="U123" s="40"/>
    </row>
    <row r="124" spans="1:21" x14ac:dyDescent="0.25">
      <c r="A124" s="594"/>
      <c r="B124" s="593"/>
      <c r="C124" s="593"/>
      <c r="D124" s="33" t="s">
        <v>222</v>
      </c>
      <c r="E124" s="32" t="s">
        <v>2115</v>
      </c>
      <c r="F124" s="32" t="s">
        <v>221</v>
      </c>
      <c r="G124" s="32">
        <v>2085</v>
      </c>
      <c r="H124" s="32">
        <v>190.8</v>
      </c>
      <c r="I124" s="32">
        <v>459232</v>
      </c>
      <c r="J124" s="31">
        <f t="shared" si="2"/>
        <v>1.1543771272290342</v>
      </c>
      <c r="K124" s="600"/>
      <c r="L124" s="599"/>
      <c r="M124" s="601"/>
      <c r="N124" s="24"/>
      <c r="Q124" s="27"/>
      <c r="R124" s="27"/>
      <c r="T124" s="27"/>
      <c r="U124" s="40"/>
    </row>
    <row r="125" spans="1:21" x14ac:dyDescent="0.25">
      <c r="A125" s="38"/>
      <c r="B125" s="593"/>
      <c r="C125" s="42"/>
      <c r="D125" s="33" t="s">
        <v>220</v>
      </c>
      <c r="E125" s="32" t="s">
        <v>2116</v>
      </c>
      <c r="F125" s="32" t="s">
        <v>219</v>
      </c>
      <c r="G125" s="32">
        <v>873</v>
      </c>
      <c r="H125" s="32">
        <v>190.8</v>
      </c>
      <c r="I125" s="32">
        <v>175522</v>
      </c>
      <c r="J125" s="31">
        <f t="shared" si="2"/>
        <v>1.0537532929415183</v>
      </c>
      <c r="K125" s="30"/>
      <c r="L125" s="29"/>
      <c r="M125" s="28"/>
      <c r="N125" s="24"/>
      <c r="Q125" s="27"/>
      <c r="R125" s="27"/>
      <c r="T125" s="27"/>
      <c r="U125" s="40"/>
    </row>
    <row r="126" spans="1:21" x14ac:dyDescent="0.25">
      <c r="A126" s="38"/>
      <c r="B126" s="593"/>
      <c r="C126" s="39"/>
      <c r="D126" s="33" t="s">
        <v>218</v>
      </c>
      <c r="E126" s="32" t="s">
        <v>2117</v>
      </c>
      <c r="F126" s="32" t="s">
        <v>217</v>
      </c>
      <c r="G126" s="32">
        <v>1698</v>
      </c>
      <c r="H126" s="32">
        <v>190.8</v>
      </c>
      <c r="I126" s="32">
        <v>321659</v>
      </c>
      <c r="J126" s="31">
        <f t="shared" si="2"/>
        <v>0.99284088075007459</v>
      </c>
      <c r="K126" s="30"/>
      <c r="L126" s="29"/>
      <c r="M126" s="28"/>
      <c r="N126" s="24"/>
      <c r="Q126" s="27"/>
      <c r="R126" s="27"/>
      <c r="T126" s="27"/>
      <c r="U126" s="40"/>
    </row>
    <row r="127" spans="1:21" x14ac:dyDescent="0.25">
      <c r="A127" s="38"/>
      <c r="B127" s="593"/>
      <c r="C127" s="39"/>
      <c r="D127" s="33"/>
      <c r="E127" s="32"/>
      <c r="F127" s="32"/>
      <c r="G127" s="32"/>
      <c r="H127" s="32"/>
      <c r="I127" s="32"/>
      <c r="J127" s="31"/>
      <c r="K127" s="30"/>
      <c r="L127" s="29"/>
      <c r="M127" s="28"/>
      <c r="N127" s="24"/>
      <c r="Q127" s="27"/>
      <c r="R127" s="27"/>
      <c r="T127" s="27"/>
      <c r="U127" s="40"/>
    </row>
    <row r="128" spans="1:21" x14ac:dyDescent="0.25">
      <c r="A128" s="594" t="s">
        <v>216</v>
      </c>
      <c r="B128" s="593" t="s">
        <v>2118</v>
      </c>
      <c r="C128" s="593" t="s">
        <v>215</v>
      </c>
      <c r="D128" s="33" t="s">
        <v>214</v>
      </c>
      <c r="E128" s="32" t="s">
        <v>2119</v>
      </c>
      <c r="F128" s="32" t="s">
        <v>213</v>
      </c>
      <c r="G128" s="32">
        <v>1413</v>
      </c>
      <c r="H128" s="32">
        <v>190.8</v>
      </c>
      <c r="I128" s="41">
        <v>527102</v>
      </c>
      <c r="J128" s="31">
        <f>(I128/G128)/H128</f>
        <v>1.9551232119833648</v>
      </c>
      <c r="K128" s="600">
        <f>(J128+J129+J130)/3</f>
        <v>1.9377439618795744</v>
      </c>
      <c r="L128" s="599">
        <v>1</v>
      </c>
      <c r="M128" s="601">
        <f>K128-L128</f>
        <v>0.93774396187957443</v>
      </c>
      <c r="N128" s="24"/>
    </row>
    <row r="129" spans="1:21" x14ac:dyDescent="0.25">
      <c r="A129" s="594"/>
      <c r="B129" s="593"/>
      <c r="C129" s="593"/>
      <c r="D129" s="33" t="s">
        <v>212</v>
      </c>
      <c r="E129" s="32" t="s">
        <v>2120</v>
      </c>
      <c r="F129" s="32" t="s">
        <v>211</v>
      </c>
      <c r="G129" s="32">
        <v>2877</v>
      </c>
      <c r="H129" s="32">
        <v>190.8</v>
      </c>
      <c r="I129" s="41">
        <v>1014999</v>
      </c>
      <c r="J129" s="31">
        <f>(I129/G129)/H129</f>
        <v>1.8490445804176696</v>
      </c>
      <c r="K129" s="600"/>
      <c r="L129" s="599"/>
      <c r="M129" s="601"/>
      <c r="N129" s="24"/>
      <c r="Q129" s="27"/>
      <c r="R129" s="27"/>
      <c r="T129" s="27"/>
      <c r="U129" s="40"/>
    </row>
    <row r="130" spans="1:21" x14ac:dyDescent="0.25">
      <c r="A130" s="594"/>
      <c r="B130" s="593"/>
      <c r="C130" s="593"/>
      <c r="D130" s="33" t="s">
        <v>210</v>
      </c>
      <c r="E130" s="32" t="s">
        <v>2121</v>
      </c>
      <c r="F130" s="32" t="s">
        <v>209</v>
      </c>
      <c r="G130" s="32">
        <v>4098</v>
      </c>
      <c r="H130" s="32">
        <v>190.8</v>
      </c>
      <c r="I130" s="41">
        <v>1570884</v>
      </c>
      <c r="J130" s="31">
        <f>(I130/G130)/H130</f>
        <v>2.0090640932376891</v>
      </c>
      <c r="K130" s="600"/>
      <c r="L130" s="599"/>
      <c r="M130" s="601"/>
      <c r="N130" s="24"/>
      <c r="Q130" s="27"/>
      <c r="R130" s="27"/>
      <c r="T130" s="27"/>
      <c r="U130" s="40"/>
    </row>
    <row r="131" spans="1:21" x14ac:dyDescent="0.25">
      <c r="A131" s="38"/>
      <c r="B131" s="38"/>
      <c r="C131" s="38"/>
      <c r="D131" s="33"/>
      <c r="E131" s="32"/>
      <c r="F131" s="32"/>
      <c r="G131" s="32"/>
      <c r="H131" s="32"/>
      <c r="I131" s="32"/>
      <c r="J131" s="31"/>
      <c r="K131" s="30"/>
      <c r="L131" s="29"/>
      <c r="M131" s="28"/>
      <c r="N131" s="24"/>
      <c r="Q131" s="27"/>
      <c r="R131" s="27"/>
      <c r="T131" s="27"/>
      <c r="U131" s="40"/>
    </row>
    <row r="132" spans="1:21" ht="15" customHeight="1" x14ac:dyDescent="0.25">
      <c r="A132" s="594" t="s">
        <v>208</v>
      </c>
      <c r="B132" s="593" t="s">
        <v>179</v>
      </c>
      <c r="C132" s="593" t="s">
        <v>207</v>
      </c>
      <c r="D132" s="33" t="s">
        <v>206</v>
      </c>
      <c r="E132" s="32" t="s">
        <v>2122</v>
      </c>
      <c r="F132" s="32" t="s">
        <v>205</v>
      </c>
      <c r="G132" s="32">
        <v>1092</v>
      </c>
      <c r="H132" s="32">
        <v>190.8</v>
      </c>
      <c r="I132" s="32">
        <v>200423</v>
      </c>
      <c r="J132" s="31">
        <f t="shared" ref="J132:J144" si="3">(I132/G132)/H132</f>
        <v>0.96193682278587933</v>
      </c>
      <c r="K132" s="600">
        <f>SUM(J132:J144)/13</f>
        <v>1.0798727827379422</v>
      </c>
      <c r="L132" s="599">
        <v>1</v>
      </c>
      <c r="M132" s="601">
        <f>K132-L132</f>
        <v>7.9872782737942183E-2</v>
      </c>
      <c r="N132" s="24"/>
      <c r="Q132" s="27"/>
      <c r="R132" s="27"/>
      <c r="T132" s="27"/>
      <c r="U132" s="40"/>
    </row>
    <row r="133" spans="1:21" x14ac:dyDescent="0.25">
      <c r="A133" s="594"/>
      <c r="B133" s="593"/>
      <c r="C133" s="593"/>
      <c r="D133" s="33" t="s">
        <v>204</v>
      </c>
      <c r="E133" s="32" t="s">
        <v>2123</v>
      </c>
      <c r="F133" s="32" t="s">
        <v>203</v>
      </c>
      <c r="G133" s="32">
        <v>648</v>
      </c>
      <c r="H133" s="32">
        <v>190.8</v>
      </c>
      <c r="I133" s="32">
        <v>116319</v>
      </c>
      <c r="J133" s="31">
        <f t="shared" si="3"/>
        <v>0.94079994564795388</v>
      </c>
      <c r="K133" s="600"/>
      <c r="L133" s="599"/>
      <c r="M133" s="601"/>
      <c r="N133" s="24"/>
      <c r="Q133" s="27"/>
      <c r="R133" s="27"/>
      <c r="T133" s="27"/>
      <c r="U133" s="40"/>
    </row>
    <row r="134" spans="1:21" x14ac:dyDescent="0.25">
      <c r="A134" s="594"/>
      <c r="B134" s="593"/>
      <c r="C134" s="593"/>
      <c r="D134" s="33" t="s">
        <v>202</v>
      </c>
      <c r="E134" s="32" t="s">
        <v>2124</v>
      </c>
      <c r="F134" s="32" t="s">
        <v>201</v>
      </c>
      <c r="G134" s="32">
        <v>267</v>
      </c>
      <c r="H134" s="32">
        <v>190.8</v>
      </c>
      <c r="I134" s="32">
        <v>55367</v>
      </c>
      <c r="J134" s="31">
        <f t="shared" si="3"/>
        <v>1.0868293563862781</v>
      </c>
      <c r="K134" s="600"/>
      <c r="L134" s="599"/>
      <c r="M134" s="601"/>
      <c r="N134" s="24"/>
      <c r="Q134" s="27"/>
      <c r="R134" s="27"/>
      <c r="T134" s="27"/>
      <c r="U134" s="40"/>
    </row>
    <row r="135" spans="1:21" x14ac:dyDescent="0.25">
      <c r="A135" s="594"/>
      <c r="B135" s="593"/>
      <c r="C135" s="593"/>
      <c r="D135" s="33" t="s">
        <v>200</v>
      </c>
      <c r="E135" s="32" t="s">
        <v>2125</v>
      </c>
      <c r="F135" s="32" t="s">
        <v>199</v>
      </c>
      <c r="G135" s="32">
        <v>237</v>
      </c>
      <c r="H135" s="32">
        <v>190.8</v>
      </c>
      <c r="I135" s="32">
        <v>46016</v>
      </c>
      <c r="J135" s="31">
        <f t="shared" si="3"/>
        <v>1.017611832037435</v>
      </c>
      <c r="K135" s="600"/>
      <c r="L135" s="599"/>
      <c r="M135" s="601"/>
      <c r="N135" s="24"/>
      <c r="Q135" s="27"/>
      <c r="R135" s="27"/>
      <c r="T135" s="27"/>
      <c r="U135" s="40"/>
    </row>
    <row r="136" spans="1:21" x14ac:dyDescent="0.25">
      <c r="A136" s="594"/>
      <c r="B136" s="593"/>
      <c r="C136" s="593"/>
      <c r="D136" s="33" t="s">
        <v>198</v>
      </c>
      <c r="E136" s="32" t="s">
        <v>2126</v>
      </c>
      <c r="F136" s="32" t="s">
        <v>197</v>
      </c>
      <c r="G136" s="32">
        <v>999</v>
      </c>
      <c r="H136" s="32">
        <v>190.8</v>
      </c>
      <c r="I136" s="32">
        <v>219300</v>
      </c>
      <c r="J136" s="31">
        <f t="shared" si="3"/>
        <v>1.150521590773163</v>
      </c>
      <c r="K136" s="600"/>
      <c r="L136" s="599"/>
      <c r="M136" s="601"/>
      <c r="N136" s="24"/>
      <c r="Q136" s="27"/>
      <c r="R136" s="27"/>
      <c r="T136" s="27"/>
      <c r="U136" s="40"/>
    </row>
    <row r="137" spans="1:21" x14ac:dyDescent="0.25">
      <c r="A137" s="594"/>
      <c r="B137" s="593"/>
      <c r="C137" s="593"/>
      <c r="D137" s="33" t="s">
        <v>196</v>
      </c>
      <c r="E137" s="32" t="s">
        <v>2127</v>
      </c>
      <c r="F137" s="32" t="s">
        <v>195</v>
      </c>
      <c r="G137" s="32">
        <v>345</v>
      </c>
      <c r="H137" s="32">
        <v>190.8</v>
      </c>
      <c r="I137" s="32">
        <v>61349</v>
      </c>
      <c r="J137" s="31">
        <f t="shared" si="3"/>
        <v>0.93198736061738519</v>
      </c>
      <c r="K137" s="600"/>
      <c r="L137" s="599"/>
      <c r="M137" s="601"/>
      <c r="N137" s="24"/>
      <c r="Q137" s="27"/>
      <c r="R137" s="27"/>
      <c r="T137" s="27"/>
      <c r="U137" s="40"/>
    </row>
    <row r="138" spans="1:21" x14ac:dyDescent="0.25">
      <c r="A138" s="594"/>
      <c r="B138" s="593"/>
      <c r="C138" s="593"/>
      <c r="D138" s="33" t="s">
        <v>194</v>
      </c>
      <c r="E138" s="32" t="s">
        <v>2128</v>
      </c>
      <c r="F138" s="32" t="s">
        <v>193</v>
      </c>
      <c r="G138" s="32">
        <v>1836</v>
      </c>
      <c r="H138" s="32">
        <v>190.8</v>
      </c>
      <c r="I138" s="32">
        <v>373641</v>
      </c>
      <c r="J138" s="31">
        <f t="shared" si="3"/>
        <v>1.0666046642276756</v>
      </c>
      <c r="K138" s="600"/>
      <c r="L138" s="599"/>
      <c r="M138" s="601"/>
      <c r="N138" s="24"/>
      <c r="Q138" s="27"/>
      <c r="R138" s="27"/>
      <c r="T138" s="27"/>
      <c r="U138" s="40"/>
    </row>
    <row r="139" spans="1:21" x14ac:dyDescent="0.25">
      <c r="A139" s="594"/>
      <c r="B139" s="593"/>
      <c r="C139" s="593"/>
      <c r="D139" s="33" t="s">
        <v>192</v>
      </c>
      <c r="E139" s="32" t="s">
        <v>2129</v>
      </c>
      <c r="F139" s="32" t="s">
        <v>191</v>
      </c>
      <c r="G139" s="32">
        <v>1479</v>
      </c>
      <c r="H139" s="32">
        <v>190.8</v>
      </c>
      <c r="I139" s="32">
        <v>308488</v>
      </c>
      <c r="J139" s="31">
        <f t="shared" si="3"/>
        <v>1.0931801333270965</v>
      </c>
      <c r="K139" s="600"/>
      <c r="L139" s="599"/>
      <c r="M139" s="601"/>
      <c r="N139" s="24"/>
      <c r="Q139" s="27"/>
      <c r="R139" s="27"/>
      <c r="T139" s="27"/>
      <c r="U139" s="40"/>
    </row>
    <row r="140" spans="1:21" x14ac:dyDescent="0.25">
      <c r="A140" s="594"/>
      <c r="B140" s="593"/>
      <c r="C140" s="593"/>
      <c r="D140" s="33" t="s">
        <v>190</v>
      </c>
      <c r="E140" s="32" t="s">
        <v>2130</v>
      </c>
      <c r="F140" s="32" t="s">
        <v>189</v>
      </c>
      <c r="G140" s="32">
        <v>267</v>
      </c>
      <c r="H140" s="32">
        <v>190.8</v>
      </c>
      <c r="I140" s="32">
        <v>61920</v>
      </c>
      <c r="J140" s="31">
        <f t="shared" si="3"/>
        <v>1.2154618048194474</v>
      </c>
      <c r="K140" s="600"/>
      <c r="L140" s="599"/>
      <c r="M140" s="601"/>
      <c r="N140" s="24"/>
      <c r="Q140" s="27"/>
      <c r="R140" s="27"/>
      <c r="T140" s="27"/>
      <c r="U140" s="40"/>
    </row>
    <row r="141" spans="1:21" x14ac:dyDescent="0.25">
      <c r="A141" s="594"/>
      <c r="B141" s="593"/>
      <c r="C141" s="593"/>
      <c r="D141" s="33" t="s">
        <v>188</v>
      </c>
      <c r="E141" s="32" t="s">
        <v>2131</v>
      </c>
      <c r="F141" s="32" t="s">
        <v>187</v>
      </c>
      <c r="G141" s="32">
        <v>123</v>
      </c>
      <c r="H141" s="32">
        <v>190.8</v>
      </c>
      <c r="I141" s="32">
        <v>35009</v>
      </c>
      <c r="J141" s="31">
        <f t="shared" si="3"/>
        <v>1.4917506093299926</v>
      </c>
      <c r="K141" s="600"/>
      <c r="L141" s="599"/>
      <c r="M141" s="601"/>
      <c r="N141" s="24"/>
      <c r="Q141" s="27"/>
      <c r="R141" s="27"/>
      <c r="T141" s="27"/>
      <c r="U141" s="40"/>
    </row>
    <row r="142" spans="1:21" x14ac:dyDescent="0.25">
      <c r="A142" s="594"/>
      <c r="B142" s="593"/>
      <c r="C142" s="593"/>
      <c r="D142" s="33" t="s">
        <v>186</v>
      </c>
      <c r="E142" s="32" t="s">
        <v>2132</v>
      </c>
      <c r="F142" s="32" t="s">
        <v>185</v>
      </c>
      <c r="G142" s="32">
        <v>411</v>
      </c>
      <c r="H142" s="32">
        <v>190.8</v>
      </c>
      <c r="I142" s="32">
        <v>68747</v>
      </c>
      <c r="J142" s="31">
        <f t="shared" si="3"/>
        <v>0.87666477936413201</v>
      </c>
      <c r="K142" s="600"/>
      <c r="L142" s="599"/>
      <c r="M142" s="601"/>
      <c r="N142" s="24"/>
      <c r="Q142" s="27"/>
      <c r="R142" s="27"/>
      <c r="T142" s="27"/>
      <c r="U142" s="40"/>
    </row>
    <row r="143" spans="1:21" x14ac:dyDescent="0.25">
      <c r="A143" s="594"/>
      <c r="B143" s="593"/>
      <c r="C143" s="593"/>
      <c r="D143" s="33" t="s">
        <v>184</v>
      </c>
      <c r="E143" s="32" t="s">
        <v>2133</v>
      </c>
      <c r="F143" s="32" t="s">
        <v>183</v>
      </c>
      <c r="G143" s="32">
        <v>2229</v>
      </c>
      <c r="H143" s="32">
        <v>190.8</v>
      </c>
      <c r="I143" s="32">
        <v>539908</v>
      </c>
      <c r="J143" s="31">
        <f t="shared" si="3"/>
        <v>1.2694959618446757</v>
      </c>
      <c r="K143" s="600"/>
      <c r="L143" s="599"/>
      <c r="M143" s="601"/>
      <c r="N143" s="24"/>
      <c r="Q143" s="27"/>
      <c r="R143" s="27"/>
      <c r="T143" s="27"/>
      <c r="U143" s="40"/>
    </row>
    <row r="144" spans="1:21" x14ac:dyDescent="0.25">
      <c r="A144" s="594"/>
      <c r="B144" s="593"/>
      <c r="C144" s="593"/>
      <c r="D144" s="33" t="s">
        <v>182</v>
      </c>
      <c r="E144" s="32" t="s">
        <v>2134</v>
      </c>
      <c r="F144" s="32" t="s">
        <v>181</v>
      </c>
      <c r="G144" s="32">
        <v>630</v>
      </c>
      <c r="H144" s="32">
        <v>190.8</v>
      </c>
      <c r="I144" s="32">
        <v>112451</v>
      </c>
      <c r="J144" s="31">
        <f t="shared" si="3"/>
        <v>0.93550131443213203</v>
      </c>
      <c r="K144" s="600"/>
      <c r="L144" s="599"/>
      <c r="M144" s="601"/>
      <c r="N144" s="24"/>
      <c r="Q144" s="27"/>
      <c r="R144" s="27"/>
      <c r="T144" s="27"/>
      <c r="U144" s="40"/>
    </row>
    <row r="145" spans="1:21" x14ac:dyDescent="0.25">
      <c r="A145" s="38"/>
      <c r="B145" s="38"/>
      <c r="C145" s="38"/>
      <c r="D145" s="33"/>
      <c r="E145" s="32"/>
      <c r="F145" s="32"/>
      <c r="G145" s="32"/>
      <c r="H145" s="32"/>
      <c r="I145" s="32"/>
      <c r="J145" s="31"/>
      <c r="K145" s="30"/>
      <c r="L145" s="29"/>
      <c r="M145" s="28"/>
      <c r="N145" s="24"/>
      <c r="Q145" s="27"/>
      <c r="R145" s="27"/>
      <c r="T145" s="27"/>
      <c r="U145" s="40"/>
    </row>
    <row r="146" spans="1:21" ht="24.95" customHeight="1" x14ac:dyDescent="0.25">
      <c r="A146" s="594" t="s">
        <v>180</v>
      </c>
      <c r="B146" s="593" t="s">
        <v>179</v>
      </c>
      <c r="C146" s="593" t="s">
        <v>178</v>
      </c>
      <c r="D146" s="33" t="s">
        <v>177</v>
      </c>
      <c r="E146" s="32" t="s">
        <v>2135</v>
      </c>
      <c r="F146" s="32" t="s">
        <v>176</v>
      </c>
      <c r="G146" s="32">
        <v>894</v>
      </c>
      <c r="H146" s="32">
        <v>190.8</v>
      </c>
      <c r="I146" s="32">
        <v>173395</v>
      </c>
      <c r="J146" s="31">
        <f>(I146/G146)/H146</f>
        <v>1.016531125274952</v>
      </c>
      <c r="K146" s="600">
        <f>(J146+J147)/2</f>
        <v>1.0776926676451053</v>
      </c>
      <c r="L146" s="599">
        <v>1</v>
      </c>
      <c r="M146" s="601">
        <f>K146-L146</f>
        <v>7.7692667645105296E-2</v>
      </c>
      <c r="N146" s="24"/>
    </row>
    <row r="147" spans="1:21" ht="24.95" customHeight="1" x14ac:dyDescent="0.25">
      <c r="A147" s="594"/>
      <c r="B147" s="593"/>
      <c r="C147" s="593"/>
      <c r="D147" s="33" t="s">
        <v>175</v>
      </c>
      <c r="E147" s="32" t="s">
        <v>2136</v>
      </c>
      <c r="F147" s="32" t="s">
        <v>174</v>
      </c>
      <c r="G147" s="32">
        <v>1602</v>
      </c>
      <c r="H147" s="32">
        <v>190.8</v>
      </c>
      <c r="I147" s="32">
        <v>348104</v>
      </c>
      <c r="J147" s="31">
        <f>(I147/G147)/H147</f>
        <v>1.1388542100152586</v>
      </c>
      <c r="K147" s="600"/>
      <c r="L147" s="599"/>
      <c r="M147" s="601"/>
      <c r="N147" s="24"/>
      <c r="Q147" s="27"/>
      <c r="R147" s="27"/>
      <c r="T147" s="27"/>
      <c r="U147" s="40"/>
    </row>
    <row r="148" spans="1:21" x14ac:dyDescent="0.25">
      <c r="A148" s="38"/>
      <c r="B148" s="38"/>
      <c r="C148" s="39"/>
      <c r="D148" s="33"/>
      <c r="E148" s="32"/>
      <c r="F148" s="32"/>
      <c r="G148" s="32"/>
      <c r="H148" s="32"/>
      <c r="I148" s="32"/>
      <c r="J148" s="31"/>
      <c r="K148" s="30"/>
      <c r="L148" s="29"/>
      <c r="M148" s="36"/>
      <c r="N148" s="24"/>
      <c r="Q148" s="27"/>
      <c r="R148" s="27"/>
      <c r="T148" s="27"/>
      <c r="U148" s="40"/>
    </row>
    <row r="149" spans="1:21" ht="30" x14ac:dyDescent="0.25">
      <c r="A149" s="35" t="s">
        <v>173</v>
      </c>
      <c r="B149" s="34" t="s">
        <v>2137</v>
      </c>
      <c r="C149" s="32" t="s">
        <v>166</v>
      </c>
      <c r="D149" s="33" t="s">
        <v>173</v>
      </c>
      <c r="E149" s="32" t="s">
        <v>2138</v>
      </c>
      <c r="F149" s="32" t="s">
        <v>172</v>
      </c>
      <c r="G149" s="32">
        <v>1086</v>
      </c>
      <c r="H149" s="32">
        <v>190.8</v>
      </c>
      <c r="I149" s="32">
        <v>0</v>
      </c>
      <c r="J149" s="31">
        <f>(I149/G149)/H149</f>
        <v>0</v>
      </c>
      <c r="K149" s="30">
        <f>J149</f>
        <v>0</v>
      </c>
      <c r="L149" s="29">
        <v>1</v>
      </c>
      <c r="M149" s="28">
        <f>K149-L149</f>
        <v>-1</v>
      </c>
      <c r="N149" s="24"/>
      <c r="Q149" s="27"/>
      <c r="R149" s="27"/>
      <c r="T149" s="27"/>
      <c r="U149" s="40"/>
    </row>
    <row r="150" spans="1:21" x14ac:dyDescent="0.25">
      <c r="A150" s="33"/>
      <c r="B150" s="38"/>
      <c r="C150" s="38"/>
      <c r="D150" s="33"/>
      <c r="E150" s="32"/>
      <c r="F150" s="32"/>
      <c r="G150" s="32"/>
      <c r="H150" s="32"/>
      <c r="I150" s="37"/>
      <c r="J150" s="31"/>
      <c r="K150" s="30"/>
      <c r="L150" s="29"/>
      <c r="M150" s="36"/>
      <c r="N150" s="24"/>
      <c r="Q150" s="27"/>
      <c r="R150" s="27"/>
      <c r="T150" s="27"/>
      <c r="U150" s="40"/>
    </row>
    <row r="151" spans="1:21" ht="15" customHeight="1" x14ac:dyDescent="0.25">
      <c r="A151" s="35" t="s">
        <v>171</v>
      </c>
      <c r="B151" s="34" t="s">
        <v>167</v>
      </c>
      <c r="C151" s="32" t="s">
        <v>166</v>
      </c>
      <c r="D151" s="33" t="s">
        <v>171</v>
      </c>
      <c r="E151" s="32" t="s">
        <v>2139</v>
      </c>
      <c r="F151" s="32" t="s">
        <v>170</v>
      </c>
      <c r="G151" s="32">
        <v>1797</v>
      </c>
      <c r="H151" s="32">
        <v>190.8</v>
      </c>
      <c r="I151" s="32">
        <v>352554</v>
      </c>
      <c r="J151" s="31">
        <f>(I151/G151)/H151</f>
        <v>1.0282511383402806</v>
      </c>
      <c r="K151" s="30">
        <f>J151</f>
        <v>1.0282511383402806</v>
      </c>
      <c r="L151" s="29">
        <v>1</v>
      </c>
      <c r="M151" s="28">
        <f>K151-L151</f>
        <v>2.825113834028059E-2</v>
      </c>
      <c r="N151" s="24"/>
    </row>
    <row r="152" spans="1:21" x14ac:dyDescent="0.25">
      <c r="A152" s="33"/>
      <c r="B152" s="39"/>
      <c r="C152" s="38"/>
      <c r="D152" s="33"/>
      <c r="E152" s="32"/>
      <c r="F152" s="32"/>
      <c r="G152" s="32"/>
      <c r="H152" s="32"/>
      <c r="I152" s="37"/>
      <c r="J152" s="31"/>
      <c r="K152" s="30"/>
      <c r="L152" s="29"/>
      <c r="M152" s="36"/>
      <c r="N152" s="24"/>
    </row>
    <row r="153" spans="1:21" ht="30" x14ac:dyDescent="0.25">
      <c r="A153" s="35" t="s">
        <v>169</v>
      </c>
      <c r="B153" s="34" t="s">
        <v>2137</v>
      </c>
      <c r="C153" s="32" t="s">
        <v>166</v>
      </c>
      <c r="D153" s="33" t="s">
        <v>169</v>
      </c>
      <c r="E153" s="32" t="s">
        <v>2140</v>
      </c>
      <c r="F153" s="32" t="s">
        <v>168</v>
      </c>
      <c r="G153" s="32">
        <v>1863</v>
      </c>
      <c r="H153" s="32">
        <v>190.8</v>
      </c>
      <c r="I153" s="32">
        <v>46</v>
      </c>
      <c r="J153" s="31">
        <f>(I153/G153)/H153</f>
        <v>1.2940963325309935E-4</v>
      </c>
      <c r="K153" s="30">
        <f>J153</f>
        <v>1.2940963325309935E-4</v>
      </c>
      <c r="L153" s="29">
        <v>1</v>
      </c>
      <c r="M153" s="28">
        <f>K153-L153</f>
        <v>-0.99987059036674686</v>
      </c>
      <c r="N153" s="24"/>
    </row>
    <row r="154" spans="1:21" x14ac:dyDescent="0.25">
      <c r="A154" s="33"/>
      <c r="B154" s="38"/>
      <c r="C154" s="38"/>
      <c r="D154" s="33"/>
      <c r="E154" s="32"/>
      <c r="F154" s="32"/>
      <c r="G154" s="32"/>
      <c r="H154" s="32"/>
      <c r="I154" s="37"/>
      <c r="J154" s="31"/>
      <c r="K154" s="30"/>
      <c r="L154" s="29"/>
      <c r="M154" s="36"/>
      <c r="N154" s="24"/>
    </row>
    <row r="155" spans="1:21" x14ac:dyDescent="0.25">
      <c r="A155" s="35" t="s">
        <v>165</v>
      </c>
      <c r="B155" s="34" t="s">
        <v>167</v>
      </c>
      <c r="C155" s="32" t="s">
        <v>166</v>
      </c>
      <c r="D155" s="33" t="s">
        <v>165</v>
      </c>
      <c r="E155" s="32" t="s">
        <v>2141</v>
      </c>
      <c r="F155" s="32" t="s">
        <v>164</v>
      </c>
      <c r="G155" s="32">
        <v>2289</v>
      </c>
      <c r="H155" s="32">
        <v>190.8</v>
      </c>
      <c r="I155" s="32">
        <v>467929</v>
      </c>
      <c r="J155" s="31">
        <f>(I155/G155)/H155</f>
        <v>1.0714102539444412</v>
      </c>
      <c r="K155" s="30">
        <f>J155</f>
        <v>1.0714102539444412</v>
      </c>
      <c r="L155" s="29">
        <v>1</v>
      </c>
      <c r="M155" s="28">
        <f>K155-L155</f>
        <v>7.1410253944441227E-2</v>
      </c>
      <c r="N155" s="24"/>
    </row>
    <row r="156" spans="1:21" x14ac:dyDescent="0.25">
      <c r="B156" s="26"/>
      <c r="C156" s="26"/>
      <c r="D156" s="25"/>
      <c r="E156" s="25"/>
      <c r="F156" s="25"/>
      <c r="G156" s="25"/>
      <c r="H156" s="25"/>
      <c r="I156" s="25"/>
      <c r="J156" s="25"/>
      <c r="M156" s="27"/>
      <c r="N156" s="24"/>
    </row>
    <row r="157" spans="1:21" x14ac:dyDescent="0.25">
      <c r="D157" s="25"/>
      <c r="E157" s="25"/>
      <c r="F157" s="25"/>
      <c r="G157" s="25"/>
      <c r="H157" s="25"/>
      <c r="I157" s="25"/>
      <c r="J157" s="25"/>
      <c r="M157" s="27"/>
    </row>
    <row r="158" spans="1:21" x14ac:dyDescent="0.25">
      <c r="D158" s="25"/>
      <c r="E158" s="25"/>
      <c r="F158" s="25"/>
      <c r="G158" s="25"/>
      <c r="H158" s="25"/>
      <c r="I158" s="25"/>
      <c r="J158" s="25"/>
      <c r="M158" s="27"/>
    </row>
    <row r="159" spans="1:21" x14ac:dyDescent="0.25">
      <c r="D159" s="26"/>
      <c r="E159" s="26"/>
      <c r="F159" s="25"/>
      <c r="G159" s="25"/>
      <c r="H159" s="25"/>
      <c r="I159" s="25"/>
      <c r="J159" s="25"/>
      <c r="M159" s="27"/>
    </row>
    <row r="160" spans="1:21" x14ac:dyDescent="0.25">
      <c r="D160" s="26"/>
      <c r="E160" s="26"/>
      <c r="F160" s="25"/>
      <c r="G160" s="25"/>
      <c r="I160" s="25"/>
      <c r="J160" s="25"/>
      <c r="M160" s="27"/>
      <c r="N160" s="24"/>
    </row>
    <row r="161" spans="1:14" x14ac:dyDescent="0.25">
      <c r="D161" s="26"/>
      <c r="E161" s="26"/>
      <c r="F161" s="25"/>
      <c r="G161" s="25"/>
      <c r="J161" s="25"/>
      <c r="N161" s="24"/>
    </row>
    <row r="162" spans="1:14" x14ac:dyDescent="0.25">
      <c r="A162" s="26"/>
      <c r="D162" s="26"/>
      <c r="E162" s="26"/>
      <c r="F162" s="25"/>
      <c r="G162" s="25"/>
      <c r="J162" s="25"/>
      <c r="N162" s="24"/>
    </row>
    <row r="163" spans="1:14" x14ac:dyDescent="0.25">
      <c r="B163" s="26"/>
      <c r="C163" s="26"/>
      <c r="D163" s="26"/>
      <c r="E163" s="26"/>
      <c r="F163" s="25"/>
      <c r="J163" s="25"/>
      <c r="N163" s="24"/>
    </row>
    <row r="164" spans="1:14" x14ac:dyDescent="0.25">
      <c r="D164" s="26"/>
      <c r="E164" s="26"/>
      <c r="F164" s="25"/>
      <c r="J164" s="25"/>
      <c r="N164" s="24"/>
    </row>
    <row r="165" spans="1:14" x14ac:dyDescent="0.25">
      <c r="N165" s="24"/>
    </row>
  </sheetData>
  <mergeCells count="175">
    <mergeCell ref="K146:K147"/>
    <mergeCell ref="L146:L147"/>
    <mergeCell ref="M146:M147"/>
    <mergeCell ref="C87:C88"/>
    <mergeCell ref="A87:A88"/>
    <mergeCell ref="B132:B144"/>
    <mergeCell ref="K128:K130"/>
    <mergeCell ref="L128:L130"/>
    <mergeCell ref="M128:M130"/>
    <mergeCell ref="B128:B130"/>
    <mergeCell ref="K122:K124"/>
    <mergeCell ref="L122:L124"/>
    <mergeCell ref="C128:C130"/>
    <mergeCell ref="K132:K144"/>
    <mergeCell ref="L132:L144"/>
    <mergeCell ref="M132:M144"/>
    <mergeCell ref="K112:K117"/>
    <mergeCell ref="L112:L117"/>
    <mergeCell ref="M112:M117"/>
    <mergeCell ref="M122:M124"/>
    <mergeCell ref="K96:K99"/>
    <mergeCell ref="L96:L99"/>
    <mergeCell ref="M96:M99"/>
    <mergeCell ref="B93:B94"/>
    <mergeCell ref="K104:K105"/>
    <mergeCell ref="K84:K85"/>
    <mergeCell ref="L84:L85"/>
    <mergeCell ref="M84:M85"/>
    <mergeCell ref="K107:K110"/>
    <mergeCell ref="L104:L105"/>
    <mergeCell ref="L107:L110"/>
    <mergeCell ref="M104:M105"/>
    <mergeCell ref="M107:M110"/>
    <mergeCell ref="L79:L82"/>
    <mergeCell ref="K90:K91"/>
    <mergeCell ref="L90:L91"/>
    <mergeCell ref="M90:M91"/>
    <mergeCell ref="C90:C91"/>
    <mergeCell ref="M79:M82"/>
    <mergeCell ref="K101:K102"/>
    <mergeCell ref="L101:L102"/>
    <mergeCell ref="M101:M102"/>
    <mergeCell ref="C101:C102"/>
    <mergeCell ref="A64:A67"/>
    <mergeCell ref="B64:B67"/>
    <mergeCell ref="C64:C67"/>
    <mergeCell ref="K64:K67"/>
    <mergeCell ref="A53:A54"/>
    <mergeCell ref="K58:K62"/>
    <mergeCell ref="A84:A85"/>
    <mergeCell ref="B84:B85"/>
    <mergeCell ref="C84:C85"/>
    <mergeCell ref="K79:K82"/>
    <mergeCell ref="B69:B71"/>
    <mergeCell ref="C69:C71"/>
    <mergeCell ref="L37:L47"/>
    <mergeCell ref="M37:M47"/>
    <mergeCell ref="B22:B24"/>
    <mergeCell ref="B26:B28"/>
    <mergeCell ref="B30:B32"/>
    <mergeCell ref="L22:L24"/>
    <mergeCell ref="B19:B20"/>
    <mergeCell ref="C19:C20"/>
    <mergeCell ref="K19:K20"/>
    <mergeCell ref="M22:M24"/>
    <mergeCell ref="L26:L28"/>
    <mergeCell ref="M26:M28"/>
    <mergeCell ref="L19:L20"/>
    <mergeCell ref="K22:K24"/>
    <mergeCell ref="K26:K28"/>
    <mergeCell ref="K30:K32"/>
    <mergeCell ref="L30:L32"/>
    <mergeCell ref="M30:M32"/>
    <mergeCell ref="L16:L17"/>
    <mergeCell ref="M16:M17"/>
    <mergeCell ref="K16:K17"/>
    <mergeCell ref="M19:M20"/>
    <mergeCell ref="A3:A5"/>
    <mergeCell ref="B3:B5"/>
    <mergeCell ref="C3:C5"/>
    <mergeCell ref="K3:K5"/>
    <mergeCell ref="L3:L5"/>
    <mergeCell ref="M3:M5"/>
    <mergeCell ref="L9:L10"/>
    <mergeCell ref="M9:M10"/>
    <mergeCell ref="B12:B14"/>
    <mergeCell ref="C12:C14"/>
    <mergeCell ref="K12:K14"/>
    <mergeCell ref="L12:L14"/>
    <mergeCell ref="M12:M14"/>
    <mergeCell ref="B9:B10"/>
    <mergeCell ref="C9:C10"/>
    <mergeCell ref="K9:K10"/>
    <mergeCell ref="L58:L62"/>
    <mergeCell ref="M58:M62"/>
    <mergeCell ref="B58:B62"/>
    <mergeCell ref="C58:C62"/>
    <mergeCell ref="A58:A62"/>
    <mergeCell ref="A22:A24"/>
    <mergeCell ref="A26:A28"/>
    <mergeCell ref="A30:A32"/>
    <mergeCell ref="C22:C24"/>
    <mergeCell ref="C26:C28"/>
    <mergeCell ref="C30:C32"/>
    <mergeCell ref="L49:L51"/>
    <mergeCell ref="K49:K51"/>
    <mergeCell ref="M49:M51"/>
    <mergeCell ref="K53:K54"/>
    <mergeCell ref="L53:L54"/>
    <mergeCell ref="M53:M54"/>
    <mergeCell ref="A49:A51"/>
    <mergeCell ref="A37:A47"/>
    <mergeCell ref="B49:B51"/>
    <mergeCell ref="C49:C51"/>
    <mergeCell ref="C37:C47"/>
    <mergeCell ref="B37:B47"/>
    <mergeCell ref="K37:K47"/>
    <mergeCell ref="L76:L77"/>
    <mergeCell ref="K76:K77"/>
    <mergeCell ref="M76:M77"/>
    <mergeCell ref="D76:D77"/>
    <mergeCell ref="E76:E77"/>
    <mergeCell ref="F76:F77"/>
    <mergeCell ref="J76:J77"/>
    <mergeCell ref="H76:H77"/>
    <mergeCell ref="L64:L67"/>
    <mergeCell ref="M64:M67"/>
    <mergeCell ref="K73:K74"/>
    <mergeCell ref="L73:L74"/>
    <mergeCell ref="M73:M74"/>
    <mergeCell ref="I76:I77"/>
    <mergeCell ref="G76:G77"/>
    <mergeCell ref="A1:E1"/>
    <mergeCell ref="C132:C144"/>
    <mergeCell ref="A146:A147"/>
    <mergeCell ref="A132:A144"/>
    <mergeCell ref="A128:A130"/>
    <mergeCell ref="A122:A124"/>
    <mergeCell ref="A79:A82"/>
    <mergeCell ref="B79:B82"/>
    <mergeCell ref="C79:C82"/>
    <mergeCell ref="B76:B77"/>
    <mergeCell ref="C76:C77"/>
    <mergeCell ref="B53:B54"/>
    <mergeCell ref="C53:C54"/>
    <mergeCell ref="A9:A10"/>
    <mergeCell ref="A19:A20"/>
    <mergeCell ref="A16:A17"/>
    <mergeCell ref="A12:A14"/>
    <mergeCell ref="B16:B17"/>
    <mergeCell ref="C16:C17"/>
    <mergeCell ref="B96:B99"/>
    <mergeCell ref="C96:C99"/>
    <mergeCell ref="B112:B117"/>
    <mergeCell ref="C112:C117"/>
    <mergeCell ref="B87:B91"/>
    <mergeCell ref="B146:B147"/>
    <mergeCell ref="C146:C147"/>
    <mergeCell ref="A76:A77"/>
    <mergeCell ref="A73:A74"/>
    <mergeCell ref="B73:B74"/>
    <mergeCell ref="C73:C74"/>
    <mergeCell ref="A101:A102"/>
    <mergeCell ref="A96:A99"/>
    <mergeCell ref="A112:A117"/>
    <mergeCell ref="A107:A110"/>
    <mergeCell ref="A104:A105"/>
    <mergeCell ref="A90:A91"/>
    <mergeCell ref="B121:B127"/>
    <mergeCell ref="C122:C124"/>
    <mergeCell ref="B101:B102"/>
    <mergeCell ref="B104:B105"/>
    <mergeCell ref="B107:B110"/>
    <mergeCell ref="C104:C105"/>
    <mergeCell ref="C107:C110"/>
  </mergeCells>
  <pageMargins left="0.511811024" right="0.511811024" top="0.78740157499999996" bottom="0.78740157499999996" header="0.31496062000000002" footer="0.31496062000000002"/>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54CFDB-C3DE-4E11-B969-17CC9DA4A7A0}">
  <dimension ref="A1:U54"/>
  <sheetViews>
    <sheetView showGridLines="0" zoomScaleNormal="100" workbookViewId="0">
      <selection sqref="A1:C1"/>
    </sheetView>
  </sheetViews>
  <sheetFormatPr defaultRowHeight="15" x14ac:dyDescent="0.25"/>
  <cols>
    <col min="1" max="1" width="20.7109375" style="52" customWidth="1"/>
    <col min="2" max="2" width="23.5703125" style="52" customWidth="1"/>
    <col min="3" max="3" width="20.7109375" style="52" customWidth="1"/>
    <col min="4" max="17" width="9.28515625" style="52" bestFit="1" customWidth="1"/>
    <col min="18" max="18" width="16.28515625" style="52" bestFit="1" customWidth="1"/>
    <col min="19" max="19" width="17.42578125" style="52" bestFit="1" customWidth="1"/>
    <col min="20" max="20" width="15" style="52" bestFit="1" customWidth="1"/>
    <col min="21" max="16384" width="9.140625" style="52"/>
  </cols>
  <sheetData>
    <row r="1" spans="1:21" ht="50.25" customHeight="1" thickBot="1" x14ac:dyDescent="0.3">
      <c r="A1" s="582" t="s">
        <v>2142</v>
      </c>
      <c r="B1" s="582"/>
      <c r="C1" s="582"/>
      <c r="D1" s="73"/>
      <c r="E1" s="73"/>
      <c r="F1" s="73"/>
      <c r="G1" s="73"/>
      <c r="H1" s="73"/>
      <c r="I1" s="72"/>
      <c r="J1" s="72"/>
      <c r="K1" s="72"/>
      <c r="L1" s="72"/>
      <c r="M1" s="72"/>
      <c r="N1" s="72"/>
      <c r="O1" s="72"/>
      <c r="P1" s="72"/>
      <c r="Q1" s="72"/>
      <c r="R1" s="72"/>
    </row>
    <row r="2" spans="1:21" ht="30" customHeight="1" thickBot="1" x14ac:dyDescent="0.3">
      <c r="A2" s="71" t="s">
        <v>522</v>
      </c>
      <c r="B2" s="70" t="s">
        <v>521</v>
      </c>
      <c r="C2" s="69" t="s">
        <v>520</v>
      </c>
      <c r="F2" s="54"/>
      <c r="G2" s="54"/>
      <c r="H2" s="54"/>
      <c r="I2" s="54"/>
      <c r="J2" s="54"/>
      <c r="K2" s="54"/>
      <c r="L2" s="54"/>
      <c r="M2" s="54"/>
      <c r="N2" s="54"/>
      <c r="O2" s="54"/>
      <c r="P2" s="54"/>
      <c r="Q2" s="54"/>
      <c r="R2" s="54"/>
      <c r="S2" s="54"/>
      <c r="T2" s="54"/>
      <c r="U2" s="54"/>
    </row>
    <row r="3" spans="1:21" ht="22.5" customHeight="1" x14ac:dyDescent="0.25">
      <c r="A3" s="65" t="s">
        <v>3</v>
      </c>
      <c r="B3" s="63">
        <v>190.816933333333</v>
      </c>
      <c r="C3" s="12" t="s">
        <v>519</v>
      </c>
      <c r="D3" s="68"/>
      <c r="E3" s="60"/>
    </row>
    <row r="4" spans="1:21" ht="22.5" customHeight="1" x14ac:dyDescent="0.25">
      <c r="A4" s="65" t="s">
        <v>5</v>
      </c>
      <c r="B4" s="63">
        <v>213.59806666666699</v>
      </c>
      <c r="C4" s="12" t="s">
        <v>518</v>
      </c>
      <c r="D4" s="60"/>
      <c r="E4" s="60"/>
      <c r="G4" s="54"/>
      <c r="H4" s="54"/>
      <c r="I4" s="54"/>
      <c r="J4" s="54"/>
      <c r="K4" s="54"/>
      <c r="L4" s="54"/>
      <c r="M4" s="54"/>
      <c r="N4" s="54"/>
      <c r="O4" s="54"/>
      <c r="P4" s="54"/>
      <c r="Q4" s="54"/>
      <c r="R4" s="54"/>
      <c r="S4" s="54"/>
      <c r="T4" s="54"/>
    </row>
    <row r="5" spans="1:21" ht="22.5" customHeight="1" x14ac:dyDescent="0.25">
      <c r="A5" s="64" t="s">
        <v>7</v>
      </c>
      <c r="B5" s="63">
        <v>368.322</v>
      </c>
      <c r="C5" s="62" t="s">
        <v>517</v>
      </c>
      <c r="D5" s="60"/>
      <c r="E5" s="60"/>
    </row>
    <row r="6" spans="1:21" ht="22.5" customHeight="1" x14ac:dyDescent="0.25">
      <c r="A6" s="65" t="s">
        <v>16</v>
      </c>
      <c r="B6" s="63">
        <v>286.19780000000003</v>
      </c>
      <c r="C6" s="62" t="s">
        <v>516</v>
      </c>
      <c r="D6" s="60"/>
      <c r="E6" s="60"/>
    </row>
    <row r="7" spans="1:21" ht="22.5" customHeight="1" x14ac:dyDescent="0.25">
      <c r="A7" s="65" t="s">
        <v>28</v>
      </c>
      <c r="B7" s="63">
        <v>212.52066666666664</v>
      </c>
      <c r="C7" s="62" t="s">
        <v>515</v>
      </c>
      <c r="D7" s="60"/>
      <c r="E7" s="60"/>
    </row>
    <row r="8" spans="1:21" ht="22.5" customHeight="1" x14ac:dyDescent="0.25">
      <c r="A8" s="65" t="s">
        <v>10</v>
      </c>
      <c r="B8" s="63">
        <v>277.96066666666667</v>
      </c>
      <c r="C8" s="62" t="s">
        <v>514</v>
      </c>
      <c r="D8" s="60"/>
      <c r="E8" s="60"/>
    </row>
    <row r="9" spans="1:21" ht="22.5" customHeight="1" x14ac:dyDescent="0.25">
      <c r="A9" s="65" t="s">
        <v>18</v>
      </c>
      <c r="B9" s="63">
        <v>478.57000000000005</v>
      </c>
      <c r="C9" s="62" t="s">
        <v>513</v>
      </c>
      <c r="D9" s="60"/>
      <c r="E9" s="60"/>
    </row>
    <row r="10" spans="1:21" ht="22.5" customHeight="1" x14ac:dyDescent="0.25">
      <c r="A10" s="65" t="s">
        <v>67</v>
      </c>
      <c r="B10" s="63">
        <v>265.68186666666674</v>
      </c>
      <c r="C10" s="62" t="s">
        <v>512</v>
      </c>
      <c r="D10" s="60"/>
      <c r="E10" s="60"/>
    </row>
    <row r="11" spans="1:21" ht="22.5" customHeight="1" x14ac:dyDescent="0.25">
      <c r="A11" s="65" t="s">
        <v>12</v>
      </c>
      <c r="B11" s="63">
        <v>294.85540000000003</v>
      </c>
      <c r="C11" s="62" t="s">
        <v>511</v>
      </c>
      <c r="D11" s="60"/>
      <c r="E11" s="60"/>
    </row>
    <row r="12" spans="1:21" ht="22.5" customHeight="1" x14ac:dyDescent="0.25">
      <c r="A12" s="65" t="s">
        <v>14</v>
      </c>
      <c r="B12" s="63">
        <v>203.13053333333335</v>
      </c>
      <c r="C12" s="62" t="s">
        <v>510</v>
      </c>
      <c r="D12" s="60"/>
      <c r="E12" s="60"/>
    </row>
    <row r="13" spans="1:21" ht="22.5" customHeight="1" x14ac:dyDescent="0.25">
      <c r="A13" s="65" t="s">
        <v>20</v>
      </c>
      <c r="B13" s="63">
        <v>214.09426666666667</v>
      </c>
      <c r="C13" s="62" t="s">
        <v>509</v>
      </c>
      <c r="D13" s="60"/>
      <c r="E13" s="60"/>
    </row>
    <row r="14" spans="1:21" ht="22.5" customHeight="1" x14ac:dyDescent="0.25">
      <c r="A14" s="65" t="s">
        <v>96</v>
      </c>
      <c r="B14" s="63">
        <v>209.62180000000001</v>
      </c>
      <c r="C14" s="62" t="s">
        <v>508</v>
      </c>
      <c r="D14" s="60"/>
      <c r="E14" s="60"/>
      <c r="G14" s="67"/>
    </row>
    <row r="15" spans="1:21" ht="22.5" customHeight="1" x14ac:dyDescent="0.25">
      <c r="A15" s="65" t="s">
        <v>93</v>
      </c>
      <c r="B15" s="63">
        <v>226.55960000000002</v>
      </c>
      <c r="C15" s="62" t="s">
        <v>507</v>
      </c>
      <c r="D15" s="60"/>
      <c r="E15" s="60"/>
    </row>
    <row r="16" spans="1:21" ht="22.5" customHeight="1" x14ac:dyDescent="0.25">
      <c r="A16" s="65" t="s">
        <v>98</v>
      </c>
      <c r="B16" s="63">
        <v>239.51066666666668</v>
      </c>
      <c r="C16" s="62" t="s">
        <v>506</v>
      </c>
      <c r="D16" s="60"/>
      <c r="E16" s="60"/>
    </row>
    <row r="17" spans="1:5" ht="22.5" customHeight="1" x14ac:dyDescent="0.25">
      <c r="A17" s="65" t="s">
        <v>24</v>
      </c>
      <c r="B17" s="63">
        <v>280.21333333333331</v>
      </c>
      <c r="C17" s="62" t="s">
        <v>505</v>
      </c>
      <c r="D17" s="60"/>
      <c r="E17" s="60"/>
    </row>
    <row r="18" spans="1:5" ht="22.5" customHeight="1" x14ac:dyDescent="0.25">
      <c r="A18" s="65" t="s">
        <v>42</v>
      </c>
      <c r="B18" s="63">
        <v>127.71253333333333</v>
      </c>
      <c r="C18" s="62" t="s">
        <v>504</v>
      </c>
      <c r="D18" s="60"/>
      <c r="E18" s="60"/>
    </row>
    <row r="19" spans="1:5" ht="22.5" customHeight="1" x14ac:dyDescent="0.25">
      <c r="A19" s="65" t="s">
        <v>51</v>
      </c>
      <c r="B19" s="63">
        <v>236.98746666666662</v>
      </c>
      <c r="C19" s="62" t="s">
        <v>503</v>
      </c>
      <c r="D19" s="60"/>
      <c r="E19" s="60"/>
    </row>
    <row r="20" spans="1:5" ht="22.5" customHeight="1" x14ac:dyDescent="0.25">
      <c r="A20" s="65" t="s">
        <v>57</v>
      </c>
      <c r="B20" s="63">
        <v>389.65253333333334</v>
      </c>
      <c r="C20" s="62" t="s">
        <v>502</v>
      </c>
      <c r="D20" s="60"/>
      <c r="E20" s="60"/>
    </row>
    <row r="21" spans="1:5" ht="22.5" customHeight="1" x14ac:dyDescent="0.25">
      <c r="A21" s="65" t="s">
        <v>22</v>
      </c>
      <c r="B21" s="63">
        <v>286.68553333333335</v>
      </c>
      <c r="C21" s="62" t="s">
        <v>501</v>
      </c>
      <c r="D21" s="60"/>
      <c r="E21" s="60"/>
    </row>
    <row r="22" spans="1:5" ht="22.5" customHeight="1" x14ac:dyDescent="0.25">
      <c r="A22" s="65" t="s">
        <v>61</v>
      </c>
      <c r="B22" s="63">
        <v>231.34873333333334</v>
      </c>
      <c r="C22" s="62" t="s">
        <v>500</v>
      </c>
      <c r="D22" s="60"/>
      <c r="E22" s="60"/>
    </row>
    <row r="23" spans="1:5" ht="22.5" customHeight="1" x14ac:dyDescent="0.25">
      <c r="A23" s="65" t="s">
        <v>65</v>
      </c>
      <c r="B23" s="63">
        <v>183.39546666666669</v>
      </c>
      <c r="C23" s="62" t="s">
        <v>499</v>
      </c>
      <c r="D23" s="60"/>
      <c r="E23" s="60"/>
    </row>
    <row r="24" spans="1:5" ht="22.5" customHeight="1" x14ac:dyDescent="0.25">
      <c r="A24" s="65" t="s">
        <v>70</v>
      </c>
      <c r="B24" s="63">
        <v>250.58473333333339</v>
      </c>
      <c r="C24" s="62" t="s">
        <v>498</v>
      </c>
      <c r="D24" s="60"/>
      <c r="E24" s="60"/>
    </row>
    <row r="25" spans="1:5" ht="22.5" customHeight="1" x14ac:dyDescent="0.25">
      <c r="A25" s="65" t="s">
        <v>26</v>
      </c>
      <c r="B25" s="63">
        <v>274.45586666666662</v>
      </c>
      <c r="C25" s="62" t="s">
        <v>497</v>
      </c>
      <c r="D25" s="60"/>
      <c r="E25" s="60"/>
    </row>
    <row r="26" spans="1:5" ht="22.5" customHeight="1" x14ac:dyDescent="0.25">
      <c r="A26" s="65" t="s">
        <v>55</v>
      </c>
      <c r="B26" s="63">
        <v>319.49013333333335</v>
      </c>
      <c r="C26" s="62" t="s">
        <v>496</v>
      </c>
      <c r="D26" s="60"/>
      <c r="E26" s="60"/>
    </row>
    <row r="27" spans="1:5" ht="22.5" customHeight="1" x14ac:dyDescent="0.25">
      <c r="A27" s="65" t="s">
        <v>53</v>
      </c>
      <c r="B27" s="63">
        <v>269.9606</v>
      </c>
      <c r="C27" s="62" t="s">
        <v>495</v>
      </c>
      <c r="D27" s="60"/>
      <c r="E27" s="60"/>
    </row>
    <row r="28" spans="1:5" ht="22.5" customHeight="1" x14ac:dyDescent="0.25">
      <c r="A28" s="65" t="s">
        <v>494</v>
      </c>
      <c r="B28" s="63">
        <v>84.121499999999983</v>
      </c>
      <c r="C28" s="62" t="s">
        <v>493</v>
      </c>
      <c r="D28" s="60"/>
      <c r="E28" s="60"/>
    </row>
    <row r="29" spans="1:5" ht="22.5" customHeight="1" x14ac:dyDescent="0.25">
      <c r="A29" s="65" t="s">
        <v>63</v>
      </c>
      <c r="B29" s="63">
        <v>215.98686666666669</v>
      </c>
      <c r="C29" s="62" t="s">
        <v>492</v>
      </c>
      <c r="D29" s="60"/>
      <c r="E29" s="60"/>
    </row>
    <row r="30" spans="1:5" ht="22.5" customHeight="1" x14ac:dyDescent="0.25">
      <c r="A30" s="65" t="s">
        <v>49</v>
      </c>
      <c r="B30" s="63">
        <v>240.10593333333335</v>
      </c>
      <c r="C30" s="62" t="s">
        <v>491</v>
      </c>
      <c r="D30" s="60"/>
      <c r="E30" s="60"/>
    </row>
    <row r="31" spans="1:5" ht="22.5" customHeight="1" x14ac:dyDescent="0.25">
      <c r="A31" s="65" t="s">
        <v>490</v>
      </c>
      <c r="B31" s="63">
        <v>354.22506666666675</v>
      </c>
      <c r="C31" s="62" t="s">
        <v>489</v>
      </c>
      <c r="D31" s="60"/>
      <c r="E31" s="60"/>
    </row>
    <row r="32" spans="1:5" ht="22.5" customHeight="1" x14ac:dyDescent="0.25">
      <c r="A32" s="65" t="s">
        <v>37</v>
      </c>
      <c r="B32" s="63">
        <v>290.08279999999996</v>
      </c>
      <c r="C32" s="62" t="s">
        <v>488</v>
      </c>
      <c r="D32" s="60"/>
      <c r="E32" s="60"/>
    </row>
    <row r="33" spans="1:20" ht="22.5" customHeight="1" x14ac:dyDescent="0.25">
      <c r="A33" s="65" t="s">
        <v>487</v>
      </c>
      <c r="B33" s="63">
        <v>325.49773333333337</v>
      </c>
      <c r="C33" s="62" t="s">
        <v>486</v>
      </c>
      <c r="D33" s="60"/>
      <c r="E33" s="60"/>
    </row>
    <row r="34" spans="1:20" ht="22.5" customHeight="1" x14ac:dyDescent="0.25">
      <c r="A34" s="65" t="s">
        <v>59</v>
      </c>
      <c r="B34" s="63">
        <v>362.6438</v>
      </c>
      <c r="C34" s="62" t="s">
        <v>485</v>
      </c>
      <c r="D34" s="60"/>
      <c r="E34" s="60"/>
    </row>
    <row r="35" spans="1:20" ht="22.5" customHeight="1" x14ac:dyDescent="0.25">
      <c r="A35" s="65" t="s">
        <v>30</v>
      </c>
      <c r="B35" s="63">
        <v>250.13486666666671</v>
      </c>
      <c r="C35" s="62" t="s">
        <v>484</v>
      </c>
      <c r="D35" s="60"/>
      <c r="E35" s="60"/>
    </row>
    <row r="36" spans="1:20" ht="22.5" customHeight="1" x14ac:dyDescent="0.25">
      <c r="A36" s="65" t="s">
        <v>35</v>
      </c>
      <c r="B36" s="63">
        <v>268.51353333333333</v>
      </c>
      <c r="C36" s="62" t="s">
        <v>483</v>
      </c>
      <c r="D36" s="60"/>
      <c r="E36" s="60"/>
    </row>
    <row r="37" spans="1:20" ht="22.5" customHeight="1" x14ac:dyDescent="0.25">
      <c r="A37" s="65" t="s">
        <v>72</v>
      </c>
      <c r="B37" s="63">
        <v>189.07533333333333</v>
      </c>
      <c r="C37" s="62" t="s">
        <v>482</v>
      </c>
      <c r="D37" s="60"/>
      <c r="E37" s="60"/>
    </row>
    <row r="38" spans="1:20" ht="22.5" customHeight="1" x14ac:dyDescent="0.25">
      <c r="A38" s="64" t="s">
        <v>74</v>
      </c>
      <c r="B38" s="63">
        <v>238.88846666666666</v>
      </c>
      <c r="C38" s="62" t="s">
        <v>481</v>
      </c>
    </row>
    <row r="39" spans="1:20" ht="22.5" customHeight="1" x14ac:dyDescent="0.25">
      <c r="A39" s="66" t="s">
        <v>480</v>
      </c>
      <c r="B39" s="63">
        <v>283.0066666666666</v>
      </c>
      <c r="C39" s="62" t="s">
        <v>479</v>
      </c>
      <c r="D39" s="61"/>
      <c r="E39" s="61"/>
      <c r="F39" s="61"/>
      <c r="G39" s="61"/>
      <c r="H39" s="61"/>
      <c r="I39" s="61"/>
      <c r="J39" s="61"/>
      <c r="K39" s="61"/>
      <c r="L39" s="61"/>
      <c r="M39" s="61"/>
      <c r="N39" s="61"/>
      <c r="O39" s="61"/>
      <c r="P39" s="61"/>
      <c r="Q39" s="17"/>
      <c r="R39" s="60"/>
      <c r="S39" s="60"/>
      <c r="T39" s="60"/>
    </row>
    <row r="40" spans="1:20" ht="22.5" customHeight="1" x14ac:dyDescent="0.25">
      <c r="A40" s="65" t="s">
        <v>76</v>
      </c>
      <c r="B40" s="63">
        <v>368.9</v>
      </c>
      <c r="C40" s="62" t="s">
        <v>478</v>
      </c>
      <c r="D40" s="61"/>
      <c r="E40" s="61"/>
      <c r="F40" s="61"/>
      <c r="G40" s="61"/>
      <c r="H40" s="61"/>
      <c r="I40" s="61"/>
      <c r="J40" s="61"/>
      <c r="K40" s="61"/>
      <c r="L40" s="61"/>
      <c r="M40" s="61"/>
      <c r="N40" s="61"/>
      <c r="O40" s="61"/>
      <c r="P40" s="61"/>
      <c r="Q40" s="17"/>
      <c r="R40" s="60"/>
      <c r="S40" s="60"/>
      <c r="T40" s="60"/>
    </row>
    <row r="41" spans="1:20" ht="22.5" customHeight="1" x14ac:dyDescent="0.25">
      <c r="A41" s="64" t="s">
        <v>78</v>
      </c>
      <c r="B41" s="63">
        <v>113.489</v>
      </c>
      <c r="C41" s="62" t="s">
        <v>477</v>
      </c>
      <c r="D41" s="61"/>
      <c r="E41" s="61"/>
      <c r="F41" s="61"/>
      <c r="G41" s="61"/>
      <c r="H41" s="61"/>
      <c r="I41" s="61"/>
      <c r="J41" s="61"/>
      <c r="K41" s="61"/>
      <c r="L41" s="61"/>
      <c r="M41" s="61"/>
      <c r="N41" s="61"/>
      <c r="O41" s="61"/>
      <c r="P41" s="61"/>
      <c r="R41" s="60"/>
      <c r="S41" s="60"/>
      <c r="T41" s="60"/>
    </row>
    <row r="42" spans="1:20" ht="22.5" customHeight="1" x14ac:dyDescent="0.25">
      <c r="A42" s="64" t="s">
        <v>80</v>
      </c>
      <c r="B42" s="63">
        <v>139.15100000000001</v>
      </c>
      <c r="C42" s="62" t="s">
        <v>476</v>
      </c>
      <c r="D42" s="61"/>
      <c r="E42" s="61"/>
      <c r="F42" s="61"/>
      <c r="G42" s="61"/>
      <c r="H42" s="61"/>
      <c r="I42" s="61"/>
      <c r="J42" s="61"/>
      <c r="K42" s="61"/>
      <c r="L42" s="61"/>
      <c r="M42" s="61"/>
      <c r="N42" s="61"/>
      <c r="O42" s="61"/>
      <c r="P42" s="61"/>
      <c r="R42" s="60"/>
      <c r="S42" s="60"/>
      <c r="T42" s="60"/>
    </row>
    <row r="43" spans="1:20" ht="22.5" customHeight="1" x14ac:dyDescent="0.25">
      <c r="A43" s="64" t="s">
        <v>83</v>
      </c>
      <c r="B43" s="63">
        <v>89.4208</v>
      </c>
      <c r="C43" s="62" t="s">
        <v>475</v>
      </c>
      <c r="D43" s="61"/>
      <c r="E43" s="61"/>
      <c r="F43" s="61"/>
      <c r="G43" s="61"/>
      <c r="H43" s="61"/>
      <c r="I43" s="61"/>
      <c r="J43" s="61"/>
      <c r="K43" s="61"/>
      <c r="L43" s="61"/>
      <c r="M43" s="61"/>
      <c r="N43" s="61"/>
      <c r="O43" s="61"/>
      <c r="P43" s="61"/>
      <c r="R43" s="60"/>
      <c r="S43" s="60"/>
      <c r="T43" s="60"/>
    </row>
    <row r="44" spans="1:20" ht="22.5" customHeight="1" thickBot="1" x14ac:dyDescent="0.3">
      <c r="A44" s="59" t="s">
        <v>90</v>
      </c>
      <c r="B44" s="58">
        <v>169.00700000000001</v>
      </c>
      <c r="C44" s="57" t="s">
        <v>474</v>
      </c>
      <c r="D44" s="53"/>
      <c r="E44" s="53"/>
      <c r="F44" s="53"/>
      <c r="G44" s="53"/>
      <c r="H44" s="53"/>
      <c r="I44" s="53"/>
      <c r="J44" s="53"/>
      <c r="K44" s="53"/>
      <c r="L44" s="53"/>
      <c r="M44" s="53"/>
      <c r="N44" s="53"/>
      <c r="O44" s="53"/>
      <c r="P44" s="53"/>
    </row>
    <row r="45" spans="1:20" ht="22.5" customHeight="1" x14ac:dyDescent="0.25">
      <c r="D45" s="53"/>
      <c r="E45" s="53"/>
      <c r="F45" s="53"/>
      <c r="G45" s="53"/>
      <c r="H45" s="53"/>
      <c r="I45" s="53"/>
      <c r="J45" s="53"/>
      <c r="K45" s="53"/>
      <c r="L45" s="53"/>
      <c r="M45" s="53"/>
      <c r="N45" s="53"/>
      <c r="O45" s="53"/>
      <c r="P45" s="53"/>
    </row>
    <row r="46" spans="1:20" ht="15.75" x14ac:dyDescent="0.25">
      <c r="E46" s="56"/>
    </row>
    <row r="48" spans="1:20" ht="15.75" x14ac:dyDescent="0.25">
      <c r="D48" s="55"/>
      <c r="E48" s="55"/>
      <c r="F48" s="55"/>
      <c r="G48" s="55"/>
      <c r="H48" s="55"/>
      <c r="I48" s="55"/>
      <c r="J48" s="55"/>
      <c r="K48" s="55"/>
      <c r="L48" s="55"/>
      <c r="M48" s="55"/>
      <c r="N48" s="55"/>
      <c r="O48" s="55"/>
      <c r="P48" s="55"/>
      <c r="Q48" s="55"/>
      <c r="R48" s="55"/>
      <c r="S48" s="55"/>
      <c r="T48" s="54"/>
    </row>
    <row r="49" spans="1:20" ht="15.75" x14ac:dyDescent="0.25">
      <c r="A49" s="56"/>
    </row>
    <row r="50" spans="1:20" ht="15.75" x14ac:dyDescent="0.25">
      <c r="A50" s="56"/>
    </row>
    <row r="52" spans="1:20" ht="15.75" x14ac:dyDescent="0.25">
      <c r="D52" s="53"/>
      <c r="E52" s="53"/>
      <c r="F52" s="53"/>
      <c r="G52" s="53"/>
      <c r="H52" s="53"/>
      <c r="I52" s="53"/>
      <c r="J52" s="53"/>
      <c r="K52" s="53"/>
      <c r="L52" s="53"/>
      <c r="M52" s="53"/>
      <c r="N52" s="53"/>
      <c r="O52" s="53"/>
      <c r="P52" s="53"/>
      <c r="Q52" s="53"/>
      <c r="R52" s="54"/>
    </row>
    <row r="53" spans="1:20" ht="15.75" x14ac:dyDescent="0.25">
      <c r="E53" s="55"/>
      <c r="F53" s="55"/>
      <c r="G53" s="55"/>
      <c r="H53" s="55"/>
      <c r="I53" s="55"/>
      <c r="J53" s="55"/>
      <c r="K53" s="55"/>
      <c r="L53" s="55"/>
      <c r="M53" s="55"/>
      <c r="N53" s="55"/>
      <c r="O53" s="55"/>
      <c r="P53" s="55"/>
      <c r="Q53" s="55"/>
      <c r="R53" s="55"/>
      <c r="S53" s="55"/>
      <c r="T53" s="54"/>
    </row>
    <row r="54" spans="1:20" ht="15.75" x14ac:dyDescent="0.25">
      <c r="C54" s="53"/>
    </row>
  </sheetData>
  <mergeCells count="1">
    <mergeCell ref="A1:C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E15F0-0A35-499D-A059-019586BBC42C}">
  <dimension ref="A1:G43"/>
  <sheetViews>
    <sheetView showGridLines="0" tabSelected="1" topLeftCell="A13" workbookViewId="0">
      <selection activeCell="B18" sqref="B18"/>
    </sheetView>
  </sheetViews>
  <sheetFormatPr defaultRowHeight="15.75" x14ac:dyDescent="0.25"/>
  <cols>
    <col min="1" max="5" width="23.7109375" customWidth="1"/>
    <col min="6" max="6" width="22.5703125" style="2" customWidth="1"/>
  </cols>
  <sheetData>
    <row r="1" spans="1:7" ht="35.1" customHeight="1" thickBot="1" x14ac:dyDescent="0.3">
      <c r="A1" s="587" t="s">
        <v>584</v>
      </c>
      <c r="B1" s="587"/>
      <c r="C1" s="587"/>
      <c r="D1" s="587"/>
      <c r="E1" s="587"/>
      <c r="F1" s="587"/>
    </row>
    <row r="2" spans="1:7" ht="27" customHeight="1" x14ac:dyDescent="0.25">
      <c r="A2" s="742" t="s">
        <v>2289</v>
      </c>
      <c r="B2" s="742"/>
      <c r="C2" s="742"/>
      <c r="D2" s="550"/>
      <c r="E2" s="550"/>
      <c r="F2" s="550"/>
    </row>
    <row r="3" spans="1:7" s="25" customFormat="1" ht="35.1" customHeight="1" thickBot="1" x14ac:dyDescent="0.3">
      <c r="A3" s="79" t="s">
        <v>103</v>
      </c>
      <c r="B3" s="78" t="s">
        <v>583</v>
      </c>
      <c r="C3" s="552" t="s">
        <v>582</v>
      </c>
      <c r="D3" s="79" t="s">
        <v>1</v>
      </c>
      <c r="E3" s="78" t="s">
        <v>581</v>
      </c>
      <c r="F3" s="78" t="s">
        <v>580</v>
      </c>
    </row>
    <row r="4" spans="1:7" ht="35.1" customHeight="1" x14ac:dyDescent="0.25">
      <c r="A4" s="75" t="s">
        <v>579</v>
      </c>
      <c r="B4" s="76" t="s">
        <v>578</v>
      </c>
      <c r="C4" s="75" t="s">
        <v>577</v>
      </c>
      <c r="D4" s="74" t="s">
        <v>576</v>
      </c>
      <c r="E4" s="76" t="s">
        <v>542</v>
      </c>
      <c r="F4" s="74" t="s">
        <v>575</v>
      </c>
      <c r="G4" s="61"/>
    </row>
    <row r="5" spans="1:7" ht="35.1" customHeight="1" x14ac:dyDescent="0.25">
      <c r="A5" s="75" t="s">
        <v>574</v>
      </c>
      <c r="B5" s="76" t="s">
        <v>573</v>
      </c>
      <c r="C5" s="75" t="s">
        <v>572</v>
      </c>
      <c r="D5" s="75" t="s">
        <v>571</v>
      </c>
      <c r="E5" s="76" t="s">
        <v>570</v>
      </c>
      <c r="F5" s="74" t="s">
        <v>569</v>
      </c>
      <c r="G5" s="61"/>
    </row>
    <row r="6" spans="1:7" ht="53.45" customHeight="1" x14ac:dyDescent="0.25">
      <c r="A6" s="75" t="s">
        <v>568</v>
      </c>
      <c r="B6" s="76" t="s">
        <v>567</v>
      </c>
      <c r="C6" s="75" t="s">
        <v>566</v>
      </c>
      <c r="D6" s="74" t="s">
        <v>565</v>
      </c>
      <c r="E6" s="76" t="s">
        <v>564</v>
      </c>
      <c r="F6" s="74" t="s">
        <v>563</v>
      </c>
      <c r="G6" s="61"/>
    </row>
    <row r="7" spans="1:7" ht="35.1" customHeight="1" x14ac:dyDescent="0.25">
      <c r="A7" s="75" t="s">
        <v>562</v>
      </c>
      <c r="B7" s="76" t="s">
        <v>561</v>
      </c>
      <c r="C7" s="75" t="s">
        <v>560</v>
      </c>
      <c r="D7" s="77" t="s">
        <v>559</v>
      </c>
      <c r="E7" s="74" t="s">
        <v>558</v>
      </c>
      <c r="F7" s="74" t="s">
        <v>557</v>
      </c>
      <c r="G7" s="61"/>
    </row>
    <row r="8" spans="1:7" ht="35.1" customHeight="1" x14ac:dyDescent="0.25">
      <c r="A8" s="75" t="s">
        <v>556</v>
      </c>
      <c r="B8" s="76" t="s">
        <v>555</v>
      </c>
      <c r="C8" s="75" t="s">
        <v>554</v>
      </c>
      <c r="D8" s="74" t="s">
        <v>553</v>
      </c>
      <c r="E8" s="76" t="s">
        <v>536</v>
      </c>
      <c r="F8" s="74" t="s">
        <v>552</v>
      </c>
      <c r="G8" s="61"/>
    </row>
    <row r="9" spans="1:7" ht="35.1" customHeight="1" x14ac:dyDescent="0.25">
      <c r="A9" s="75" t="s">
        <v>551</v>
      </c>
      <c r="B9" s="76" t="s">
        <v>550</v>
      </c>
      <c r="C9" s="75" t="s">
        <v>549</v>
      </c>
      <c r="D9" s="74" t="s">
        <v>548</v>
      </c>
      <c r="E9" s="76" t="s">
        <v>536</v>
      </c>
      <c r="F9" s="74" t="s">
        <v>547</v>
      </c>
      <c r="G9" s="61"/>
    </row>
    <row r="10" spans="1:7" ht="35.1" customHeight="1" x14ac:dyDescent="0.25">
      <c r="A10" s="75" t="s">
        <v>546</v>
      </c>
      <c r="B10" s="76" t="s">
        <v>545</v>
      </c>
      <c r="C10" s="75" t="s">
        <v>544</v>
      </c>
      <c r="D10" s="74" t="s">
        <v>543</v>
      </c>
      <c r="E10" s="76" t="s">
        <v>542</v>
      </c>
      <c r="F10" s="74" t="s">
        <v>541</v>
      </c>
      <c r="G10" s="61"/>
    </row>
    <row r="11" spans="1:7" ht="35.1" customHeight="1" x14ac:dyDescent="0.25">
      <c r="A11" s="75" t="s">
        <v>540</v>
      </c>
      <c r="B11" s="76" t="s">
        <v>539</v>
      </c>
      <c r="C11" s="75" t="s">
        <v>538</v>
      </c>
      <c r="D11" s="74" t="s">
        <v>537</v>
      </c>
      <c r="E11" s="76" t="s">
        <v>536</v>
      </c>
      <c r="F11" s="74" t="s">
        <v>535</v>
      </c>
      <c r="G11" s="61"/>
    </row>
    <row r="12" spans="1:7" ht="35.1" customHeight="1" x14ac:dyDescent="0.25">
      <c r="A12" s="75" t="s">
        <v>534</v>
      </c>
      <c r="B12" s="76" t="s">
        <v>533</v>
      </c>
      <c r="C12" s="75" t="s">
        <v>532</v>
      </c>
      <c r="D12" s="74" t="s">
        <v>531</v>
      </c>
      <c r="E12" s="74" t="s">
        <v>530</v>
      </c>
      <c r="F12" s="74" t="s">
        <v>529</v>
      </c>
      <c r="G12" s="61"/>
    </row>
    <row r="13" spans="1:7" ht="53.45" customHeight="1" x14ac:dyDescent="0.25">
      <c r="A13" s="735" t="s">
        <v>528</v>
      </c>
      <c r="B13" s="732" t="s">
        <v>527</v>
      </c>
      <c r="C13" s="735" t="s">
        <v>526</v>
      </c>
      <c r="D13" s="733" t="s">
        <v>525</v>
      </c>
      <c r="E13" s="733" t="s">
        <v>524</v>
      </c>
      <c r="F13" s="733" t="s">
        <v>523</v>
      </c>
      <c r="G13" s="61"/>
    </row>
    <row r="14" spans="1:7" ht="22.5" customHeight="1" x14ac:dyDescent="0.25">
      <c r="A14" s="735"/>
      <c r="B14" s="732"/>
      <c r="C14" s="735"/>
      <c r="D14" s="733"/>
      <c r="E14" s="733"/>
      <c r="F14" s="733"/>
      <c r="G14" s="61"/>
    </row>
    <row r="15" spans="1:7" x14ac:dyDescent="0.25">
      <c r="A15" s="738" t="s">
        <v>2396</v>
      </c>
      <c r="B15" s="2"/>
      <c r="C15" s="2"/>
      <c r="D15" s="2"/>
      <c r="E15" s="2"/>
    </row>
    <row r="16" spans="1:7" ht="32.25" thickBot="1" x14ac:dyDescent="0.3">
      <c r="A16" s="79" t="s">
        <v>103</v>
      </c>
      <c r="B16" s="78" t="s">
        <v>583</v>
      </c>
      <c r="C16" s="552" t="s">
        <v>582</v>
      </c>
      <c r="D16" s="79" t="s">
        <v>1</v>
      </c>
      <c r="E16" s="78" t="s">
        <v>581</v>
      </c>
      <c r="F16" s="78" t="s">
        <v>2395</v>
      </c>
    </row>
    <row r="17" spans="1:6" ht="47.25" x14ac:dyDescent="0.25">
      <c r="A17" s="737" t="s">
        <v>2318</v>
      </c>
      <c r="B17" s="733" t="s">
        <v>2290</v>
      </c>
      <c r="C17" s="737" t="s">
        <v>2316</v>
      </c>
      <c r="D17" s="737" t="s">
        <v>2315</v>
      </c>
      <c r="E17" s="737" t="s">
        <v>2317</v>
      </c>
      <c r="F17" s="736" t="s">
        <v>2389</v>
      </c>
    </row>
    <row r="18" spans="1:6" ht="53.45" customHeight="1" x14ac:dyDescent="0.25">
      <c r="A18" s="737" t="s">
        <v>2319</v>
      </c>
      <c r="B18" s="733" t="s">
        <v>2291</v>
      </c>
      <c r="C18" s="739" t="s">
        <v>532</v>
      </c>
      <c r="D18" s="737" t="s">
        <v>2320</v>
      </c>
      <c r="E18" s="737" t="s">
        <v>536</v>
      </c>
      <c r="F18" s="736" t="s">
        <v>2389</v>
      </c>
    </row>
    <row r="19" spans="1:6" ht="53.45" customHeight="1" x14ac:dyDescent="0.25">
      <c r="A19" s="737" t="s">
        <v>2321</v>
      </c>
      <c r="B19" s="733" t="s">
        <v>2292</v>
      </c>
      <c r="C19" s="737" t="s">
        <v>2323</v>
      </c>
      <c r="D19" s="737" t="s">
        <v>2322</v>
      </c>
      <c r="E19" s="737" t="s">
        <v>2317</v>
      </c>
      <c r="F19" s="736" t="s">
        <v>2389</v>
      </c>
    </row>
    <row r="20" spans="1:6" ht="53.45" customHeight="1" x14ac:dyDescent="0.25">
      <c r="A20" s="737" t="s">
        <v>2325</v>
      </c>
      <c r="B20" s="733" t="s">
        <v>2293</v>
      </c>
      <c r="C20" s="739" t="s">
        <v>577</v>
      </c>
      <c r="D20" s="737" t="s">
        <v>2324</v>
      </c>
      <c r="E20" s="737" t="s">
        <v>2317</v>
      </c>
      <c r="F20" s="736" t="s">
        <v>2389</v>
      </c>
    </row>
    <row r="21" spans="1:6" ht="53.45" customHeight="1" x14ac:dyDescent="0.25">
      <c r="A21" s="737" t="s">
        <v>2326</v>
      </c>
      <c r="B21" s="733" t="s">
        <v>2294</v>
      </c>
      <c r="C21" s="739" t="s">
        <v>2328</v>
      </c>
      <c r="D21" s="737" t="s">
        <v>2327</v>
      </c>
      <c r="E21" s="733" t="s">
        <v>530</v>
      </c>
      <c r="F21" s="736" t="s">
        <v>2389</v>
      </c>
    </row>
    <row r="22" spans="1:6" ht="69.95" customHeight="1" x14ac:dyDescent="0.25">
      <c r="A22" s="737" t="s">
        <v>2330</v>
      </c>
      <c r="B22" s="733" t="s">
        <v>2295</v>
      </c>
      <c r="C22" s="739" t="s">
        <v>2331</v>
      </c>
      <c r="D22" s="737" t="s">
        <v>2391</v>
      </c>
      <c r="E22" s="737" t="s">
        <v>2332</v>
      </c>
      <c r="F22" s="736" t="s">
        <v>2389</v>
      </c>
    </row>
    <row r="23" spans="1:6" ht="69.95" customHeight="1" x14ac:dyDescent="0.25">
      <c r="A23" s="737" t="s">
        <v>2333</v>
      </c>
      <c r="B23" s="733" t="s">
        <v>2296</v>
      </c>
      <c r="C23" s="739" t="s">
        <v>554</v>
      </c>
      <c r="D23" s="737" t="s">
        <v>2334</v>
      </c>
      <c r="E23" s="737" t="s">
        <v>2393</v>
      </c>
      <c r="F23" s="736" t="s">
        <v>2389</v>
      </c>
    </row>
    <row r="24" spans="1:6" ht="53.45" customHeight="1" x14ac:dyDescent="0.25">
      <c r="A24" s="737" t="s">
        <v>2336</v>
      </c>
      <c r="B24" s="733" t="s">
        <v>2297</v>
      </c>
      <c r="C24" s="739" t="s">
        <v>572</v>
      </c>
      <c r="D24" s="737" t="s">
        <v>2335</v>
      </c>
      <c r="E24" s="737" t="s">
        <v>2337</v>
      </c>
      <c r="F24" s="736" t="s">
        <v>2389</v>
      </c>
    </row>
    <row r="25" spans="1:6" ht="53.45" customHeight="1" x14ac:dyDescent="0.25">
      <c r="A25" s="737" t="s">
        <v>2338</v>
      </c>
      <c r="B25" s="733" t="s">
        <v>2298</v>
      </c>
      <c r="C25" s="739" t="s">
        <v>2339</v>
      </c>
      <c r="D25" s="737" t="s">
        <v>2392</v>
      </c>
      <c r="E25" s="737" t="s">
        <v>2340</v>
      </c>
      <c r="F25" s="736" t="s">
        <v>2389</v>
      </c>
    </row>
    <row r="26" spans="1:6" ht="53.45" customHeight="1" x14ac:dyDescent="0.25">
      <c r="A26" s="737" t="s">
        <v>2341</v>
      </c>
      <c r="B26" s="733" t="s">
        <v>2299</v>
      </c>
      <c r="C26" s="739" t="s">
        <v>2343</v>
      </c>
      <c r="D26" s="737" t="s">
        <v>2342</v>
      </c>
      <c r="E26" s="737" t="s">
        <v>2340</v>
      </c>
      <c r="F26" s="736" t="s">
        <v>2389</v>
      </c>
    </row>
    <row r="27" spans="1:6" ht="53.45" customHeight="1" x14ac:dyDescent="0.25">
      <c r="A27" s="737" t="s">
        <v>2344</v>
      </c>
      <c r="B27" s="733" t="s">
        <v>2300</v>
      </c>
      <c r="C27" s="737" t="s">
        <v>2346</v>
      </c>
      <c r="D27" s="737" t="s">
        <v>2345</v>
      </c>
      <c r="E27" s="737" t="s">
        <v>2340</v>
      </c>
      <c r="F27" s="736" t="s">
        <v>2389</v>
      </c>
    </row>
    <row r="28" spans="1:6" ht="69.95" customHeight="1" x14ac:dyDescent="0.25">
      <c r="A28" s="737" t="s">
        <v>2347</v>
      </c>
      <c r="B28" s="733" t="s">
        <v>2301</v>
      </c>
      <c r="C28" s="737" t="s">
        <v>2352</v>
      </c>
      <c r="D28" s="740" t="s">
        <v>2348</v>
      </c>
      <c r="E28" s="737" t="s">
        <v>2349</v>
      </c>
      <c r="F28" s="736" t="s">
        <v>2389</v>
      </c>
    </row>
    <row r="29" spans="1:6" ht="69.95" customHeight="1" x14ac:dyDescent="0.25">
      <c r="A29" s="737" t="s">
        <v>2350</v>
      </c>
      <c r="B29" s="733" t="s">
        <v>2302</v>
      </c>
      <c r="C29" s="737" t="s">
        <v>2353</v>
      </c>
      <c r="D29" s="740" t="s">
        <v>2351</v>
      </c>
      <c r="E29" s="737" t="s">
        <v>2354</v>
      </c>
      <c r="F29" s="736" t="s">
        <v>2389</v>
      </c>
    </row>
    <row r="30" spans="1:6" ht="53.45" customHeight="1" x14ac:dyDescent="0.25">
      <c r="A30" s="737" t="s">
        <v>2357</v>
      </c>
      <c r="B30" s="733" t="s">
        <v>2303</v>
      </c>
      <c r="C30" s="737" t="s">
        <v>538</v>
      </c>
      <c r="D30" s="740" t="s">
        <v>2355</v>
      </c>
      <c r="E30" s="737" t="s">
        <v>2356</v>
      </c>
      <c r="F30" s="736" t="s">
        <v>2389</v>
      </c>
    </row>
    <row r="31" spans="1:6" ht="53.45" customHeight="1" x14ac:dyDescent="0.25">
      <c r="A31" s="737">
        <v>3</v>
      </c>
      <c r="B31" s="733" t="s">
        <v>2304</v>
      </c>
      <c r="C31" s="737" t="s">
        <v>2353</v>
      </c>
      <c r="D31" s="740" t="s">
        <v>2358</v>
      </c>
      <c r="E31" s="740" t="s">
        <v>2359</v>
      </c>
      <c r="F31" s="736" t="s">
        <v>2389</v>
      </c>
    </row>
    <row r="32" spans="1:6" ht="69.95" customHeight="1" x14ac:dyDescent="0.25">
      <c r="A32" s="737" t="s">
        <v>2360</v>
      </c>
      <c r="B32" s="733" t="s">
        <v>2305</v>
      </c>
      <c r="C32" s="737" t="s">
        <v>2362</v>
      </c>
      <c r="D32" s="737" t="s">
        <v>2361</v>
      </c>
      <c r="E32" s="740" t="s">
        <v>2390</v>
      </c>
      <c r="F32" s="736" t="s">
        <v>2389</v>
      </c>
    </row>
    <row r="33" spans="1:6" ht="69.95" customHeight="1" x14ac:dyDescent="0.25">
      <c r="A33" s="737" t="s">
        <v>2363</v>
      </c>
      <c r="B33" s="733" t="s">
        <v>2306</v>
      </c>
      <c r="C33" s="737" t="s">
        <v>2365</v>
      </c>
      <c r="D33" s="740" t="s">
        <v>2364</v>
      </c>
      <c r="E33" s="740" t="s">
        <v>2390</v>
      </c>
      <c r="F33" s="736" t="s">
        <v>2389</v>
      </c>
    </row>
    <row r="34" spans="1:6" ht="53.45" customHeight="1" x14ac:dyDescent="0.25">
      <c r="A34" s="737" t="s">
        <v>2368</v>
      </c>
      <c r="B34" s="733" t="s">
        <v>2307</v>
      </c>
      <c r="C34" s="737" t="s">
        <v>544</v>
      </c>
      <c r="D34" s="740" t="s">
        <v>2366</v>
      </c>
      <c r="E34" s="740" t="s">
        <v>2367</v>
      </c>
      <c r="F34" s="736" t="s">
        <v>2389</v>
      </c>
    </row>
    <row r="35" spans="1:6" ht="53.45" customHeight="1" x14ac:dyDescent="0.25">
      <c r="A35" s="737" t="s">
        <v>2369</v>
      </c>
      <c r="B35" s="733" t="s">
        <v>2308</v>
      </c>
      <c r="C35" s="737" t="s">
        <v>2353</v>
      </c>
      <c r="D35" s="740" t="s">
        <v>2370</v>
      </c>
      <c r="E35" s="740" t="s">
        <v>2371</v>
      </c>
      <c r="F35" s="736" t="s">
        <v>2389</v>
      </c>
    </row>
    <row r="36" spans="1:6" ht="53.45" customHeight="1" x14ac:dyDescent="0.25">
      <c r="A36" s="733" t="s">
        <v>2309</v>
      </c>
      <c r="B36" s="733" t="s">
        <v>2372</v>
      </c>
      <c r="C36" s="737" t="s">
        <v>2316</v>
      </c>
      <c r="D36" s="740" t="s">
        <v>2373</v>
      </c>
      <c r="E36" s="740" t="s">
        <v>2374</v>
      </c>
      <c r="F36" s="553" t="s">
        <v>2383</v>
      </c>
    </row>
    <row r="37" spans="1:6" ht="35.1" customHeight="1" x14ac:dyDescent="0.25">
      <c r="A37" s="737" t="s">
        <v>2310</v>
      </c>
      <c r="B37" s="733"/>
      <c r="C37" s="737" t="s">
        <v>2381</v>
      </c>
      <c r="D37" s="737"/>
      <c r="E37" s="737"/>
      <c r="F37" s="551" t="s">
        <v>2384</v>
      </c>
    </row>
    <row r="38" spans="1:6" ht="53.45" customHeight="1" x14ac:dyDescent="0.25">
      <c r="A38" s="733" t="s">
        <v>2311</v>
      </c>
      <c r="B38" s="737" t="s">
        <v>2382</v>
      </c>
      <c r="C38" s="737" t="s">
        <v>2365</v>
      </c>
      <c r="D38" s="740" t="s">
        <v>2375</v>
      </c>
      <c r="E38" s="740" t="s">
        <v>2376</v>
      </c>
      <c r="F38" s="553" t="s">
        <v>2385</v>
      </c>
    </row>
    <row r="39" spans="1:6" ht="35.1" customHeight="1" x14ac:dyDescent="0.25">
      <c r="A39" s="737" t="s">
        <v>2312</v>
      </c>
      <c r="B39" s="733"/>
      <c r="C39" s="737"/>
      <c r="D39" s="737"/>
      <c r="E39" s="737"/>
      <c r="F39" s="553" t="s">
        <v>2386</v>
      </c>
    </row>
    <row r="40" spans="1:6" ht="35.1" customHeight="1" x14ac:dyDescent="0.25">
      <c r="A40" s="733" t="s">
        <v>2313</v>
      </c>
      <c r="B40" s="737" t="s">
        <v>2377</v>
      </c>
      <c r="C40" s="737" t="s">
        <v>2329</v>
      </c>
      <c r="D40" s="740" t="s">
        <v>2378</v>
      </c>
      <c r="E40" s="737" t="s">
        <v>2317</v>
      </c>
      <c r="F40" s="553" t="s">
        <v>2387</v>
      </c>
    </row>
    <row r="41" spans="1:6" ht="69.95" customHeight="1" x14ac:dyDescent="0.25">
      <c r="A41" s="733" t="s">
        <v>2314</v>
      </c>
      <c r="B41" s="737" t="s">
        <v>2379</v>
      </c>
      <c r="C41" s="737" t="s">
        <v>2331</v>
      </c>
      <c r="D41" s="737" t="s">
        <v>2380</v>
      </c>
      <c r="E41" s="737" t="s">
        <v>2332</v>
      </c>
      <c r="F41" s="553" t="s">
        <v>2388</v>
      </c>
    </row>
    <row r="42" spans="1:6" x14ac:dyDescent="0.25">
      <c r="A42" s="741"/>
      <c r="B42" s="741"/>
      <c r="C42" s="741"/>
      <c r="D42" s="741"/>
      <c r="E42" s="741"/>
    </row>
    <row r="43" spans="1:6" x14ac:dyDescent="0.25">
      <c r="A43" s="734"/>
      <c r="B43" s="734"/>
      <c r="C43" s="734"/>
      <c r="D43" s="734"/>
      <c r="E43" s="734"/>
    </row>
  </sheetData>
  <mergeCells count="2">
    <mergeCell ref="A1:F1"/>
    <mergeCell ref="A2:C2"/>
  </mergeCells>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E2675-6907-45A9-AF04-C726C234E754}">
  <dimension ref="A1:F159"/>
  <sheetViews>
    <sheetView showGridLines="0" workbookViewId="0">
      <selection activeCell="F40" sqref="F40"/>
    </sheetView>
  </sheetViews>
  <sheetFormatPr defaultRowHeight="15" x14ac:dyDescent="0.25"/>
  <cols>
    <col min="1" max="1" width="6.28515625" style="81" customWidth="1"/>
    <col min="2" max="2" width="15.7109375" customWidth="1"/>
    <col min="3" max="3" width="24.7109375" style="80" customWidth="1"/>
    <col min="4" max="6" width="20.7109375" customWidth="1"/>
  </cols>
  <sheetData>
    <row r="1" spans="1:6" ht="45" customHeight="1" thickBot="1" x14ac:dyDescent="0.3">
      <c r="A1" s="582" t="s">
        <v>958</v>
      </c>
      <c r="B1" s="582"/>
      <c r="C1" s="582"/>
      <c r="D1" s="582"/>
      <c r="E1" s="582"/>
      <c r="F1" s="582"/>
    </row>
    <row r="2" spans="1:6" ht="29.25" customHeight="1" thickBot="1" x14ac:dyDescent="0.3">
      <c r="A2" s="90"/>
      <c r="B2" s="89" t="s">
        <v>957</v>
      </c>
      <c r="C2" s="88" t="s">
        <v>956</v>
      </c>
      <c r="D2" s="88" t="s">
        <v>955</v>
      </c>
      <c r="E2" s="89" t="s">
        <v>954</v>
      </c>
      <c r="F2" s="88" t="s">
        <v>953</v>
      </c>
    </row>
    <row r="3" spans="1:6" ht="20.100000000000001" customHeight="1" x14ac:dyDescent="0.25">
      <c r="A3" s="87">
        <v>1</v>
      </c>
      <c r="B3" s="85" t="s">
        <v>952</v>
      </c>
      <c r="C3" s="86" t="s">
        <v>721</v>
      </c>
      <c r="D3" s="86" t="s">
        <v>701</v>
      </c>
      <c r="E3" s="85" t="s">
        <v>629</v>
      </c>
      <c r="F3" s="85" t="s">
        <v>951</v>
      </c>
    </row>
    <row r="4" spans="1:6" ht="20.100000000000001" customHeight="1" x14ac:dyDescent="0.25">
      <c r="A4" s="87">
        <v>2</v>
      </c>
      <c r="B4" s="85" t="s">
        <v>950</v>
      </c>
      <c r="C4" s="86" t="s">
        <v>721</v>
      </c>
      <c r="D4" s="86" t="s">
        <v>949</v>
      </c>
      <c r="E4" s="85" t="s">
        <v>749</v>
      </c>
      <c r="F4" s="85" t="s">
        <v>948</v>
      </c>
    </row>
    <row r="5" spans="1:6" ht="20.100000000000001" customHeight="1" x14ac:dyDescent="0.25">
      <c r="A5" s="87">
        <v>3</v>
      </c>
      <c r="B5" s="85" t="s">
        <v>947</v>
      </c>
      <c r="C5" s="86" t="s">
        <v>721</v>
      </c>
      <c r="D5" s="86" t="s">
        <v>946</v>
      </c>
      <c r="E5" s="85" t="s">
        <v>749</v>
      </c>
      <c r="F5" s="85" t="s">
        <v>945</v>
      </c>
    </row>
    <row r="6" spans="1:6" ht="20.100000000000001" customHeight="1" x14ac:dyDescent="0.25">
      <c r="A6" s="87">
        <v>4</v>
      </c>
      <c r="B6" s="85" t="s">
        <v>944</v>
      </c>
      <c r="C6" s="86" t="s">
        <v>721</v>
      </c>
      <c r="D6" s="86" t="s">
        <v>701</v>
      </c>
      <c r="E6" s="85" t="s">
        <v>749</v>
      </c>
      <c r="F6" s="85" t="s">
        <v>943</v>
      </c>
    </row>
    <row r="7" spans="1:6" ht="20.100000000000001" customHeight="1" x14ac:dyDescent="0.25">
      <c r="A7" s="87">
        <v>5</v>
      </c>
      <c r="B7" s="85" t="s">
        <v>942</v>
      </c>
      <c r="C7" s="86" t="s">
        <v>774</v>
      </c>
      <c r="D7" s="86" t="s">
        <v>701</v>
      </c>
      <c r="E7" s="85" t="s">
        <v>586</v>
      </c>
      <c r="F7" s="85" t="s">
        <v>941</v>
      </c>
    </row>
    <row r="8" spans="1:6" ht="20.100000000000001" customHeight="1" x14ac:dyDescent="0.25">
      <c r="A8" s="87">
        <v>6</v>
      </c>
      <c r="B8" s="85" t="s">
        <v>940</v>
      </c>
      <c r="C8" s="86" t="s">
        <v>891</v>
      </c>
      <c r="D8" s="86" t="s">
        <v>609</v>
      </c>
      <c r="E8" s="85" t="s">
        <v>586</v>
      </c>
      <c r="F8" s="85" t="s">
        <v>939</v>
      </c>
    </row>
    <row r="9" spans="1:6" ht="20.100000000000001" customHeight="1" x14ac:dyDescent="0.25">
      <c r="A9" s="87">
        <v>7</v>
      </c>
      <c r="B9" s="85" t="s">
        <v>938</v>
      </c>
      <c r="C9" s="86" t="s">
        <v>774</v>
      </c>
      <c r="D9" s="86" t="s">
        <v>596</v>
      </c>
      <c r="E9" s="85" t="s">
        <v>596</v>
      </c>
      <c r="F9" s="85" t="s">
        <v>937</v>
      </c>
    </row>
    <row r="10" spans="1:6" ht="20.100000000000001" customHeight="1" x14ac:dyDescent="0.25">
      <c r="A10" s="87">
        <v>8</v>
      </c>
      <c r="B10" s="85" t="s">
        <v>936</v>
      </c>
      <c r="C10" s="86" t="s">
        <v>774</v>
      </c>
      <c r="D10" s="86" t="s">
        <v>624</v>
      </c>
      <c r="E10" s="85" t="s">
        <v>670</v>
      </c>
      <c r="F10" s="85" t="s">
        <v>935</v>
      </c>
    </row>
    <row r="11" spans="1:6" ht="20.100000000000001" customHeight="1" x14ac:dyDescent="0.25">
      <c r="A11" s="87">
        <v>9</v>
      </c>
      <c r="B11" s="85" t="s">
        <v>934</v>
      </c>
      <c r="C11" s="86" t="s">
        <v>852</v>
      </c>
      <c r="D11" s="86" t="s">
        <v>724</v>
      </c>
      <c r="E11" s="85" t="s">
        <v>629</v>
      </c>
      <c r="F11" s="85" t="s">
        <v>933</v>
      </c>
    </row>
    <row r="12" spans="1:6" ht="20.100000000000001" customHeight="1" x14ac:dyDescent="0.25">
      <c r="A12" s="87">
        <v>10</v>
      </c>
      <c r="B12" s="85" t="s">
        <v>932</v>
      </c>
      <c r="C12" s="86" t="s">
        <v>721</v>
      </c>
      <c r="D12" s="86" t="s">
        <v>663</v>
      </c>
      <c r="E12" s="85" t="s">
        <v>629</v>
      </c>
      <c r="F12" s="85" t="s">
        <v>931</v>
      </c>
    </row>
    <row r="13" spans="1:6" ht="20.100000000000001" customHeight="1" x14ac:dyDescent="0.25">
      <c r="A13" s="87">
        <v>11</v>
      </c>
      <c r="B13" s="85" t="s">
        <v>930</v>
      </c>
      <c r="C13" s="86" t="s">
        <v>929</v>
      </c>
      <c r="D13" s="86" t="s">
        <v>701</v>
      </c>
      <c r="E13" s="85" t="s">
        <v>749</v>
      </c>
      <c r="F13" s="85" t="s">
        <v>928</v>
      </c>
    </row>
    <row r="14" spans="1:6" ht="20.100000000000001" customHeight="1" x14ac:dyDescent="0.25">
      <c r="A14" s="87">
        <v>12</v>
      </c>
      <c r="B14" s="85" t="s">
        <v>927</v>
      </c>
      <c r="C14" s="86" t="s">
        <v>729</v>
      </c>
      <c r="D14" s="86" t="s">
        <v>724</v>
      </c>
      <c r="E14" s="85" t="s">
        <v>670</v>
      </c>
      <c r="F14" s="85" t="s">
        <v>926</v>
      </c>
    </row>
    <row r="15" spans="1:6" ht="20.100000000000001" customHeight="1" x14ac:dyDescent="0.25">
      <c r="A15" s="87">
        <v>13</v>
      </c>
      <c r="B15" s="85" t="s">
        <v>925</v>
      </c>
      <c r="C15" s="86" t="s">
        <v>891</v>
      </c>
      <c r="D15" s="86" t="s">
        <v>701</v>
      </c>
      <c r="E15" s="85" t="s">
        <v>749</v>
      </c>
      <c r="F15" s="85" t="s">
        <v>924</v>
      </c>
    </row>
    <row r="16" spans="1:6" ht="20.100000000000001" customHeight="1" x14ac:dyDescent="0.25">
      <c r="A16" s="87">
        <v>14</v>
      </c>
      <c r="B16" s="85" t="s">
        <v>923</v>
      </c>
      <c r="C16" s="86" t="s">
        <v>750</v>
      </c>
      <c r="D16" s="86" t="s">
        <v>701</v>
      </c>
      <c r="E16" s="85" t="s">
        <v>610</v>
      </c>
      <c r="F16" s="85" t="s">
        <v>922</v>
      </c>
    </row>
    <row r="17" spans="1:6" ht="20.100000000000001" customHeight="1" x14ac:dyDescent="0.25">
      <c r="A17" s="87">
        <v>15</v>
      </c>
      <c r="B17" s="85" t="s">
        <v>921</v>
      </c>
      <c r="C17" s="86" t="s">
        <v>721</v>
      </c>
      <c r="D17" s="86" t="s">
        <v>701</v>
      </c>
      <c r="E17" s="85" t="s">
        <v>670</v>
      </c>
      <c r="F17" s="85" t="s">
        <v>920</v>
      </c>
    </row>
    <row r="18" spans="1:6" ht="20.100000000000001" customHeight="1" x14ac:dyDescent="0.25">
      <c r="A18" s="87">
        <v>16</v>
      </c>
      <c r="B18" s="85" t="s">
        <v>919</v>
      </c>
      <c r="C18" s="86" t="s">
        <v>721</v>
      </c>
      <c r="D18" s="86" t="s">
        <v>701</v>
      </c>
      <c r="E18" s="85" t="s">
        <v>670</v>
      </c>
      <c r="F18" s="85" t="s">
        <v>918</v>
      </c>
    </row>
    <row r="19" spans="1:6" ht="20.100000000000001" customHeight="1" x14ac:dyDescent="0.25">
      <c r="A19" s="87">
        <v>17</v>
      </c>
      <c r="B19" s="85" t="s">
        <v>917</v>
      </c>
      <c r="C19" s="86" t="s">
        <v>721</v>
      </c>
      <c r="D19" s="86" t="s">
        <v>701</v>
      </c>
      <c r="E19" s="85" t="s">
        <v>599</v>
      </c>
      <c r="F19" s="85" t="s">
        <v>916</v>
      </c>
    </row>
    <row r="20" spans="1:6" ht="20.100000000000001" customHeight="1" x14ac:dyDescent="0.25">
      <c r="A20" s="87">
        <v>18</v>
      </c>
      <c r="B20" s="85" t="s">
        <v>915</v>
      </c>
      <c r="C20" s="86" t="s">
        <v>721</v>
      </c>
      <c r="D20" s="86" t="s">
        <v>908</v>
      </c>
      <c r="E20" s="85" t="s">
        <v>599</v>
      </c>
      <c r="F20" s="85" t="s">
        <v>914</v>
      </c>
    </row>
    <row r="21" spans="1:6" ht="20.100000000000001" customHeight="1" x14ac:dyDescent="0.25">
      <c r="A21" s="87">
        <v>19</v>
      </c>
      <c r="B21" s="85" t="s">
        <v>913</v>
      </c>
      <c r="C21" s="86" t="s">
        <v>721</v>
      </c>
      <c r="D21" s="86" t="s">
        <v>908</v>
      </c>
      <c r="E21" s="85" t="s">
        <v>599</v>
      </c>
      <c r="F21" s="85" t="s">
        <v>912</v>
      </c>
    </row>
    <row r="22" spans="1:6" ht="20.100000000000001" customHeight="1" x14ac:dyDescent="0.25">
      <c r="A22" s="87">
        <v>20</v>
      </c>
      <c r="B22" s="85" t="s">
        <v>911</v>
      </c>
      <c r="C22" s="86" t="s">
        <v>721</v>
      </c>
      <c r="D22" s="86" t="s">
        <v>701</v>
      </c>
      <c r="E22" s="85" t="s">
        <v>610</v>
      </c>
      <c r="F22" s="85" t="s">
        <v>910</v>
      </c>
    </row>
    <row r="23" spans="1:6" ht="20.100000000000001" customHeight="1" x14ac:dyDescent="0.25">
      <c r="A23" s="87">
        <v>21</v>
      </c>
      <c r="B23" s="85" t="s">
        <v>909</v>
      </c>
      <c r="C23" s="86" t="s">
        <v>733</v>
      </c>
      <c r="D23" s="86" t="s">
        <v>908</v>
      </c>
      <c r="E23" s="85" t="s">
        <v>749</v>
      </c>
      <c r="F23" s="85" t="s">
        <v>907</v>
      </c>
    </row>
    <row r="24" spans="1:6" ht="20.100000000000001" customHeight="1" x14ac:dyDescent="0.25">
      <c r="A24" s="87">
        <v>22</v>
      </c>
      <c r="B24" s="85" t="s">
        <v>906</v>
      </c>
      <c r="C24" s="86" t="s">
        <v>891</v>
      </c>
      <c r="D24" s="86" t="s">
        <v>701</v>
      </c>
      <c r="E24" s="85" t="s">
        <v>670</v>
      </c>
      <c r="F24" s="85" t="s">
        <v>905</v>
      </c>
    </row>
    <row r="25" spans="1:6" ht="20.100000000000001" customHeight="1" x14ac:dyDescent="0.25">
      <c r="A25" s="87">
        <v>23</v>
      </c>
      <c r="B25" s="85" t="s">
        <v>904</v>
      </c>
      <c r="C25" s="86" t="s">
        <v>891</v>
      </c>
      <c r="D25" s="86" t="s">
        <v>701</v>
      </c>
      <c r="E25" s="85" t="s">
        <v>586</v>
      </c>
      <c r="F25" s="85" t="s">
        <v>903</v>
      </c>
    </row>
    <row r="26" spans="1:6" ht="20.100000000000001" customHeight="1" x14ac:dyDescent="0.25">
      <c r="A26" s="87">
        <v>24</v>
      </c>
      <c r="B26" s="85" t="s">
        <v>902</v>
      </c>
      <c r="C26" s="86" t="s">
        <v>891</v>
      </c>
      <c r="D26" s="86" t="s">
        <v>701</v>
      </c>
      <c r="E26" s="85" t="s">
        <v>610</v>
      </c>
      <c r="F26" s="85" t="s">
        <v>901</v>
      </c>
    </row>
    <row r="27" spans="1:6" ht="20.100000000000001" customHeight="1" x14ac:dyDescent="0.25">
      <c r="A27" s="87">
        <v>25</v>
      </c>
      <c r="B27" s="85" t="s">
        <v>900</v>
      </c>
      <c r="C27" s="86" t="s">
        <v>891</v>
      </c>
      <c r="D27" s="86" t="s">
        <v>701</v>
      </c>
      <c r="E27" s="85" t="s">
        <v>586</v>
      </c>
      <c r="F27" s="85" t="s">
        <v>899</v>
      </c>
    </row>
    <row r="28" spans="1:6" ht="20.100000000000001" customHeight="1" x14ac:dyDescent="0.25">
      <c r="A28" s="87">
        <v>26</v>
      </c>
      <c r="B28" s="85" t="s">
        <v>898</v>
      </c>
      <c r="C28" s="86" t="s">
        <v>891</v>
      </c>
      <c r="D28" s="86" t="s">
        <v>701</v>
      </c>
      <c r="E28" s="85" t="s">
        <v>670</v>
      </c>
      <c r="F28" s="85" t="s">
        <v>897</v>
      </c>
    </row>
    <row r="29" spans="1:6" ht="20.100000000000001" customHeight="1" x14ac:dyDescent="0.25">
      <c r="A29" s="87">
        <v>27</v>
      </c>
      <c r="B29" s="85" t="s">
        <v>896</v>
      </c>
      <c r="C29" s="86" t="s">
        <v>891</v>
      </c>
      <c r="D29" s="86" t="s">
        <v>701</v>
      </c>
      <c r="E29" s="85" t="s">
        <v>749</v>
      </c>
      <c r="F29" s="85" t="s">
        <v>895</v>
      </c>
    </row>
    <row r="30" spans="1:6" ht="20.100000000000001" customHeight="1" x14ac:dyDescent="0.25">
      <c r="A30" s="87">
        <v>28</v>
      </c>
      <c r="B30" s="85" t="s">
        <v>894</v>
      </c>
      <c r="C30" s="86" t="s">
        <v>891</v>
      </c>
      <c r="D30" s="86" t="s">
        <v>701</v>
      </c>
      <c r="E30" s="85" t="s">
        <v>586</v>
      </c>
      <c r="F30" s="85" t="s">
        <v>893</v>
      </c>
    </row>
    <row r="31" spans="1:6" ht="20.100000000000001" customHeight="1" x14ac:dyDescent="0.25">
      <c r="A31" s="87">
        <v>29</v>
      </c>
      <c r="B31" s="85" t="s">
        <v>892</v>
      </c>
      <c r="C31" s="86" t="s">
        <v>891</v>
      </c>
      <c r="D31" s="86" t="s">
        <v>701</v>
      </c>
      <c r="E31" s="85" t="s">
        <v>586</v>
      </c>
      <c r="F31" s="85" t="s">
        <v>890</v>
      </c>
    </row>
    <row r="32" spans="1:6" ht="20.100000000000001" customHeight="1" x14ac:dyDescent="0.25">
      <c r="A32" s="87">
        <v>30</v>
      </c>
      <c r="B32" s="85" t="s">
        <v>889</v>
      </c>
      <c r="C32" s="86" t="s">
        <v>779</v>
      </c>
      <c r="D32" s="86" t="s">
        <v>701</v>
      </c>
      <c r="E32" s="85" t="s">
        <v>610</v>
      </c>
      <c r="F32" s="85" t="s">
        <v>888</v>
      </c>
    </row>
    <row r="33" spans="1:6" ht="20.100000000000001" customHeight="1" x14ac:dyDescent="0.25">
      <c r="A33" s="87">
        <v>31</v>
      </c>
      <c r="B33" s="85" t="s">
        <v>887</v>
      </c>
      <c r="C33" s="86" t="s">
        <v>779</v>
      </c>
      <c r="D33" s="86" t="s">
        <v>701</v>
      </c>
      <c r="E33" s="85" t="s">
        <v>670</v>
      </c>
      <c r="F33" s="85" t="s">
        <v>886</v>
      </c>
    </row>
    <row r="34" spans="1:6" ht="20.100000000000001" customHeight="1" x14ac:dyDescent="0.25">
      <c r="A34" s="87">
        <v>32</v>
      </c>
      <c r="B34" s="85" t="s">
        <v>885</v>
      </c>
      <c r="C34" s="86" t="s">
        <v>721</v>
      </c>
      <c r="D34" s="86" t="s">
        <v>724</v>
      </c>
      <c r="E34" s="85" t="s">
        <v>749</v>
      </c>
      <c r="F34" s="85" t="s">
        <v>884</v>
      </c>
    </row>
    <row r="35" spans="1:6" ht="20.100000000000001" customHeight="1" x14ac:dyDescent="0.25">
      <c r="A35" s="87">
        <v>33</v>
      </c>
      <c r="B35" s="85" t="s">
        <v>883</v>
      </c>
      <c r="C35" s="86" t="s">
        <v>750</v>
      </c>
      <c r="D35" s="86" t="s">
        <v>724</v>
      </c>
      <c r="E35" s="85" t="s">
        <v>610</v>
      </c>
      <c r="F35" s="85" t="s">
        <v>882</v>
      </c>
    </row>
    <row r="36" spans="1:6" ht="20.100000000000001" customHeight="1" x14ac:dyDescent="0.25">
      <c r="A36" s="87">
        <v>34</v>
      </c>
      <c r="B36" s="85" t="s">
        <v>881</v>
      </c>
      <c r="C36" s="86" t="s">
        <v>769</v>
      </c>
      <c r="D36" s="86" t="s">
        <v>701</v>
      </c>
      <c r="E36" s="85" t="s">
        <v>749</v>
      </c>
      <c r="F36" s="85" t="s">
        <v>880</v>
      </c>
    </row>
    <row r="37" spans="1:6" ht="20.100000000000001" customHeight="1" x14ac:dyDescent="0.25">
      <c r="A37" s="87">
        <v>35</v>
      </c>
      <c r="B37" s="85" t="s">
        <v>879</v>
      </c>
      <c r="C37" s="86" t="s">
        <v>779</v>
      </c>
      <c r="D37" s="86" t="s">
        <v>874</v>
      </c>
      <c r="E37" s="85" t="s">
        <v>599</v>
      </c>
      <c r="F37" s="85" t="s">
        <v>878</v>
      </c>
    </row>
    <row r="38" spans="1:6" ht="20.100000000000001" customHeight="1" x14ac:dyDescent="0.25">
      <c r="A38" s="87">
        <v>36</v>
      </c>
      <c r="B38" s="85" t="s">
        <v>877</v>
      </c>
      <c r="C38" s="86" t="s">
        <v>779</v>
      </c>
      <c r="D38" s="86" t="s">
        <v>874</v>
      </c>
      <c r="E38" s="85" t="s">
        <v>629</v>
      </c>
      <c r="F38" s="85" t="s">
        <v>876</v>
      </c>
    </row>
    <row r="39" spans="1:6" ht="20.100000000000001" customHeight="1" x14ac:dyDescent="0.25">
      <c r="A39" s="87">
        <v>37</v>
      </c>
      <c r="B39" s="85" t="s">
        <v>875</v>
      </c>
      <c r="C39" s="86" t="s">
        <v>779</v>
      </c>
      <c r="D39" s="86" t="s">
        <v>874</v>
      </c>
      <c r="E39" s="85" t="s">
        <v>629</v>
      </c>
      <c r="F39" s="85" t="s">
        <v>873</v>
      </c>
    </row>
    <row r="40" spans="1:6" ht="20.100000000000001" customHeight="1" x14ac:dyDescent="0.25">
      <c r="A40" s="87">
        <v>38</v>
      </c>
      <c r="B40" s="85" t="s">
        <v>872</v>
      </c>
      <c r="C40" s="86" t="s">
        <v>743</v>
      </c>
      <c r="D40" s="86" t="s">
        <v>609</v>
      </c>
      <c r="E40" s="85" t="s">
        <v>586</v>
      </c>
      <c r="F40" s="85" t="s">
        <v>871</v>
      </c>
    </row>
    <row r="41" spans="1:6" ht="20.100000000000001" customHeight="1" x14ac:dyDescent="0.25">
      <c r="A41" s="87">
        <v>39</v>
      </c>
      <c r="B41" s="85" t="s">
        <v>870</v>
      </c>
      <c r="C41" s="86" t="s">
        <v>743</v>
      </c>
      <c r="D41" s="86" t="s">
        <v>869</v>
      </c>
      <c r="E41" s="85" t="s">
        <v>749</v>
      </c>
      <c r="F41" s="85" t="s">
        <v>868</v>
      </c>
    </row>
    <row r="42" spans="1:6" ht="20.100000000000001" customHeight="1" x14ac:dyDescent="0.25">
      <c r="A42" s="87">
        <v>40</v>
      </c>
      <c r="B42" s="85" t="s">
        <v>867</v>
      </c>
      <c r="C42" s="86" t="s">
        <v>743</v>
      </c>
      <c r="D42" s="86" t="s">
        <v>596</v>
      </c>
      <c r="E42" s="85" t="s">
        <v>749</v>
      </c>
      <c r="F42" s="85" t="s">
        <v>866</v>
      </c>
    </row>
    <row r="43" spans="1:6" ht="20.100000000000001" customHeight="1" x14ac:dyDescent="0.25">
      <c r="A43" s="87">
        <v>41</v>
      </c>
      <c r="B43" s="85" t="s">
        <v>865</v>
      </c>
      <c r="C43" s="86" t="s">
        <v>743</v>
      </c>
      <c r="D43" s="86" t="s">
        <v>701</v>
      </c>
      <c r="E43" s="85" t="s">
        <v>670</v>
      </c>
      <c r="F43" s="85" t="s">
        <v>864</v>
      </c>
    </row>
    <row r="44" spans="1:6" ht="20.100000000000001" customHeight="1" x14ac:dyDescent="0.25">
      <c r="A44" s="87">
        <v>42</v>
      </c>
      <c r="B44" s="85" t="s">
        <v>863</v>
      </c>
      <c r="C44" s="86" t="s">
        <v>743</v>
      </c>
      <c r="D44" s="86" t="s">
        <v>701</v>
      </c>
      <c r="E44" s="85" t="s">
        <v>599</v>
      </c>
      <c r="F44" s="85" t="s">
        <v>862</v>
      </c>
    </row>
    <row r="45" spans="1:6" ht="20.100000000000001" customHeight="1" x14ac:dyDescent="0.25">
      <c r="A45" s="87">
        <v>43</v>
      </c>
      <c r="B45" s="85" t="s">
        <v>861</v>
      </c>
      <c r="C45" s="86" t="s">
        <v>743</v>
      </c>
      <c r="D45" s="86" t="s">
        <v>701</v>
      </c>
      <c r="E45" s="85" t="s">
        <v>670</v>
      </c>
      <c r="F45" s="85" t="s">
        <v>860</v>
      </c>
    </row>
    <row r="46" spans="1:6" ht="20.100000000000001" customHeight="1" x14ac:dyDescent="0.25">
      <c r="A46" s="87">
        <v>44</v>
      </c>
      <c r="B46" s="85" t="s">
        <v>859</v>
      </c>
      <c r="C46" s="86" t="s">
        <v>733</v>
      </c>
      <c r="D46" s="86" t="s">
        <v>732</v>
      </c>
      <c r="E46" s="85" t="s">
        <v>596</v>
      </c>
      <c r="F46" s="85" t="s">
        <v>858</v>
      </c>
    </row>
    <row r="47" spans="1:6" ht="20.100000000000001" customHeight="1" x14ac:dyDescent="0.25">
      <c r="A47" s="87">
        <v>45</v>
      </c>
      <c r="B47" s="85" t="s">
        <v>857</v>
      </c>
      <c r="C47" s="86" t="s">
        <v>729</v>
      </c>
      <c r="D47" s="86" t="s">
        <v>724</v>
      </c>
      <c r="E47" s="85" t="s">
        <v>629</v>
      </c>
      <c r="F47" s="85" t="s">
        <v>856</v>
      </c>
    </row>
    <row r="48" spans="1:6" ht="20.100000000000001" customHeight="1" x14ac:dyDescent="0.25">
      <c r="A48" s="87">
        <v>46</v>
      </c>
      <c r="B48" s="85" t="s">
        <v>855</v>
      </c>
      <c r="C48" s="86" t="s">
        <v>721</v>
      </c>
      <c r="D48" s="86" t="s">
        <v>624</v>
      </c>
      <c r="E48" s="85" t="s">
        <v>670</v>
      </c>
      <c r="F48" s="85" t="s">
        <v>854</v>
      </c>
    </row>
    <row r="49" spans="1:6" ht="20.100000000000001" customHeight="1" x14ac:dyDescent="0.25">
      <c r="A49" s="87">
        <v>47</v>
      </c>
      <c r="B49" s="85" t="s">
        <v>853</v>
      </c>
      <c r="C49" s="86" t="s">
        <v>852</v>
      </c>
      <c r="D49" s="86" t="s">
        <v>851</v>
      </c>
      <c r="E49" s="85" t="s">
        <v>629</v>
      </c>
      <c r="F49" s="85" t="s">
        <v>850</v>
      </c>
    </row>
    <row r="50" spans="1:6" ht="20.100000000000001" customHeight="1" x14ac:dyDescent="0.25">
      <c r="A50" s="87">
        <v>48</v>
      </c>
      <c r="B50" s="85" t="s">
        <v>849</v>
      </c>
      <c r="C50" s="86" t="s">
        <v>733</v>
      </c>
      <c r="D50" s="86" t="s">
        <v>724</v>
      </c>
      <c r="E50" s="85" t="s">
        <v>629</v>
      </c>
      <c r="F50" s="85" t="s">
        <v>848</v>
      </c>
    </row>
    <row r="51" spans="1:6" ht="20.100000000000001" customHeight="1" x14ac:dyDescent="0.25">
      <c r="A51" s="87">
        <v>49</v>
      </c>
      <c r="B51" s="85" t="s">
        <v>847</v>
      </c>
      <c r="C51" s="86" t="s">
        <v>733</v>
      </c>
      <c r="D51" s="86" t="s">
        <v>724</v>
      </c>
      <c r="E51" s="85" t="s">
        <v>629</v>
      </c>
      <c r="F51" s="85" t="s">
        <v>846</v>
      </c>
    </row>
    <row r="52" spans="1:6" ht="20.100000000000001" customHeight="1" x14ac:dyDescent="0.25">
      <c r="A52" s="87">
        <v>50</v>
      </c>
      <c r="B52" s="85" t="s">
        <v>845</v>
      </c>
      <c r="C52" s="86" t="s">
        <v>721</v>
      </c>
      <c r="D52" s="86" t="s">
        <v>724</v>
      </c>
      <c r="E52" s="85" t="s">
        <v>629</v>
      </c>
      <c r="F52" s="85" t="s">
        <v>844</v>
      </c>
    </row>
    <row r="53" spans="1:6" ht="20.100000000000001" customHeight="1" x14ac:dyDescent="0.25">
      <c r="A53" s="87">
        <v>51</v>
      </c>
      <c r="B53" s="85" t="s">
        <v>843</v>
      </c>
      <c r="C53" s="86" t="s">
        <v>721</v>
      </c>
      <c r="D53" s="86" t="s">
        <v>842</v>
      </c>
      <c r="E53" s="85" t="s">
        <v>596</v>
      </c>
      <c r="F53" s="85" t="s">
        <v>841</v>
      </c>
    </row>
    <row r="54" spans="1:6" ht="20.100000000000001" customHeight="1" x14ac:dyDescent="0.25">
      <c r="A54" s="87">
        <v>52</v>
      </c>
      <c r="B54" s="85" t="s">
        <v>840</v>
      </c>
      <c r="C54" s="86" t="s">
        <v>733</v>
      </c>
      <c r="D54" s="86" t="s">
        <v>839</v>
      </c>
      <c r="E54" s="85" t="s">
        <v>736</v>
      </c>
      <c r="F54" s="85" t="s">
        <v>838</v>
      </c>
    </row>
    <row r="55" spans="1:6" ht="20.100000000000001" customHeight="1" x14ac:dyDescent="0.25">
      <c r="A55" s="87">
        <v>53</v>
      </c>
      <c r="B55" s="85" t="s">
        <v>837</v>
      </c>
      <c r="C55" s="86" t="s">
        <v>721</v>
      </c>
      <c r="D55" s="86" t="s">
        <v>836</v>
      </c>
      <c r="E55" s="85" t="s">
        <v>629</v>
      </c>
      <c r="F55" s="85" t="s">
        <v>835</v>
      </c>
    </row>
    <row r="56" spans="1:6" ht="20.100000000000001" customHeight="1" x14ac:dyDescent="0.25">
      <c r="A56" s="87">
        <v>54</v>
      </c>
      <c r="B56" s="85" t="s">
        <v>834</v>
      </c>
      <c r="C56" s="86" t="s">
        <v>721</v>
      </c>
      <c r="D56" s="86" t="s">
        <v>724</v>
      </c>
      <c r="E56" s="85" t="s">
        <v>629</v>
      </c>
      <c r="F56" s="85" t="s">
        <v>833</v>
      </c>
    </row>
    <row r="57" spans="1:6" ht="20.100000000000001" customHeight="1" x14ac:dyDescent="0.25">
      <c r="A57" s="87">
        <v>55</v>
      </c>
      <c r="B57" s="85" t="s">
        <v>832</v>
      </c>
      <c r="C57" s="86" t="s">
        <v>721</v>
      </c>
      <c r="D57" s="86" t="s">
        <v>724</v>
      </c>
      <c r="E57" s="85" t="s">
        <v>629</v>
      </c>
      <c r="F57" s="85" t="s">
        <v>831</v>
      </c>
    </row>
    <row r="58" spans="1:6" ht="20.100000000000001" customHeight="1" x14ac:dyDescent="0.25">
      <c r="A58" s="87">
        <v>56</v>
      </c>
      <c r="B58" s="85" t="s">
        <v>830</v>
      </c>
      <c r="C58" s="86" t="s">
        <v>733</v>
      </c>
      <c r="D58" s="86" t="s">
        <v>724</v>
      </c>
      <c r="E58" s="85" t="s">
        <v>629</v>
      </c>
      <c r="F58" s="85" t="s">
        <v>829</v>
      </c>
    </row>
    <row r="59" spans="1:6" ht="20.100000000000001" customHeight="1" x14ac:dyDescent="0.25">
      <c r="A59" s="87">
        <v>57</v>
      </c>
      <c r="B59" s="85" t="s">
        <v>828</v>
      </c>
      <c r="C59" s="86" t="s">
        <v>721</v>
      </c>
      <c r="D59" s="86" t="s">
        <v>724</v>
      </c>
      <c r="E59" s="85" t="s">
        <v>599</v>
      </c>
      <c r="F59" s="85" t="s">
        <v>827</v>
      </c>
    </row>
    <row r="60" spans="1:6" ht="20.100000000000001" customHeight="1" x14ac:dyDescent="0.25">
      <c r="A60" s="87">
        <v>58</v>
      </c>
      <c r="B60" s="85" t="s">
        <v>826</v>
      </c>
      <c r="C60" s="86" t="s">
        <v>721</v>
      </c>
      <c r="D60" s="86" t="s">
        <v>724</v>
      </c>
      <c r="E60" s="85" t="s">
        <v>599</v>
      </c>
      <c r="F60" s="85" t="s">
        <v>825</v>
      </c>
    </row>
    <row r="61" spans="1:6" ht="20.100000000000001" customHeight="1" x14ac:dyDescent="0.25">
      <c r="A61" s="87">
        <v>59</v>
      </c>
      <c r="B61" s="85" t="s">
        <v>824</v>
      </c>
      <c r="C61" s="86" t="s">
        <v>721</v>
      </c>
      <c r="D61" s="86" t="s">
        <v>724</v>
      </c>
      <c r="E61" s="85" t="s">
        <v>749</v>
      </c>
      <c r="F61" s="85" t="s">
        <v>823</v>
      </c>
    </row>
    <row r="62" spans="1:6" ht="20.100000000000001" customHeight="1" x14ac:dyDescent="0.25">
      <c r="A62" s="87">
        <v>60</v>
      </c>
      <c r="B62" s="85" t="s">
        <v>822</v>
      </c>
      <c r="C62" s="86" t="s">
        <v>774</v>
      </c>
      <c r="D62" s="86" t="s">
        <v>663</v>
      </c>
      <c r="E62" s="85" t="s">
        <v>599</v>
      </c>
      <c r="F62" s="85" t="s">
        <v>821</v>
      </c>
    </row>
    <row r="63" spans="1:6" ht="20.100000000000001" customHeight="1" x14ac:dyDescent="0.25">
      <c r="A63" s="87">
        <v>61</v>
      </c>
      <c r="B63" s="85" t="s">
        <v>820</v>
      </c>
      <c r="C63" s="86" t="s">
        <v>819</v>
      </c>
      <c r="D63" s="86" t="s">
        <v>624</v>
      </c>
      <c r="E63" s="85" t="s">
        <v>586</v>
      </c>
      <c r="F63" s="85" t="s">
        <v>818</v>
      </c>
    </row>
    <row r="64" spans="1:6" ht="20.100000000000001" customHeight="1" x14ac:dyDescent="0.25">
      <c r="A64" s="87">
        <v>62</v>
      </c>
      <c r="B64" s="85" t="s">
        <v>817</v>
      </c>
      <c r="C64" s="86" t="s">
        <v>721</v>
      </c>
      <c r="D64" s="86" t="s">
        <v>724</v>
      </c>
      <c r="E64" s="85" t="s">
        <v>749</v>
      </c>
      <c r="F64" s="85" t="s">
        <v>816</v>
      </c>
    </row>
    <row r="65" spans="1:6" ht="20.100000000000001" customHeight="1" x14ac:dyDescent="0.25">
      <c r="A65" s="87">
        <v>63</v>
      </c>
      <c r="B65" s="85" t="s">
        <v>815</v>
      </c>
      <c r="C65" s="86" t="s">
        <v>721</v>
      </c>
      <c r="D65" s="86" t="s">
        <v>724</v>
      </c>
      <c r="E65" s="85" t="s">
        <v>749</v>
      </c>
      <c r="F65" s="85" t="s">
        <v>814</v>
      </c>
    </row>
    <row r="66" spans="1:6" ht="20.100000000000001" customHeight="1" x14ac:dyDescent="0.25">
      <c r="A66" s="87">
        <v>64</v>
      </c>
      <c r="B66" s="85" t="s">
        <v>813</v>
      </c>
      <c r="C66" s="86" t="s">
        <v>721</v>
      </c>
      <c r="D66" s="86" t="s">
        <v>724</v>
      </c>
      <c r="E66" s="85" t="s">
        <v>629</v>
      </c>
      <c r="F66" s="85" t="s">
        <v>812</v>
      </c>
    </row>
    <row r="67" spans="1:6" ht="20.100000000000001" customHeight="1" x14ac:dyDescent="0.25">
      <c r="A67" s="87">
        <v>65</v>
      </c>
      <c r="B67" s="85" t="s">
        <v>811</v>
      </c>
      <c r="C67" s="86" t="s">
        <v>721</v>
      </c>
      <c r="D67" s="86" t="s">
        <v>732</v>
      </c>
      <c r="E67" s="85" t="s">
        <v>596</v>
      </c>
      <c r="F67" s="85" t="s">
        <v>810</v>
      </c>
    </row>
    <row r="68" spans="1:6" ht="30.75" customHeight="1" x14ac:dyDescent="0.25">
      <c r="A68" s="87">
        <v>66</v>
      </c>
      <c r="B68" s="85" t="s">
        <v>809</v>
      </c>
      <c r="C68" s="86" t="s">
        <v>733</v>
      </c>
      <c r="D68" s="86" t="s">
        <v>808</v>
      </c>
      <c r="E68" s="85" t="s">
        <v>629</v>
      </c>
      <c r="F68" s="85" t="s">
        <v>807</v>
      </c>
    </row>
    <row r="69" spans="1:6" ht="20.100000000000001" customHeight="1" x14ac:dyDescent="0.25">
      <c r="A69" s="87">
        <v>67</v>
      </c>
      <c r="B69" s="85" t="s">
        <v>806</v>
      </c>
      <c r="C69" s="86" t="s">
        <v>721</v>
      </c>
      <c r="D69" s="86" t="s">
        <v>724</v>
      </c>
      <c r="E69" s="85" t="s">
        <v>596</v>
      </c>
      <c r="F69" s="85" t="s">
        <v>805</v>
      </c>
    </row>
    <row r="70" spans="1:6" ht="20.100000000000001" customHeight="1" x14ac:dyDescent="0.25">
      <c r="A70" s="87">
        <v>68</v>
      </c>
      <c r="B70" s="85" t="s">
        <v>804</v>
      </c>
      <c r="C70" s="86" t="s">
        <v>733</v>
      </c>
      <c r="D70" s="86" t="s">
        <v>732</v>
      </c>
      <c r="E70" s="85" t="s">
        <v>596</v>
      </c>
      <c r="F70" s="85" t="s">
        <v>803</v>
      </c>
    </row>
    <row r="71" spans="1:6" ht="20.100000000000001" customHeight="1" x14ac:dyDescent="0.25">
      <c r="A71" s="87">
        <v>69</v>
      </c>
      <c r="B71" s="85" t="s">
        <v>802</v>
      </c>
      <c r="C71" s="86" t="s">
        <v>721</v>
      </c>
      <c r="D71" s="86" t="s">
        <v>732</v>
      </c>
      <c r="E71" s="85" t="s">
        <v>629</v>
      </c>
      <c r="F71" s="85" t="s">
        <v>801</v>
      </c>
    </row>
    <row r="72" spans="1:6" ht="20.100000000000001" customHeight="1" x14ac:dyDescent="0.25">
      <c r="A72" s="87">
        <v>70</v>
      </c>
      <c r="B72" s="85" t="s">
        <v>800</v>
      </c>
      <c r="C72" s="86" t="s">
        <v>721</v>
      </c>
      <c r="D72" s="86" t="s">
        <v>621</v>
      </c>
      <c r="E72" s="85" t="s">
        <v>629</v>
      </c>
      <c r="F72" s="85" t="s">
        <v>799</v>
      </c>
    </row>
    <row r="73" spans="1:6" ht="20.100000000000001" customHeight="1" x14ac:dyDescent="0.25">
      <c r="A73" s="87">
        <v>71</v>
      </c>
      <c r="B73" s="85" t="s">
        <v>798</v>
      </c>
      <c r="C73" s="86" t="s">
        <v>721</v>
      </c>
      <c r="D73" s="86" t="s">
        <v>797</v>
      </c>
      <c r="E73" s="85" t="s">
        <v>596</v>
      </c>
      <c r="F73" s="85" t="s">
        <v>796</v>
      </c>
    </row>
    <row r="74" spans="1:6" ht="20.100000000000001" customHeight="1" x14ac:dyDescent="0.25">
      <c r="A74" s="87">
        <v>72</v>
      </c>
      <c r="B74" s="85" t="s">
        <v>795</v>
      </c>
      <c r="C74" s="86" t="s">
        <v>746</v>
      </c>
      <c r="D74" s="86" t="s">
        <v>624</v>
      </c>
      <c r="E74" s="85" t="s">
        <v>599</v>
      </c>
      <c r="F74" s="85" t="s">
        <v>794</v>
      </c>
    </row>
    <row r="75" spans="1:6" ht="20.100000000000001" customHeight="1" x14ac:dyDescent="0.25">
      <c r="A75" s="87">
        <v>73</v>
      </c>
      <c r="B75" s="85" t="s">
        <v>793</v>
      </c>
      <c r="C75" s="86" t="s">
        <v>746</v>
      </c>
      <c r="D75" s="86" t="s">
        <v>624</v>
      </c>
      <c r="E75" s="85" t="s">
        <v>670</v>
      </c>
      <c r="F75" s="85" t="s">
        <v>792</v>
      </c>
    </row>
    <row r="76" spans="1:6" ht="20.100000000000001" customHeight="1" x14ac:dyDescent="0.25">
      <c r="A76" s="87">
        <v>74</v>
      </c>
      <c r="B76" s="85" t="s">
        <v>791</v>
      </c>
      <c r="C76" s="86" t="s">
        <v>746</v>
      </c>
      <c r="D76" s="86" t="s">
        <v>624</v>
      </c>
      <c r="E76" s="85" t="s">
        <v>599</v>
      </c>
      <c r="F76" s="85" t="s">
        <v>790</v>
      </c>
    </row>
    <row r="77" spans="1:6" ht="20.100000000000001" customHeight="1" x14ac:dyDescent="0.25">
      <c r="A77" s="87">
        <v>75</v>
      </c>
      <c r="B77" s="85" t="s">
        <v>789</v>
      </c>
      <c r="C77" s="86" t="s">
        <v>786</v>
      </c>
      <c r="D77" s="86" t="s">
        <v>701</v>
      </c>
      <c r="E77" s="85" t="s">
        <v>670</v>
      </c>
      <c r="F77" s="85" t="s">
        <v>788</v>
      </c>
    </row>
    <row r="78" spans="1:6" ht="20.100000000000001" customHeight="1" x14ac:dyDescent="0.25">
      <c r="A78" s="87">
        <v>76</v>
      </c>
      <c r="B78" s="85" t="s">
        <v>787</v>
      </c>
      <c r="C78" s="86" t="s">
        <v>786</v>
      </c>
      <c r="D78" s="86" t="s">
        <v>701</v>
      </c>
      <c r="E78" s="85" t="s">
        <v>670</v>
      </c>
      <c r="F78" s="85" t="s">
        <v>785</v>
      </c>
    </row>
    <row r="79" spans="1:6" ht="20.100000000000001" customHeight="1" x14ac:dyDescent="0.25">
      <c r="A79" s="87">
        <v>77</v>
      </c>
      <c r="B79" s="85" t="s">
        <v>784</v>
      </c>
      <c r="C79" s="86" t="s">
        <v>779</v>
      </c>
      <c r="D79" s="86" t="s">
        <v>701</v>
      </c>
      <c r="E79" s="85" t="s">
        <v>670</v>
      </c>
      <c r="F79" s="85" t="s">
        <v>783</v>
      </c>
    </row>
    <row r="80" spans="1:6" ht="20.100000000000001" customHeight="1" x14ac:dyDescent="0.25">
      <c r="A80" s="87">
        <v>78</v>
      </c>
      <c r="B80" s="85" t="s">
        <v>782</v>
      </c>
      <c r="C80" s="86" t="s">
        <v>779</v>
      </c>
      <c r="D80" s="86" t="s">
        <v>701</v>
      </c>
      <c r="E80" s="85" t="s">
        <v>670</v>
      </c>
      <c r="F80" s="85" t="s">
        <v>781</v>
      </c>
    </row>
    <row r="81" spans="1:6" ht="20.100000000000001" customHeight="1" x14ac:dyDescent="0.25">
      <c r="A81" s="87">
        <v>79</v>
      </c>
      <c r="B81" s="85" t="s">
        <v>780</v>
      </c>
      <c r="C81" s="86" t="s">
        <v>779</v>
      </c>
      <c r="D81" s="86" t="s">
        <v>701</v>
      </c>
      <c r="E81" s="85" t="s">
        <v>629</v>
      </c>
      <c r="F81" s="85" t="s">
        <v>778</v>
      </c>
    </row>
    <row r="82" spans="1:6" ht="20.100000000000001" customHeight="1" x14ac:dyDescent="0.25">
      <c r="A82" s="87">
        <v>80</v>
      </c>
      <c r="B82" s="85" t="s">
        <v>777</v>
      </c>
      <c r="C82" s="86" t="s">
        <v>721</v>
      </c>
      <c r="D82" s="86" t="s">
        <v>701</v>
      </c>
      <c r="E82" s="85" t="s">
        <v>749</v>
      </c>
      <c r="F82" s="85" t="s">
        <v>776</v>
      </c>
    </row>
    <row r="83" spans="1:6" ht="20.100000000000001" customHeight="1" x14ac:dyDescent="0.25">
      <c r="A83" s="87">
        <v>81</v>
      </c>
      <c r="B83" s="85" t="s">
        <v>775</v>
      </c>
      <c r="C83" s="86" t="s">
        <v>774</v>
      </c>
      <c r="D83" s="86" t="s">
        <v>701</v>
      </c>
      <c r="E83" s="85" t="s">
        <v>670</v>
      </c>
      <c r="F83" s="85" t="s">
        <v>773</v>
      </c>
    </row>
    <row r="84" spans="1:6" ht="20.100000000000001" customHeight="1" x14ac:dyDescent="0.25">
      <c r="A84" s="87">
        <v>82</v>
      </c>
      <c r="B84" s="85" t="s">
        <v>772</v>
      </c>
      <c r="C84" s="86" t="s">
        <v>721</v>
      </c>
      <c r="D84" s="86" t="s">
        <v>701</v>
      </c>
      <c r="E84" s="85" t="s">
        <v>596</v>
      </c>
      <c r="F84" s="85" t="s">
        <v>771</v>
      </c>
    </row>
    <row r="85" spans="1:6" ht="20.100000000000001" customHeight="1" x14ac:dyDescent="0.25">
      <c r="A85" s="87">
        <v>83</v>
      </c>
      <c r="B85" s="85" t="s">
        <v>770</v>
      </c>
      <c r="C85" s="86" t="s">
        <v>769</v>
      </c>
      <c r="D85" s="86" t="s">
        <v>701</v>
      </c>
      <c r="E85" s="85" t="s">
        <v>749</v>
      </c>
      <c r="F85" s="85" t="s">
        <v>768</v>
      </c>
    </row>
    <row r="86" spans="1:6" ht="20.100000000000001" customHeight="1" x14ac:dyDescent="0.25">
      <c r="A86" s="87">
        <v>84</v>
      </c>
      <c r="B86" s="85" t="s">
        <v>767</v>
      </c>
      <c r="C86" s="86" t="s">
        <v>721</v>
      </c>
      <c r="D86" s="86" t="s">
        <v>701</v>
      </c>
      <c r="E86" s="85" t="s">
        <v>749</v>
      </c>
      <c r="F86" s="85" t="s">
        <v>766</v>
      </c>
    </row>
    <row r="87" spans="1:6" ht="20.100000000000001" customHeight="1" x14ac:dyDescent="0.25">
      <c r="A87" s="87">
        <v>85</v>
      </c>
      <c r="B87" s="85" t="s">
        <v>765</v>
      </c>
      <c r="C87" s="86" t="s">
        <v>750</v>
      </c>
      <c r="D87" s="86" t="s">
        <v>701</v>
      </c>
      <c r="E87" s="85" t="s">
        <v>749</v>
      </c>
      <c r="F87" s="85" t="s">
        <v>764</v>
      </c>
    </row>
    <row r="88" spans="1:6" ht="20.100000000000001" customHeight="1" x14ac:dyDescent="0.25">
      <c r="A88" s="87">
        <v>86</v>
      </c>
      <c r="B88" s="85" t="s">
        <v>763</v>
      </c>
      <c r="C88" s="86" t="s">
        <v>721</v>
      </c>
      <c r="D88" s="86" t="s">
        <v>701</v>
      </c>
      <c r="E88" s="85" t="s">
        <v>749</v>
      </c>
      <c r="F88" s="85" t="s">
        <v>762</v>
      </c>
    </row>
    <row r="89" spans="1:6" ht="20.100000000000001" customHeight="1" x14ac:dyDescent="0.25">
      <c r="A89" s="87">
        <v>87</v>
      </c>
      <c r="B89" s="85" t="s">
        <v>761</v>
      </c>
      <c r="C89" s="86" t="s">
        <v>743</v>
      </c>
      <c r="D89" s="86" t="s">
        <v>624</v>
      </c>
      <c r="E89" s="85" t="s">
        <v>670</v>
      </c>
      <c r="F89" s="85" t="s">
        <v>760</v>
      </c>
    </row>
    <row r="90" spans="1:6" ht="20.100000000000001" customHeight="1" x14ac:dyDescent="0.25">
      <c r="A90" s="87">
        <v>88</v>
      </c>
      <c r="B90" s="85" t="s">
        <v>759</v>
      </c>
      <c r="C90" s="86" t="s">
        <v>721</v>
      </c>
      <c r="D90" s="86" t="s">
        <v>624</v>
      </c>
      <c r="E90" s="85" t="s">
        <v>610</v>
      </c>
      <c r="F90" s="85" t="s">
        <v>758</v>
      </c>
    </row>
    <row r="91" spans="1:6" ht="20.100000000000001" customHeight="1" x14ac:dyDescent="0.25">
      <c r="A91" s="87">
        <v>89</v>
      </c>
      <c r="B91" s="85" t="s">
        <v>757</v>
      </c>
      <c r="C91" s="86" t="s">
        <v>721</v>
      </c>
      <c r="D91" s="86" t="s">
        <v>624</v>
      </c>
      <c r="E91" s="85" t="s">
        <v>629</v>
      </c>
      <c r="F91" s="85" t="s">
        <v>756</v>
      </c>
    </row>
    <row r="92" spans="1:6" ht="20.100000000000001" customHeight="1" x14ac:dyDescent="0.25">
      <c r="A92" s="87">
        <v>90</v>
      </c>
      <c r="B92" s="85" t="s">
        <v>755</v>
      </c>
      <c r="C92" s="86" t="s">
        <v>721</v>
      </c>
      <c r="D92" s="86" t="s">
        <v>724</v>
      </c>
      <c r="E92" s="85" t="s">
        <v>629</v>
      </c>
      <c r="F92" s="85" t="s">
        <v>754</v>
      </c>
    </row>
    <row r="93" spans="1:6" ht="20.100000000000001" customHeight="1" x14ac:dyDescent="0.25">
      <c r="A93" s="87">
        <v>91</v>
      </c>
      <c r="B93" s="85" t="s">
        <v>753</v>
      </c>
      <c r="C93" s="86" t="s">
        <v>743</v>
      </c>
      <c r="D93" s="86" t="s">
        <v>624</v>
      </c>
      <c r="E93" s="85" t="s">
        <v>749</v>
      </c>
      <c r="F93" s="85" t="s">
        <v>752</v>
      </c>
    </row>
    <row r="94" spans="1:6" ht="20.100000000000001" customHeight="1" x14ac:dyDescent="0.25">
      <c r="A94" s="87">
        <v>92</v>
      </c>
      <c r="B94" s="85" t="s">
        <v>751</v>
      </c>
      <c r="C94" s="86" t="s">
        <v>750</v>
      </c>
      <c r="D94" s="86" t="s">
        <v>701</v>
      </c>
      <c r="E94" s="85" t="s">
        <v>749</v>
      </c>
      <c r="F94" s="85" t="s">
        <v>748</v>
      </c>
    </row>
    <row r="95" spans="1:6" ht="20.100000000000001" customHeight="1" x14ac:dyDescent="0.25">
      <c r="A95" s="87">
        <v>93</v>
      </c>
      <c r="B95" s="85" t="s">
        <v>747</v>
      </c>
      <c r="C95" s="86" t="s">
        <v>746</v>
      </c>
      <c r="D95" s="86" t="s">
        <v>624</v>
      </c>
      <c r="E95" s="85" t="s">
        <v>599</v>
      </c>
      <c r="F95" s="85" t="s">
        <v>745</v>
      </c>
    </row>
    <row r="96" spans="1:6" ht="20.100000000000001" customHeight="1" x14ac:dyDescent="0.25">
      <c r="A96" s="87">
        <v>94</v>
      </c>
      <c r="B96" s="85" t="s">
        <v>744</v>
      </c>
      <c r="C96" s="86" t="s">
        <v>743</v>
      </c>
      <c r="D96" s="86" t="s">
        <v>624</v>
      </c>
      <c r="E96" s="85" t="s">
        <v>629</v>
      </c>
      <c r="F96" s="85" t="s">
        <v>742</v>
      </c>
    </row>
    <row r="97" spans="1:6" ht="20.100000000000001" customHeight="1" x14ac:dyDescent="0.25">
      <c r="A97" s="87">
        <v>95</v>
      </c>
      <c r="B97" s="85" t="s">
        <v>741</v>
      </c>
      <c r="C97" s="86" t="s">
        <v>721</v>
      </c>
      <c r="D97" s="86" t="s">
        <v>609</v>
      </c>
      <c r="E97" s="85" t="s">
        <v>736</v>
      </c>
      <c r="F97" s="85" t="s">
        <v>740</v>
      </c>
    </row>
    <row r="98" spans="1:6" ht="20.100000000000001" customHeight="1" x14ac:dyDescent="0.25">
      <c r="A98" s="87">
        <v>96</v>
      </c>
      <c r="B98" s="85" t="s">
        <v>739</v>
      </c>
      <c r="C98" s="86" t="s">
        <v>721</v>
      </c>
      <c r="D98" s="86" t="s">
        <v>609</v>
      </c>
      <c r="E98" s="85" t="s">
        <v>736</v>
      </c>
      <c r="F98" s="85" t="s">
        <v>738</v>
      </c>
    </row>
    <row r="99" spans="1:6" ht="20.100000000000001" customHeight="1" x14ac:dyDescent="0.25">
      <c r="A99" s="87">
        <v>97</v>
      </c>
      <c r="B99" s="85" t="s">
        <v>737</v>
      </c>
      <c r="C99" s="86" t="s">
        <v>721</v>
      </c>
      <c r="D99" s="86" t="s">
        <v>609</v>
      </c>
      <c r="E99" s="85" t="s">
        <v>736</v>
      </c>
      <c r="F99" s="85" t="s">
        <v>735</v>
      </c>
    </row>
    <row r="100" spans="1:6" ht="20.100000000000001" customHeight="1" x14ac:dyDescent="0.25">
      <c r="A100" s="87">
        <v>98</v>
      </c>
      <c r="B100" s="85" t="s">
        <v>734</v>
      </c>
      <c r="C100" s="86" t="s">
        <v>733</v>
      </c>
      <c r="D100" s="86" t="s">
        <v>732</v>
      </c>
      <c r="E100" s="85" t="s">
        <v>596</v>
      </c>
      <c r="F100" s="85" t="s">
        <v>731</v>
      </c>
    </row>
    <row r="101" spans="1:6" ht="20.100000000000001" customHeight="1" x14ac:dyDescent="0.25">
      <c r="A101" s="87">
        <v>99</v>
      </c>
      <c r="B101" s="85" t="s">
        <v>730</v>
      </c>
      <c r="C101" s="86" t="s">
        <v>729</v>
      </c>
      <c r="D101" s="86" t="s">
        <v>724</v>
      </c>
      <c r="E101" s="85" t="s">
        <v>629</v>
      </c>
      <c r="F101" s="85" t="s">
        <v>728</v>
      </c>
    </row>
    <row r="102" spans="1:6" ht="20.100000000000001" customHeight="1" x14ac:dyDescent="0.25">
      <c r="A102" s="87">
        <v>100</v>
      </c>
      <c r="B102" s="85" t="s">
        <v>727</v>
      </c>
      <c r="C102" s="86" t="s">
        <v>721</v>
      </c>
      <c r="D102" s="86" t="s">
        <v>724</v>
      </c>
      <c r="E102" s="85" t="s">
        <v>629</v>
      </c>
      <c r="F102" s="85" t="s">
        <v>726</v>
      </c>
    </row>
    <row r="103" spans="1:6" ht="20.100000000000001" customHeight="1" x14ac:dyDescent="0.25">
      <c r="A103" s="87">
        <v>101</v>
      </c>
      <c r="B103" s="85" t="s">
        <v>725</v>
      </c>
      <c r="C103" s="86" t="s">
        <v>721</v>
      </c>
      <c r="D103" s="86" t="s">
        <v>724</v>
      </c>
      <c r="E103" s="85" t="s">
        <v>629</v>
      </c>
      <c r="F103" s="85" t="s">
        <v>723</v>
      </c>
    </row>
    <row r="104" spans="1:6" ht="20.100000000000001" customHeight="1" x14ac:dyDescent="0.25">
      <c r="A104" s="87">
        <v>102</v>
      </c>
      <c r="B104" s="85" t="s">
        <v>722</v>
      </c>
      <c r="C104" s="86" t="s">
        <v>721</v>
      </c>
      <c r="D104" s="86" t="s">
        <v>596</v>
      </c>
      <c r="E104" s="85" t="s">
        <v>596</v>
      </c>
      <c r="F104" s="85" t="s">
        <v>720</v>
      </c>
    </row>
    <row r="105" spans="1:6" ht="20.100000000000001" customHeight="1" x14ac:dyDescent="0.25">
      <c r="A105" s="87">
        <v>103</v>
      </c>
      <c r="B105" s="85" t="s">
        <v>719</v>
      </c>
      <c r="C105" s="86" t="s">
        <v>711</v>
      </c>
      <c r="D105" s="86" t="s">
        <v>713</v>
      </c>
      <c r="E105" s="85" t="s">
        <v>595</v>
      </c>
      <c r="F105" s="85" t="s">
        <v>718</v>
      </c>
    </row>
    <row r="106" spans="1:6" ht="20.100000000000001" customHeight="1" x14ac:dyDescent="0.25">
      <c r="A106" s="87">
        <v>104</v>
      </c>
      <c r="B106" s="85" t="s">
        <v>78</v>
      </c>
      <c r="C106" s="86" t="s">
        <v>711</v>
      </c>
      <c r="D106" s="86" t="s">
        <v>668</v>
      </c>
      <c r="E106" s="85" t="s">
        <v>599</v>
      </c>
      <c r="F106" s="85" t="s">
        <v>717</v>
      </c>
    </row>
    <row r="107" spans="1:6" ht="20.100000000000001" customHeight="1" x14ac:dyDescent="0.25">
      <c r="A107" s="87">
        <v>105</v>
      </c>
      <c r="B107" s="85" t="s">
        <v>716</v>
      </c>
      <c r="C107" s="86" t="s">
        <v>711</v>
      </c>
      <c r="D107" s="86" t="s">
        <v>713</v>
      </c>
      <c r="E107" s="85" t="s">
        <v>595</v>
      </c>
      <c r="F107" s="85" t="s">
        <v>715</v>
      </c>
    </row>
    <row r="108" spans="1:6" ht="20.100000000000001" customHeight="1" x14ac:dyDescent="0.25">
      <c r="A108" s="87">
        <v>106</v>
      </c>
      <c r="B108" s="85" t="s">
        <v>714</v>
      </c>
      <c r="C108" s="86" t="s">
        <v>711</v>
      </c>
      <c r="D108" s="86" t="s">
        <v>713</v>
      </c>
      <c r="E108" s="85" t="s">
        <v>595</v>
      </c>
      <c r="F108" s="85" t="s">
        <v>712</v>
      </c>
    </row>
    <row r="109" spans="1:6" ht="20.100000000000001" customHeight="1" x14ac:dyDescent="0.25">
      <c r="A109" s="87">
        <v>107</v>
      </c>
      <c r="B109" s="85" t="s">
        <v>80</v>
      </c>
      <c r="C109" s="86" t="s">
        <v>711</v>
      </c>
      <c r="D109" s="86" t="s">
        <v>668</v>
      </c>
      <c r="E109" s="85" t="s">
        <v>599</v>
      </c>
      <c r="F109" s="85" t="s">
        <v>710</v>
      </c>
    </row>
    <row r="110" spans="1:6" ht="20.100000000000001" customHeight="1" x14ac:dyDescent="0.25">
      <c r="A110" s="87">
        <v>108</v>
      </c>
      <c r="B110" s="85" t="s">
        <v>709</v>
      </c>
      <c r="C110" s="86" t="s">
        <v>702</v>
      </c>
      <c r="D110" s="86" t="s">
        <v>609</v>
      </c>
      <c r="E110" s="85" t="s">
        <v>586</v>
      </c>
      <c r="F110" s="85" t="s">
        <v>708</v>
      </c>
    </row>
    <row r="111" spans="1:6" ht="20.100000000000001" customHeight="1" x14ac:dyDescent="0.25">
      <c r="A111" s="87">
        <v>109</v>
      </c>
      <c r="B111" s="85" t="s">
        <v>707</v>
      </c>
      <c r="C111" s="86" t="s">
        <v>702</v>
      </c>
      <c r="D111" s="86" t="s">
        <v>701</v>
      </c>
      <c r="E111" s="85" t="s">
        <v>586</v>
      </c>
      <c r="F111" s="85" t="s">
        <v>706</v>
      </c>
    </row>
    <row r="112" spans="1:6" ht="20.100000000000001" customHeight="1" x14ac:dyDescent="0.25">
      <c r="A112" s="87">
        <v>110</v>
      </c>
      <c r="B112" s="85" t="s">
        <v>705</v>
      </c>
      <c r="C112" s="86" t="s">
        <v>702</v>
      </c>
      <c r="D112" s="86" t="s">
        <v>701</v>
      </c>
      <c r="E112" s="85" t="s">
        <v>586</v>
      </c>
      <c r="F112" s="85" t="s">
        <v>704</v>
      </c>
    </row>
    <row r="113" spans="1:6" ht="20.100000000000001" customHeight="1" x14ac:dyDescent="0.25">
      <c r="A113" s="87">
        <v>111</v>
      </c>
      <c r="B113" s="85" t="s">
        <v>703</v>
      </c>
      <c r="C113" s="86" t="s">
        <v>702</v>
      </c>
      <c r="D113" s="86" t="s">
        <v>701</v>
      </c>
      <c r="E113" s="85" t="s">
        <v>586</v>
      </c>
      <c r="F113" s="85" t="s">
        <v>700</v>
      </c>
    </row>
    <row r="114" spans="1:6" ht="20.100000000000001" customHeight="1" x14ac:dyDescent="0.25">
      <c r="A114" s="87">
        <v>112</v>
      </c>
      <c r="B114" s="85" t="s">
        <v>699</v>
      </c>
      <c r="C114" s="86" t="s">
        <v>696</v>
      </c>
      <c r="D114" s="86" t="s">
        <v>695</v>
      </c>
      <c r="E114" s="85" t="s">
        <v>599</v>
      </c>
      <c r="F114" s="85" t="s">
        <v>698</v>
      </c>
    </row>
    <row r="115" spans="1:6" ht="20.100000000000001" customHeight="1" x14ac:dyDescent="0.25">
      <c r="A115" s="87">
        <v>113</v>
      </c>
      <c r="B115" s="85" t="s">
        <v>697</v>
      </c>
      <c r="C115" s="86" t="s">
        <v>696</v>
      </c>
      <c r="D115" s="86" t="s">
        <v>695</v>
      </c>
      <c r="E115" s="85" t="s">
        <v>599</v>
      </c>
      <c r="F115" s="85" t="s">
        <v>694</v>
      </c>
    </row>
    <row r="116" spans="1:6" ht="20.100000000000001" customHeight="1" x14ac:dyDescent="0.25">
      <c r="A116" s="87">
        <v>114</v>
      </c>
      <c r="B116" s="85" t="s">
        <v>693</v>
      </c>
      <c r="C116" s="86" t="s">
        <v>680</v>
      </c>
      <c r="D116" s="86" t="s">
        <v>679</v>
      </c>
      <c r="E116" s="85" t="s">
        <v>595</v>
      </c>
      <c r="F116" s="85" t="s">
        <v>692</v>
      </c>
    </row>
    <row r="117" spans="1:6" ht="20.100000000000001" customHeight="1" x14ac:dyDescent="0.25">
      <c r="A117" s="87">
        <v>115</v>
      </c>
      <c r="B117" s="85" t="s">
        <v>691</v>
      </c>
      <c r="C117" s="86" t="s">
        <v>680</v>
      </c>
      <c r="D117" s="86" t="s">
        <v>679</v>
      </c>
      <c r="E117" s="85" t="s">
        <v>610</v>
      </c>
      <c r="F117" s="85" t="s">
        <v>690</v>
      </c>
    </row>
    <row r="118" spans="1:6" ht="20.100000000000001" customHeight="1" x14ac:dyDescent="0.25">
      <c r="A118" s="87">
        <v>116</v>
      </c>
      <c r="B118" s="85" t="s">
        <v>689</v>
      </c>
      <c r="C118" s="86" t="s">
        <v>680</v>
      </c>
      <c r="D118" s="86" t="s">
        <v>679</v>
      </c>
      <c r="E118" s="85" t="s">
        <v>595</v>
      </c>
      <c r="F118" s="85" t="s">
        <v>688</v>
      </c>
    </row>
    <row r="119" spans="1:6" ht="20.100000000000001" customHeight="1" x14ac:dyDescent="0.25">
      <c r="A119" s="87">
        <v>117</v>
      </c>
      <c r="B119" s="85" t="s">
        <v>687</v>
      </c>
      <c r="C119" s="86" t="s">
        <v>680</v>
      </c>
      <c r="D119" s="86" t="s">
        <v>679</v>
      </c>
      <c r="E119" s="85" t="s">
        <v>595</v>
      </c>
      <c r="F119" s="85" t="s">
        <v>686</v>
      </c>
    </row>
    <row r="120" spans="1:6" ht="20.100000000000001" customHeight="1" x14ac:dyDescent="0.25">
      <c r="A120" s="87">
        <v>118</v>
      </c>
      <c r="B120" s="85" t="s">
        <v>685</v>
      </c>
      <c r="C120" s="86" t="s">
        <v>680</v>
      </c>
      <c r="D120" s="86" t="s">
        <v>679</v>
      </c>
      <c r="E120" s="85" t="s">
        <v>595</v>
      </c>
      <c r="F120" s="85" t="s">
        <v>684</v>
      </c>
    </row>
    <row r="121" spans="1:6" ht="20.100000000000001" customHeight="1" x14ac:dyDescent="0.25">
      <c r="A121" s="87">
        <v>119</v>
      </c>
      <c r="B121" s="85" t="s">
        <v>683</v>
      </c>
      <c r="C121" s="86" t="s">
        <v>680</v>
      </c>
      <c r="D121" s="86" t="s">
        <v>679</v>
      </c>
      <c r="E121" s="85" t="s">
        <v>595</v>
      </c>
      <c r="F121" s="85" t="s">
        <v>682</v>
      </c>
    </row>
    <row r="122" spans="1:6" ht="20.100000000000001" customHeight="1" x14ac:dyDescent="0.25">
      <c r="A122" s="87">
        <v>120</v>
      </c>
      <c r="B122" s="85" t="s">
        <v>681</v>
      </c>
      <c r="C122" s="86" t="s">
        <v>680</v>
      </c>
      <c r="D122" s="86" t="s">
        <v>679</v>
      </c>
      <c r="E122" s="85" t="s">
        <v>595</v>
      </c>
      <c r="F122" s="85" t="s">
        <v>678</v>
      </c>
    </row>
    <row r="123" spans="1:6" ht="20.100000000000001" customHeight="1" x14ac:dyDescent="0.25">
      <c r="A123" s="87">
        <v>121</v>
      </c>
      <c r="B123" s="85" t="s">
        <v>677</v>
      </c>
      <c r="C123" s="86" t="s">
        <v>655</v>
      </c>
      <c r="D123" s="86" t="s">
        <v>609</v>
      </c>
      <c r="E123" s="85" t="s">
        <v>586</v>
      </c>
      <c r="F123" s="85" t="s">
        <v>676</v>
      </c>
    </row>
    <row r="124" spans="1:6" ht="20.100000000000001" customHeight="1" x14ac:dyDescent="0.25">
      <c r="A124" s="87">
        <v>122</v>
      </c>
      <c r="B124" s="85" t="s">
        <v>675</v>
      </c>
      <c r="C124" s="86" t="s">
        <v>655</v>
      </c>
      <c r="D124" s="86" t="s">
        <v>621</v>
      </c>
      <c r="E124" s="85" t="s">
        <v>610</v>
      </c>
      <c r="F124" s="85" t="s">
        <v>674</v>
      </c>
    </row>
    <row r="125" spans="1:6" ht="20.100000000000001" customHeight="1" x14ac:dyDescent="0.25">
      <c r="A125" s="87">
        <v>123</v>
      </c>
      <c r="B125" s="85" t="s">
        <v>673</v>
      </c>
      <c r="C125" s="86" t="s">
        <v>655</v>
      </c>
      <c r="D125" s="86" t="s">
        <v>609</v>
      </c>
      <c r="E125" s="85" t="s">
        <v>586</v>
      </c>
      <c r="F125" s="85" t="s">
        <v>672</v>
      </c>
    </row>
    <row r="126" spans="1:6" ht="20.100000000000001" customHeight="1" x14ac:dyDescent="0.25">
      <c r="A126" s="87">
        <v>124</v>
      </c>
      <c r="B126" s="85" t="s">
        <v>83</v>
      </c>
      <c r="C126" s="86" t="s">
        <v>655</v>
      </c>
      <c r="D126" s="86" t="s">
        <v>668</v>
      </c>
      <c r="E126" s="85" t="s">
        <v>610</v>
      </c>
      <c r="F126" s="85" t="s">
        <v>671</v>
      </c>
    </row>
    <row r="127" spans="1:6" ht="20.100000000000001" customHeight="1" x14ac:dyDescent="0.25">
      <c r="A127" s="87">
        <v>125</v>
      </c>
      <c r="B127" s="85" t="s">
        <v>87</v>
      </c>
      <c r="C127" s="86" t="s">
        <v>655</v>
      </c>
      <c r="D127" s="86" t="s">
        <v>668</v>
      </c>
      <c r="E127" s="85" t="s">
        <v>670</v>
      </c>
      <c r="F127" s="85" t="s">
        <v>669</v>
      </c>
    </row>
    <row r="128" spans="1:6" ht="20.100000000000001" customHeight="1" x14ac:dyDescent="0.25">
      <c r="A128" s="87">
        <v>126</v>
      </c>
      <c r="B128" s="85" t="s">
        <v>90</v>
      </c>
      <c r="C128" s="86" t="s">
        <v>655</v>
      </c>
      <c r="D128" s="86" t="s">
        <v>668</v>
      </c>
      <c r="E128" s="85" t="s">
        <v>599</v>
      </c>
      <c r="F128" s="85" t="s">
        <v>667</v>
      </c>
    </row>
    <row r="129" spans="1:6" ht="20.100000000000001" customHeight="1" x14ac:dyDescent="0.25">
      <c r="A129" s="87">
        <v>127</v>
      </c>
      <c r="B129" s="85" t="s">
        <v>666</v>
      </c>
      <c r="C129" s="86" t="s">
        <v>655</v>
      </c>
      <c r="D129" s="86" t="s">
        <v>663</v>
      </c>
      <c r="E129" s="85" t="s">
        <v>599</v>
      </c>
      <c r="F129" s="85" t="s">
        <v>665</v>
      </c>
    </row>
    <row r="130" spans="1:6" ht="20.100000000000001" customHeight="1" x14ac:dyDescent="0.25">
      <c r="A130" s="87">
        <v>128</v>
      </c>
      <c r="B130" s="85" t="s">
        <v>664</v>
      </c>
      <c r="C130" s="86" t="s">
        <v>655</v>
      </c>
      <c r="D130" s="86" t="s">
        <v>663</v>
      </c>
      <c r="E130" s="85" t="s">
        <v>599</v>
      </c>
      <c r="F130" s="85" t="s">
        <v>662</v>
      </c>
    </row>
    <row r="131" spans="1:6" ht="20.100000000000001" customHeight="1" x14ac:dyDescent="0.25">
      <c r="A131" s="87">
        <v>129</v>
      </c>
      <c r="B131" s="85" t="s">
        <v>661</v>
      </c>
      <c r="C131" s="86" t="s">
        <v>655</v>
      </c>
      <c r="D131" s="86" t="s">
        <v>660</v>
      </c>
      <c r="E131" s="85" t="s">
        <v>599</v>
      </c>
      <c r="F131" s="85" t="s">
        <v>659</v>
      </c>
    </row>
    <row r="132" spans="1:6" ht="20.100000000000001" customHeight="1" x14ac:dyDescent="0.25">
      <c r="A132" s="87">
        <v>130</v>
      </c>
      <c r="B132" s="85" t="s">
        <v>658</v>
      </c>
      <c r="C132" s="86" t="s">
        <v>655</v>
      </c>
      <c r="D132" s="86" t="s">
        <v>609</v>
      </c>
      <c r="E132" s="85" t="s">
        <v>599</v>
      </c>
      <c r="F132" s="85" t="s">
        <v>657</v>
      </c>
    </row>
    <row r="133" spans="1:6" ht="20.100000000000001" customHeight="1" x14ac:dyDescent="0.25">
      <c r="A133" s="87">
        <v>131</v>
      </c>
      <c r="B133" s="85" t="s">
        <v>656</v>
      </c>
      <c r="C133" s="86" t="s">
        <v>655</v>
      </c>
      <c r="D133" s="86" t="s">
        <v>609</v>
      </c>
      <c r="E133" s="85" t="s">
        <v>610</v>
      </c>
      <c r="F133" s="85" t="s">
        <v>654</v>
      </c>
    </row>
    <row r="134" spans="1:6" ht="20.100000000000001" customHeight="1" x14ac:dyDescent="0.25">
      <c r="A134" s="87">
        <v>132</v>
      </c>
      <c r="B134" s="85" t="s">
        <v>653</v>
      </c>
      <c r="C134" s="86" t="s">
        <v>610</v>
      </c>
      <c r="D134" s="86" t="s">
        <v>621</v>
      </c>
      <c r="E134" s="85" t="s">
        <v>610</v>
      </c>
      <c r="F134" s="85" t="s">
        <v>652</v>
      </c>
    </row>
    <row r="135" spans="1:6" ht="20.100000000000001" customHeight="1" x14ac:dyDescent="0.25">
      <c r="A135" s="87">
        <v>133</v>
      </c>
      <c r="B135" s="85" t="s">
        <v>651</v>
      </c>
      <c r="C135" s="86" t="s">
        <v>610</v>
      </c>
      <c r="D135" s="86" t="s">
        <v>650</v>
      </c>
      <c r="E135" s="85" t="s">
        <v>599</v>
      </c>
      <c r="F135" s="85" t="s">
        <v>649</v>
      </c>
    </row>
    <row r="136" spans="1:6" ht="20.100000000000001" customHeight="1" x14ac:dyDescent="0.25">
      <c r="A136" s="87">
        <v>134</v>
      </c>
      <c r="B136" s="85" t="s">
        <v>648</v>
      </c>
      <c r="C136" s="86" t="s">
        <v>610</v>
      </c>
      <c r="D136" s="86" t="s">
        <v>621</v>
      </c>
      <c r="E136" s="85" t="s">
        <v>610</v>
      </c>
      <c r="F136" s="85" t="s">
        <v>647</v>
      </c>
    </row>
    <row r="137" spans="1:6" ht="20.100000000000001" customHeight="1" x14ac:dyDescent="0.25">
      <c r="A137" s="87">
        <v>135</v>
      </c>
      <c r="B137" s="85" t="s">
        <v>646</v>
      </c>
      <c r="C137" s="86" t="s">
        <v>610</v>
      </c>
      <c r="D137" s="86" t="s">
        <v>624</v>
      </c>
      <c r="E137" s="85" t="s">
        <v>610</v>
      </c>
      <c r="F137" s="85" t="s">
        <v>645</v>
      </c>
    </row>
    <row r="138" spans="1:6" ht="20.100000000000001" customHeight="1" x14ac:dyDescent="0.25">
      <c r="A138" s="87">
        <v>136</v>
      </c>
      <c r="B138" s="85" t="s">
        <v>644</v>
      </c>
      <c r="C138" s="86" t="s">
        <v>610</v>
      </c>
      <c r="D138" s="86" t="s">
        <v>624</v>
      </c>
      <c r="E138" s="85" t="s">
        <v>610</v>
      </c>
      <c r="F138" s="85" t="s">
        <v>643</v>
      </c>
    </row>
    <row r="139" spans="1:6" ht="20.100000000000001" customHeight="1" x14ac:dyDescent="0.25">
      <c r="A139" s="87">
        <v>137</v>
      </c>
      <c r="B139" s="85" t="s">
        <v>642</v>
      </c>
      <c r="C139" s="86" t="s">
        <v>610</v>
      </c>
      <c r="D139" s="86" t="s">
        <v>624</v>
      </c>
      <c r="E139" s="85" t="s">
        <v>610</v>
      </c>
      <c r="F139" s="85" t="s">
        <v>641</v>
      </c>
    </row>
    <row r="140" spans="1:6" ht="20.100000000000001" customHeight="1" x14ac:dyDescent="0.25">
      <c r="A140" s="87">
        <v>138</v>
      </c>
      <c r="B140" s="85" t="s">
        <v>640</v>
      </c>
      <c r="C140" s="86" t="s">
        <v>610</v>
      </c>
      <c r="D140" s="86" t="s">
        <v>624</v>
      </c>
      <c r="E140" s="85" t="s">
        <v>610</v>
      </c>
      <c r="F140" s="85" t="s">
        <v>639</v>
      </c>
    </row>
    <row r="141" spans="1:6" ht="20.100000000000001" customHeight="1" x14ac:dyDescent="0.25">
      <c r="A141" s="87">
        <v>139</v>
      </c>
      <c r="B141" s="85" t="s">
        <v>638</v>
      </c>
      <c r="C141" s="86" t="s">
        <v>610</v>
      </c>
      <c r="D141" s="86" t="s">
        <v>609</v>
      </c>
      <c r="E141" s="85" t="s">
        <v>599</v>
      </c>
      <c r="F141" s="85" t="s">
        <v>637</v>
      </c>
    </row>
    <row r="142" spans="1:6" ht="20.100000000000001" customHeight="1" x14ac:dyDescent="0.25">
      <c r="A142" s="87">
        <v>140</v>
      </c>
      <c r="B142" s="85" t="s">
        <v>636</v>
      </c>
      <c r="C142" s="86" t="s">
        <v>610</v>
      </c>
      <c r="D142" s="86" t="s">
        <v>624</v>
      </c>
      <c r="E142" s="85" t="s">
        <v>610</v>
      </c>
      <c r="F142" s="85" t="s">
        <v>635</v>
      </c>
    </row>
    <row r="143" spans="1:6" ht="20.100000000000001" customHeight="1" x14ac:dyDescent="0.25">
      <c r="A143" s="87">
        <v>141</v>
      </c>
      <c r="B143" s="85" t="s">
        <v>634</v>
      </c>
      <c r="C143" s="86" t="s">
        <v>610</v>
      </c>
      <c r="D143" s="86" t="s">
        <v>621</v>
      </c>
      <c r="E143" s="85" t="s">
        <v>610</v>
      </c>
      <c r="F143" s="85" t="s">
        <v>633</v>
      </c>
    </row>
    <row r="144" spans="1:6" ht="20.100000000000001" customHeight="1" x14ac:dyDescent="0.25">
      <c r="A144" s="87">
        <v>142</v>
      </c>
      <c r="B144" s="85" t="s">
        <v>632</v>
      </c>
      <c r="C144" s="86" t="s">
        <v>610</v>
      </c>
      <c r="D144" s="86" t="s">
        <v>621</v>
      </c>
      <c r="E144" s="85" t="s">
        <v>610</v>
      </c>
      <c r="F144" s="85" t="s">
        <v>631</v>
      </c>
    </row>
    <row r="145" spans="1:6" ht="20.100000000000001" customHeight="1" x14ac:dyDescent="0.25">
      <c r="A145" s="87">
        <v>143</v>
      </c>
      <c r="B145" s="85" t="s">
        <v>630</v>
      </c>
      <c r="C145" s="86" t="s">
        <v>610</v>
      </c>
      <c r="D145" s="86" t="s">
        <v>609</v>
      </c>
      <c r="E145" s="85" t="s">
        <v>629</v>
      </c>
      <c r="F145" s="85" t="s">
        <v>628</v>
      </c>
    </row>
    <row r="146" spans="1:6" ht="20.100000000000001" customHeight="1" x14ac:dyDescent="0.25">
      <c r="A146" s="87">
        <v>144</v>
      </c>
      <c r="B146" s="85" t="s">
        <v>627</v>
      </c>
      <c r="C146" s="86" t="s">
        <v>610</v>
      </c>
      <c r="D146" s="86" t="s">
        <v>621</v>
      </c>
      <c r="E146" s="85" t="s">
        <v>610</v>
      </c>
      <c r="F146" s="85" t="s">
        <v>626</v>
      </c>
    </row>
    <row r="147" spans="1:6" ht="20.100000000000001" customHeight="1" x14ac:dyDescent="0.25">
      <c r="A147" s="87">
        <v>145</v>
      </c>
      <c r="B147" s="85" t="s">
        <v>625</v>
      </c>
      <c r="C147" s="86" t="s">
        <v>610</v>
      </c>
      <c r="D147" s="86" t="s">
        <v>624</v>
      </c>
      <c r="E147" s="85" t="s">
        <v>610</v>
      </c>
      <c r="F147" s="85" t="s">
        <v>623</v>
      </c>
    </row>
    <row r="148" spans="1:6" ht="20.100000000000001" customHeight="1" x14ac:dyDescent="0.25">
      <c r="A148" s="87">
        <v>146</v>
      </c>
      <c r="B148" s="85" t="s">
        <v>622</v>
      </c>
      <c r="C148" s="86" t="s">
        <v>610</v>
      </c>
      <c r="D148" s="86" t="s">
        <v>621</v>
      </c>
      <c r="E148" s="85" t="s">
        <v>610</v>
      </c>
      <c r="F148" s="85" t="s">
        <v>620</v>
      </c>
    </row>
    <row r="149" spans="1:6" ht="20.100000000000001" customHeight="1" x14ac:dyDescent="0.25">
      <c r="A149" s="87">
        <v>147</v>
      </c>
      <c r="B149" s="85" t="s">
        <v>619</v>
      </c>
      <c r="C149" s="86" t="s">
        <v>610</v>
      </c>
      <c r="D149" s="86" t="s">
        <v>618</v>
      </c>
      <c r="E149" s="85" t="s">
        <v>599</v>
      </c>
      <c r="F149" s="85" t="s">
        <v>617</v>
      </c>
    </row>
    <row r="150" spans="1:6" ht="20.100000000000001" customHeight="1" x14ac:dyDescent="0.25">
      <c r="A150" s="87">
        <v>148</v>
      </c>
      <c r="B150" s="85" t="s">
        <v>616</v>
      </c>
      <c r="C150" s="86" t="s">
        <v>610</v>
      </c>
      <c r="D150" s="86" t="s">
        <v>615</v>
      </c>
      <c r="E150" s="85" t="s">
        <v>610</v>
      </c>
      <c r="F150" s="85" t="s">
        <v>614</v>
      </c>
    </row>
    <row r="151" spans="1:6" ht="20.100000000000001" customHeight="1" x14ac:dyDescent="0.25">
      <c r="A151" s="87">
        <v>149</v>
      </c>
      <c r="B151" s="85" t="s">
        <v>613</v>
      </c>
      <c r="C151" s="86" t="s">
        <v>610</v>
      </c>
      <c r="D151" s="86" t="s">
        <v>609</v>
      </c>
      <c r="E151" s="85" t="s">
        <v>610</v>
      </c>
      <c r="F151" s="85" t="s">
        <v>612</v>
      </c>
    </row>
    <row r="152" spans="1:6" ht="20.100000000000001" customHeight="1" x14ac:dyDescent="0.25">
      <c r="A152" s="87">
        <v>150</v>
      </c>
      <c r="B152" s="85" t="s">
        <v>611</v>
      </c>
      <c r="C152" s="86" t="s">
        <v>610</v>
      </c>
      <c r="D152" s="86" t="s">
        <v>609</v>
      </c>
      <c r="E152" s="85" t="s">
        <v>599</v>
      </c>
      <c r="F152" s="85" t="s">
        <v>608</v>
      </c>
    </row>
    <row r="153" spans="1:6" ht="20.100000000000001" customHeight="1" x14ac:dyDescent="0.25">
      <c r="A153" s="87">
        <v>151</v>
      </c>
      <c r="B153" s="85" t="s">
        <v>607</v>
      </c>
      <c r="C153" s="86" t="s">
        <v>601</v>
      </c>
      <c r="D153" s="86" t="s">
        <v>604</v>
      </c>
      <c r="E153" s="85" t="s">
        <v>599</v>
      </c>
      <c r="F153" s="85" t="s">
        <v>606</v>
      </c>
    </row>
    <row r="154" spans="1:6" ht="20.100000000000001" customHeight="1" x14ac:dyDescent="0.25">
      <c r="A154" s="87">
        <v>152</v>
      </c>
      <c r="B154" s="85" t="s">
        <v>605</v>
      </c>
      <c r="C154" s="86" t="s">
        <v>601</v>
      </c>
      <c r="D154" s="86" t="s">
        <v>604</v>
      </c>
      <c r="E154" s="85" t="s">
        <v>599</v>
      </c>
      <c r="F154" s="85" t="s">
        <v>603</v>
      </c>
    </row>
    <row r="155" spans="1:6" ht="20.100000000000001" customHeight="1" x14ac:dyDescent="0.25">
      <c r="A155" s="87">
        <v>153</v>
      </c>
      <c r="B155" s="85" t="s">
        <v>602</v>
      </c>
      <c r="C155" s="86" t="s">
        <v>601</v>
      </c>
      <c r="D155" s="86" t="s">
        <v>600</v>
      </c>
      <c r="E155" s="85" t="s">
        <v>599</v>
      </c>
      <c r="F155" s="85" t="s">
        <v>598</v>
      </c>
    </row>
    <row r="156" spans="1:6" ht="20.100000000000001" customHeight="1" x14ac:dyDescent="0.25">
      <c r="A156" s="87">
        <v>154</v>
      </c>
      <c r="B156" s="85" t="s">
        <v>597</v>
      </c>
      <c r="C156" s="86" t="s">
        <v>588</v>
      </c>
      <c r="D156" s="86" t="s">
        <v>596</v>
      </c>
      <c r="E156" s="85" t="s">
        <v>595</v>
      </c>
      <c r="F156" s="85" t="s">
        <v>594</v>
      </c>
    </row>
    <row r="157" spans="1:6" ht="20.100000000000001" customHeight="1" x14ac:dyDescent="0.25">
      <c r="A157" s="87">
        <v>155</v>
      </c>
      <c r="B157" s="85" t="s">
        <v>593</v>
      </c>
      <c r="C157" s="86" t="s">
        <v>588</v>
      </c>
      <c r="D157" s="86" t="s">
        <v>587</v>
      </c>
      <c r="E157" s="85" t="s">
        <v>586</v>
      </c>
      <c r="F157" s="85" t="s">
        <v>592</v>
      </c>
    </row>
    <row r="158" spans="1:6" ht="20.100000000000001" customHeight="1" x14ac:dyDescent="0.25">
      <c r="A158" s="87">
        <v>156</v>
      </c>
      <c r="B158" s="85" t="s">
        <v>591</v>
      </c>
      <c r="C158" s="86" t="s">
        <v>588</v>
      </c>
      <c r="D158" s="86" t="s">
        <v>587</v>
      </c>
      <c r="E158" s="85" t="s">
        <v>586</v>
      </c>
      <c r="F158" s="85" t="s">
        <v>590</v>
      </c>
    </row>
    <row r="159" spans="1:6" ht="19.5" customHeight="1" thickBot="1" x14ac:dyDescent="0.3">
      <c r="A159" s="84">
        <v>157</v>
      </c>
      <c r="B159" s="82" t="s">
        <v>589</v>
      </c>
      <c r="C159" s="83" t="s">
        <v>588</v>
      </c>
      <c r="D159" s="83" t="s">
        <v>587</v>
      </c>
      <c r="E159" s="82" t="s">
        <v>586</v>
      </c>
      <c r="F159" s="82" t="s">
        <v>585</v>
      </c>
    </row>
  </sheetData>
  <mergeCells count="1">
    <mergeCell ref="A1:F1"/>
  </mergeCells>
  <pageMargins left="0.511811024" right="0.511811024" top="0.78740157499999996" bottom="0.78740157499999996" header="0.31496062000000002" footer="0.31496062000000002"/>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80352-0CE3-4551-960F-B4B7205C6733}">
  <dimension ref="A1:E19"/>
  <sheetViews>
    <sheetView showGridLines="0" workbookViewId="0">
      <selection activeCell="C2" sqref="C2"/>
    </sheetView>
  </sheetViews>
  <sheetFormatPr defaultRowHeight="15" x14ac:dyDescent="0.25"/>
  <cols>
    <col min="1" max="1" width="11.5703125" customWidth="1"/>
    <col min="2" max="2" width="15.7109375" customWidth="1"/>
    <col min="3" max="5" width="17.7109375" customWidth="1"/>
    <col min="6" max="6" width="15.7109375" customWidth="1"/>
    <col min="7" max="7" width="10.140625" bestFit="1" customWidth="1"/>
    <col min="8" max="9" width="9.28515625" bestFit="1" customWidth="1"/>
  </cols>
  <sheetData>
    <row r="1" spans="1:5" ht="30.75" customHeight="1" thickBot="1" x14ac:dyDescent="0.3">
      <c r="A1" s="587" t="s">
        <v>961</v>
      </c>
      <c r="B1" s="587"/>
      <c r="C1" s="587"/>
      <c r="D1" s="587"/>
      <c r="E1" s="587"/>
    </row>
    <row r="2" spans="1:5" ht="24.75" customHeight="1" thickBot="1" x14ac:dyDescent="0.3">
      <c r="A2" s="97"/>
      <c r="B2" s="95" t="s">
        <v>960</v>
      </c>
      <c r="C2" s="96" t="s">
        <v>2143</v>
      </c>
      <c r="D2" s="95" t="s">
        <v>2144</v>
      </c>
      <c r="E2" s="95" t="s">
        <v>2145</v>
      </c>
    </row>
    <row r="3" spans="1:5" ht="22.5" customHeight="1" x14ac:dyDescent="0.25">
      <c r="A3" s="549" t="s">
        <v>1686</v>
      </c>
      <c r="B3" s="62">
        <v>14</v>
      </c>
      <c r="C3" s="93">
        <v>0.08</v>
      </c>
      <c r="D3" s="93">
        <v>0.1</v>
      </c>
      <c r="E3" s="93">
        <v>0.02</v>
      </c>
    </row>
    <row r="4" spans="1:5" ht="22.5" customHeight="1" x14ac:dyDescent="0.25">
      <c r="A4" s="549" t="s">
        <v>1233</v>
      </c>
      <c r="B4" s="62">
        <v>247</v>
      </c>
      <c r="C4" s="93">
        <v>0.33</v>
      </c>
      <c r="D4" s="93">
        <v>0.28999999999999998</v>
      </c>
      <c r="E4" s="93">
        <v>0.34</v>
      </c>
    </row>
    <row r="5" spans="1:5" ht="22.5" customHeight="1" x14ac:dyDescent="0.25">
      <c r="A5" s="549" t="s">
        <v>1559</v>
      </c>
      <c r="B5" s="62">
        <v>398</v>
      </c>
      <c r="C5" s="93">
        <v>1.6</v>
      </c>
      <c r="D5" s="93">
        <v>0.98</v>
      </c>
      <c r="E5" s="93">
        <v>1.6</v>
      </c>
    </row>
    <row r="6" spans="1:5" ht="22.5" customHeight="1" x14ac:dyDescent="0.25">
      <c r="A6" s="549" t="s">
        <v>1105</v>
      </c>
      <c r="B6" s="94">
        <v>1301</v>
      </c>
      <c r="C6" s="93">
        <v>1.18</v>
      </c>
      <c r="D6" s="93">
        <v>0.85</v>
      </c>
      <c r="E6" s="93">
        <v>0.95</v>
      </c>
    </row>
    <row r="7" spans="1:5" ht="22.5" customHeight="1" x14ac:dyDescent="0.25">
      <c r="A7" s="549" t="s">
        <v>1098</v>
      </c>
      <c r="B7" s="62">
        <v>505</v>
      </c>
      <c r="C7" s="93">
        <v>0.97</v>
      </c>
      <c r="D7" s="93">
        <v>0.62</v>
      </c>
      <c r="E7" s="93">
        <v>1.29</v>
      </c>
    </row>
    <row r="8" spans="1:5" ht="22.5" customHeight="1" x14ac:dyDescent="0.25">
      <c r="A8" s="549" t="s">
        <v>1131</v>
      </c>
      <c r="B8" s="93">
        <v>8</v>
      </c>
      <c r="C8" s="93">
        <v>0.03</v>
      </c>
      <c r="D8" s="93">
        <v>0.04</v>
      </c>
      <c r="E8" s="93">
        <v>0.01</v>
      </c>
    </row>
    <row r="9" spans="1:5" ht="22.5" customHeight="1" x14ac:dyDescent="0.25">
      <c r="A9" s="549" t="s">
        <v>1197</v>
      </c>
      <c r="B9" s="62">
        <v>320</v>
      </c>
      <c r="C9" s="93">
        <v>0.39</v>
      </c>
      <c r="D9" s="93">
        <v>0.3</v>
      </c>
      <c r="E9" s="93">
        <v>0.28000000000000003</v>
      </c>
    </row>
    <row r="10" spans="1:5" ht="22.5" customHeight="1" x14ac:dyDescent="0.25">
      <c r="A10" s="549" t="s">
        <v>1124</v>
      </c>
      <c r="B10" s="62">
        <v>271</v>
      </c>
      <c r="C10" s="93">
        <v>0.62</v>
      </c>
      <c r="D10" s="93">
        <v>0.54</v>
      </c>
      <c r="E10" s="93">
        <v>0.42</v>
      </c>
    </row>
    <row r="11" spans="1:5" ht="22.5" customHeight="1" x14ac:dyDescent="0.25">
      <c r="A11" s="549" t="s">
        <v>1112</v>
      </c>
      <c r="B11" s="62">
        <v>779</v>
      </c>
      <c r="C11" s="93">
        <v>1.95</v>
      </c>
      <c r="D11" s="93">
        <v>1.64</v>
      </c>
      <c r="E11" s="93">
        <v>2.09</v>
      </c>
    </row>
    <row r="12" spans="1:5" ht="22.5" customHeight="1" x14ac:dyDescent="0.25">
      <c r="A12" s="549" t="s">
        <v>966</v>
      </c>
      <c r="B12" s="62">
        <v>730</v>
      </c>
      <c r="C12" s="93">
        <v>1.25</v>
      </c>
      <c r="D12" s="93">
        <v>1</v>
      </c>
      <c r="E12" s="93">
        <v>1</v>
      </c>
    </row>
    <row r="13" spans="1:5" ht="22.5" customHeight="1" x14ac:dyDescent="0.25">
      <c r="A13" s="549" t="s">
        <v>1179</v>
      </c>
      <c r="B13" s="94">
        <v>1056</v>
      </c>
      <c r="C13" s="93">
        <v>1.68</v>
      </c>
      <c r="D13" s="93">
        <v>1.19</v>
      </c>
      <c r="E13" s="93">
        <v>2.11</v>
      </c>
    </row>
    <row r="14" spans="1:5" ht="22.5" customHeight="1" x14ac:dyDescent="0.25">
      <c r="A14" s="62" t="s">
        <v>1092</v>
      </c>
      <c r="B14" s="62">
        <v>331</v>
      </c>
      <c r="C14" s="93">
        <v>0.69</v>
      </c>
      <c r="D14" s="93">
        <v>0.28999999999999998</v>
      </c>
      <c r="E14" s="93">
        <v>0.4</v>
      </c>
    </row>
    <row r="15" spans="1:5" ht="22.5" customHeight="1" x14ac:dyDescent="0.25">
      <c r="A15" s="549" t="s">
        <v>1325</v>
      </c>
      <c r="B15" s="94">
        <v>1454</v>
      </c>
      <c r="C15" s="93">
        <v>1.88</v>
      </c>
      <c r="D15" s="93">
        <v>1.49</v>
      </c>
      <c r="E15" s="93">
        <v>1.8</v>
      </c>
    </row>
    <row r="16" spans="1:5" ht="22.5" customHeight="1" x14ac:dyDescent="0.25">
      <c r="A16" s="62" t="s">
        <v>1437</v>
      </c>
      <c r="B16" s="62">
        <v>411</v>
      </c>
      <c r="C16" s="93">
        <v>0.98</v>
      </c>
      <c r="D16" s="93">
        <v>0.54</v>
      </c>
      <c r="E16" s="93">
        <v>0.52</v>
      </c>
    </row>
    <row r="17" spans="1:5" ht="22.5" customHeight="1" x14ac:dyDescent="0.25">
      <c r="A17" s="549" t="s">
        <v>1079</v>
      </c>
      <c r="B17" s="62">
        <v>503</v>
      </c>
      <c r="C17" s="93">
        <v>0.51</v>
      </c>
      <c r="D17" s="93">
        <v>0.48</v>
      </c>
      <c r="E17" s="93">
        <v>0.45</v>
      </c>
    </row>
    <row r="18" spans="1:5" ht="22.5" customHeight="1" x14ac:dyDescent="0.25">
      <c r="A18" s="549" t="s">
        <v>1127</v>
      </c>
      <c r="B18" s="62">
        <v>500</v>
      </c>
      <c r="C18" s="93">
        <v>0.56999999999999995</v>
      </c>
      <c r="D18" s="93">
        <v>0.49</v>
      </c>
      <c r="E18" s="93">
        <v>0.68</v>
      </c>
    </row>
    <row r="19" spans="1:5" ht="22.5" customHeight="1" thickBot="1" x14ac:dyDescent="0.3">
      <c r="A19" s="11" t="s">
        <v>959</v>
      </c>
      <c r="B19" s="92">
        <v>8828</v>
      </c>
      <c r="C19" s="91">
        <v>0.93</v>
      </c>
      <c r="D19" s="91">
        <v>0.69</v>
      </c>
      <c r="E19" s="91">
        <v>0.86</v>
      </c>
    </row>
  </sheetData>
  <mergeCells count="1">
    <mergeCell ref="A1:E1"/>
  </mergeCells>
  <pageMargins left="0.511811024" right="0.511811024" top="0.78740157499999996" bottom="0.78740157499999996" header="0.31496062000000002" footer="0.31496062000000002"/>
  <pageSetup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C22D04-7866-4922-A5E1-B5771CFE4D25}">
  <dimension ref="A1:F19"/>
  <sheetViews>
    <sheetView showGridLines="0" workbookViewId="0">
      <selection activeCell="L8" sqref="L8"/>
    </sheetView>
  </sheetViews>
  <sheetFormatPr defaultRowHeight="15" x14ac:dyDescent="0.25"/>
  <cols>
    <col min="1" max="1" width="11.5703125" customWidth="1"/>
    <col min="2" max="2" width="15.7109375" customWidth="1"/>
    <col min="3" max="5" width="17.7109375" customWidth="1"/>
    <col min="6" max="6" width="15.7109375" customWidth="1"/>
    <col min="7" max="7" width="10.140625" bestFit="1" customWidth="1"/>
    <col min="8" max="9" width="9.28515625" bestFit="1" customWidth="1"/>
  </cols>
  <sheetData>
    <row r="1" spans="1:6" ht="30.75" customHeight="1" thickBot="1" x14ac:dyDescent="0.3">
      <c r="A1" s="585" t="s">
        <v>2146</v>
      </c>
      <c r="B1" s="585"/>
      <c r="C1" s="585"/>
      <c r="D1" s="585"/>
      <c r="E1" s="585"/>
      <c r="F1" s="585"/>
    </row>
    <row r="2" spans="1:6" ht="24.75" customHeight="1" thickBot="1" x14ac:dyDescent="0.3">
      <c r="A2" s="97"/>
      <c r="B2" s="95" t="s">
        <v>960</v>
      </c>
      <c r="C2" s="96" t="s">
        <v>2143</v>
      </c>
      <c r="D2" s="95" t="s">
        <v>2144</v>
      </c>
      <c r="E2" s="95" t="s">
        <v>2145</v>
      </c>
    </row>
    <row r="3" spans="1:6" ht="22.5" customHeight="1" x14ac:dyDescent="0.25">
      <c r="A3" s="549" t="s">
        <v>1686</v>
      </c>
      <c r="B3" s="94">
        <v>1532</v>
      </c>
      <c r="C3" s="93">
        <v>9.33</v>
      </c>
      <c r="D3" s="93">
        <v>4.87</v>
      </c>
      <c r="E3" s="93">
        <v>11.15</v>
      </c>
    </row>
    <row r="4" spans="1:6" ht="22.5" customHeight="1" x14ac:dyDescent="0.25">
      <c r="A4" s="549" t="s">
        <v>1233</v>
      </c>
      <c r="B4" s="94">
        <v>3837</v>
      </c>
      <c r="C4" s="93">
        <v>5.04</v>
      </c>
      <c r="D4" s="93">
        <v>4.3099999999999996</v>
      </c>
      <c r="E4" s="93">
        <v>5.83</v>
      </c>
    </row>
    <row r="5" spans="1:6" ht="22.5" customHeight="1" x14ac:dyDescent="0.25">
      <c r="A5" s="549" t="s">
        <v>1559</v>
      </c>
      <c r="B5" s="94">
        <v>1204</v>
      </c>
      <c r="C5" s="93">
        <v>4.3099999999999996</v>
      </c>
      <c r="D5" s="93">
        <v>3.29</v>
      </c>
      <c r="E5" s="93">
        <v>4.28</v>
      </c>
    </row>
    <row r="6" spans="1:6" ht="22.5" customHeight="1" x14ac:dyDescent="0.25">
      <c r="A6" s="549" t="s">
        <v>1105</v>
      </c>
      <c r="B6" s="94">
        <v>5426</v>
      </c>
      <c r="C6" s="93">
        <v>3.8</v>
      </c>
      <c r="D6" s="93">
        <v>3.3</v>
      </c>
      <c r="E6" s="93">
        <v>4.68</v>
      </c>
    </row>
    <row r="7" spans="1:6" ht="22.5" customHeight="1" x14ac:dyDescent="0.25">
      <c r="A7" s="549" t="s">
        <v>1098</v>
      </c>
      <c r="B7" s="94">
        <v>2588</v>
      </c>
      <c r="C7" s="93">
        <v>4.87</v>
      </c>
      <c r="D7" s="93">
        <v>3.7</v>
      </c>
      <c r="E7" s="93">
        <v>5.68</v>
      </c>
    </row>
    <row r="8" spans="1:6" ht="22.5" customHeight="1" x14ac:dyDescent="0.25">
      <c r="A8" s="549" t="s">
        <v>1131</v>
      </c>
      <c r="B8" s="98">
        <v>1436</v>
      </c>
      <c r="C8" s="93">
        <v>6.78</v>
      </c>
      <c r="D8" s="93">
        <v>4.8099999999999996</v>
      </c>
      <c r="E8" s="93">
        <v>4.5999999999999996</v>
      </c>
    </row>
    <row r="9" spans="1:6" ht="22.5" customHeight="1" x14ac:dyDescent="0.25">
      <c r="A9" s="549" t="s">
        <v>1197</v>
      </c>
      <c r="B9" s="94">
        <v>4472</v>
      </c>
      <c r="C9" s="93">
        <v>4.4000000000000004</v>
      </c>
      <c r="D9" s="93">
        <v>3.4</v>
      </c>
      <c r="E9" s="93">
        <v>5.9</v>
      </c>
    </row>
    <row r="10" spans="1:6" ht="22.5" customHeight="1" x14ac:dyDescent="0.25">
      <c r="A10" s="549" t="s">
        <v>1124</v>
      </c>
      <c r="B10" s="94">
        <v>2288</v>
      </c>
      <c r="C10" s="93">
        <v>4.43</v>
      </c>
      <c r="D10" s="93">
        <v>4.05</v>
      </c>
      <c r="E10" s="93">
        <v>4.7300000000000004</v>
      </c>
    </row>
    <row r="11" spans="1:6" ht="22.5" customHeight="1" x14ac:dyDescent="0.25">
      <c r="A11" s="549" t="s">
        <v>1112</v>
      </c>
      <c r="B11" s="94">
        <v>2560</v>
      </c>
      <c r="C11" s="93">
        <v>6.26</v>
      </c>
      <c r="D11" s="93">
        <v>4.9000000000000004</v>
      </c>
      <c r="E11" s="93">
        <v>7.99</v>
      </c>
    </row>
    <row r="12" spans="1:6" ht="22.5" customHeight="1" x14ac:dyDescent="0.25">
      <c r="A12" s="549" t="s">
        <v>966</v>
      </c>
      <c r="B12" s="94">
        <v>2922</v>
      </c>
      <c r="C12" s="93">
        <v>4.29</v>
      </c>
      <c r="D12" s="93">
        <v>3.82</v>
      </c>
      <c r="E12" s="93">
        <v>4.45</v>
      </c>
    </row>
    <row r="13" spans="1:6" ht="22.5" customHeight="1" x14ac:dyDescent="0.25">
      <c r="A13" s="549" t="s">
        <v>1179</v>
      </c>
      <c r="B13" s="94">
        <v>2892</v>
      </c>
      <c r="C13" s="93">
        <v>4.54</v>
      </c>
      <c r="D13" s="93">
        <v>3.53</v>
      </c>
      <c r="E13" s="93">
        <v>5.16</v>
      </c>
    </row>
    <row r="14" spans="1:6" ht="22.5" customHeight="1" x14ac:dyDescent="0.25">
      <c r="A14" s="62" t="s">
        <v>1092</v>
      </c>
      <c r="B14" s="94">
        <v>4683</v>
      </c>
      <c r="C14" s="93">
        <v>4.87</v>
      </c>
      <c r="D14" s="93">
        <v>4.0199999999999996</v>
      </c>
      <c r="E14" s="93">
        <v>5.86</v>
      </c>
    </row>
    <row r="15" spans="1:6" ht="22.5" customHeight="1" x14ac:dyDescent="0.25">
      <c r="A15" s="549" t="s">
        <v>1325</v>
      </c>
      <c r="B15" s="94">
        <v>3122</v>
      </c>
      <c r="C15" s="93">
        <v>3.61</v>
      </c>
      <c r="D15" s="93">
        <v>3</v>
      </c>
      <c r="E15" s="93">
        <v>4.3899999999999997</v>
      </c>
    </row>
    <row r="16" spans="1:6" ht="22.5" customHeight="1" x14ac:dyDescent="0.25">
      <c r="A16" s="62" t="s">
        <v>1437</v>
      </c>
      <c r="B16" s="94">
        <v>2655</v>
      </c>
      <c r="C16" s="93">
        <v>3.57</v>
      </c>
      <c r="D16" s="93">
        <v>3</v>
      </c>
      <c r="E16" s="93">
        <v>4.71</v>
      </c>
    </row>
    <row r="17" spans="1:5" ht="22.5" customHeight="1" x14ac:dyDescent="0.25">
      <c r="A17" s="549" t="s">
        <v>1079</v>
      </c>
      <c r="B17" s="94">
        <v>4282</v>
      </c>
      <c r="C17" s="93">
        <v>4.33</v>
      </c>
      <c r="D17" s="93">
        <v>3.66</v>
      </c>
      <c r="E17" s="93">
        <v>4.8499999999999996</v>
      </c>
    </row>
    <row r="18" spans="1:5" ht="22.5" customHeight="1" x14ac:dyDescent="0.25">
      <c r="A18" s="549" t="s">
        <v>1127</v>
      </c>
      <c r="B18" s="94">
        <v>2895</v>
      </c>
      <c r="C18" s="93">
        <v>3.35</v>
      </c>
      <c r="D18" s="93">
        <v>2.71</v>
      </c>
      <c r="E18" s="93">
        <v>4.26</v>
      </c>
    </row>
    <row r="19" spans="1:5" ht="22.5" customHeight="1" thickBot="1" x14ac:dyDescent="0.3">
      <c r="A19" s="11" t="s">
        <v>959</v>
      </c>
      <c r="B19" s="92">
        <v>48794</v>
      </c>
      <c r="C19" s="91">
        <v>4.41</v>
      </c>
      <c r="D19" s="91">
        <v>3.6</v>
      </c>
      <c r="E19" s="91">
        <v>5.26</v>
      </c>
    </row>
  </sheetData>
  <mergeCells count="1">
    <mergeCell ref="A1:F1"/>
  </mergeCells>
  <pageMargins left="0.511811024" right="0.511811024" top="0.78740157499999996" bottom="0.78740157499999996" header="0.31496062000000002" footer="0.31496062000000002"/>
  <pageSetup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59AB44-63CC-439E-ABAC-9A0B69D747B6}">
  <dimension ref="A1:F19"/>
  <sheetViews>
    <sheetView showGridLines="0" workbookViewId="0">
      <selection activeCell="D8" sqref="D8"/>
    </sheetView>
  </sheetViews>
  <sheetFormatPr defaultRowHeight="15" x14ac:dyDescent="0.25"/>
  <cols>
    <col min="1" max="1" width="11.5703125" customWidth="1"/>
    <col min="2" max="2" width="15.7109375" customWidth="1"/>
    <col min="3" max="5" width="17.7109375" customWidth="1"/>
    <col min="6" max="6" width="15.7109375" customWidth="1"/>
    <col min="7" max="7" width="10.140625" bestFit="1" customWidth="1"/>
    <col min="8" max="9" width="9.28515625" bestFit="1" customWidth="1"/>
  </cols>
  <sheetData>
    <row r="1" spans="1:6" ht="30.75" customHeight="1" thickBot="1" x14ac:dyDescent="0.3">
      <c r="A1" s="585" t="s">
        <v>2147</v>
      </c>
      <c r="B1" s="585"/>
      <c r="C1" s="585"/>
      <c r="D1" s="585"/>
      <c r="E1" s="585"/>
      <c r="F1" s="585"/>
    </row>
    <row r="2" spans="1:6" ht="24.75" customHeight="1" thickBot="1" x14ac:dyDescent="0.3">
      <c r="A2" s="97"/>
      <c r="B2" s="95" t="s">
        <v>960</v>
      </c>
      <c r="C2" s="96" t="s">
        <v>2143</v>
      </c>
      <c r="D2" s="95" t="s">
        <v>2144</v>
      </c>
      <c r="E2" s="95" t="s">
        <v>2145</v>
      </c>
    </row>
    <row r="3" spans="1:6" ht="22.5" customHeight="1" x14ac:dyDescent="0.25">
      <c r="A3" s="549" t="s">
        <v>1686</v>
      </c>
      <c r="B3" s="94">
        <v>1531</v>
      </c>
      <c r="C3" s="93">
        <v>9.33</v>
      </c>
      <c r="D3" s="93">
        <v>4.8499999999999996</v>
      </c>
      <c r="E3" s="93">
        <v>11.25</v>
      </c>
    </row>
    <row r="4" spans="1:6" ht="22.5" customHeight="1" x14ac:dyDescent="0.25">
      <c r="A4" s="549" t="s">
        <v>1233</v>
      </c>
      <c r="B4" s="94">
        <v>3754</v>
      </c>
      <c r="C4" s="93">
        <v>4.93</v>
      </c>
      <c r="D4" s="93">
        <v>4.22</v>
      </c>
      <c r="E4" s="93">
        <v>5.74</v>
      </c>
    </row>
    <row r="5" spans="1:6" ht="22.5" customHeight="1" x14ac:dyDescent="0.25">
      <c r="A5" s="549" t="s">
        <v>1559</v>
      </c>
      <c r="B5" s="94">
        <v>1074</v>
      </c>
      <c r="C5" s="93">
        <v>3.95</v>
      </c>
      <c r="D5" s="93">
        <v>3.3</v>
      </c>
      <c r="E5" s="93">
        <v>3.37</v>
      </c>
    </row>
    <row r="6" spans="1:6" ht="22.5" customHeight="1" x14ac:dyDescent="0.25">
      <c r="A6" s="549" t="s">
        <v>1105</v>
      </c>
      <c r="B6" s="94">
        <v>5155</v>
      </c>
      <c r="C6" s="93">
        <v>3.61</v>
      </c>
      <c r="D6" s="93">
        <v>3.09</v>
      </c>
      <c r="E6" s="93">
        <v>4.5</v>
      </c>
    </row>
    <row r="7" spans="1:6" ht="22.5" customHeight="1" x14ac:dyDescent="0.25">
      <c r="A7" s="549" t="s">
        <v>1098</v>
      </c>
      <c r="B7" s="94">
        <v>2644</v>
      </c>
      <c r="C7" s="93">
        <v>4.9800000000000004</v>
      </c>
      <c r="D7" s="93">
        <v>3.88</v>
      </c>
      <c r="E7" s="93">
        <v>6.09</v>
      </c>
    </row>
    <row r="8" spans="1:6" ht="22.5" customHeight="1" x14ac:dyDescent="0.25">
      <c r="A8" s="549" t="s">
        <v>1131</v>
      </c>
      <c r="B8" s="94">
        <v>1591</v>
      </c>
      <c r="C8" s="93">
        <v>7.07</v>
      </c>
      <c r="D8" s="93">
        <v>4.79</v>
      </c>
      <c r="E8" s="93">
        <v>6.12</v>
      </c>
    </row>
    <row r="9" spans="1:6" ht="22.5" customHeight="1" x14ac:dyDescent="0.25">
      <c r="A9" s="549" t="s">
        <v>1197</v>
      </c>
      <c r="B9" s="94">
        <v>4366</v>
      </c>
      <c r="C9" s="93">
        <v>4.33</v>
      </c>
      <c r="D9" s="93">
        <v>3.35</v>
      </c>
      <c r="E9" s="93">
        <v>5.05</v>
      </c>
    </row>
    <row r="10" spans="1:6" ht="22.5" customHeight="1" x14ac:dyDescent="0.25">
      <c r="A10" s="549" t="s">
        <v>1124</v>
      </c>
      <c r="B10" s="94">
        <v>2236</v>
      </c>
      <c r="C10" s="93">
        <v>4.3</v>
      </c>
      <c r="D10" s="93">
        <v>3.89</v>
      </c>
      <c r="E10" s="93">
        <v>4.58</v>
      </c>
    </row>
    <row r="11" spans="1:6" ht="22.5" customHeight="1" x14ac:dyDescent="0.25">
      <c r="A11" s="549" t="s">
        <v>1112</v>
      </c>
      <c r="B11" s="94">
        <v>2607</v>
      </c>
      <c r="C11" s="93">
        <v>6.39</v>
      </c>
      <c r="D11" s="93">
        <v>5.12</v>
      </c>
      <c r="E11" s="93">
        <v>8.16</v>
      </c>
    </row>
    <row r="12" spans="1:6" ht="22.5" customHeight="1" x14ac:dyDescent="0.25">
      <c r="A12" s="549" t="s">
        <v>966</v>
      </c>
      <c r="B12" s="94">
        <v>3176</v>
      </c>
      <c r="C12" s="93">
        <v>4.7</v>
      </c>
      <c r="D12" s="93">
        <v>4.18</v>
      </c>
      <c r="E12" s="93">
        <v>5.01</v>
      </c>
    </row>
    <row r="13" spans="1:6" ht="22.5" customHeight="1" x14ac:dyDescent="0.25">
      <c r="A13" s="549" t="s">
        <v>1179</v>
      </c>
      <c r="B13" s="94">
        <v>3063</v>
      </c>
      <c r="C13" s="93">
        <v>4.71</v>
      </c>
      <c r="D13" s="93">
        <v>3.81</v>
      </c>
      <c r="E13" s="93">
        <v>6.3</v>
      </c>
    </row>
    <row r="14" spans="1:6" ht="22.5" customHeight="1" x14ac:dyDescent="0.25">
      <c r="A14" s="62" t="s">
        <v>1092</v>
      </c>
      <c r="B14" s="94">
        <v>4608</v>
      </c>
      <c r="C14" s="93">
        <v>4.8099999999999996</v>
      </c>
      <c r="D14" s="93">
        <v>3.98</v>
      </c>
      <c r="E14" s="93">
        <v>5.73</v>
      </c>
    </row>
    <row r="15" spans="1:6" ht="22.5" customHeight="1" x14ac:dyDescent="0.25">
      <c r="A15" s="549" t="s">
        <v>1325</v>
      </c>
      <c r="B15" s="94">
        <v>3295</v>
      </c>
      <c r="C15" s="93">
        <v>3.81</v>
      </c>
      <c r="D15" s="93">
        <v>3.1</v>
      </c>
      <c r="E15" s="93">
        <v>4.9000000000000004</v>
      </c>
    </row>
    <row r="16" spans="1:6" ht="22.5" customHeight="1" x14ac:dyDescent="0.25">
      <c r="A16" s="62" t="s">
        <v>1437</v>
      </c>
      <c r="B16" s="94">
        <v>2612</v>
      </c>
      <c r="C16" s="93">
        <v>3.5</v>
      </c>
      <c r="D16" s="93">
        <v>2.96</v>
      </c>
      <c r="E16" s="93">
        <v>4.58</v>
      </c>
    </row>
    <row r="17" spans="1:5" ht="22.5" customHeight="1" x14ac:dyDescent="0.25">
      <c r="A17" s="549" t="s">
        <v>1079</v>
      </c>
      <c r="B17" s="94">
        <v>4632</v>
      </c>
      <c r="C17" s="93">
        <v>4.6100000000000003</v>
      </c>
      <c r="D17" s="93">
        <v>3.82</v>
      </c>
      <c r="E17" s="93">
        <v>5.31</v>
      </c>
    </row>
    <row r="18" spans="1:5" ht="22.5" customHeight="1" x14ac:dyDescent="0.25">
      <c r="A18" s="549" t="s">
        <v>1127</v>
      </c>
      <c r="B18" s="94">
        <v>2731</v>
      </c>
      <c r="C18" s="93">
        <v>3.16</v>
      </c>
      <c r="D18" s="93">
        <v>2.57</v>
      </c>
      <c r="E18" s="93">
        <v>4</v>
      </c>
    </row>
    <row r="19" spans="1:5" ht="22.5" customHeight="1" thickBot="1" x14ac:dyDescent="0.3">
      <c r="A19" s="11" t="s">
        <v>959</v>
      </c>
      <c r="B19" s="92">
        <v>49075</v>
      </c>
      <c r="C19" s="91">
        <v>4.43</v>
      </c>
      <c r="D19" s="91">
        <v>3.62</v>
      </c>
      <c r="E19" s="91">
        <v>5.33</v>
      </c>
    </row>
  </sheetData>
  <mergeCells count="1">
    <mergeCell ref="A1:F1"/>
  </mergeCells>
  <pageMargins left="0.511811024" right="0.511811024" top="0.78740157499999996" bottom="0.78740157499999996" header="0.31496062000000002" footer="0.31496062000000002"/>
  <pageSetup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17</vt:i4>
      </vt:variant>
      <vt:variant>
        <vt:lpstr>Intervalos Nomeados</vt:lpstr>
      </vt:variant>
      <vt:variant>
        <vt:i4>1</vt:i4>
      </vt:variant>
    </vt:vector>
  </HeadingPairs>
  <TitlesOfParts>
    <vt:vector size="18" baseType="lpstr">
      <vt:lpstr>Supp_Table_1</vt:lpstr>
      <vt:lpstr>Supp_Table_2</vt:lpstr>
      <vt:lpstr>Supp_Table_3</vt:lpstr>
      <vt:lpstr>Supp_Table_4</vt:lpstr>
      <vt:lpstr>Supp_Table_5</vt:lpstr>
      <vt:lpstr>Supp_Table_6</vt:lpstr>
      <vt:lpstr>Supp_Table_7</vt:lpstr>
      <vt:lpstr>Supp_Table_8</vt:lpstr>
      <vt:lpstr>Supp_Table_9</vt:lpstr>
      <vt:lpstr>Supp_Table_10</vt:lpstr>
      <vt:lpstr>Supp_Table_11</vt:lpstr>
      <vt:lpstr>Supp_Table_12</vt:lpstr>
      <vt:lpstr>Supp_Table_13</vt:lpstr>
      <vt:lpstr>Supp_Table_14</vt:lpstr>
      <vt:lpstr>Supp_Table_15</vt:lpstr>
      <vt:lpstr>Supp_Table_16</vt:lpstr>
      <vt:lpstr>Supp_Table_17</vt:lpstr>
      <vt:lpstr>Supp_Table_14!Area_de_impressao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dc:creator>
  <cp:lastModifiedBy>Jef</cp:lastModifiedBy>
  <dcterms:created xsi:type="dcterms:W3CDTF">2020-09-15T17:31:29Z</dcterms:created>
  <dcterms:modified xsi:type="dcterms:W3CDTF">2021-02-21T16:25:51Z</dcterms:modified>
</cp:coreProperties>
</file>