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680" yWindow="-120" windowWidth="29040" windowHeight="16440"/>
  </bookViews>
  <sheets>
    <sheet name="Table S2 DBA mutations of RPS19" sheetId="1" r:id="rId1"/>
  </sheets>
  <definedNames>
    <definedName name="_xlnm._FilterDatabase" localSheetId="0" hidden="1">'Table S2 DBA mutations of RPS19'!$A$2:$AF$55</definedName>
    <definedName name="OLE_LINK13" localSheetId="0">'Table S2 DBA mutations of RPS19'!$AA$3</definedName>
    <definedName name="OLE_LINK15" localSheetId="0">'Table S2 DBA mutations of RPS19'!$AA$6</definedName>
    <definedName name="OLE_LINK19" localSheetId="0">'Table S2 DBA mutations of RPS19'!$AA$8</definedName>
    <definedName name="OLE_LINK23" localSheetId="0">'Table S2 DBA mutations of RPS19'!$AA$9</definedName>
    <definedName name="OLE_LINK25" localSheetId="0">'Table S2 DBA mutations of RPS19'!$AA$11</definedName>
    <definedName name="OLE_LINK27" localSheetId="0">'Table S2 DBA mutations of RPS19'!$AA$5</definedName>
    <definedName name="OLE_LINK29" localSheetId="0">'Table S2 DBA mutations of RPS19'!$AA$19</definedName>
    <definedName name="OLE_LINK32" localSheetId="0">'Table S2 DBA mutations of RPS19'!$AA$30</definedName>
    <definedName name="OLE_LINK34" localSheetId="0">'Table S2 DBA mutations of RPS19'!$AA$31</definedName>
    <definedName name="OLE_LINK36" localSheetId="0">'Table S2 DBA mutations of RPS19'!$AA$47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<sst xmlns="http://schemas.openxmlformats.org/spreadsheetml/2006/main" count="545" uniqueCount="185">
  <si>
    <t>Val9Glu</t>
  </si>
  <si>
    <t>Val15Phe</t>
  </si>
  <si>
    <t>Ala17Pro</t>
  </si>
  <si>
    <t>Leu18Pro</t>
  </si>
  <si>
    <t>Leu18Arg</t>
  </si>
  <si>
    <t>Ala20Pro</t>
  </si>
  <si>
    <t>Phe21Ser</t>
  </si>
  <si>
    <t>Lys23Arg</t>
  </si>
  <si>
    <t>Leu28Arg</t>
  </si>
  <si>
    <t>Lys38Asn</t>
  </si>
  <si>
    <t>Pro47Thr</t>
  </si>
  <si>
    <t>Pro47Ser</t>
  </si>
  <si>
    <t>Pro47Leu</t>
  </si>
  <si>
    <t>Trp52Arg</t>
  </si>
  <si>
    <t>Trp52Cys</t>
  </si>
  <si>
    <t>Thr55Met</t>
  </si>
  <si>
    <t>Arg56Pro</t>
  </si>
  <si>
    <t>Arg56Gln</t>
  </si>
  <si>
    <t>Ala57Thr</t>
  </si>
  <si>
    <t>Ala57Pro</t>
  </si>
  <si>
    <t>Ala58Pro</t>
  </si>
  <si>
    <t>Ser59Phe</t>
  </si>
  <si>
    <t>Thr60Pro</t>
  </si>
  <si>
    <t>Ala61Glu</t>
  </si>
  <si>
    <t>Arg62Trp</t>
  </si>
  <si>
    <t>Arg62Gln</t>
  </si>
  <si>
    <t>His63Pro</t>
  </si>
  <si>
    <t>Leu64Arg</t>
  </si>
  <si>
    <t>Leu64Pro</t>
  </si>
  <si>
    <t>Arg67Pro</t>
  </si>
  <si>
    <t>Ala70Thr</t>
  </si>
  <si>
    <t>Gly71Glu</t>
  </si>
  <si>
    <t>Thr76Pro</t>
  </si>
  <si>
    <t>Arg94Leu</t>
  </si>
  <si>
    <t>Gly95Val</t>
  </si>
  <si>
    <t>Ser96Pro</t>
  </si>
  <si>
    <t>Arg101Cys</t>
  </si>
  <si>
    <t>Arg101His</t>
  </si>
  <si>
    <t>Arg101Pro</t>
  </si>
  <si>
    <t>Arg102Pro</t>
  </si>
  <si>
    <t>Val103Asp</t>
  </si>
  <si>
    <t>Leu107Arg</t>
  </si>
  <si>
    <t>Leu107Gln</t>
  </si>
  <si>
    <t>Asp118Gly</t>
  </si>
  <si>
    <t>Gly120Arg</t>
  </si>
  <si>
    <t>Gly127Glu</t>
  </si>
  <si>
    <t>Gly127Arg</t>
  </si>
  <si>
    <t>Leu131Arg</t>
  </si>
  <si>
    <t>Leu131Pro</t>
  </si>
  <si>
    <t>Ala135Thr</t>
  </si>
  <si>
    <t>Val138Leu</t>
  </si>
  <si>
    <t>Exon</t>
  </si>
  <si>
    <t>c.26T&gt;A</t>
  </si>
  <si>
    <t>c.43G&gt;T</t>
  </si>
  <si>
    <t>c.49G&gt;C</t>
  </si>
  <si>
    <t>c.53T&gt;C</t>
  </si>
  <si>
    <t>c.53T&gt;G</t>
  </si>
  <si>
    <t>c.58G&gt;C</t>
  </si>
  <si>
    <t>c.62T&gt;C</t>
  </si>
  <si>
    <t>c.68A&gt;G</t>
  </si>
  <si>
    <t>c.83T&gt;G</t>
  </si>
  <si>
    <t>c.114G&gt;C</t>
  </si>
  <si>
    <t>c.139C&gt;A</t>
  </si>
  <si>
    <t>c.139C&gt;T</t>
  </si>
  <si>
    <t>c.140C&gt;T</t>
  </si>
  <si>
    <t>c.154T&gt;C</t>
  </si>
  <si>
    <t>c.156G&gt;C</t>
  </si>
  <si>
    <t>c.164C&gt;T</t>
  </si>
  <si>
    <t>c.167G&gt;C</t>
  </si>
  <si>
    <t>c.167G&gt;A</t>
  </si>
  <si>
    <t>c.169G&gt;A</t>
  </si>
  <si>
    <t>c.169G&gt;C</t>
  </si>
  <si>
    <t>c.172G&gt;C</t>
  </si>
  <si>
    <t>c.176C&gt;T</t>
  </si>
  <si>
    <t>c.178A&gt;C</t>
  </si>
  <si>
    <t>c.182C&gt;A</t>
  </si>
  <si>
    <t>c.184C&gt;T</t>
  </si>
  <si>
    <t>c.185G&gt;A</t>
  </si>
  <si>
    <t>c.188A&gt;C</t>
  </si>
  <si>
    <t>c.191T&gt;G</t>
  </si>
  <si>
    <t>c.191T&gt;C</t>
  </si>
  <si>
    <t>c.200G&gt;C</t>
  </si>
  <si>
    <t>c.208G&gt;A</t>
  </si>
  <si>
    <t>c.212G&gt;A</t>
  </si>
  <si>
    <t>c.226A&gt;C</t>
  </si>
  <si>
    <t>c.281G&gt;T</t>
  </si>
  <si>
    <t>c.284G&gt;T</t>
  </si>
  <si>
    <t>c.286T&gt;C</t>
  </si>
  <si>
    <t>c.301C&gt;T</t>
  </si>
  <si>
    <t>c.302G&gt;C</t>
  </si>
  <si>
    <t>c.302G&gt;A</t>
  </si>
  <si>
    <t>c.305G&gt;C</t>
  </si>
  <si>
    <t>c.308T&gt;A</t>
  </si>
  <si>
    <t>c.320T&gt;A</t>
  </si>
  <si>
    <t>c.320T&gt;G</t>
  </si>
  <si>
    <t>c.353A&gt;G</t>
  </si>
  <si>
    <t>c.358G&gt;C</t>
  </si>
  <si>
    <t>c.379G&gt;A</t>
  </si>
  <si>
    <t>c.380G&gt;A</t>
  </si>
  <si>
    <t>c.392T&gt;G</t>
  </si>
  <si>
    <t>c.392T&gt;C</t>
  </si>
  <si>
    <t>c.403G&gt;A</t>
  </si>
  <si>
    <t>c.412G&gt;T</t>
  </si>
  <si>
    <t>DNA Change</t>
    <phoneticPr fontId="3" type="noConversion"/>
  </si>
  <si>
    <t>WT</t>
    <phoneticPr fontId="5" type="noConversion"/>
  </si>
  <si>
    <t>Position</t>
    <phoneticPr fontId="5" type="noConversion"/>
  </si>
  <si>
    <t>MT</t>
    <phoneticPr fontId="5" type="noConversion"/>
  </si>
  <si>
    <t>coil</t>
    <phoneticPr fontId="5" type="noConversion"/>
  </si>
  <si>
    <t>helix</t>
  </si>
  <si>
    <t>coil</t>
  </si>
  <si>
    <t>helix</t>
    <phoneticPr fontId="5" type="noConversion"/>
  </si>
  <si>
    <t>N</t>
  </si>
  <si>
    <t>N</t>
    <phoneticPr fontId="3" type="noConversion"/>
  </si>
  <si>
    <t>Y</t>
  </si>
  <si>
    <t>Y</t>
    <phoneticPr fontId="3" type="noConversion"/>
  </si>
  <si>
    <t>Source</t>
    <phoneticPr fontId="3" type="noConversion"/>
  </si>
  <si>
    <t>ClinVar</t>
  </si>
  <si>
    <t>Literatures (PMID: 24675553)</t>
    <phoneticPr fontId="3" type="noConversion"/>
  </si>
  <si>
    <t>dbagenes, ClinVar, Literatures (PMID: 12586610; 10590074)</t>
    <phoneticPr fontId="3" type="noConversion"/>
  </si>
  <si>
    <t>dbagenes, ClinVar, Literatures (PMID: 20960466; 29044489; 21659346)</t>
    <phoneticPr fontId="3" type="noConversion"/>
  </si>
  <si>
    <t>dbagenes, Literatures (PMID: 11112378)</t>
    <phoneticPr fontId="3" type="noConversion"/>
  </si>
  <si>
    <t xml:space="preserve">dbagenes, Literatures (PMID: 15384984) </t>
    <phoneticPr fontId="3" type="noConversion"/>
  </si>
  <si>
    <t>dbagenes, Literatures (PMID: 18412286)</t>
    <phoneticPr fontId="3" type="noConversion"/>
  </si>
  <si>
    <t>dbagenes, Literatures (PMID: 20960466; 22381658)</t>
    <phoneticPr fontId="3" type="noConversion"/>
  </si>
  <si>
    <t>dbagenes, Literatures (PMID: 20960466)</t>
    <phoneticPr fontId="3" type="noConversion"/>
  </si>
  <si>
    <t>Literatures (PMID: 25946618)</t>
    <phoneticPr fontId="3" type="noConversion"/>
  </si>
  <si>
    <t>Literatures (PMID: 29114930)</t>
    <phoneticPr fontId="3" type="noConversion"/>
  </si>
  <si>
    <t>dbagenes, Literatures (PMID: 11112378; 20960466; 17376718)</t>
    <phoneticPr fontId="3" type="noConversion"/>
  </si>
  <si>
    <t>dbagenes, Literatures (PMID: 10590074; 20960466; 9988267)</t>
    <phoneticPr fontId="3" type="noConversion"/>
  </si>
  <si>
    <t>dbagenes, Literatures (PMID: 18412286; 18768533)</t>
    <phoneticPr fontId="3" type="noConversion"/>
  </si>
  <si>
    <t>ClinVar, Literatures (PMID: 12586610)</t>
    <phoneticPr fontId="3" type="noConversion"/>
  </si>
  <si>
    <t>Literatures (PMID: 27601194)</t>
    <phoneticPr fontId="3" type="noConversion"/>
  </si>
  <si>
    <t>dbagenes, Literatures (PMID: 10590074; 10753603; 15059149; 18412286; 20960466; 11264183; 12586610; 15384984; 22381658)</t>
    <phoneticPr fontId="3" type="noConversion"/>
  </si>
  <si>
    <t>Literatures (PMID: 30503522)</t>
    <phoneticPr fontId="3" type="noConversion"/>
  </si>
  <si>
    <t>dbagenes, Literatures (PMID: 15059149)</t>
    <phoneticPr fontId="3" type="noConversion"/>
  </si>
  <si>
    <t>dbagenes, Literatures (PMID: 20960466; 29114930)</t>
    <phoneticPr fontId="3" type="noConversion"/>
  </si>
  <si>
    <t>dbagenes, Literatures (PMID: 15384984)</t>
    <phoneticPr fontId="3" type="noConversion"/>
  </si>
  <si>
    <t>dbagenes, ClinVar, Literatures (PMID: 20960466)</t>
    <phoneticPr fontId="3" type="noConversion"/>
  </si>
  <si>
    <t>dbagenes, Literatures (PMID: 10590074; 15059149)</t>
    <phoneticPr fontId="3" type="noConversion"/>
  </si>
  <si>
    <t>dbagenes, ClinVar, Literatures (PMID: 11112378; 15384984; 15075082; 10590074; 9988267; 20960466; 12586610; 20378560; 25946618; 25424902; 29044489)</t>
    <phoneticPr fontId="3" type="noConversion"/>
  </si>
  <si>
    <t>dbagenes, ClinVar, Literatures (PMID: 10753603; 12750732; 15384984; 20960466; 11264183; 20378560; 25424902; 27882484; 22381658)</t>
    <phoneticPr fontId="3" type="noConversion"/>
  </si>
  <si>
    <t>Literatures (PMID: 27408399)</t>
    <phoneticPr fontId="3" type="noConversion"/>
  </si>
  <si>
    <t>dbagenes, Literatures (PMID: 16159874)</t>
    <phoneticPr fontId="3" type="noConversion"/>
  </si>
  <si>
    <t>Literatures (PMID: 20378560; 25424902)</t>
    <phoneticPr fontId="3" type="noConversion"/>
  </si>
  <si>
    <t>Literatures (PMID: 10590074; 15384984; 20960466; 11112378)</t>
    <phoneticPr fontId="3" type="noConversion"/>
  </si>
  <si>
    <t>dbagenes, Literatures (PMID: 30503522)</t>
    <phoneticPr fontId="3" type="noConversion"/>
  </si>
  <si>
    <t>Literatures (PMID: 20960466; 29114930)</t>
    <phoneticPr fontId="3" type="noConversion"/>
  </si>
  <si>
    <t>Literatures (PMID: 25424902)</t>
    <phoneticPr fontId="3" type="noConversion"/>
  </si>
  <si>
    <t>dbagenes, Literatures (PMID: 10590074; 18768533)</t>
    <phoneticPr fontId="3" type="noConversion"/>
  </si>
  <si>
    <t>Literatures (PMID: 10590074; 12586610; 31574871)</t>
    <phoneticPr fontId="3" type="noConversion"/>
  </si>
  <si>
    <t>dbagenes, ClinVar, Literatures (PMID: 29114930)</t>
    <phoneticPr fontId="3" type="noConversion"/>
  </si>
  <si>
    <t>dbagenes, Literatures (PMID: 15384984; 11264183; 25946618)</t>
    <phoneticPr fontId="3" type="noConversion"/>
  </si>
  <si>
    <t>dbagenes, Literatures (PMID: 12750732; 18768533)</t>
    <phoneticPr fontId="3" type="noConversion"/>
  </si>
  <si>
    <t>Mutation#</t>
    <phoneticPr fontId="3" type="noConversion"/>
  </si>
  <si>
    <t>Consurf_Score*</t>
    <phoneticPr fontId="3" type="noConversion"/>
  </si>
  <si>
    <t>BSA*</t>
    <phoneticPr fontId="3" type="noConversion"/>
  </si>
  <si>
    <t>rBSA*</t>
    <phoneticPr fontId="3" type="noConversion"/>
  </si>
  <si>
    <t>HB_Num*</t>
    <phoneticPr fontId="3" type="noConversion"/>
  </si>
  <si>
    <t>WT_Charge*</t>
    <phoneticPr fontId="3" type="noConversion"/>
  </si>
  <si>
    <t>Delta_Charge*</t>
    <phoneticPr fontId="3" type="noConversion"/>
  </si>
  <si>
    <t>WT_Hydrophobicity*</t>
    <phoneticPr fontId="3" type="noConversion"/>
  </si>
  <si>
    <t>Delta_Hydrophobicity*</t>
    <phoneticPr fontId="3" type="noConversion"/>
  </si>
  <si>
    <t>DDG*</t>
    <phoneticPr fontId="3" type="noConversion"/>
  </si>
  <si>
    <t>WT_Helix*</t>
    <phoneticPr fontId="3" type="noConversion"/>
  </si>
  <si>
    <t>Delta_Helix*</t>
    <phoneticPr fontId="3" type="noConversion"/>
  </si>
  <si>
    <t>WT_Volume*</t>
    <phoneticPr fontId="3" type="noConversion"/>
  </si>
  <si>
    <t>Delta_Volume*</t>
    <phoneticPr fontId="3" type="noConversion"/>
  </si>
  <si>
    <t>Intra_HB_Num*</t>
    <phoneticPr fontId="3" type="noConversion"/>
  </si>
  <si>
    <t>rSASA*</t>
    <phoneticPr fontId="3" type="noConversion"/>
  </si>
  <si>
    <t>Blosum62*</t>
    <phoneticPr fontId="3" type="noConversion"/>
  </si>
  <si>
    <t>WT_Disorder*</t>
    <phoneticPr fontId="3" type="noConversion"/>
  </si>
  <si>
    <t>Delta_Disorder*</t>
    <phoneticPr fontId="3" type="noConversion"/>
  </si>
  <si>
    <t>#:The reference gene model is ENST00000598742 (NM_001022.3).</t>
    <phoneticPr fontId="3" type="noConversion"/>
  </si>
  <si>
    <t>Used for SVM training</t>
    <phoneticPr fontId="3" type="noConversion"/>
  </si>
  <si>
    <t>Secondary Structure</t>
    <phoneticPr fontId="5" type="noConversion"/>
  </si>
  <si>
    <t>*: The definition is described in Table S7.</t>
    <phoneticPr fontId="3" type="noConversion"/>
  </si>
  <si>
    <t>Supplementary Table 2. DBA-associated RPS19 Mutations</t>
    <phoneticPr fontId="3" type="noConversion"/>
  </si>
  <si>
    <t>-</t>
    <phoneticPr fontId="3" type="noConversion"/>
  </si>
  <si>
    <t>Pmut Prediction</t>
    <phoneticPr fontId="3" type="noConversion"/>
  </si>
  <si>
    <t>Mutpred2 Prediction</t>
    <phoneticPr fontId="3" type="noConversion"/>
  </si>
  <si>
    <t>PolyPhen2 Prediction</t>
    <phoneticPr fontId="3" type="noConversion"/>
  </si>
  <si>
    <t>SIFT Prediction</t>
    <phoneticPr fontId="3" type="noConversion"/>
  </si>
  <si>
    <t>RPS19-SVM Cross-validation</t>
    <phoneticPr fontId="3" type="noConversion"/>
  </si>
  <si>
    <t>Disease</t>
  </si>
  <si>
    <t>Neutral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</si>
</sst>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color rgb="FF000000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0" fillId="0" borderId="0" xfId="0" applyNumberFormat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"/>
  <sheetViews>
    <sheetView tabSelected="1" topLeftCell="R1" workbookViewId="0">
      <pane ySplit="2" topLeftCell="A24" activePane="bottomLeft" state="frozen"/>
      <selection pane="bottomLeft" activeCell="A55" sqref="A55:O55"/>
    </sheetView>
  </sheetViews>
  <sheetFormatPr defaultRowHeight="14" x14ac:dyDescent="0.45"/>
  <cols>
    <col min="1" max="1" width="10.3515625" bestFit="1" customWidth="1"/>
    <col min="2" max="2" width="6.234375" customWidth="1"/>
    <col min="3" max="3" width="9" customWidth="1"/>
    <col min="4" max="4" width="6.76171875" style="4" customWidth="1"/>
    <col min="5" max="5" width="6" customWidth="1"/>
    <col min="6" max="6" width="12.87890625" customWidth="1"/>
    <col min="7" max="7" width="14.64453125" customWidth="1"/>
    <col min="8" max="8" width="22.1171875" customWidth="1"/>
    <col min="9" max="9" width="15.46875" customWidth="1"/>
    <col min="10" max="10" width="7.46875" customWidth="1"/>
    <col min="11" max="11" width="12.76171875" customWidth="1"/>
    <col min="12" max="12" width="10.64453125" customWidth="1"/>
    <col min="13" max="13" width="11.234375" customWidth="1"/>
    <col min="14" max="14" width="13.1171875" customWidth="1"/>
    <col min="15" max="15" width="19.234375" customWidth="1"/>
    <col min="16" max="16" width="21.234375" customWidth="1"/>
    <col min="17" max="17" width="11.64453125" customWidth="1"/>
    <col min="18" max="18" width="9.3515625" customWidth="1"/>
    <col min="19" max="19" width="11.234375" customWidth="1"/>
    <col min="20" max="20" width="11.76171875" customWidth="1"/>
    <col min="21" max="21" width="13.76171875" customWidth="1"/>
    <col min="22" max="22" width="15.3515625" customWidth="1"/>
    <col min="23" max="23" width="12.76171875" customWidth="1"/>
    <col min="24" max="24" width="9.76171875" customWidth="1"/>
    <col min="25" max="25" width="12.64453125" customWidth="1"/>
    <col min="26" max="26" width="14.64453125" customWidth="1"/>
    <col min="27" max="27" width="57.46875" customWidth="1"/>
    <col min="28" max="28" width="18.3515625" customWidth="1"/>
    <col min="29" max="29" width="11.05859375" customWidth="1"/>
    <col min="30" max="30" width="17.5859375" customWidth="1"/>
    <col min="31" max="31" width="16.05859375" customWidth="1"/>
    <col min="32" max="32" width="13.41015625" customWidth="1"/>
  </cols>
  <sheetData>
    <row r="1" spans="1:32" ht="24" customHeight="1" x14ac:dyDescent="0.45">
      <c r="A1" s="1" t="s">
        <v>176</v>
      </c>
    </row>
    <row r="2" spans="1:32" s="2" customFormat="1" ht="26.45" customHeight="1" x14ac:dyDescent="0.45">
      <c r="A2" s="1" t="s">
        <v>153</v>
      </c>
      <c r="B2" s="1" t="s">
        <v>104</v>
      </c>
      <c r="C2" s="1" t="s">
        <v>105</v>
      </c>
      <c r="D2" s="1" t="s">
        <v>106</v>
      </c>
      <c r="E2" s="3" t="s">
        <v>51</v>
      </c>
      <c r="F2" s="3" t="s">
        <v>103</v>
      </c>
      <c r="G2" s="1" t="s">
        <v>174</v>
      </c>
      <c r="H2" s="1" t="s">
        <v>173</v>
      </c>
      <c r="I2" s="1" t="s">
        <v>154</v>
      </c>
      <c r="J2" s="1" t="s">
        <v>155</v>
      </c>
      <c r="K2" s="1" t="s">
        <v>156</v>
      </c>
      <c r="L2" s="1" t="s">
        <v>157</v>
      </c>
      <c r="M2" s="3" t="s">
        <v>158</v>
      </c>
      <c r="N2" s="3" t="s">
        <v>159</v>
      </c>
      <c r="O2" s="3" t="s">
        <v>160</v>
      </c>
      <c r="P2" s="3" t="s">
        <v>161</v>
      </c>
      <c r="Q2" s="3" t="s">
        <v>162</v>
      </c>
      <c r="R2" s="3" t="s">
        <v>163</v>
      </c>
      <c r="S2" s="3" t="s">
        <v>164</v>
      </c>
      <c r="T2" s="3" t="s">
        <v>165</v>
      </c>
      <c r="U2" s="3" t="s">
        <v>166</v>
      </c>
      <c r="V2" s="1" t="s">
        <v>167</v>
      </c>
      <c r="W2" s="3" t="s">
        <v>168</v>
      </c>
      <c r="X2" s="3" t="s">
        <v>169</v>
      </c>
      <c r="Y2" s="3" t="s">
        <v>170</v>
      </c>
      <c r="Z2" s="3" t="s">
        <v>171</v>
      </c>
      <c r="AA2" s="3" t="s">
        <v>115</v>
      </c>
      <c r="AB2" s="8" t="s">
        <v>182</v>
      </c>
      <c r="AC2" s="8" t="s">
        <v>178</v>
      </c>
      <c r="AD2" s="8" t="s">
        <v>179</v>
      </c>
      <c r="AE2" s="8" t="s">
        <v>180</v>
      </c>
      <c r="AF2" s="8" t="s">
        <v>181</v>
      </c>
    </row>
    <row r="3" spans="1:32" ht="15" x14ac:dyDescent="0.45">
      <c r="A3" s="2" t="s">
        <v>0</v>
      </c>
      <c r="B3" s="2" t="str">
        <f>LEFT(A3,3)</f>
        <v>Val</v>
      </c>
      <c r="C3" s="2" t="str">
        <f>MID(A3,4,1)</f>
        <v>9</v>
      </c>
      <c r="D3" s="2" t="str">
        <f>RIGHT(A3,3)</f>
        <v>Glu</v>
      </c>
      <c r="E3">
        <v>2</v>
      </c>
      <c r="F3" t="s">
        <v>52</v>
      </c>
      <c r="G3" s="2" t="s">
        <v>107</v>
      </c>
      <c r="H3" s="2" t="s">
        <v>112</v>
      </c>
      <c r="I3" s="2">
        <v>-1.111</v>
      </c>
      <c r="J3" s="2">
        <v>12.37</v>
      </c>
      <c r="K3" s="2">
        <v>0.50613747954173405</v>
      </c>
      <c r="L3" s="2">
        <v>0</v>
      </c>
      <c r="M3" s="2">
        <v>0</v>
      </c>
      <c r="N3" s="2">
        <v>-1</v>
      </c>
      <c r="O3" s="2">
        <v>0.86</v>
      </c>
      <c r="P3" s="2">
        <v>-0.24</v>
      </c>
      <c r="Q3" s="2">
        <v>4.1942899999999996</v>
      </c>
      <c r="R3" s="2">
        <v>2</v>
      </c>
      <c r="S3" s="2">
        <v>1</v>
      </c>
      <c r="T3" s="2">
        <v>140</v>
      </c>
      <c r="U3" s="2">
        <v>-1.5999999999999901</v>
      </c>
      <c r="V3" s="2">
        <v>2</v>
      </c>
      <c r="W3" s="2">
        <v>0.14942528735632099</v>
      </c>
      <c r="X3" s="2">
        <v>-2</v>
      </c>
      <c r="Y3" s="2">
        <v>0.29630000000000001</v>
      </c>
      <c r="Z3" s="5">
        <v>0.1153</v>
      </c>
      <c r="AA3" t="s">
        <v>117</v>
      </c>
      <c r="AB3" s="9" t="s">
        <v>177</v>
      </c>
      <c r="AC3" s="9" t="s">
        <v>177</v>
      </c>
      <c r="AD3" s="9" t="s">
        <v>177</v>
      </c>
      <c r="AE3" s="9" t="s">
        <v>177</v>
      </c>
      <c r="AF3" s="9" t="s">
        <v>177</v>
      </c>
    </row>
    <row r="4" spans="1:32" ht="15" x14ac:dyDescent="0.45">
      <c r="A4" s="2" t="s">
        <v>1</v>
      </c>
      <c r="B4" s="2" t="str">
        <f t="shared" ref="B4:B53" si="0">LEFT(A4,3)</f>
        <v>Val</v>
      </c>
      <c r="C4" s="2" t="str">
        <f>MID(A4,4,2)</f>
        <v>15</v>
      </c>
      <c r="D4" s="2" t="str">
        <f t="shared" ref="D4:D53" si="1">RIGHT(A4,3)</f>
        <v>Phe</v>
      </c>
      <c r="E4">
        <v>2</v>
      </c>
      <c r="F4" t="s">
        <v>53</v>
      </c>
      <c r="G4" s="2" t="s">
        <v>108</v>
      </c>
      <c r="H4" s="2" t="s">
        <v>114</v>
      </c>
      <c r="I4" s="2">
        <v>-0.58099999999999996</v>
      </c>
      <c r="J4" s="2">
        <v>21.59</v>
      </c>
      <c r="K4" s="2">
        <v>0.96297948260481703</v>
      </c>
      <c r="L4" s="2">
        <v>0</v>
      </c>
      <c r="M4" s="2">
        <v>0</v>
      </c>
      <c r="N4" s="2">
        <v>0</v>
      </c>
      <c r="O4" s="2">
        <v>0.86</v>
      </c>
      <c r="P4" s="2">
        <v>0.02</v>
      </c>
      <c r="Q4" s="2">
        <v>1.54877</v>
      </c>
      <c r="R4" s="2">
        <v>2</v>
      </c>
      <c r="S4" s="2">
        <v>0</v>
      </c>
      <c r="T4" s="2">
        <v>140</v>
      </c>
      <c r="U4" s="2">
        <v>49.9</v>
      </c>
      <c r="V4" s="2">
        <v>1</v>
      </c>
      <c r="W4" s="2">
        <v>0.114942528735632</v>
      </c>
      <c r="X4" s="2">
        <v>-1</v>
      </c>
      <c r="Y4" s="2">
        <v>0.1205</v>
      </c>
      <c r="Z4" s="5">
        <v>-2.1399999999999999E-2</v>
      </c>
      <c r="AA4" t="s">
        <v>118</v>
      </c>
      <c r="AB4" s="9" t="s">
        <v>183</v>
      </c>
      <c r="AC4" s="10" t="s">
        <v>183</v>
      </c>
      <c r="AD4" s="10" t="s">
        <v>183</v>
      </c>
      <c r="AE4" s="10" t="s">
        <v>183</v>
      </c>
      <c r="AF4" s="10" t="s">
        <v>183</v>
      </c>
    </row>
    <row r="5" spans="1:32" ht="15" x14ac:dyDescent="0.45">
      <c r="A5" s="2" t="s">
        <v>2</v>
      </c>
      <c r="B5" s="2" t="str">
        <f t="shared" si="0"/>
        <v>Ala</v>
      </c>
      <c r="C5" s="2" t="str">
        <f t="shared" ref="C5:C38" si="2">MID(A5,4,2)</f>
        <v>17</v>
      </c>
      <c r="D5" s="2" t="str">
        <f t="shared" si="1"/>
        <v>Pro</v>
      </c>
      <c r="E5">
        <v>2</v>
      </c>
      <c r="F5" t="s">
        <v>54</v>
      </c>
      <c r="G5" s="2" t="s">
        <v>108</v>
      </c>
      <c r="H5" s="2" t="s">
        <v>114</v>
      </c>
      <c r="I5" s="2">
        <v>-7.0000000000000001E-3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0.74</v>
      </c>
      <c r="P5" s="2">
        <v>-9.9999999999999895E-2</v>
      </c>
      <c r="Q5" s="2">
        <v>0.61968599999999996</v>
      </c>
      <c r="R5" s="2">
        <v>3</v>
      </c>
      <c r="S5" s="2">
        <v>-5</v>
      </c>
      <c r="T5" s="2">
        <v>88.6</v>
      </c>
      <c r="U5" s="2">
        <v>24.1</v>
      </c>
      <c r="V5" s="2">
        <v>0</v>
      </c>
      <c r="W5" s="2">
        <v>0.44186046511627902</v>
      </c>
      <c r="X5" s="2">
        <v>-1</v>
      </c>
      <c r="Y5" s="2">
        <v>0.17660000000000001</v>
      </c>
      <c r="Z5" s="5">
        <v>7.9200000000000007E-2</v>
      </c>
      <c r="AA5" t="s">
        <v>119</v>
      </c>
      <c r="AB5" s="9" t="s">
        <v>183</v>
      </c>
      <c r="AC5" s="10" t="s">
        <v>183</v>
      </c>
      <c r="AD5" s="10" t="s">
        <v>183</v>
      </c>
      <c r="AE5" s="10" t="s">
        <v>183</v>
      </c>
      <c r="AF5" s="10" t="s">
        <v>184</v>
      </c>
    </row>
    <row r="6" spans="1:32" ht="15" x14ac:dyDescent="0.45">
      <c r="A6" s="2" t="s">
        <v>3</v>
      </c>
      <c r="B6" s="2" t="str">
        <f t="shared" si="0"/>
        <v>Leu</v>
      </c>
      <c r="C6" s="2" t="str">
        <f t="shared" si="2"/>
        <v>18</v>
      </c>
      <c r="D6" s="2" t="str">
        <f t="shared" si="1"/>
        <v>Pro</v>
      </c>
      <c r="E6">
        <v>2</v>
      </c>
      <c r="F6" t="s">
        <v>55</v>
      </c>
      <c r="G6" s="2" t="s">
        <v>108</v>
      </c>
      <c r="H6" s="2" t="s">
        <v>114</v>
      </c>
      <c r="I6" s="2">
        <v>0.161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0.85</v>
      </c>
      <c r="P6" s="2">
        <v>-0.20999999999999899</v>
      </c>
      <c r="Q6" s="2">
        <v>3.9392100000000001</v>
      </c>
      <c r="R6" s="2">
        <v>3</v>
      </c>
      <c r="S6" s="2">
        <v>-5</v>
      </c>
      <c r="T6" s="2">
        <v>166.7</v>
      </c>
      <c r="U6" s="2">
        <v>-53.999999999999901</v>
      </c>
      <c r="V6" s="2">
        <v>1</v>
      </c>
      <c r="W6" s="2">
        <v>5.4726368159203898E-2</v>
      </c>
      <c r="X6" s="2">
        <v>-3</v>
      </c>
      <c r="Y6" s="2">
        <v>0.115</v>
      </c>
      <c r="Z6" s="6">
        <v>0.1235</v>
      </c>
      <c r="AA6" t="s">
        <v>120</v>
      </c>
      <c r="AB6" s="9" t="s">
        <v>183</v>
      </c>
      <c r="AC6" s="10" t="s">
        <v>183</v>
      </c>
      <c r="AD6" s="10" t="s">
        <v>183</v>
      </c>
      <c r="AE6" s="10" t="s">
        <v>183</v>
      </c>
      <c r="AF6" s="10" t="s">
        <v>183</v>
      </c>
    </row>
    <row r="7" spans="1:32" ht="15" x14ac:dyDescent="0.45">
      <c r="A7" s="2" t="s">
        <v>4</v>
      </c>
      <c r="B7" s="2" t="str">
        <f t="shared" si="0"/>
        <v>Leu</v>
      </c>
      <c r="C7" s="2" t="str">
        <f t="shared" si="2"/>
        <v>18</v>
      </c>
      <c r="D7" s="2" t="str">
        <f t="shared" si="1"/>
        <v>Arg</v>
      </c>
      <c r="E7">
        <v>2</v>
      </c>
      <c r="F7" t="s">
        <v>56</v>
      </c>
      <c r="G7" s="2" t="s">
        <v>108</v>
      </c>
      <c r="H7" s="2" t="s">
        <v>112</v>
      </c>
      <c r="I7" s="2">
        <v>0.161</v>
      </c>
      <c r="J7" s="2">
        <v>0</v>
      </c>
      <c r="K7" s="2">
        <v>0</v>
      </c>
      <c r="L7" s="2">
        <v>0</v>
      </c>
      <c r="M7" s="2">
        <v>0</v>
      </c>
      <c r="N7" s="2">
        <v>1</v>
      </c>
      <c r="O7" s="2">
        <v>0.85</v>
      </c>
      <c r="P7" s="2">
        <v>-0.20999999999999899</v>
      </c>
      <c r="Q7" s="2">
        <v>3.5410599999999999</v>
      </c>
      <c r="R7" s="2">
        <v>3</v>
      </c>
      <c r="S7" s="2">
        <v>-3</v>
      </c>
      <c r="T7" s="2">
        <v>166.7</v>
      </c>
      <c r="U7" s="2">
        <v>6.7000000000000099</v>
      </c>
      <c r="V7" s="2">
        <v>1</v>
      </c>
      <c r="W7" s="2">
        <v>5.4726368159203898E-2</v>
      </c>
      <c r="X7" s="2">
        <v>-2</v>
      </c>
      <c r="Y7" s="2">
        <v>0.115</v>
      </c>
      <c r="Z7" s="5">
        <v>8.9099999999999999E-2</v>
      </c>
      <c r="AA7" t="s">
        <v>121</v>
      </c>
      <c r="AB7" s="9" t="s">
        <v>177</v>
      </c>
      <c r="AC7" s="9" t="s">
        <v>177</v>
      </c>
      <c r="AD7" s="9" t="s">
        <v>177</v>
      </c>
      <c r="AE7" s="9" t="s">
        <v>177</v>
      </c>
      <c r="AF7" s="9" t="s">
        <v>177</v>
      </c>
    </row>
    <row r="8" spans="1:32" ht="15" x14ac:dyDescent="0.45">
      <c r="A8" s="2" t="s">
        <v>5</v>
      </c>
      <c r="B8" s="2" t="str">
        <f t="shared" si="0"/>
        <v>Ala</v>
      </c>
      <c r="C8" s="2" t="str">
        <f t="shared" si="2"/>
        <v>20</v>
      </c>
      <c r="D8" s="2" t="str">
        <f t="shared" si="1"/>
        <v>Pro</v>
      </c>
      <c r="E8">
        <v>2</v>
      </c>
      <c r="F8" t="s">
        <v>57</v>
      </c>
      <c r="G8" s="2" t="s">
        <v>108</v>
      </c>
      <c r="H8" s="2" t="s">
        <v>114</v>
      </c>
      <c r="I8" s="2">
        <v>0.54300000000000004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0.74</v>
      </c>
      <c r="P8" s="2">
        <v>-9.9999999999999895E-2</v>
      </c>
      <c r="Q8" s="2">
        <v>7.0074499999999998E-2</v>
      </c>
      <c r="R8" s="2">
        <v>3</v>
      </c>
      <c r="S8" s="2">
        <v>-5</v>
      </c>
      <c r="T8" s="2">
        <v>88.6</v>
      </c>
      <c r="U8" s="2">
        <v>24.1</v>
      </c>
      <c r="V8" s="2">
        <v>1</v>
      </c>
      <c r="W8" s="2">
        <v>0.48837209302325502</v>
      </c>
      <c r="X8" s="2">
        <v>-1</v>
      </c>
      <c r="Y8" s="2">
        <v>0.11169999999999999</v>
      </c>
      <c r="Z8" s="5">
        <v>5.8099999999999999E-2</v>
      </c>
      <c r="AA8" t="s">
        <v>123</v>
      </c>
      <c r="AB8" s="9" t="s">
        <v>183</v>
      </c>
      <c r="AC8" s="10" t="s">
        <v>183</v>
      </c>
      <c r="AD8" s="10" t="s">
        <v>183</v>
      </c>
      <c r="AE8" s="10" t="s">
        <v>183</v>
      </c>
      <c r="AF8" s="10" t="s">
        <v>184</v>
      </c>
    </row>
    <row r="9" spans="1:32" ht="15" x14ac:dyDescent="0.45">
      <c r="A9" s="2" t="s">
        <v>6</v>
      </c>
      <c r="B9" s="2" t="str">
        <f t="shared" si="0"/>
        <v>Phe</v>
      </c>
      <c r="C9" s="2" t="str">
        <f t="shared" si="2"/>
        <v>21</v>
      </c>
      <c r="D9" s="2" t="str">
        <f t="shared" si="1"/>
        <v>Ser</v>
      </c>
      <c r="E9">
        <v>2</v>
      </c>
      <c r="F9" t="s">
        <v>58</v>
      </c>
      <c r="G9" s="2" t="s">
        <v>108</v>
      </c>
      <c r="H9" s="2" t="s">
        <v>114</v>
      </c>
      <c r="I9" s="2">
        <v>-0.14399999999999999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0.88</v>
      </c>
      <c r="P9" s="2">
        <v>-0.219999999999999</v>
      </c>
      <c r="Q9" s="2">
        <v>1.02074</v>
      </c>
      <c r="R9" s="2">
        <v>2</v>
      </c>
      <c r="S9" s="2">
        <v>-2</v>
      </c>
      <c r="T9" s="2">
        <v>189.9</v>
      </c>
      <c r="U9" s="2">
        <v>-100.9</v>
      </c>
      <c r="V9" s="2">
        <v>1</v>
      </c>
      <c r="W9" s="2">
        <v>0.329166666666666</v>
      </c>
      <c r="X9" s="2">
        <v>-2</v>
      </c>
      <c r="Y9" s="2">
        <v>0.124</v>
      </c>
      <c r="Z9" s="5">
        <v>0.1052</v>
      </c>
      <c r="AA9" t="s">
        <v>122</v>
      </c>
      <c r="AB9" s="9" t="s">
        <v>183</v>
      </c>
      <c r="AC9" s="10" t="s">
        <v>183</v>
      </c>
      <c r="AD9" s="10" t="s">
        <v>183</v>
      </c>
      <c r="AE9" s="10" t="s">
        <v>183</v>
      </c>
      <c r="AF9" s="10" t="s">
        <v>183</v>
      </c>
    </row>
    <row r="10" spans="1:32" ht="15" x14ac:dyDescent="0.45">
      <c r="A10" s="2" t="s">
        <v>7</v>
      </c>
      <c r="B10" s="2" t="str">
        <f t="shared" si="0"/>
        <v>Lys</v>
      </c>
      <c r="C10" s="2" t="str">
        <f t="shared" si="2"/>
        <v>23</v>
      </c>
      <c r="D10" s="2" t="str">
        <f t="shared" si="1"/>
        <v>Arg</v>
      </c>
      <c r="E10">
        <v>2</v>
      </c>
      <c r="F10" t="s">
        <v>59</v>
      </c>
      <c r="G10" s="2" t="s">
        <v>108</v>
      </c>
      <c r="H10" s="2" t="s">
        <v>112</v>
      </c>
      <c r="I10" s="2">
        <v>-1.1459999999999999</v>
      </c>
      <c r="J10" s="2">
        <v>0</v>
      </c>
      <c r="K10" s="2">
        <v>0</v>
      </c>
      <c r="L10" s="2">
        <v>0</v>
      </c>
      <c r="M10" s="2">
        <v>1</v>
      </c>
      <c r="N10" s="2">
        <v>0</v>
      </c>
      <c r="O10" s="2">
        <v>0.52</v>
      </c>
      <c r="P10" s="2">
        <v>0.12</v>
      </c>
      <c r="Q10" s="2">
        <v>0.31858500000000001</v>
      </c>
      <c r="R10" s="2">
        <v>1</v>
      </c>
      <c r="S10" s="2">
        <v>-1</v>
      </c>
      <c r="T10" s="2">
        <v>168.6</v>
      </c>
      <c r="U10" s="2">
        <v>4.8000000000000096</v>
      </c>
      <c r="V10" s="2">
        <v>2</v>
      </c>
      <c r="W10" s="2">
        <v>0.36440677966101598</v>
      </c>
      <c r="X10" s="2">
        <v>2</v>
      </c>
      <c r="Y10" s="2">
        <v>7.2300000000000003E-2</v>
      </c>
      <c r="Z10" s="5">
        <v>0</v>
      </c>
      <c r="AA10" t="s">
        <v>116</v>
      </c>
      <c r="AB10" s="9" t="s">
        <v>177</v>
      </c>
      <c r="AC10" s="9" t="s">
        <v>177</v>
      </c>
      <c r="AD10" s="9" t="s">
        <v>177</v>
      </c>
      <c r="AE10" s="9" t="s">
        <v>177</v>
      </c>
      <c r="AF10" s="9" t="s">
        <v>177</v>
      </c>
    </row>
    <row r="11" spans="1:32" ht="15" x14ac:dyDescent="0.45">
      <c r="A11" s="2" t="s">
        <v>8</v>
      </c>
      <c r="B11" s="2" t="str">
        <f t="shared" si="0"/>
        <v>Leu</v>
      </c>
      <c r="C11" s="2" t="str">
        <f t="shared" si="2"/>
        <v>28</v>
      </c>
      <c r="D11" s="2" t="str">
        <f t="shared" si="1"/>
        <v>Arg</v>
      </c>
      <c r="E11">
        <v>3</v>
      </c>
      <c r="F11" t="s">
        <v>60</v>
      </c>
      <c r="G11" s="2" t="s">
        <v>109</v>
      </c>
      <c r="H11" s="2" t="s">
        <v>112</v>
      </c>
      <c r="I11" s="2">
        <v>0.91700000000000004</v>
      </c>
      <c r="J11" s="2">
        <v>0</v>
      </c>
      <c r="K11" s="2">
        <v>0</v>
      </c>
      <c r="L11" s="2">
        <v>0</v>
      </c>
      <c r="M11" s="2">
        <v>0</v>
      </c>
      <c r="N11" s="2">
        <v>1</v>
      </c>
      <c r="O11" s="2">
        <v>0.85</v>
      </c>
      <c r="P11" s="2">
        <v>-0.20999999999999899</v>
      </c>
      <c r="Q11" s="2">
        <v>2.3242099999999999</v>
      </c>
      <c r="R11" s="2">
        <v>3</v>
      </c>
      <c r="S11" s="2">
        <v>-3</v>
      </c>
      <c r="T11" s="2">
        <v>166.7</v>
      </c>
      <c r="U11" s="2">
        <v>6.7000000000000099</v>
      </c>
      <c r="V11" s="2">
        <v>1</v>
      </c>
      <c r="W11" s="2">
        <v>0.23880597014925301</v>
      </c>
      <c r="X11" s="2">
        <v>-2</v>
      </c>
      <c r="Y11" s="2">
        <v>9.9099999999999994E-2</v>
      </c>
      <c r="Z11" s="5">
        <v>7.0699999999999999E-2</v>
      </c>
      <c r="AA11" t="s">
        <v>124</v>
      </c>
      <c r="AB11" s="9" t="s">
        <v>177</v>
      </c>
      <c r="AC11" s="9" t="s">
        <v>177</v>
      </c>
      <c r="AD11" s="9" t="s">
        <v>177</v>
      </c>
      <c r="AE11" s="9" t="s">
        <v>177</v>
      </c>
      <c r="AF11" s="9" t="s">
        <v>177</v>
      </c>
    </row>
    <row r="12" spans="1:32" ht="15" x14ac:dyDescent="0.45">
      <c r="A12" s="2" t="s">
        <v>9</v>
      </c>
      <c r="B12" s="2" t="str">
        <f t="shared" si="0"/>
        <v>Lys</v>
      </c>
      <c r="C12" s="2" t="str">
        <f t="shared" si="2"/>
        <v>38</v>
      </c>
      <c r="D12" s="2" t="str">
        <f t="shared" si="1"/>
        <v>Asn</v>
      </c>
      <c r="E12">
        <v>3</v>
      </c>
      <c r="F12" t="s">
        <v>61</v>
      </c>
      <c r="G12" s="2" t="s">
        <v>109</v>
      </c>
      <c r="H12" s="2" t="s">
        <v>112</v>
      </c>
      <c r="I12" s="2">
        <v>-1.1919999999999999</v>
      </c>
      <c r="J12" s="2">
        <v>68.59</v>
      </c>
      <c r="K12" s="2">
        <v>0.99319432377642602</v>
      </c>
      <c r="L12" s="2">
        <v>1</v>
      </c>
      <c r="M12" s="2">
        <v>1</v>
      </c>
      <c r="N12" s="2">
        <v>-1</v>
      </c>
      <c r="O12" s="2">
        <v>0.52</v>
      </c>
      <c r="P12" s="2">
        <v>0.109999999999999</v>
      </c>
      <c r="Q12" s="2">
        <v>6.0360700000000003E-2</v>
      </c>
      <c r="R12" s="2">
        <v>1</v>
      </c>
      <c r="S12" s="2">
        <v>-2</v>
      </c>
      <c r="T12" s="2">
        <v>168.6</v>
      </c>
      <c r="U12" s="2">
        <v>-54.5</v>
      </c>
      <c r="V12" s="2">
        <v>0</v>
      </c>
      <c r="W12" s="2">
        <v>0.30084745762711801</v>
      </c>
      <c r="X12" s="2">
        <v>0</v>
      </c>
      <c r="Y12" s="2">
        <v>0.1041</v>
      </c>
      <c r="Z12" s="5">
        <v>4.7000000000000002E-3</v>
      </c>
      <c r="AA12" t="s">
        <v>125</v>
      </c>
      <c r="AB12" s="9" t="s">
        <v>177</v>
      </c>
      <c r="AC12" s="9" t="s">
        <v>177</v>
      </c>
      <c r="AD12" s="9" t="s">
        <v>177</v>
      </c>
      <c r="AE12" s="9" t="s">
        <v>177</v>
      </c>
      <c r="AF12" s="9" t="s">
        <v>177</v>
      </c>
    </row>
    <row r="13" spans="1:32" ht="15" x14ac:dyDescent="0.45">
      <c r="A13" s="2" t="s">
        <v>10</v>
      </c>
      <c r="B13" s="2" t="str">
        <f t="shared" si="0"/>
        <v>Pro</v>
      </c>
      <c r="C13" s="2" t="str">
        <f t="shared" si="2"/>
        <v>47</v>
      </c>
      <c r="D13" s="2" t="str">
        <f t="shared" si="1"/>
        <v>Thr</v>
      </c>
      <c r="E13">
        <v>3</v>
      </c>
      <c r="F13" t="s">
        <v>62</v>
      </c>
      <c r="G13" s="2" t="s">
        <v>109</v>
      </c>
      <c r="H13" s="2" t="s">
        <v>112</v>
      </c>
      <c r="I13" s="2">
        <v>-1.083</v>
      </c>
      <c r="J13" s="2">
        <v>35.86</v>
      </c>
      <c r="K13" s="2">
        <v>0.73258426966292101</v>
      </c>
      <c r="L13" s="2">
        <v>0</v>
      </c>
      <c r="M13" s="2">
        <v>0</v>
      </c>
      <c r="N13" s="2">
        <v>0</v>
      </c>
      <c r="O13" s="2">
        <v>0.64</v>
      </c>
      <c r="P13" s="2">
        <v>5.9999999999999901E-2</v>
      </c>
      <c r="Q13" s="2">
        <v>3.0758399999999999</v>
      </c>
      <c r="R13" s="2">
        <v>-2</v>
      </c>
      <c r="S13" s="2">
        <v>2</v>
      </c>
      <c r="T13" s="2">
        <v>112.7</v>
      </c>
      <c r="U13" s="2">
        <v>3.3999999999999901</v>
      </c>
      <c r="V13" s="2">
        <v>0</v>
      </c>
      <c r="W13" s="2">
        <v>0.30817610062893003</v>
      </c>
      <c r="X13" s="2">
        <v>-1</v>
      </c>
      <c r="Y13" s="2">
        <v>9.6500000000000002E-2</v>
      </c>
      <c r="Z13" s="5">
        <v>-2.2100000000000002E-2</v>
      </c>
      <c r="AA13" t="s">
        <v>126</v>
      </c>
      <c r="AB13" s="9" t="s">
        <v>177</v>
      </c>
      <c r="AC13" s="9" t="s">
        <v>177</v>
      </c>
      <c r="AD13" s="9" t="s">
        <v>177</v>
      </c>
      <c r="AE13" s="9" t="s">
        <v>177</v>
      </c>
      <c r="AF13" s="9" t="s">
        <v>177</v>
      </c>
    </row>
    <row r="14" spans="1:32" ht="15" x14ac:dyDescent="0.45">
      <c r="A14" s="2" t="s">
        <v>11</v>
      </c>
      <c r="B14" s="2" t="str">
        <f t="shared" si="0"/>
        <v>Pro</v>
      </c>
      <c r="C14" s="2" t="str">
        <f t="shared" si="2"/>
        <v>47</v>
      </c>
      <c r="D14" s="2" t="str">
        <f t="shared" si="1"/>
        <v>Ser</v>
      </c>
      <c r="E14">
        <v>3</v>
      </c>
      <c r="F14" t="s">
        <v>63</v>
      </c>
      <c r="G14" s="2" t="s">
        <v>109</v>
      </c>
      <c r="H14" s="2" t="s">
        <v>112</v>
      </c>
      <c r="I14" s="2">
        <v>-1.083</v>
      </c>
      <c r="J14" s="2">
        <v>35.86</v>
      </c>
      <c r="K14" s="2">
        <v>0.73258426966292101</v>
      </c>
      <c r="L14" s="2">
        <v>0</v>
      </c>
      <c r="M14" s="2">
        <v>0</v>
      </c>
      <c r="N14" s="2">
        <v>0</v>
      </c>
      <c r="O14" s="2">
        <v>0.64</v>
      </c>
      <c r="P14" s="2">
        <v>0.02</v>
      </c>
      <c r="Q14" s="2">
        <v>1.7506699999999999</v>
      </c>
      <c r="R14" s="2">
        <v>-2</v>
      </c>
      <c r="S14" s="2">
        <v>2</v>
      </c>
      <c r="T14" s="2">
        <v>112.7</v>
      </c>
      <c r="U14" s="2">
        <v>-23.7</v>
      </c>
      <c r="V14" s="2">
        <v>0</v>
      </c>
      <c r="W14" s="2">
        <v>0.30817610062893003</v>
      </c>
      <c r="X14" s="2">
        <v>-1</v>
      </c>
      <c r="Y14" s="2">
        <v>9.6500000000000002E-2</v>
      </c>
      <c r="Z14" s="5">
        <v>-2.2100000000000002E-2</v>
      </c>
      <c r="AA14" t="s">
        <v>116</v>
      </c>
      <c r="AB14" s="9" t="s">
        <v>177</v>
      </c>
      <c r="AC14" s="9" t="s">
        <v>177</v>
      </c>
      <c r="AD14" s="9" t="s">
        <v>177</v>
      </c>
      <c r="AE14" s="9" t="s">
        <v>177</v>
      </c>
      <c r="AF14" s="9" t="s">
        <v>177</v>
      </c>
    </row>
    <row r="15" spans="1:32" ht="15" x14ac:dyDescent="0.45">
      <c r="A15" s="2" t="s">
        <v>12</v>
      </c>
      <c r="B15" s="2" t="str">
        <f t="shared" si="0"/>
        <v>Pro</v>
      </c>
      <c r="C15" s="2" t="str">
        <f t="shared" si="2"/>
        <v>47</v>
      </c>
      <c r="D15" s="2" t="str">
        <f t="shared" si="1"/>
        <v>Leu</v>
      </c>
      <c r="E15">
        <v>3</v>
      </c>
      <c r="F15" t="s">
        <v>64</v>
      </c>
      <c r="G15" s="2" t="s">
        <v>109</v>
      </c>
      <c r="H15" s="2" t="s">
        <v>114</v>
      </c>
      <c r="I15" s="2">
        <v>-1.083</v>
      </c>
      <c r="J15" s="2">
        <v>35.86</v>
      </c>
      <c r="K15" s="2">
        <v>0.73258426966292101</v>
      </c>
      <c r="L15" s="2">
        <v>0</v>
      </c>
      <c r="M15" s="2">
        <v>0</v>
      </c>
      <c r="N15" s="2">
        <v>0</v>
      </c>
      <c r="O15" s="2">
        <v>0.64</v>
      </c>
      <c r="P15" s="2">
        <v>0.20999999999999899</v>
      </c>
      <c r="Q15" s="2">
        <v>0.58132300000000003</v>
      </c>
      <c r="R15" s="2">
        <v>-2</v>
      </c>
      <c r="S15" s="2">
        <v>5</v>
      </c>
      <c r="T15" s="2">
        <v>112.7</v>
      </c>
      <c r="U15" s="2">
        <v>53.999999999999901</v>
      </c>
      <c r="V15" s="2">
        <v>0</v>
      </c>
      <c r="W15" s="2">
        <v>0.30817610062893003</v>
      </c>
      <c r="X15" s="2">
        <v>-3</v>
      </c>
      <c r="Y15" s="2">
        <v>9.6500000000000002E-2</v>
      </c>
      <c r="Z15" s="5">
        <v>-5.6000000000000001E-2</v>
      </c>
      <c r="AA15" t="s">
        <v>127</v>
      </c>
      <c r="AB15" s="9" t="s">
        <v>183</v>
      </c>
      <c r="AC15" s="10" t="s">
        <v>183</v>
      </c>
      <c r="AD15" s="10" t="s">
        <v>183</v>
      </c>
      <c r="AE15" s="10" t="s">
        <v>183</v>
      </c>
      <c r="AF15" s="10" t="s">
        <v>183</v>
      </c>
    </row>
    <row r="16" spans="1:32" ht="15" x14ac:dyDescent="0.45">
      <c r="A16" s="2" t="s">
        <v>13</v>
      </c>
      <c r="B16" s="2" t="str">
        <f t="shared" si="0"/>
        <v>Trp</v>
      </c>
      <c r="C16" s="2" t="str">
        <f t="shared" si="2"/>
        <v>52</v>
      </c>
      <c r="D16" s="2" t="str">
        <f t="shared" si="1"/>
        <v>Arg</v>
      </c>
      <c r="E16">
        <v>3</v>
      </c>
      <c r="F16" t="s">
        <v>65</v>
      </c>
      <c r="G16" s="2" t="s">
        <v>108</v>
      </c>
      <c r="H16" s="2" t="s">
        <v>114</v>
      </c>
      <c r="I16" s="2">
        <v>-1.1850000000000001</v>
      </c>
      <c r="J16" s="2">
        <v>9.84</v>
      </c>
      <c r="K16" s="2">
        <v>0.55845629965947696</v>
      </c>
      <c r="L16" s="2">
        <v>0</v>
      </c>
      <c r="M16" s="2">
        <v>0</v>
      </c>
      <c r="N16" s="2">
        <v>1</v>
      </c>
      <c r="O16" s="2">
        <v>0.85</v>
      </c>
      <c r="P16" s="2">
        <v>-0.20999999999999899</v>
      </c>
      <c r="Q16" s="2">
        <v>4.3498400000000004</v>
      </c>
      <c r="R16" s="2">
        <v>2</v>
      </c>
      <c r="S16" s="2">
        <v>-2</v>
      </c>
      <c r="T16" s="2">
        <v>227.8</v>
      </c>
      <c r="U16" s="2">
        <v>-54.4</v>
      </c>
      <c r="V16" s="2">
        <v>4</v>
      </c>
      <c r="W16" s="2">
        <v>6.6666666666666596E-2</v>
      </c>
      <c r="X16" s="2">
        <v>-3</v>
      </c>
      <c r="Y16" s="2">
        <v>0.18440000000000001</v>
      </c>
      <c r="Z16" s="6">
        <v>0.13020000000000001</v>
      </c>
      <c r="AA16" t="s">
        <v>128</v>
      </c>
      <c r="AB16" s="9" t="s">
        <v>183</v>
      </c>
      <c r="AC16" s="10" t="s">
        <v>183</v>
      </c>
      <c r="AD16" s="10" t="s">
        <v>183</v>
      </c>
      <c r="AE16" s="10" t="s">
        <v>183</v>
      </c>
      <c r="AF16" s="10" t="s">
        <v>183</v>
      </c>
    </row>
    <row r="17" spans="1:32" ht="15" x14ac:dyDescent="0.45">
      <c r="A17" s="2" t="s">
        <v>14</v>
      </c>
      <c r="B17" s="2" t="str">
        <f t="shared" si="0"/>
        <v>Trp</v>
      </c>
      <c r="C17" s="2" t="str">
        <f t="shared" si="2"/>
        <v>52</v>
      </c>
      <c r="D17" s="2" t="str">
        <f t="shared" si="1"/>
        <v>Cys</v>
      </c>
      <c r="E17">
        <v>3</v>
      </c>
      <c r="F17" t="s">
        <v>66</v>
      </c>
      <c r="G17" s="2" t="s">
        <v>108</v>
      </c>
      <c r="H17" s="2" t="s">
        <v>114</v>
      </c>
      <c r="I17" s="2">
        <v>-1.1850000000000001</v>
      </c>
      <c r="J17" s="2">
        <v>9.84</v>
      </c>
      <c r="K17" s="2">
        <v>0.55845629965947696</v>
      </c>
      <c r="L17" s="2">
        <v>0</v>
      </c>
      <c r="M17" s="2">
        <v>0</v>
      </c>
      <c r="N17" s="2">
        <v>0</v>
      </c>
      <c r="O17" s="2">
        <v>0.85</v>
      </c>
      <c r="P17" s="2">
        <v>0.06</v>
      </c>
      <c r="Q17" s="2">
        <v>2.7805200000000001</v>
      </c>
      <c r="R17" s="2">
        <v>2</v>
      </c>
      <c r="S17" s="2">
        <v>-2</v>
      </c>
      <c r="T17" s="2">
        <v>227.8</v>
      </c>
      <c r="U17" s="2">
        <v>-119.3</v>
      </c>
      <c r="V17" s="2">
        <v>4</v>
      </c>
      <c r="W17" s="2">
        <v>6.6666666666666596E-2</v>
      </c>
      <c r="X17" s="2">
        <v>-2</v>
      </c>
      <c r="Y17" s="2">
        <v>0.18440000000000001</v>
      </c>
      <c r="Z17" s="5">
        <v>2.7799999999999998E-2</v>
      </c>
      <c r="AA17" t="s">
        <v>129</v>
      </c>
      <c r="AB17" s="9" t="s">
        <v>183</v>
      </c>
      <c r="AC17" s="10" t="s">
        <v>183</v>
      </c>
      <c r="AD17" s="10" t="s">
        <v>183</v>
      </c>
      <c r="AE17" s="10" t="s">
        <v>183</v>
      </c>
      <c r="AF17" s="10" t="s">
        <v>183</v>
      </c>
    </row>
    <row r="18" spans="1:32" ht="15" x14ac:dyDescent="0.45">
      <c r="A18" s="2" t="s">
        <v>15</v>
      </c>
      <c r="B18" s="2" t="str">
        <f t="shared" si="0"/>
        <v>Thr</v>
      </c>
      <c r="C18" s="2" t="str">
        <f t="shared" si="2"/>
        <v>55</v>
      </c>
      <c r="D18" s="2" t="str">
        <f t="shared" si="1"/>
        <v>Met</v>
      </c>
      <c r="E18">
        <v>3</v>
      </c>
      <c r="F18" t="s">
        <v>67</v>
      </c>
      <c r="G18" s="2" t="s">
        <v>108</v>
      </c>
      <c r="H18" s="2" t="s">
        <v>112</v>
      </c>
      <c r="I18" s="2">
        <v>0.96399999999999997</v>
      </c>
      <c r="J18" s="2">
        <v>25.51</v>
      </c>
      <c r="K18" s="2">
        <v>0.60321589028139</v>
      </c>
      <c r="L18" s="2">
        <v>0</v>
      </c>
      <c r="M18" s="2">
        <v>0</v>
      </c>
      <c r="N18" s="2">
        <v>0</v>
      </c>
      <c r="O18" s="2">
        <v>0.7</v>
      </c>
      <c r="P18" s="2">
        <v>0.15</v>
      </c>
      <c r="Q18" s="2">
        <v>-1.53972</v>
      </c>
      <c r="R18" s="2">
        <v>0</v>
      </c>
      <c r="S18" s="2">
        <v>2</v>
      </c>
      <c r="T18" s="2">
        <v>116.1</v>
      </c>
      <c r="U18" s="2">
        <v>46.8</v>
      </c>
      <c r="V18" s="2">
        <v>1</v>
      </c>
      <c r="W18" s="2">
        <v>0.25</v>
      </c>
      <c r="X18" s="2">
        <v>-1</v>
      </c>
      <c r="Y18" s="2">
        <v>9.0899999999999995E-2</v>
      </c>
      <c r="Z18" s="5">
        <v>-3.0200000000000001E-2</v>
      </c>
      <c r="AA18" t="s">
        <v>130</v>
      </c>
      <c r="AB18" s="9" t="s">
        <v>177</v>
      </c>
      <c r="AC18" s="9" t="s">
        <v>177</v>
      </c>
      <c r="AD18" s="9" t="s">
        <v>177</v>
      </c>
      <c r="AE18" s="9" t="s">
        <v>177</v>
      </c>
      <c r="AF18" s="9" t="s">
        <v>177</v>
      </c>
    </row>
    <row r="19" spans="1:32" ht="15" x14ac:dyDescent="0.45">
      <c r="A19" s="2" t="s">
        <v>16</v>
      </c>
      <c r="B19" s="2" t="str">
        <f t="shared" si="0"/>
        <v>Arg</v>
      </c>
      <c r="C19" s="2" t="str">
        <f t="shared" si="2"/>
        <v>56</v>
      </c>
      <c r="D19" s="2" t="str">
        <f t="shared" si="1"/>
        <v>Pro</v>
      </c>
      <c r="E19">
        <v>3</v>
      </c>
      <c r="F19" t="s">
        <v>68</v>
      </c>
      <c r="G19" s="2" t="s">
        <v>108</v>
      </c>
      <c r="H19" s="2" t="s">
        <v>112</v>
      </c>
      <c r="I19" s="2">
        <v>-1.1319999999999999</v>
      </c>
      <c r="J19" s="2">
        <v>8.3800000000000008</v>
      </c>
      <c r="K19" s="2">
        <v>0.63677811550151897</v>
      </c>
      <c r="L19" s="2">
        <v>0</v>
      </c>
      <c r="M19" s="2">
        <v>1</v>
      </c>
      <c r="N19" s="2">
        <v>-1</v>
      </c>
      <c r="O19" s="2">
        <v>0.64</v>
      </c>
      <c r="P19" s="2">
        <v>0</v>
      </c>
      <c r="Q19" s="2">
        <v>6.2085900000000001</v>
      </c>
      <c r="R19" s="2">
        <v>0</v>
      </c>
      <c r="S19" s="2">
        <v>-2</v>
      </c>
      <c r="T19" s="2">
        <v>173.4</v>
      </c>
      <c r="U19" s="2">
        <v>-60.7</v>
      </c>
      <c r="V19" s="2">
        <v>1</v>
      </c>
      <c r="W19" s="2">
        <v>4.3795620437956199E-2</v>
      </c>
      <c r="X19" s="2">
        <v>-2</v>
      </c>
      <c r="Y19" s="2">
        <v>0.1041</v>
      </c>
      <c r="Z19" s="5">
        <v>2.2499999999999999E-2</v>
      </c>
      <c r="AA19" t="s">
        <v>131</v>
      </c>
      <c r="AB19" s="9" t="s">
        <v>177</v>
      </c>
      <c r="AC19" s="9" t="s">
        <v>177</v>
      </c>
      <c r="AD19" s="9" t="s">
        <v>177</v>
      </c>
      <c r="AE19" s="9" t="s">
        <v>177</v>
      </c>
      <c r="AF19" s="9" t="s">
        <v>177</v>
      </c>
    </row>
    <row r="20" spans="1:32" ht="15" x14ac:dyDescent="0.45">
      <c r="A20" s="2" t="s">
        <v>17</v>
      </c>
      <c r="B20" s="2" t="str">
        <f t="shared" si="0"/>
        <v>Arg</v>
      </c>
      <c r="C20" s="2" t="str">
        <f t="shared" si="2"/>
        <v>56</v>
      </c>
      <c r="D20" s="2" t="str">
        <f t="shared" si="1"/>
        <v>Gln</v>
      </c>
      <c r="E20">
        <v>3</v>
      </c>
      <c r="F20" t="s">
        <v>69</v>
      </c>
      <c r="G20" s="2" t="s">
        <v>108</v>
      </c>
      <c r="H20" s="2" t="s">
        <v>114</v>
      </c>
      <c r="I20" s="2">
        <v>-1.1319999999999999</v>
      </c>
      <c r="J20" s="2">
        <v>8.3800000000000008</v>
      </c>
      <c r="K20" s="2">
        <v>0.63677811550151897</v>
      </c>
      <c r="L20" s="2">
        <v>0</v>
      </c>
      <c r="M20" s="2">
        <v>1</v>
      </c>
      <c r="N20" s="2">
        <v>-1</v>
      </c>
      <c r="O20" s="2">
        <v>0.64</v>
      </c>
      <c r="P20" s="2">
        <v>-0.02</v>
      </c>
      <c r="Q20" s="2">
        <v>0.135238</v>
      </c>
      <c r="R20" s="2">
        <v>0</v>
      </c>
      <c r="S20" s="2">
        <v>2</v>
      </c>
      <c r="T20" s="2">
        <v>173.4</v>
      </c>
      <c r="U20" s="2">
        <v>-29.599999999999898</v>
      </c>
      <c r="V20" s="2">
        <v>1</v>
      </c>
      <c r="W20" s="2">
        <v>4.3795620437956199E-2</v>
      </c>
      <c r="X20" s="2">
        <v>1</v>
      </c>
      <c r="Y20" s="2">
        <v>0.1041</v>
      </c>
      <c r="Z20" s="5">
        <v>1.37E-2</v>
      </c>
      <c r="AA20" t="s">
        <v>132</v>
      </c>
      <c r="AB20" s="9" t="s">
        <v>183</v>
      </c>
      <c r="AC20" s="10" t="s">
        <v>183</v>
      </c>
      <c r="AD20" s="10" t="s">
        <v>183</v>
      </c>
      <c r="AE20" s="10" t="s">
        <v>183</v>
      </c>
      <c r="AF20" s="10" t="s">
        <v>183</v>
      </c>
    </row>
    <row r="21" spans="1:32" ht="15" x14ac:dyDescent="0.45">
      <c r="A21" s="2" t="s">
        <v>18</v>
      </c>
      <c r="B21" s="2" t="str">
        <f t="shared" si="0"/>
        <v>Ala</v>
      </c>
      <c r="C21" s="2" t="str">
        <f t="shared" si="2"/>
        <v>57</v>
      </c>
      <c r="D21" s="2" t="str">
        <f t="shared" si="1"/>
        <v>Thr</v>
      </c>
      <c r="E21">
        <v>3</v>
      </c>
      <c r="F21" t="s">
        <v>70</v>
      </c>
      <c r="G21" s="2" t="s">
        <v>108</v>
      </c>
      <c r="H21" s="2" t="s">
        <v>114</v>
      </c>
      <c r="I21" s="2">
        <v>-0.22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0.74</v>
      </c>
      <c r="P21" s="2">
        <v>-0.04</v>
      </c>
      <c r="Q21" s="2">
        <v>0.63347200000000004</v>
      </c>
      <c r="R21" s="2">
        <v>3</v>
      </c>
      <c r="S21" s="2">
        <v>-3</v>
      </c>
      <c r="T21" s="2">
        <v>88.6</v>
      </c>
      <c r="U21" s="2">
        <v>27.5</v>
      </c>
      <c r="V21" s="2">
        <v>2</v>
      </c>
      <c r="W21" s="2">
        <v>0.124031007751937</v>
      </c>
      <c r="X21" s="2">
        <v>0</v>
      </c>
      <c r="Y21" s="2">
        <v>0.124</v>
      </c>
      <c r="Z21" s="5">
        <v>2.92E-2</v>
      </c>
      <c r="AA21" t="s">
        <v>133</v>
      </c>
      <c r="AB21" s="9" t="s">
        <v>184</v>
      </c>
      <c r="AC21" s="10" t="s">
        <v>183</v>
      </c>
      <c r="AD21" s="10" t="s">
        <v>183</v>
      </c>
      <c r="AE21" s="10" t="s">
        <v>184</v>
      </c>
      <c r="AF21" s="10" t="s">
        <v>184</v>
      </c>
    </row>
    <row r="22" spans="1:32" ht="15" x14ac:dyDescent="0.45">
      <c r="A22" s="2" t="s">
        <v>19</v>
      </c>
      <c r="B22" s="2" t="str">
        <f t="shared" si="0"/>
        <v>Ala</v>
      </c>
      <c r="C22" s="2" t="str">
        <f t="shared" si="2"/>
        <v>57</v>
      </c>
      <c r="D22" s="2" t="str">
        <f t="shared" si="1"/>
        <v>Pro</v>
      </c>
      <c r="E22">
        <v>3</v>
      </c>
      <c r="F22" t="s">
        <v>71</v>
      </c>
      <c r="G22" s="2" t="s">
        <v>108</v>
      </c>
      <c r="H22" s="2" t="s">
        <v>114</v>
      </c>
      <c r="I22" s="2">
        <v>-0.22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0.74</v>
      </c>
      <c r="P22" s="2">
        <v>-9.9999999999999895E-2</v>
      </c>
      <c r="Q22" s="2">
        <v>9.5482700000000004E-2</v>
      </c>
      <c r="R22" s="2">
        <v>3</v>
      </c>
      <c r="S22" s="2">
        <v>-5</v>
      </c>
      <c r="T22" s="2">
        <v>88.6</v>
      </c>
      <c r="U22" s="2">
        <v>24.1</v>
      </c>
      <c r="V22" s="2">
        <v>2</v>
      </c>
      <c r="W22" s="2">
        <v>0.124031007751937</v>
      </c>
      <c r="X22" s="2">
        <v>-1</v>
      </c>
      <c r="Y22" s="2">
        <v>0.124</v>
      </c>
      <c r="Z22" s="5">
        <v>5.2600000000000001E-2</v>
      </c>
      <c r="AA22" t="s">
        <v>134</v>
      </c>
      <c r="AB22" s="9" t="s">
        <v>183</v>
      </c>
      <c r="AC22" s="10" t="s">
        <v>183</v>
      </c>
      <c r="AD22" s="10" t="s">
        <v>183</v>
      </c>
      <c r="AE22" s="10" t="s">
        <v>183</v>
      </c>
      <c r="AF22" s="10" t="s">
        <v>183</v>
      </c>
    </row>
    <row r="23" spans="1:32" ht="15" x14ac:dyDescent="0.45">
      <c r="A23" s="2" t="s">
        <v>20</v>
      </c>
      <c r="B23" s="2" t="str">
        <f t="shared" si="0"/>
        <v>Ala</v>
      </c>
      <c r="C23" s="2" t="str">
        <f t="shared" si="2"/>
        <v>58</v>
      </c>
      <c r="D23" s="2" t="str">
        <f t="shared" si="1"/>
        <v>Pro</v>
      </c>
      <c r="E23">
        <v>3</v>
      </c>
      <c r="F23" t="s">
        <v>72</v>
      </c>
      <c r="G23" s="2" t="s">
        <v>108</v>
      </c>
      <c r="H23" s="2" t="s">
        <v>114</v>
      </c>
      <c r="I23" s="2">
        <v>-1.0780000000000001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0.74</v>
      </c>
      <c r="P23" s="2">
        <v>-9.9999999999999895E-2</v>
      </c>
      <c r="Q23" s="2">
        <v>-7.6775399999999994E-2</v>
      </c>
      <c r="R23" s="2">
        <v>3</v>
      </c>
      <c r="S23" s="2">
        <v>-5</v>
      </c>
      <c r="T23" s="2">
        <v>88.6</v>
      </c>
      <c r="U23" s="2">
        <v>24.1</v>
      </c>
      <c r="V23" s="2">
        <v>0</v>
      </c>
      <c r="W23" s="2">
        <v>1.5503875968992199E-2</v>
      </c>
      <c r="X23" s="2">
        <v>-1</v>
      </c>
      <c r="Y23" s="2">
        <v>0.106</v>
      </c>
      <c r="Z23" s="5">
        <v>5.4199999999999998E-2</v>
      </c>
      <c r="AA23" t="s">
        <v>135</v>
      </c>
      <c r="AB23" s="9" t="s">
        <v>183</v>
      </c>
      <c r="AC23" s="10" t="s">
        <v>183</v>
      </c>
      <c r="AD23" s="10" t="s">
        <v>183</v>
      </c>
      <c r="AE23" s="10" t="s">
        <v>183</v>
      </c>
      <c r="AF23" s="10" t="s">
        <v>183</v>
      </c>
    </row>
    <row r="24" spans="1:32" ht="15" x14ac:dyDescent="0.45">
      <c r="A24" s="2" t="s">
        <v>21</v>
      </c>
      <c r="B24" s="2" t="str">
        <f t="shared" si="0"/>
        <v>Ser</v>
      </c>
      <c r="C24" s="2" t="str">
        <f t="shared" si="2"/>
        <v>59</v>
      </c>
      <c r="D24" s="2" t="str">
        <f t="shared" si="1"/>
        <v>Phe</v>
      </c>
      <c r="E24">
        <v>4</v>
      </c>
      <c r="F24" t="s">
        <v>73</v>
      </c>
      <c r="G24" s="2" t="s">
        <v>108</v>
      </c>
      <c r="H24" s="2" t="s">
        <v>112</v>
      </c>
      <c r="I24" s="2">
        <v>-0.67700000000000005</v>
      </c>
      <c r="J24" s="2">
        <v>21.79</v>
      </c>
      <c r="K24" s="2">
        <v>1</v>
      </c>
      <c r="L24" s="2">
        <v>1</v>
      </c>
      <c r="M24" s="2">
        <v>0</v>
      </c>
      <c r="N24" s="2">
        <v>0</v>
      </c>
      <c r="O24" s="2">
        <v>0.66</v>
      </c>
      <c r="P24" s="2">
        <v>0.219999999999999</v>
      </c>
      <c r="Q24" s="2">
        <v>-0.87348999999999999</v>
      </c>
      <c r="R24" s="2">
        <v>0</v>
      </c>
      <c r="S24" s="2">
        <v>2</v>
      </c>
      <c r="T24" s="2">
        <v>89</v>
      </c>
      <c r="U24" s="2">
        <v>100.9</v>
      </c>
      <c r="V24" s="2">
        <v>0</v>
      </c>
      <c r="W24" s="2">
        <v>0.14193548387096699</v>
      </c>
      <c r="X24" s="2">
        <v>-2</v>
      </c>
      <c r="Y24" s="2">
        <v>0.16350000000000001</v>
      </c>
      <c r="Z24" s="5">
        <v>-8.2199999999999995E-2</v>
      </c>
      <c r="AA24" t="s">
        <v>136</v>
      </c>
      <c r="AB24" s="9" t="s">
        <v>177</v>
      </c>
      <c r="AC24" s="9" t="s">
        <v>177</v>
      </c>
      <c r="AD24" s="9" t="s">
        <v>177</v>
      </c>
      <c r="AE24" s="9" t="s">
        <v>177</v>
      </c>
      <c r="AF24" s="9" t="s">
        <v>177</v>
      </c>
    </row>
    <row r="25" spans="1:32" ht="15" x14ac:dyDescent="0.45">
      <c r="A25" s="2" t="s">
        <v>22</v>
      </c>
      <c r="B25" s="2" t="str">
        <f t="shared" si="0"/>
        <v>Thr</v>
      </c>
      <c r="C25" s="2" t="str">
        <f t="shared" si="2"/>
        <v>60</v>
      </c>
      <c r="D25" s="2" t="str">
        <f t="shared" si="1"/>
        <v>Pro</v>
      </c>
      <c r="E25">
        <v>4</v>
      </c>
      <c r="F25" t="s">
        <v>74</v>
      </c>
      <c r="G25" s="2" t="s">
        <v>108</v>
      </c>
      <c r="H25" s="2" t="s">
        <v>112</v>
      </c>
      <c r="I25" s="2">
        <v>0.58099999999999996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0.7</v>
      </c>
      <c r="P25" s="2">
        <v>-5.9999999999999901E-2</v>
      </c>
      <c r="Q25" s="2">
        <v>6.0669300000000002</v>
      </c>
      <c r="R25" s="2">
        <v>0</v>
      </c>
      <c r="S25" s="2">
        <v>-2</v>
      </c>
      <c r="T25" s="2">
        <v>116.1</v>
      </c>
      <c r="U25" s="2">
        <v>-3.3999999999999901</v>
      </c>
      <c r="V25" s="2">
        <v>1</v>
      </c>
      <c r="W25" s="2">
        <v>2.9069767441860399E-2</v>
      </c>
      <c r="X25" s="2">
        <v>-1</v>
      </c>
      <c r="Y25" s="2">
        <v>0.1416</v>
      </c>
      <c r="Z25" s="5">
        <v>2.8199999999999999E-2</v>
      </c>
      <c r="AA25" t="s">
        <v>137</v>
      </c>
      <c r="AB25" s="9" t="s">
        <v>177</v>
      </c>
      <c r="AC25" s="9" t="s">
        <v>177</v>
      </c>
      <c r="AD25" s="9" t="s">
        <v>177</v>
      </c>
      <c r="AE25" s="9" t="s">
        <v>177</v>
      </c>
      <c r="AF25" s="9" t="s">
        <v>177</v>
      </c>
    </row>
    <row r="26" spans="1:32" ht="15" x14ac:dyDescent="0.45">
      <c r="A26" s="2" t="s">
        <v>23</v>
      </c>
      <c r="B26" s="2" t="str">
        <f t="shared" si="0"/>
        <v>Ala</v>
      </c>
      <c r="C26" s="2" t="str">
        <f t="shared" si="2"/>
        <v>61</v>
      </c>
      <c r="D26" s="2" t="str">
        <f t="shared" si="1"/>
        <v>Glu</v>
      </c>
      <c r="E26">
        <v>4</v>
      </c>
      <c r="F26" t="s">
        <v>75</v>
      </c>
      <c r="G26" s="2" t="s">
        <v>108</v>
      </c>
      <c r="H26" s="2" t="s">
        <v>113</v>
      </c>
      <c r="I26" s="2">
        <v>8.4000000000000005E-2</v>
      </c>
      <c r="J26" s="2">
        <v>0</v>
      </c>
      <c r="K26" s="2">
        <v>0</v>
      </c>
      <c r="L26" s="2">
        <v>0</v>
      </c>
      <c r="M26" s="2">
        <v>0</v>
      </c>
      <c r="N26" s="2">
        <v>-1</v>
      </c>
      <c r="O26" s="2">
        <v>0.74</v>
      </c>
      <c r="P26" s="2">
        <v>-0.12</v>
      </c>
      <c r="Q26" s="2">
        <v>1.6928099999999999</v>
      </c>
      <c r="R26" s="2">
        <v>3</v>
      </c>
      <c r="S26" s="2">
        <v>0</v>
      </c>
      <c r="T26" s="2">
        <v>88.6</v>
      </c>
      <c r="U26" s="2">
        <v>49.8</v>
      </c>
      <c r="V26" s="2">
        <v>1</v>
      </c>
      <c r="W26" s="2">
        <v>2.3255813953488299E-2</v>
      </c>
      <c r="X26" s="2">
        <v>-1</v>
      </c>
      <c r="Y26" s="2">
        <v>0.13800000000000001</v>
      </c>
      <c r="Z26" s="5">
        <v>3.8600000000000002E-2</v>
      </c>
      <c r="AA26" t="s">
        <v>138</v>
      </c>
      <c r="AB26" s="9" t="s">
        <v>183</v>
      </c>
      <c r="AC26" s="10" t="s">
        <v>183</v>
      </c>
      <c r="AD26" s="10" t="s">
        <v>183</v>
      </c>
      <c r="AE26" s="10" t="s">
        <v>183</v>
      </c>
      <c r="AF26" s="10" t="s">
        <v>183</v>
      </c>
    </row>
    <row r="27" spans="1:32" ht="15" x14ac:dyDescent="0.45">
      <c r="A27" s="2" t="s">
        <v>24</v>
      </c>
      <c r="B27" s="2" t="str">
        <f t="shared" si="0"/>
        <v>Arg</v>
      </c>
      <c r="C27" s="2" t="str">
        <f t="shared" si="2"/>
        <v>62</v>
      </c>
      <c r="D27" s="2" t="str">
        <f t="shared" si="1"/>
        <v>Trp</v>
      </c>
      <c r="E27">
        <v>4</v>
      </c>
      <c r="F27" t="s">
        <v>76</v>
      </c>
      <c r="G27" s="2" t="s">
        <v>108</v>
      </c>
      <c r="H27" s="2" t="s">
        <v>113</v>
      </c>
      <c r="I27" s="2">
        <v>-1.083</v>
      </c>
      <c r="J27" s="2">
        <v>32.81</v>
      </c>
      <c r="K27" s="2">
        <v>0.90335903083700397</v>
      </c>
      <c r="L27" s="2">
        <v>2</v>
      </c>
      <c r="M27" s="2">
        <v>1</v>
      </c>
      <c r="N27" s="2">
        <v>-1</v>
      </c>
      <c r="O27" s="2">
        <v>0.64</v>
      </c>
      <c r="P27" s="2">
        <v>0.20999999999999899</v>
      </c>
      <c r="Q27" s="2">
        <v>-1.3397600000000001</v>
      </c>
      <c r="R27" s="2">
        <v>0</v>
      </c>
      <c r="S27" s="2">
        <v>2</v>
      </c>
      <c r="T27" s="2">
        <v>173.4</v>
      </c>
      <c r="U27" s="2">
        <v>54.4</v>
      </c>
      <c r="V27" s="2">
        <v>0</v>
      </c>
      <c r="W27" s="2">
        <v>0.14233576642335699</v>
      </c>
      <c r="X27" s="2">
        <v>-3</v>
      </c>
      <c r="Y27" s="2">
        <v>0.1018</v>
      </c>
      <c r="Z27" s="5">
        <v>-5.5399999999999998E-2</v>
      </c>
      <c r="AA27" t="s">
        <v>139</v>
      </c>
      <c r="AB27" s="9" t="s">
        <v>183</v>
      </c>
      <c r="AC27" s="10" t="s">
        <v>184</v>
      </c>
      <c r="AD27" s="10" t="s">
        <v>183</v>
      </c>
      <c r="AE27" s="10" t="s">
        <v>183</v>
      </c>
      <c r="AF27" s="10" t="s">
        <v>183</v>
      </c>
    </row>
    <row r="28" spans="1:32" ht="15" x14ac:dyDescent="0.45">
      <c r="A28" s="2" t="s">
        <v>25</v>
      </c>
      <c r="B28" s="2" t="str">
        <f t="shared" si="0"/>
        <v>Arg</v>
      </c>
      <c r="C28" s="2" t="str">
        <f t="shared" si="2"/>
        <v>62</v>
      </c>
      <c r="D28" s="2" t="str">
        <f t="shared" si="1"/>
        <v>Gln</v>
      </c>
      <c r="E28">
        <v>4</v>
      </c>
      <c r="F28" t="s">
        <v>77</v>
      </c>
      <c r="G28" s="2" t="s">
        <v>108</v>
      </c>
      <c r="H28" s="2" t="s">
        <v>113</v>
      </c>
      <c r="I28" s="2">
        <v>-1.083</v>
      </c>
      <c r="J28" s="2">
        <v>32.81</v>
      </c>
      <c r="K28" s="2">
        <v>0.90335903083700397</v>
      </c>
      <c r="L28" s="2">
        <v>2</v>
      </c>
      <c r="M28" s="2">
        <v>1</v>
      </c>
      <c r="N28" s="2">
        <v>-1</v>
      </c>
      <c r="O28" s="2">
        <v>0.64</v>
      </c>
      <c r="P28" s="2">
        <v>-0.02</v>
      </c>
      <c r="Q28" s="2">
        <v>-0.23180600000000001</v>
      </c>
      <c r="R28" s="2">
        <v>0</v>
      </c>
      <c r="S28" s="2">
        <v>2</v>
      </c>
      <c r="T28" s="2">
        <v>173.4</v>
      </c>
      <c r="U28" s="2">
        <v>-29.599999999999898</v>
      </c>
      <c r="V28" s="2">
        <v>0</v>
      </c>
      <c r="W28" s="2">
        <v>0.14233576642335699</v>
      </c>
      <c r="X28" s="2">
        <v>1</v>
      </c>
      <c r="Y28" s="2">
        <v>0.1018</v>
      </c>
      <c r="Z28" s="5">
        <v>4.1999999999999997E-3</v>
      </c>
      <c r="AA28" t="s">
        <v>140</v>
      </c>
      <c r="AB28" s="9" t="s">
        <v>183</v>
      </c>
      <c r="AC28" s="10" t="s">
        <v>183</v>
      </c>
      <c r="AD28" s="10" t="s">
        <v>183</v>
      </c>
      <c r="AE28" s="10" t="s">
        <v>184</v>
      </c>
      <c r="AF28" s="10" t="s">
        <v>183</v>
      </c>
    </row>
    <row r="29" spans="1:32" ht="15" x14ac:dyDescent="0.45">
      <c r="A29" s="2" t="s">
        <v>26</v>
      </c>
      <c r="B29" s="2" t="str">
        <f t="shared" si="0"/>
        <v>His</v>
      </c>
      <c r="C29" s="2" t="str">
        <f t="shared" si="2"/>
        <v>63</v>
      </c>
      <c r="D29" s="2" t="str">
        <f t="shared" si="1"/>
        <v>Pro</v>
      </c>
      <c r="E29">
        <v>4</v>
      </c>
      <c r="F29" t="s">
        <v>78</v>
      </c>
      <c r="G29" s="2" t="s">
        <v>108</v>
      </c>
      <c r="H29" s="2" t="s">
        <v>111</v>
      </c>
      <c r="I29" s="2">
        <v>-0.65500000000000003</v>
      </c>
      <c r="J29" s="2">
        <v>13.88</v>
      </c>
      <c r="K29" s="2">
        <v>0.33771289537712801</v>
      </c>
      <c r="L29" s="2">
        <v>2</v>
      </c>
      <c r="M29" s="2">
        <v>0</v>
      </c>
      <c r="N29" s="2">
        <v>0</v>
      </c>
      <c r="O29" s="2">
        <v>0.78</v>
      </c>
      <c r="P29" s="2">
        <v>-0.14000000000000001</v>
      </c>
      <c r="Q29" s="2">
        <v>1.50166</v>
      </c>
      <c r="R29" s="2">
        <v>2</v>
      </c>
      <c r="S29" s="2">
        <v>-4</v>
      </c>
      <c r="T29" s="2">
        <v>153.19999999999999</v>
      </c>
      <c r="U29" s="2">
        <v>-40.499999999999901</v>
      </c>
      <c r="V29" s="2">
        <v>2</v>
      </c>
      <c r="W29" s="2">
        <v>0.19642857142857101</v>
      </c>
      <c r="X29" s="2">
        <v>-2</v>
      </c>
      <c r="Y29" s="2">
        <v>0.16020000000000001</v>
      </c>
      <c r="Z29" s="5">
        <v>2.4199999999999999E-2</v>
      </c>
      <c r="AA29" t="s">
        <v>141</v>
      </c>
      <c r="AB29" s="9" t="s">
        <v>177</v>
      </c>
      <c r="AC29" s="9" t="s">
        <v>177</v>
      </c>
      <c r="AD29" s="9" t="s">
        <v>177</v>
      </c>
      <c r="AE29" s="9" t="s">
        <v>177</v>
      </c>
      <c r="AF29" s="9" t="s">
        <v>177</v>
      </c>
    </row>
    <row r="30" spans="1:32" ht="15" x14ac:dyDescent="0.45">
      <c r="A30" s="2" t="s">
        <v>27</v>
      </c>
      <c r="B30" s="2" t="str">
        <f t="shared" si="0"/>
        <v>Leu</v>
      </c>
      <c r="C30" s="2" t="str">
        <f t="shared" si="2"/>
        <v>64</v>
      </c>
      <c r="D30" s="2" t="str">
        <f t="shared" si="1"/>
        <v>Arg</v>
      </c>
      <c r="E30">
        <v>4</v>
      </c>
      <c r="F30" t="s">
        <v>79</v>
      </c>
      <c r="G30" s="2" t="s">
        <v>108</v>
      </c>
      <c r="H30" s="2" t="s">
        <v>113</v>
      </c>
      <c r="I30" s="2">
        <v>3.3000000000000002E-2</v>
      </c>
      <c r="J30" s="2">
        <v>0</v>
      </c>
      <c r="K30" s="2">
        <v>0</v>
      </c>
      <c r="L30" s="2">
        <v>0</v>
      </c>
      <c r="M30" s="2">
        <v>0</v>
      </c>
      <c r="N30" s="2">
        <v>1</v>
      </c>
      <c r="O30" s="2">
        <v>0.85</v>
      </c>
      <c r="P30" s="2">
        <v>-0.20999999999999899</v>
      </c>
      <c r="Q30" s="2">
        <v>3.7542200000000001</v>
      </c>
      <c r="R30" s="2">
        <v>3</v>
      </c>
      <c r="S30" s="2">
        <v>-3</v>
      </c>
      <c r="T30" s="2">
        <v>166.7</v>
      </c>
      <c r="U30" s="2">
        <v>6.7000000000000099</v>
      </c>
      <c r="V30" s="2">
        <v>2</v>
      </c>
      <c r="W30" s="2">
        <v>3.4825870646766101E-2</v>
      </c>
      <c r="X30" s="2">
        <v>-2</v>
      </c>
      <c r="Y30" s="2">
        <v>0.23330000000000001</v>
      </c>
      <c r="Z30" s="5">
        <v>9.7799999999999998E-2</v>
      </c>
      <c r="AA30" t="s">
        <v>133</v>
      </c>
      <c r="AB30" s="9" t="s">
        <v>183</v>
      </c>
      <c r="AC30" s="10" t="s">
        <v>183</v>
      </c>
      <c r="AD30" s="10" t="s">
        <v>183</v>
      </c>
      <c r="AE30" s="10" t="s">
        <v>183</v>
      </c>
      <c r="AF30" s="10" t="s">
        <v>183</v>
      </c>
    </row>
    <row r="31" spans="1:32" ht="15" x14ac:dyDescent="0.45">
      <c r="A31" s="2" t="s">
        <v>28</v>
      </c>
      <c r="B31" s="2" t="str">
        <f t="shared" si="0"/>
        <v>Leu</v>
      </c>
      <c r="C31" s="2" t="str">
        <f t="shared" si="2"/>
        <v>64</v>
      </c>
      <c r="D31" s="2" t="str">
        <f t="shared" si="1"/>
        <v>Pro</v>
      </c>
      <c r="E31">
        <v>4</v>
      </c>
      <c r="F31" t="s">
        <v>80</v>
      </c>
      <c r="G31" s="2" t="s">
        <v>108</v>
      </c>
      <c r="H31" s="2" t="s">
        <v>111</v>
      </c>
      <c r="I31" s="2">
        <v>3.3000000000000002E-2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0.85</v>
      </c>
      <c r="P31" s="2">
        <v>-0.20999999999999899</v>
      </c>
      <c r="Q31" s="2">
        <v>0.840283</v>
      </c>
      <c r="R31" s="2">
        <v>3</v>
      </c>
      <c r="S31" s="2">
        <v>-5</v>
      </c>
      <c r="T31" s="2">
        <v>166.7</v>
      </c>
      <c r="U31" s="2">
        <v>-53.999999999999901</v>
      </c>
      <c r="V31" s="2">
        <v>2</v>
      </c>
      <c r="W31" s="2">
        <v>3.4825870646766101E-2</v>
      </c>
      <c r="X31" s="2">
        <v>-3</v>
      </c>
      <c r="Y31" s="2">
        <v>0.23330000000000001</v>
      </c>
      <c r="Z31" s="5">
        <v>0.1202</v>
      </c>
      <c r="AA31" t="s">
        <v>142</v>
      </c>
      <c r="AB31" s="9" t="s">
        <v>177</v>
      </c>
      <c r="AC31" s="9" t="s">
        <v>177</v>
      </c>
      <c r="AD31" s="9" t="s">
        <v>177</v>
      </c>
      <c r="AE31" s="9" t="s">
        <v>177</v>
      </c>
      <c r="AF31" s="9" t="s">
        <v>177</v>
      </c>
    </row>
    <row r="32" spans="1:32" ht="15" x14ac:dyDescent="0.45">
      <c r="A32" s="2" t="s">
        <v>29</v>
      </c>
      <c r="B32" s="2" t="str">
        <f t="shared" si="0"/>
        <v>Arg</v>
      </c>
      <c r="C32" s="2" t="str">
        <f t="shared" si="2"/>
        <v>67</v>
      </c>
      <c r="D32" s="2" t="str">
        <f t="shared" si="1"/>
        <v>Pro</v>
      </c>
      <c r="E32">
        <v>4</v>
      </c>
      <c r="F32" t="s">
        <v>81</v>
      </c>
      <c r="G32" s="2" t="s">
        <v>110</v>
      </c>
      <c r="H32" s="2" t="s">
        <v>111</v>
      </c>
      <c r="I32" s="2">
        <v>-0.47599999999999998</v>
      </c>
      <c r="J32" s="2">
        <v>143.44</v>
      </c>
      <c r="K32" s="2">
        <v>0.77085124677558003</v>
      </c>
      <c r="L32" s="2">
        <v>1</v>
      </c>
      <c r="M32" s="2">
        <v>1</v>
      </c>
      <c r="N32" s="2">
        <v>-1</v>
      </c>
      <c r="O32" s="2">
        <v>0.64</v>
      </c>
      <c r="P32" s="2">
        <v>0</v>
      </c>
      <c r="Q32" s="2">
        <v>4.4224199999999998</v>
      </c>
      <c r="R32" s="2">
        <v>0</v>
      </c>
      <c r="S32" s="2">
        <v>-2</v>
      </c>
      <c r="T32" s="2">
        <v>173.4</v>
      </c>
      <c r="U32" s="2">
        <v>-60.7</v>
      </c>
      <c r="V32" s="2">
        <v>1</v>
      </c>
      <c r="W32" s="2">
        <v>0.70802919708029199</v>
      </c>
      <c r="X32" s="2">
        <v>-2</v>
      </c>
      <c r="Y32" s="2">
        <v>0.30530000000000002</v>
      </c>
      <c r="Z32" s="5">
        <v>1.3100000000000001E-2</v>
      </c>
      <c r="AA32" t="s">
        <v>133</v>
      </c>
      <c r="AB32" s="9" t="s">
        <v>177</v>
      </c>
      <c r="AC32" s="9" t="s">
        <v>177</v>
      </c>
      <c r="AD32" s="9" t="s">
        <v>177</v>
      </c>
      <c r="AE32" s="9" t="s">
        <v>177</v>
      </c>
      <c r="AF32" s="9" t="s">
        <v>177</v>
      </c>
    </row>
    <row r="33" spans="1:32" ht="15" x14ac:dyDescent="0.45">
      <c r="A33" s="2" t="s">
        <v>30</v>
      </c>
      <c r="B33" s="2" t="str">
        <f t="shared" si="0"/>
        <v>Ala</v>
      </c>
      <c r="C33" s="2" t="str">
        <f t="shared" si="2"/>
        <v>70</v>
      </c>
      <c r="D33" s="2" t="str">
        <f t="shared" si="1"/>
        <v>Thr</v>
      </c>
      <c r="E33">
        <v>4</v>
      </c>
      <c r="F33" t="s">
        <v>82</v>
      </c>
      <c r="G33" s="2" t="s">
        <v>109</v>
      </c>
      <c r="H33" s="2" t="s">
        <v>111</v>
      </c>
      <c r="I33" s="2">
        <v>7.8E-2</v>
      </c>
      <c r="J33" s="2">
        <v>9.0299999999999994</v>
      </c>
      <c r="K33" s="2">
        <v>0.61849315068493105</v>
      </c>
      <c r="L33" s="2">
        <v>0</v>
      </c>
      <c r="M33" s="2">
        <v>0</v>
      </c>
      <c r="N33" s="2">
        <v>0</v>
      </c>
      <c r="O33" s="2">
        <v>0.74</v>
      </c>
      <c r="P33" s="2">
        <v>-0.04</v>
      </c>
      <c r="Q33" s="2">
        <v>1.2659800000000001</v>
      </c>
      <c r="R33" s="2">
        <v>3</v>
      </c>
      <c r="S33" s="2">
        <v>-3</v>
      </c>
      <c r="T33" s="2">
        <v>88.6</v>
      </c>
      <c r="U33" s="2">
        <v>27.5</v>
      </c>
      <c r="V33" s="2">
        <v>1</v>
      </c>
      <c r="W33" s="2">
        <v>0.100775193798449</v>
      </c>
      <c r="X33" s="2">
        <v>0</v>
      </c>
      <c r="Y33" s="2">
        <v>0.22550000000000001</v>
      </c>
      <c r="Z33" s="5">
        <v>4.9299999999999997E-2</v>
      </c>
      <c r="AA33" t="s">
        <v>116</v>
      </c>
      <c r="AB33" s="9" t="s">
        <v>177</v>
      </c>
      <c r="AC33" s="9" t="s">
        <v>177</v>
      </c>
      <c r="AD33" s="9" t="s">
        <v>177</v>
      </c>
      <c r="AE33" s="9" t="s">
        <v>177</v>
      </c>
      <c r="AF33" s="9" t="s">
        <v>177</v>
      </c>
    </row>
    <row r="34" spans="1:32" ht="15" x14ac:dyDescent="0.45">
      <c r="A34" s="2" t="s">
        <v>31</v>
      </c>
      <c r="B34" s="2" t="str">
        <f t="shared" si="0"/>
        <v>Gly</v>
      </c>
      <c r="C34" s="2" t="str">
        <f t="shared" si="2"/>
        <v>71</v>
      </c>
      <c r="D34" s="2" t="str">
        <f t="shared" si="1"/>
        <v>Glu</v>
      </c>
      <c r="E34">
        <v>4</v>
      </c>
      <c r="F34" t="s">
        <v>83</v>
      </c>
      <c r="G34" s="2" t="s">
        <v>107</v>
      </c>
      <c r="H34" s="2" t="s">
        <v>111</v>
      </c>
      <c r="I34" s="2">
        <v>-1.196</v>
      </c>
      <c r="J34" s="2">
        <v>23.46</v>
      </c>
      <c r="K34" s="2">
        <v>0.96384552177485605</v>
      </c>
      <c r="L34" s="2">
        <v>0</v>
      </c>
      <c r="M34" s="2">
        <v>0</v>
      </c>
      <c r="N34" s="2">
        <v>-1</v>
      </c>
      <c r="O34" s="2">
        <v>0.72</v>
      </c>
      <c r="P34" s="2">
        <v>-9.9999999999999895E-2</v>
      </c>
      <c r="Q34" s="2">
        <v>0.47825200000000001</v>
      </c>
      <c r="R34" s="2">
        <v>-2</v>
      </c>
      <c r="S34" s="2">
        <v>5</v>
      </c>
      <c r="T34" s="2">
        <v>60.1</v>
      </c>
      <c r="U34" s="2">
        <v>78.3</v>
      </c>
      <c r="V34" s="2">
        <v>0</v>
      </c>
      <c r="W34" s="2">
        <v>0.25</v>
      </c>
      <c r="X34" s="2">
        <v>-2</v>
      </c>
      <c r="Y34" s="2">
        <v>0.22550000000000001</v>
      </c>
      <c r="Z34" s="5">
        <v>1.2999999999999999E-2</v>
      </c>
      <c r="AA34" t="s">
        <v>124</v>
      </c>
      <c r="AB34" s="9" t="s">
        <v>177</v>
      </c>
      <c r="AC34" s="9" t="s">
        <v>177</v>
      </c>
      <c r="AD34" s="9" t="s">
        <v>177</v>
      </c>
      <c r="AE34" s="9" t="s">
        <v>177</v>
      </c>
      <c r="AF34" s="9" t="s">
        <v>177</v>
      </c>
    </row>
    <row r="35" spans="1:32" ht="15" x14ac:dyDescent="0.45">
      <c r="A35" s="2" t="s">
        <v>32</v>
      </c>
      <c r="B35" s="2" t="str">
        <f t="shared" si="0"/>
        <v>Thr</v>
      </c>
      <c r="C35" s="2" t="str">
        <f t="shared" si="2"/>
        <v>76</v>
      </c>
      <c r="D35" s="2" t="str">
        <f t="shared" si="1"/>
        <v>Pro</v>
      </c>
      <c r="E35">
        <v>4</v>
      </c>
      <c r="F35" t="s">
        <v>84</v>
      </c>
      <c r="G35" s="2" t="s">
        <v>108</v>
      </c>
      <c r="H35" s="2" t="s">
        <v>111</v>
      </c>
      <c r="I35" s="2">
        <v>0.375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0.7</v>
      </c>
      <c r="P35" s="2">
        <v>-5.9999999999999901E-2</v>
      </c>
      <c r="Q35" s="2">
        <v>4.1382899999999996</v>
      </c>
      <c r="R35" s="2">
        <v>0</v>
      </c>
      <c r="S35" s="2">
        <v>-2</v>
      </c>
      <c r="T35" s="2">
        <v>116.1</v>
      </c>
      <c r="U35" s="2">
        <v>-3.3999999999999901</v>
      </c>
      <c r="V35" s="2">
        <v>0</v>
      </c>
      <c r="W35" s="2">
        <v>4.0697674418604599E-2</v>
      </c>
      <c r="X35" s="2">
        <v>-1</v>
      </c>
      <c r="Y35" s="2">
        <v>0.43330000000000002</v>
      </c>
      <c r="Z35" s="5">
        <v>3.1800000000000002E-2</v>
      </c>
      <c r="AA35" t="s">
        <v>122</v>
      </c>
      <c r="AB35" s="9" t="s">
        <v>177</v>
      </c>
      <c r="AC35" s="9" t="s">
        <v>177</v>
      </c>
      <c r="AD35" s="9" t="s">
        <v>177</v>
      </c>
      <c r="AE35" s="9" t="s">
        <v>177</v>
      </c>
      <c r="AF35" s="9" t="s">
        <v>177</v>
      </c>
    </row>
    <row r="36" spans="1:32" ht="15" x14ac:dyDescent="0.45">
      <c r="A36" s="2" t="s">
        <v>33</v>
      </c>
      <c r="B36" s="2" t="str">
        <f t="shared" si="0"/>
        <v>Arg</v>
      </c>
      <c r="C36" s="2" t="str">
        <f t="shared" si="2"/>
        <v>94</v>
      </c>
      <c r="D36" s="2" t="str">
        <f t="shared" si="1"/>
        <v>Leu</v>
      </c>
      <c r="E36">
        <v>4</v>
      </c>
      <c r="F36" t="s">
        <v>85</v>
      </c>
      <c r="G36" s="2" t="s">
        <v>109</v>
      </c>
      <c r="H36" s="2" t="s">
        <v>111</v>
      </c>
      <c r="I36" s="2">
        <v>1.129</v>
      </c>
      <c r="J36" s="2">
        <v>29.42</v>
      </c>
      <c r="K36" s="2">
        <v>0.26265512007856401</v>
      </c>
      <c r="L36" s="2">
        <v>1</v>
      </c>
      <c r="M36" s="2">
        <v>1</v>
      </c>
      <c r="N36" s="2">
        <v>-1</v>
      </c>
      <c r="O36" s="2">
        <v>0.64</v>
      </c>
      <c r="P36" s="2">
        <v>0.20999999999999899</v>
      </c>
      <c r="Q36" s="2">
        <v>-0.36073499999999997</v>
      </c>
      <c r="R36" s="2">
        <v>0</v>
      </c>
      <c r="S36" s="2">
        <v>3</v>
      </c>
      <c r="T36" s="2">
        <v>173.4</v>
      </c>
      <c r="U36" s="2">
        <v>-6.7000000000000099</v>
      </c>
      <c r="V36" s="2">
        <v>0</v>
      </c>
      <c r="W36" s="2">
        <v>0.42700729927007203</v>
      </c>
      <c r="X36" s="2">
        <v>-2</v>
      </c>
      <c r="Y36" s="2">
        <v>0.49669999999999997</v>
      </c>
      <c r="Z36" s="5">
        <v>-0.1028</v>
      </c>
      <c r="AA36" t="s">
        <v>124</v>
      </c>
      <c r="AB36" s="9" t="s">
        <v>177</v>
      </c>
      <c r="AC36" s="9" t="s">
        <v>177</v>
      </c>
      <c r="AD36" s="9" t="s">
        <v>177</v>
      </c>
      <c r="AE36" s="9" t="s">
        <v>177</v>
      </c>
      <c r="AF36" s="9" t="s">
        <v>177</v>
      </c>
    </row>
    <row r="37" spans="1:32" ht="15" x14ac:dyDescent="0.45">
      <c r="A37" s="2" t="s">
        <v>34</v>
      </c>
      <c r="B37" s="2" t="str">
        <f t="shared" si="0"/>
        <v>Gly</v>
      </c>
      <c r="C37" s="2" t="str">
        <f t="shared" si="2"/>
        <v>95</v>
      </c>
      <c r="D37" s="2" t="str">
        <f t="shared" si="1"/>
        <v>Val</v>
      </c>
      <c r="E37">
        <v>4</v>
      </c>
      <c r="F37" t="s">
        <v>86</v>
      </c>
      <c r="G37" s="2" t="s">
        <v>109</v>
      </c>
      <c r="H37" s="2" t="s">
        <v>113</v>
      </c>
      <c r="I37" s="2">
        <v>0.191</v>
      </c>
      <c r="J37" s="2">
        <v>6.87</v>
      </c>
      <c r="K37" s="2">
        <v>0.484827099505998</v>
      </c>
      <c r="L37" s="2">
        <v>0</v>
      </c>
      <c r="M37" s="2">
        <v>0</v>
      </c>
      <c r="N37" s="2">
        <v>0</v>
      </c>
      <c r="O37" s="2">
        <v>0.72</v>
      </c>
      <c r="P37" s="2">
        <v>0.14000000000000001</v>
      </c>
      <c r="Q37" s="2">
        <v>7.5722699999999996</v>
      </c>
      <c r="R37" s="2">
        <v>-2</v>
      </c>
      <c r="S37" s="2">
        <v>4</v>
      </c>
      <c r="T37" s="2">
        <v>60.1</v>
      </c>
      <c r="U37" s="2">
        <v>79.900000000000006</v>
      </c>
      <c r="V37" s="2">
        <v>0</v>
      </c>
      <c r="W37" s="2">
        <v>0.144230769230769</v>
      </c>
      <c r="X37" s="2">
        <v>-3</v>
      </c>
      <c r="Y37" s="2">
        <v>0.50080000000000002</v>
      </c>
      <c r="Z37" s="5">
        <v>-7.6300000000000007E-2</v>
      </c>
      <c r="AA37" t="s">
        <v>143</v>
      </c>
      <c r="AB37" s="9" t="s">
        <v>183</v>
      </c>
      <c r="AC37" s="10" t="s">
        <v>183</v>
      </c>
      <c r="AD37" s="10" t="s">
        <v>183</v>
      </c>
      <c r="AE37" s="10" t="s">
        <v>183</v>
      </c>
      <c r="AF37" s="10" t="s">
        <v>184</v>
      </c>
    </row>
    <row r="38" spans="1:32" ht="15" x14ac:dyDescent="0.45">
      <c r="A38" s="2" t="s">
        <v>35</v>
      </c>
      <c r="B38" s="2" t="str">
        <f t="shared" si="0"/>
        <v>Ser</v>
      </c>
      <c r="C38" s="2" t="str">
        <f t="shared" si="2"/>
        <v>96</v>
      </c>
      <c r="D38" s="2" t="str">
        <f t="shared" si="1"/>
        <v>Pro</v>
      </c>
      <c r="E38">
        <v>4</v>
      </c>
      <c r="F38" t="s">
        <v>87</v>
      </c>
      <c r="G38" s="2" t="s">
        <v>107</v>
      </c>
      <c r="H38" s="2" t="s">
        <v>113</v>
      </c>
      <c r="I38" s="2">
        <v>-0.78800000000000003</v>
      </c>
      <c r="J38" s="2">
        <v>15.87</v>
      </c>
      <c r="K38" s="2">
        <v>0.94633273703041099</v>
      </c>
      <c r="L38" s="2">
        <v>0</v>
      </c>
      <c r="M38" s="2">
        <v>0</v>
      </c>
      <c r="N38" s="2">
        <v>0</v>
      </c>
      <c r="O38" s="2">
        <v>0.66</v>
      </c>
      <c r="P38" s="2">
        <v>-0.02</v>
      </c>
      <c r="Q38" s="2">
        <v>-2.0630700000000002</v>
      </c>
      <c r="R38" s="2">
        <v>0</v>
      </c>
      <c r="S38" s="2">
        <v>-2</v>
      </c>
      <c r="T38" s="2">
        <v>89</v>
      </c>
      <c r="U38" s="2">
        <v>23.7</v>
      </c>
      <c r="V38" s="2">
        <v>1</v>
      </c>
      <c r="W38" s="2">
        <v>0.103225806451612</v>
      </c>
      <c r="X38" s="2">
        <v>-1</v>
      </c>
      <c r="Y38" s="2">
        <v>0.47810000000000002</v>
      </c>
      <c r="Z38" s="5">
        <v>3.0300000000000001E-2</v>
      </c>
      <c r="AA38" t="s">
        <v>133</v>
      </c>
      <c r="AB38" s="9" t="s">
        <v>183</v>
      </c>
      <c r="AC38" s="10" t="s">
        <v>183</v>
      </c>
      <c r="AD38" s="10" t="s">
        <v>183</v>
      </c>
      <c r="AE38" s="10" t="s">
        <v>183</v>
      </c>
      <c r="AF38" s="10" t="s">
        <v>183</v>
      </c>
    </row>
    <row r="39" spans="1:32" ht="15" x14ac:dyDescent="0.45">
      <c r="A39" s="2" t="s">
        <v>36</v>
      </c>
      <c r="B39" s="2" t="str">
        <f t="shared" si="0"/>
        <v>Arg</v>
      </c>
      <c r="C39" s="2" t="str">
        <f>MID(A39,4,3)</f>
        <v>101</v>
      </c>
      <c r="D39" s="2" t="str">
        <f t="shared" si="1"/>
        <v>Cys</v>
      </c>
      <c r="E39">
        <v>4</v>
      </c>
      <c r="F39" t="s">
        <v>88</v>
      </c>
      <c r="G39" s="2" t="s">
        <v>108</v>
      </c>
      <c r="H39" s="2" t="s">
        <v>111</v>
      </c>
      <c r="I39" s="2">
        <v>-1.1319999999999999</v>
      </c>
      <c r="J39" s="2">
        <v>75.680000000000007</v>
      </c>
      <c r="K39" s="2">
        <v>0.99565846599131602</v>
      </c>
      <c r="L39" s="2">
        <v>3</v>
      </c>
      <c r="M39" s="2">
        <v>1</v>
      </c>
      <c r="N39" s="2">
        <v>-1</v>
      </c>
      <c r="O39" s="2">
        <v>0.64</v>
      </c>
      <c r="P39" s="2">
        <v>0.27</v>
      </c>
      <c r="Q39" s="2">
        <v>0.79192099999999999</v>
      </c>
      <c r="R39" s="2">
        <v>0</v>
      </c>
      <c r="S39" s="2">
        <v>0</v>
      </c>
      <c r="T39" s="2">
        <v>173.4</v>
      </c>
      <c r="U39" s="2">
        <v>-64.900000000000006</v>
      </c>
      <c r="V39" s="2">
        <v>1</v>
      </c>
      <c r="W39" s="2">
        <v>0.26642335766423297</v>
      </c>
      <c r="X39" s="2">
        <v>-3</v>
      </c>
      <c r="Y39" s="2">
        <v>0.43790000000000001</v>
      </c>
      <c r="Z39" s="5">
        <v>-0.10680000000000001</v>
      </c>
      <c r="AA39" t="s">
        <v>124</v>
      </c>
      <c r="AB39" s="9" t="s">
        <v>177</v>
      </c>
      <c r="AC39" s="9" t="s">
        <v>177</v>
      </c>
      <c r="AD39" s="9" t="s">
        <v>177</v>
      </c>
      <c r="AE39" s="9" t="s">
        <v>177</v>
      </c>
      <c r="AF39" s="9" t="s">
        <v>177</v>
      </c>
    </row>
    <row r="40" spans="1:32" ht="15" x14ac:dyDescent="0.45">
      <c r="A40" s="2" t="s">
        <v>37</v>
      </c>
      <c r="B40" s="2" t="str">
        <f t="shared" si="0"/>
        <v>Arg</v>
      </c>
      <c r="C40" s="2" t="str">
        <f t="shared" ref="C40:C53" si="3">MID(A40,4,3)</f>
        <v>101</v>
      </c>
      <c r="D40" s="2" t="str">
        <f t="shared" si="1"/>
        <v>His</v>
      </c>
      <c r="E40">
        <v>4</v>
      </c>
      <c r="F40" t="s">
        <v>89</v>
      </c>
      <c r="G40" s="2" t="s">
        <v>108</v>
      </c>
      <c r="H40" s="2" t="s">
        <v>113</v>
      </c>
      <c r="I40" s="2">
        <v>-1.1319999999999999</v>
      </c>
      <c r="J40" s="2">
        <v>75.680000000000007</v>
      </c>
      <c r="K40" s="2">
        <v>0.99565846599131602</v>
      </c>
      <c r="L40" s="2">
        <v>3</v>
      </c>
      <c r="M40" s="2">
        <v>1</v>
      </c>
      <c r="N40" s="2">
        <v>-1</v>
      </c>
      <c r="O40" s="2">
        <v>0.64</v>
      </c>
      <c r="P40" s="2">
        <v>0.14000000000000001</v>
      </c>
      <c r="Q40" s="2">
        <v>1.48458</v>
      </c>
      <c r="R40" s="2">
        <v>0</v>
      </c>
      <c r="S40" s="2">
        <v>2</v>
      </c>
      <c r="T40" s="2">
        <v>173.4</v>
      </c>
      <c r="U40" s="2">
        <v>-20.2</v>
      </c>
      <c r="V40" s="2">
        <v>1</v>
      </c>
      <c r="W40" s="2">
        <v>0.26642335766423297</v>
      </c>
      <c r="X40" s="2">
        <v>0</v>
      </c>
      <c r="Y40" s="2">
        <v>0.43790000000000001</v>
      </c>
      <c r="Z40" s="5">
        <v>4.1000000000000003E-3</v>
      </c>
      <c r="AA40" t="s">
        <v>144</v>
      </c>
      <c r="AB40" s="9" t="s">
        <v>183</v>
      </c>
      <c r="AC40" s="10" t="s">
        <v>184</v>
      </c>
      <c r="AD40" s="10" t="s">
        <v>183</v>
      </c>
      <c r="AE40" s="10" t="s">
        <v>184</v>
      </c>
      <c r="AF40" s="10" t="s">
        <v>183</v>
      </c>
    </row>
    <row r="41" spans="1:32" ht="15" x14ac:dyDescent="0.45">
      <c r="A41" s="2" t="s">
        <v>38</v>
      </c>
      <c r="B41" s="2" t="str">
        <f t="shared" si="0"/>
        <v>Arg</v>
      </c>
      <c r="C41" s="2" t="str">
        <f t="shared" si="3"/>
        <v>101</v>
      </c>
      <c r="D41" s="2" t="str">
        <f t="shared" si="1"/>
        <v>Pro</v>
      </c>
      <c r="E41">
        <v>4</v>
      </c>
      <c r="F41" t="s">
        <v>90</v>
      </c>
      <c r="G41" s="2" t="s">
        <v>108</v>
      </c>
      <c r="H41" s="2" t="s">
        <v>113</v>
      </c>
      <c r="I41" s="2">
        <v>-1.1319999999999999</v>
      </c>
      <c r="J41" s="2">
        <v>75.680000000000007</v>
      </c>
      <c r="K41" s="2">
        <v>0.99565846599131602</v>
      </c>
      <c r="L41" s="2">
        <v>3</v>
      </c>
      <c r="M41" s="2">
        <v>1</v>
      </c>
      <c r="N41" s="2">
        <v>-1</v>
      </c>
      <c r="O41" s="2">
        <v>0.64</v>
      </c>
      <c r="P41" s="2">
        <v>0</v>
      </c>
      <c r="Q41" s="2">
        <v>6.9843200000000003</v>
      </c>
      <c r="R41" s="2">
        <v>0</v>
      </c>
      <c r="S41" s="2">
        <v>-2</v>
      </c>
      <c r="T41" s="2">
        <v>173.4</v>
      </c>
      <c r="U41" s="2">
        <v>-60.7</v>
      </c>
      <c r="V41" s="2">
        <v>1</v>
      </c>
      <c r="W41" s="2">
        <v>0.26642335766423297</v>
      </c>
      <c r="X41" s="2">
        <v>-2</v>
      </c>
      <c r="Y41" s="2">
        <v>0.43790000000000001</v>
      </c>
      <c r="Z41" s="5">
        <v>2.7199999999999998E-2</v>
      </c>
      <c r="AA41" t="s">
        <v>145</v>
      </c>
      <c r="AB41" s="9" t="s">
        <v>183</v>
      </c>
      <c r="AC41" s="10" t="s">
        <v>183</v>
      </c>
      <c r="AD41" s="10" t="s">
        <v>183</v>
      </c>
      <c r="AE41" s="10" t="s">
        <v>183</v>
      </c>
      <c r="AF41" s="10" t="s">
        <v>183</v>
      </c>
    </row>
    <row r="42" spans="1:32" ht="15" x14ac:dyDescent="0.45">
      <c r="A42" s="2" t="s">
        <v>39</v>
      </c>
      <c r="B42" s="2" t="str">
        <f t="shared" si="0"/>
        <v>Arg</v>
      </c>
      <c r="C42" s="2" t="str">
        <f t="shared" si="3"/>
        <v>102</v>
      </c>
      <c r="D42" s="2" t="str">
        <f t="shared" si="1"/>
        <v>Pro</v>
      </c>
      <c r="E42">
        <v>4</v>
      </c>
      <c r="F42" t="s">
        <v>91</v>
      </c>
      <c r="G42" s="2" t="s">
        <v>108</v>
      </c>
      <c r="H42" s="2" t="s">
        <v>113</v>
      </c>
      <c r="I42" s="2">
        <v>-0.28999999999999998</v>
      </c>
      <c r="J42" s="2">
        <v>55.56</v>
      </c>
      <c r="K42" s="2">
        <v>0.53428214251370298</v>
      </c>
      <c r="L42" s="2">
        <v>2</v>
      </c>
      <c r="M42" s="2">
        <v>1</v>
      </c>
      <c r="N42" s="2">
        <v>-1</v>
      </c>
      <c r="O42" s="2">
        <v>0.64</v>
      </c>
      <c r="P42" s="2">
        <v>0</v>
      </c>
      <c r="Q42" s="2">
        <v>-0.250583</v>
      </c>
      <c r="R42" s="2">
        <v>0</v>
      </c>
      <c r="S42" s="2">
        <v>-2</v>
      </c>
      <c r="T42" s="2">
        <v>173.4</v>
      </c>
      <c r="U42" s="2">
        <v>-60.7</v>
      </c>
      <c r="V42" s="2">
        <v>2</v>
      </c>
      <c r="W42" s="2">
        <v>0.39781021897810198</v>
      </c>
      <c r="X42" s="2">
        <v>-2</v>
      </c>
      <c r="Y42" s="2">
        <v>0.4078</v>
      </c>
      <c r="Z42" s="5">
        <v>2.5499999999999998E-2</v>
      </c>
      <c r="AA42" t="s">
        <v>124</v>
      </c>
      <c r="AB42" s="9" t="s">
        <v>183</v>
      </c>
      <c r="AC42" s="10" t="s">
        <v>183</v>
      </c>
      <c r="AD42" s="10" t="s">
        <v>183</v>
      </c>
      <c r="AE42" s="10" t="s">
        <v>184</v>
      </c>
      <c r="AF42" s="10" t="s">
        <v>184</v>
      </c>
    </row>
    <row r="43" spans="1:32" ht="15" x14ac:dyDescent="0.45">
      <c r="A43" s="2" t="s">
        <v>40</v>
      </c>
      <c r="B43" s="2" t="str">
        <f t="shared" si="0"/>
        <v>Val</v>
      </c>
      <c r="C43" s="2" t="str">
        <f t="shared" si="3"/>
        <v>103</v>
      </c>
      <c r="D43" s="2" t="str">
        <f t="shared" si="1"/>
        <v>Asp</v>
      </c>
      <c r="E43">
        <v>4</v>
      </c>
      <c r="F43" t="s">
        <v>92</v>
      </c>
      <c r="G43" s="2" t="s">
        <v>108</v>
      </c>
      <c r="H43" s="2" t="s">
        <v>111</v>
      </c>
      <c r="I43" s="2">
        <v>-6.0999999999999999E-2</v>
      </c>
      <c r="J43" s="2">
        <v>0</v>
      </c>
      <c r="K43" s="2">
        <v>0</v>
      </c>
      <c r="L43" s="2">
        <v>0</v>
      </c>
      <c r="M43" s="2">
        <v>0</v>
      </c>
      <c r="N43" s="2">
        <v>-1</v>
      </c>
      <c r="O43" s="2">
        <v>0.86</v>
      </c>
      <c r="P43" s="2">
        <v>-0.24</v>
      </c>
      <c r="Q43" s="2">
        <v>2.3739499999999998</v>
      </c>
      <c r="R43" s="2">
        <v>2</v>
      </c>
      <c r="S43" s="2">
        <v>-2</v>
      </c>
      <c r="T43" s="2">
        <v>140</v>
      </c>
      <c r="U43" s="2">
        <v>-28.9</v>
      </c>
      <c r="V43" s="2">
        <v>0</v>
      </c>
      <c r="W43" s="2">
        <v>2.2988505747126398E-2</v>
      </c>
      <c r="X43" s="2">
        <v>-3</v>
      </c>
      <c r="Y43" s="2">
        <v>0.42820000000000003</v>
      </c>
      <c r="Z43" s="5">
        <v>8.0199999999999994E-2</v>
      </c>
      <c r="AA43" t="s">
        <v>116</v>
      </c>
      <c r="AB43" s="9" t="s">
        <v>177</v>
      </c>
      <c r="AC43" s="9" t="s">
        <v>177</v>
      </c>
      <c r="AD43" s="9" t="s">
        <v>177</v>
      </c>
      <c r="AE43" s="9" t="s">
        <v>177</v>
      </c>
      <c r="AF43" s="9" t="s">
        <v>177</v>
      </c>
    </row>
    <row r="44" spans="1:32" ht="15" x14ac:dyDescent="0.45">
      <c r="A44" s="2" t="s">
        <v>41</v>
      </c>
      <c r="B44" s="2" t="str">
        <f t="shared" si="0"/>
        <v>Leu</v>
      </c>
      <c r="C44" s="2" t="str">
        <f t="shared" si="3"/>
        <v>107</v>
      </c>
      <c r="D44" s="2" t="str">
        <f t="shared" si="1"/>
        <v>Arg</v>
      </c>
      <c r="E44">
        <v>4</v>
      </c>
      <c r="F44" t="s">
        <v>93</v>
      </c>
      <c r="G44" s="2" t="s">
        <v>108</v>
      </c>
      <c r="H44" s="2" t="s">
        <v>113</v>
      </c>
      <c r="I44" s="2">
        <v>-1.115</v>
      </c>
      <c r="J44" s="2">
        <v>0</v>
      </c>
      <c r="K44" s="2">
        <v>0</v>
      </c>
      <c r="L44" s="2">
        <v>0</v>
      </c>
      <c r="M44" s="2">
        <v>0</v>
      </c>
      <c r="N44" s="2">
        <v>1</v>
      </c>
      <c r="O44" s="2">
        <v>0.85</v>
      </c>
      <c r="P44" s="2">
        <v>-0.20999999999999899</v>
      </c>
      <c r="Q44" s="2">
        <v>1.8002899999999999</v>
      </c>
      <c r="R44" s="2">
        <v>3</v>
      </c>
      <c r="S44" s="2">
        <v>-3</v>
      </c>
      <c r="T44" s="2">
        <v>166.7</v>
      </c>
      <c r="U44" s="2">
        <v>6.7000000000000099</v>
      </c>
      <c r="V44" s="2">
        <v>1</v>
      </c>
      <c r="W44" s="2">
        <v>3.98009950248756E-2</v>
      </c>
      <c r="X44" s="2">
        <v>-2</v>
      </c>
      <c r="Y44" s="2">
        <v>0.43330000000000002</v>
      </c>
      <c r="Z44" s="5">
        <v>8.9599999999999999E-2</v>
      </c>
      <c r="AA44" t="s">
        <v>146</v>
      </c>
      <c r="AB44" s="9" t="s">
        <v>183</v>
      </c>
      <c r="AC44" s="10" t="s">
        <v>183</v>
      </c>
      <c r="AD44" s="10" t="s">
        <v>183</v>
      </c>
      <c r="AE44" s="10" t="s">
        <v>183</v>
      </c>
      <c r="AF44" s="10" t="s">
        <v>183</v>
      </c>
    </row>
    <row r="45" spans="1:32" ht="15" x14ac:dyDescent="0.45">
      <c r="A45" s="2" t="s">
        <v>42</v>
      </c>
      <c r="B45" s="2" t="str">
        <f t="shared" si="0"/>
        <v>Leu</v>
      </c>
      <c r="C45" s="2" t="str">
        <f t="shared" si="3"/>
        <v>107</v>
      </c>
      <c r="D45" s="2" t="str">
        <f t="shared" si="1"/>
        <v>Gln</v>
      </c>
      <c r="E45">
        <v>4</v>
      </c>
      <c r="F45" t="s">
        <v>94</v>
      </c>
      <c r="G45" s="2" t="s">
        <v>108</v>
      </c>
      <c r="H45" s="2" t="s">
        <v>113</v>
      </c>
      <c r="I45" s="2">
        <v>-1.115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0.85</v>
      </c>
      <c r="P45" s="2">
        <v>-0.22999999999999901</v>
      </c>
      <c r="Q45" s="2">
        <v>1.79097</v>
      </c>
      <c r="R45" s="2">
        <v>3</v>
      </c>
      <c r="S45" s="2">
        <v>-1</v>
      </c>
      <c r="T45" s="2">
        <v>166.7</v>
      </c>
      <c r="U45" s="2">
        <v>-22.899999999999899</v>
      </c>
      <c r="V45" s="2">
        <v>1</v>
      </c>
      <c r="W45" s="2">
        <v>3.98009950248756E-2</v>
      </c>
      <c r="X45" s="2">
        <v>-2</v>
      </c>
      <c r="Y45" s="2">
        <v>0.43330000000000002</v>
      </c>
      <c r="Z45" s="5">
        <v>9.1999999999999998E-2</v>
      </c>
      <c r="AA45" t="s">
        <v>145</v>
      </c>
      <c r="AB45" s="9" t="s">
        <v>183</v>
      </c>
      <c r="AC45" s="10" t="s">
        <v>183</v>
      </c>
      <c r="AD45" s="10" t="s">
        <v>183</v>
      </c>
      <c r="AE45" s="10" t="s">
        <v>183</v>
      </c>
      <c r="AF45" s="10" t="s">
        <v>183</v>
      </c>
    </row>
    <row r="46" spans="1:32" ht="15" x14ac:dyDescent="0.45">
      <c r="A46" s="2" t="s">
        <v>43</v>
      </c>
      <c r="B46" s="2" t="str">
        <f t="shared" si="0"/>
        <v>Asp</v>
      </c>
      <c r="C46" s="2" t="str">
        <f t="shared" si="3"/>
        <v>118</v>
      </c>
      <c r="D46" s="2" t="str">
        <f t="shared" si="1"/>
        <v>Gly</v>
      </c>
      <c r="E46">
        <v>4</v>
      </c>
      <c r="F46" t="s">
        <v>95</v>
      </c>
      <c r="G46" s="2" t="s">
        <v>109</v>
      </c>
      <c r="H46" s="2" t="s">
        <v>113</v>
      </c>
      <c r="I46" s="2">
        <v>1.5640000000000001</v>
      </c>
      <c r="J46" s="2">
        <v>10.55</v>
      </c>
      <c r="K46" s="2">
        <v>7.4605756311434804E-2</v>
      </c>
      <c r="L46" s="2">
        <v>0</v>
      </c>
      <c r="M46" s="2">
        <v>-1</v>
      </c>
      <c r="N46" s="2">
        <v>1</v>
      </c>
      <c r="O46" s="2">
        <v>0.62</v>
      </c>
      <c r="P46" s="2">
        <v>9.9999999999999895E-2</v>
      </c>
      <c r="Q46" s="2">
        <v>7.46034E-2</v>
      </c>
      <c r="R46" s="2">
        <v>0</v>
      </c>
      <c r="S46" s="2">
        <v>-2</v>
      </c>
      <c r="T46" s="2">
        <v>111.1</v>
      </c>
      <c r="U46" s="2">
        <v>-50.999999999999901</v>
      </c>
      <c r="V46" s="2">
        <v>0</v>
      </c>
      <c r="W46" s="2">
        <v>0.80310880829015496</v>
      </c>
      <c r="X46" s="2">
        <v>-1</v>
      </c>
      <c r="Y46" s="2">
        <v>0.62549999999999994</v>
      </c>
      <c r="Z46" s="5">
        <v>-3.5999999999999999E-3</v>
      </c>
      <c r="AA46" t="s">
        <v>147</v>
      </c>
      <c r="AB46" s="9" t="s">
        <v>184</v>
      </c>
      <c r="AC46" s="10" t="s">
        <v>184</v>
      </c>
      <c r="AD46" s="10" t="s">
        <v>184</v>
      </c>
      <c r="AE46" s="10" t="s">
        <v>184</v>
      </c>
      <c r="AF46" s="10" t="s">
        <v>184</v>
      </c>
    </row>
    <row r="47" spans="1:32" ht="15" x14ac:dyDescent="0.45">
      <c r="A47" s="2" t="s">
        <v>44</v>
      </c>
      <c r="B47" s="2" t="str">
        <f t="shared" si="0"/>
        <v>Gly</v>
      </c>
      <c r="C47" s="2" t="str">
        <f t="shared" si="3"/>
        <v>120</v>
      </c>
      <c r="D47" s="2" t="str">
        <f t="shared" si="1"/>
        <v>Arg</v>
      </c>
      <c r="E47">
        <v>5</v>
      </c>
      <c r="F47" t="s">
        <v>96</v>
      </c>
      <c r="G47" s="2" t="s">
        <v>107</v>
      </c>
      <c r="H47" s="2" t="s">
        <v>113</v>
      </c>
      <c r="I47" s="2">
        <v>-1.196</v>
      </c>
      <c r="J47" s="2">
        <v>4.9000000000000004</v>
      </c>
      <c r="K47" s="2">
        <v>0.36649214659685803</v>
      </c>
      <c r="L47" s="2">
        <v>0</v>
      </c>
      <c r="M47" s="2">
        <v>0</v>
      </c>
      <c r="N47" s="2">
        <v>1</v>
      </c>
      <c r="O47" s="2">
        <v>0.72</v>
      </c>
      <c r="P47" s="2">
        <v>-7.9999999999999905E-2</v>
      </c>
      <c r="Q47" s="2">
        <v>6.5113899999999996</v>
      </c>
      <c r="R47" s="2">
        <v>-2</v>
      </c>
      <c r="S47" s="2">
        <v>2</v>
      </c>
      <c r="T47" s="2">
        <v>60.1</v>
      </c>
      <c r="U47" s="2">
        <v>113.3</v>
      </c>
      <c r="V47" s="2">
        <v>0</v>
      </c>
      <c r="W47" s="2">
        <v>0.134615384615384</v>
      </c>
      <c r="X47" s="2">
        <v>-2</v>
      </c>
      <c r="Y47" s="2">
        <v>0.63739999999999997</v>
      </c>
      <c r="Z47" s="5">
        <v>0</v>
      </c>
      <c r="AA47" t="s">
        <v>148</v>
      </c>
      <c r="AB47" s="9" t="s">
        <v>183</v>
      </c>
      <c r="AC47" s="10" t="s">
        <v>183</v>
      </c>
      <c r="AD47" s="10" t="s">
        <v>183</v>
      </c>
      <c r="AE47" s="10" t="s">
        <v>183</v>
      </c>
      <c r="AF47" s="10" t="s">
        <v>183</v>
      </c>
    </row>
    <row r="48" spans="1:32" ht="15" x14ac:dyDescent="0.45">
      <c r="A48" s="2" t="s">
        <v>45</v>
      </c>
      <c r="B48" s="2" t="str">
        <f t="shared" si="0"/>
        <v>Gly</v>
      </c>
      <c r="C48" s="2" t="str">
        <f t="shared" si="3"/>
        <v>127</v>
      </c>
      <c r="D48" s="2" t="str">
        <f t="shared" si="1"/>
        <v>Glu</v>
      </c>
      <c r="E48">
        <v>5</v>
      </c>
      <c r="F48" t="s">
        <v>97</v>
      </c>
      <c r="G48" s="2" t="s">
        <v>108</v>
      </c>
      <c r="H48" s="2" t="s">
        <v>113</v>
      </c>
      <c r="I48" s="2">
        <v>-1.196</v>
      </c>
      <c r="J48" s="2">
        <v>0</v>
      </c>
      <c r="K48" s="2">
        <v>0</v>
      </c>
      <c r="L48" s="2">
        <v>0</v>
      </c>
      <c r="M48" s="2">
        <v>0</v>
      </c>
      <c r="N48" s="2">
        <v>-1</v>
      </c>
      <c r="O48" s="2">
        <v>0.72</v>
      </c>
      <c r="P48" s="2">
        <v>-9.9999999999999895E-2</v>
      </c>
      <c r="Q48" s="2">
        <v>17.117100000000001</v>
      </c>
      <c r="R48" s="2">
        <v>-2</v>
      </c>
      <c r="S48" s="2">
        <v>5</v>
      </c>
      <c r="T48" s="2">
        <v>60.1</v>
      </c>
      <c r="U48" s="2">
        <v>78.3</v>
      </c>
      <c r="V48" s="2">
        <v>0</v>
      </c>
      <c r="W48" s="2">
        <v>0</v>
      </c>
      <c r="X48" s="2">
        <v>-2</v>
      </c>
      <c r="Y48" s="2">
        <v>0.65159999999999996</v>
      </c>
      <c r="Z48" s="5">
        <v>0</v>
      </c>
      <c r="AA48" t="s">
        <v>149</v>
      </c>
      <c r="AB48" s="9" t="s">
        <v>183</v>
      </c>
      <c r="AC48" s="10" t="s">
        <v>183</v>
      </c>
      <c r="AD48" s="10" t="s">
        <v>183</v>
      </c>
      <c r="AE48" s="10" t="s">
        <v>183</v>
      </c>
      <c r="AF48" s="10" t="s">
        <v>183</v>
      </c>
    </row>
    <row r="49" spans="1:32" ht="15" x14ac:dyDescent="0.45">
      <c r="A49" s="2" t="s">
        <v>46</v>
      </c>
      <c r="B49" s="2" t="str">
        <f t="shared" si="0"/>
        <v>Gly</v>
      </c>
      <c r="C49" s="2" t="str">
        <f t="shared" si="3"/>
        <v>127</v>
      </c>
      <c r="D49" s="2" t="str">
        <f t="shared" si="1"/>
        <v>Arg</v>
      </c>
      <c r="E49">
        <v>5</v>
      </c>
      <c r="F49" t="s">
        <v>98</v>
      </c>
      <c r="G49" s="2" t="s">
        <v>108</v>
      </c>
      <c r="H49" s="2" t="s">
        <v>111</v>
      </c>
      <c r="I49" s="2">
        <v>-1.196</v>
      </c>
      <c r="J49" s="2">
        <v>0</v>
      </c>
      <c r="K49" s="2">
        <v>0</v>
      </c>
      <c r="L49" s="2">
        <v>0</v>
      </c>
      <c r="M49" s="2">
        <v>0</v>
      </c>
      <c r="N49" s="2">
        <v>1</v>
      </c>
      <c r="O49" s="2">
        <v>0.72</v>
      </c>
      <c r="P49" s="2">
        <v>-7.9999999999999905E-2</v>
      </c>
      <c r="Q49" s="2">
        <v>18.7165</v>
      </c>
      <c r="R49" s="2">
        <v>-2</v>
      </c>
      <c r="S49" s="2">
        <v>2</v>
      </c>
      <c r="T49" s="2">
        <v>60.1</v>
      </c>
      <c r="U49" s="2">
        <v>113.3</v>
      </c>
      <c r="V49" s="2">
        <v>0</v>
      </c>
      <c r="W49" s="2">
        <v>0</v>
      </c>
      <c r="X49" s="2">
        <v>-2</v>
      </c>
      <c r="Y49" s="2">
        <v>0.65159999999999996</v>
      </c>
      <c r="Z49" s="5">
        <v>4.1000000000000003E-3</v>
      </c>
      <c r="AA49" t="s">
        <v>150</v>
      </c>
      <c r="AB49" s="9" t="s">
        <v>177</v>
      </c>
      <c r="AC49" s="9" t="s">
        <v>177</v>
      </c>
      <c r="AD49" s="9" t="s">
        <v>177</v>
      </c>
      <c r="AE49" s="9" t="s">
        <v>177</v>
      </c>
      <c r="AF49" s="9" t="s">
        <v>177</v>
      </c>
    </row>
    <row r="50" spans="1:32" ht="15" x14ac:dyDescent="0.45">
      <c r="A50" s="2" t="s">
        <v>47</v>
      </c>
      <c r="B50" s="2" t="str">
        <f t="shared" si="0"/>
        <v>Leu</v>
      </c>
      <c r="C50" s="2" t="str">
        <f t="shared" si="3"/>
        <v>131</v>
      </c>
      <c r="D50" s="2" t="str">
        <f t="shared" si="1"/>
        <v>Arg</v>
      </c>
      <c r="E50">
        <v>5</v>
      </c>
      <c r="F50" t="s">
        <v>99</v>
      </c>
      <c r="G50" s="2" t="s">
        <v>108</v>
      </c>
      <c r="H50" s="2" t="s">
        <v>113</v>
      </c>
      <c r="I50" s="2">
        <v>-0.54700000000000004</v>
      </c>
      <c r="J50" s="2">
        <v>0</v>
      </c>
      <c r="K50" s="2">
        <v>0</v>
      </c>
      <c r="L50" s="2">
        <v>0</v>
      </c>
      <c r="M50" s="2">
        <v>0</v>
      </c>
      <c r="N50" s="2">
        <v>1</v>
      </c>
      <c r="O50" s="2">
        <v>0.85</v>
      </c>
      <c r="P50" s="2">
        <v>-0.20999999999999899</v>
      </c>
      <c r="Q50" s="2">
        <v>4.2032800000000003</v>
      </c>
      <c r="R50" s="2">
        <v>3</v>
      </c>
      <c r="S50" s="2">
        <v>-3</v>
      </c>
      <c r="T50" s="2">
        <v>166.7</v>
      </c>
      <c r="U50" s="2">
        <v>6.7000000000000099</v>
      </c>
      <c r="V50" s="2">
        <v>1</v>
      </c>
      <c r="W50" s="2">
        <v>1.4925373134328301E-2</v>
      </c>
      <c r="X50" s="2">
        <v>-2</v>
      </c>
      <c r="Y50" s="2">
        <v>0.56669999999999998</v>
      </c>
      <c r="Z50" s="5">
        <v>0.1048</v>
      </c>
      <c r="AA50" t="s">
        <v>151</v>
      </c>
      <c r="AB50" s="9" t="s">
        <v>183</v>
      </c>
      <c r="AC50" s="10" t="s">
        <v>183</v>
      </c>
      <c r="AD50" s="10" t="s">
        <v>183</v>
      </c>
      <c r="AE50" s="10" t="s">
        <v>183</v>
      </c>
      <c r="AF50" s="10" t="s">
        <v>183</v>
      </c>
    </row>
    <row r="51" spans="1:32" ht="15" x14ac:dyDescent="0.45">
      <c r="A51" s="2" t="s">
        <v>48</v>
      </c>
      <c r="B51" s="2" t="str">
        <f t="shared" si="0"/>
        <v>Leu</v>
      </c>
      <c r="C51" s="2" t="str">
        <f t="shared" si="3"/>
        <v>131</v>
      </c>
      <c r="D51" s="2" t="str">
        <f t="shared" si="1"/>
        <v>Pro</v>
      </c>
      <c r="E51">
        <v>5</v>
      </c>
      <c r="F51" t="s">
        <v>100</v>
      </c>
      <c r="G51" s="2" t="s">
        <v>108</v>
      </c>
      <c r="H51" s="2" t="s">
        <v>113</v>
      </c>
      <c r="I51" s="2">
        <v>-0.54700000000000004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0.85</v>
      </c>
      <c r="P51" s="2">
        <v>-0.20999999999999899</v>
      </c>
      <c r="Q51" s="2">
        <v>2.2171599999999998</v>
      </c>
      <c r="R51" s="2">
        <v>3</v>
      </c>
      <c r="S51" s="2">
        <v>-5</v>
      </c>
      <c r="T51" s="2">
        <v>166.7</v>
      </c>
      <c r="U51" s="2">
        <v>-53.999999999999901</v>
      </c>
      <c r="V51" s="2">
        <v>1</v>
      </c>
      <c r="W51" s="2">
        <v>1.4925373134328301E-2</v>
      </c>
      <c r="X51" s="2">
        <v>-3</v>
      </c>
      <c r="Y51" s="2">
        <v>0.56669999999999998</v>
      </c>
      <c r="Z51" s="6">
        <v>0.13669999999999999</v>
      </c>
      <c r="AA51" t="s">
        <v>152</v>
      </c>
      <c r="AB51" s="9" t="s">
        <v>183</v>
      </c>
      <c r="AC51" s="10" t="s">
        <v>183</v>
      </c>
      <c r="AD51" s="10" t="s">
        <v>183</v>
      </c>
      <c r="AE51" s="10" t="s">
        <v>183</v>
      </c>
      <c r="AF51" s="10" t="s">
        <v>183</v>
      </c>
    </row>
    <row r="52" spans="1:32" ht="15" x14ac:dyDescent="0.45">
      <c r="A52" s="2" t="s">
        <v>49</v>
      </c>
      <c r="B52" s="2" t="str">
        <f t="shared" si="0"/>
        <v>Ala</v>
      </c>
      <c r="C52" s="2" t="str">
        <f t="shared" si="3"/>
        <v>135</v>
      </c>
      <c r="D52" s="2" t="str">
        <f t="shared" si="1"/>
        <v>Thr</v>
      </c>
      <c r="E52">
        <v>5</v>
      </c>
      <c r="F52" t="s">
        <v>101</v>
      </c>
      <c r="G52" s="2" t="s">
        <v>108</v>
      </c>
      <c r="H52" s="2" t="s">
        <v>111</v>
      </c>
      <c r="I52" s="2">
        <v>-1.04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0.74</v>
      </c>
      <c r="P52" s="2">
        <v>-0.04</v>
      </c>
      <c r="Q52" s="2">
        <v>2.06724</v>
      </c>
      <c r="R52" s="2">
        <v>3</v>
      </c>
      <c r="S52" s="2">
        <v>-3</v>
      </c>
      <c r="T52" s="2">
        <v>88.6</v>
      </c>
      <c r="U52" s="2">
        <v>27.5</v>
      </c>
      <c r="V52" s="2">
        <v>1</v>
      </c>
      <c r="W52" s="2">
        <v>0</v>
      </c>
      <c r="X52" s="2">
        <v>0</v>
      </c>
      <c r="Y52" s="2">
        <v>0.66039999999999999</v>
      </c>
      <c r="Z52" s="5">
        <v>1.11E-2</v>
      </c>
      <c r="AA52" t="s">
        <v>122</v>
      </c>
      <c r="AB52" s="9" t="s">
        <v>177</v>
      </c>
      <c r="AC52" s="9" t="s">
        <v>177</v>
      </c>
      <c r="AD52" s="9" t="s">
        <v>177</v>
      </c>
      <c r="AE52" s="9" t="s">
        <v>177</v>
      </c>
      <c r="AF52" s="9" t="s">
        <v>177</v>
      </c>
    </row>
    <row r="53" spans="1:32" ht="15" x14ac:dyDescent="0.45">
      <c r="A53" s="2" t="s">
        <v>50</v>
      </c>
      <c r="B53" s="2" t="str">
        <f t="shared" si="0"/>
        <v>Val</v>
      </c>
      <c r="C53" s="2" t="str">
        <f t="shared" si="3"/>
        <v>138</v>
      </c>
      <c r="D53" s="2" t="str">
        <f t="shared" si="1"/>
        <v>Leu</v>
      </c>
      <c r="E53">
        <v>5</v>
      </c>
      <c r="F53" t="s">
        <v>102</v>
      </c>
      <c r="G53" s="2" t="s">
        <v>108</v>
      </c>
      <c r="H53" s="2" t="s">
        <v>113</v>
      </c>
      <c r="I53" s="2">
        <v>6.8000000000000005E-2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0.86</v>
      </c>
      <c r="P53" s="2">
        <v>-0.01</v>
      </c>
      <c r="Q53" s="2">
        <v>-0.98336599999999996</v>
      </c>
      <c r="R53" s="2">
        <v>3</v>
      </c>
      <c r="S53" s="2">
        <v>1</v>
      </c>
      <c r="T53" s="2">
        <v>140</v>
      </c>
      <c r="U53" s="2">
        <v>26.6999999999999</v>
      </c>
      <c r="V53" s="2">
        <v>1</v>
      </c>
      <c r="W53" s="2">
        <v>0.247126436781609</v>
      </c>
      <c r="X53" s="2">
        <v>1</v>
      </c>
      <c r="Y53" s="2">
        <v>0.72750000000000004</v>
      </c>
      <c r="Z53" s="5">
        <v>-1.2800000000000001E-2</v>
      </c>
      <c r="AA53" t="s">
        <v>133</v>
      </c>
      <c r="AB53" s="9" t="s">
        <v>184</v>
      </c>
      <c r="AC53" s="10" t="s">
        <v>184</v>
      </c>
      <c r="AD53" s="10" t="s">
        <v>183</v>
      </c>
      <c r="AE53" s="10" t="s">
        <v>184</v>
      </c>
      <c r="AF53" s="10" t="s">
        <v>184</v>
      </c>
    </row>
    <row r="54" spans="1:32" x14ac:dyDescent="0.45">
      <c r="A54" s="7" t="s">
        <v>172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32" x14ac:dyDescent="0.45">
      <c r="A55" s="7" t="s">
        <v>175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</sheetData>
  <mergeCells count="2">
    <mergeCell ref="A54:O54"/>
    <mergeCell ref="A55:O5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10</vt:i4>
      </vt:variant>
    </vt:vector>
  </HeadingPairs>
  <TitlesOfParts>
    <vt:vector size="11" baseType="lpstr">
      <vt:lpstr>Table S2 DBA mutations of RPS19</vt:lpstr>
      <vt:lpstr>'Table S2 DBA mutations of RPS19'!OLE_LINK13</vt:lpstr>
      <vt:lpstr>'Table S2 DBA mutations of RPS19'!OLE_LINK15</vt:lpstr>
      <vt:lpstr>'Table S2 DBA mutations of RPS19'!OLE_LINK19</vt:lpstr>
      <vt:lpstr>'Table S2 DBA mutations of RPS19'!OLE_LINK23</vt:lpstr>
      <vt:lpstr>'Table S2 DBA mutations of RPS19'!OLE_LINK25</vt:lpstr>
      <vt:lpstr>'Table S2 DBA mutations of RPS19'!OLE_LINK27</vt:lpstr>
      <vt:lpstr>'Table S2 DBA mutations of RPS19'!OLE_LINK29</vt:lpstr>
      <vt:lpstr>'Table S2 DBA mutations of RPS19'!OLE_LINK32</vt:lpstr>
      <vt:lpstr>'Table S2 DBA mutations of RPS19'!OLE_LINK34</vt:lpstr>
      <vt:lpstr>'Table S2 DBA mutations of RPS19'!OLE_LINK36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2021-04-19T09:41:57Z</dcterms:modified>
</cp:coreProperties>
</file>