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7" yWindow="-107" windowWidth="23453" windowHeight="12680"/>
  </bookViews>
  <sheets>
    <sheet name="Table S3 Neutral mutation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</calcChain>
</file>

<file path=xl/sharedStrings.xml><?xml version="1.0" encoding="utf-8"?>
<sst xmlns="http://schemas.openxmlformats.org/spreadsheetml/2006/main" count="335" uniqueCount="104">
  <si>
    <t>Exon</t>
  </si>
  <si>
    <t>DNA Change</t>
    <phoneticPr fontId="3" type="noConversion"/>
  </si>
  <si>
    <t>WT</t>
    <phoneticPr fontId="5" type="noConversion"/>
  </si>
  <si>
    <t>Position</t>
    <phoneticPr fontId="5" type="noConversion"/>
  </si>
  <si>
    <t>MT</t>
    <phoneticPr fontId="5" type="noConversion"/>
  </si>
  <si>
    <t>2nd Structure</t>
    <phoneticPr fontId="5" type="noConversion"/>
  </si>
  <si>
    <t>coil</t>
    <phoneticPr fontId="5" type="noConversion"/>
  </si>
  <si>
    <t>helix</t>
  </si>
  <si>
    <t>coil</t>
  </si>
  <si>
    <t>helix</t>
    <phoneticPr fontId="5" type="noConversion"/>
  </si>
  <si>
    <t>Flag for SVM training</t>
    <phoneticPr fontId="3" type="noConversion"/>
  </si>
  <si>
    <t>Y</t>
    <phoneticPr fontId="3" type="noConversion"/>
  </si>
  <si>
    <t>Pro2Leu</t>
  </si>
  <si>
    <t>Val4Phe</t>
  </si>
  <si>
    <t>Thr5Pro</t>
  </si>
  <si>
    <t>Phe14Leu</t>
  </si>
  <si>
    <t>Val15Ile</t>
  </si>
  <si>
    <t>Ala17Thr</t>
  </si>
  <si>
    <t>Ala20Val</t>
  </si>
  <si>
    <t>Lys24Asn</t>
  </si>
  <si>
    <t>Asp35Gly</t>
  </si>
  <si>
    <t>Val37Ile</t>
  </si>
  <si>
    <t>Tyr48Phe</t>
  </si>
  <si>
    <t>Thr55Ala</t>
  </si>
  <si>
    <t>Thr60Ala</t>
  </si>
  <si>
    <t>Thr60Ile</t>
  </si>
  <si>
    <t>His63Gln</t>
  </si>
  <si>
    <t>Thr76Ala</t>
  </si>
  <si>
    <t>Tyr79Cys</t>
  </si>
  <si>
    <t>Arg82His</t>
  </si>
  <si>
    <t>Val87Ile</t>
  </si>
  <si>
    <t>Met88Ile</t>
  </si>
  <si>
    <t>Arg94Gln</t>
  </si>
  <si>
    <t>Arg102Gln</t>
  </si>
  <si>
    <t>Gln105Arg</t>
  </si>
  <si>
    <t>Ala106Thr</t>
  </si>
  <si>
    <t>Asp118Glu</t>
  </si>
  <si>
    <t>Lys122Arg</t>
  </si>
  <si>
    <t>Pro125Thr</t>
  </si>
  <si>
    <t>Gly136Arg</t>
  </si>
  <si>
    <t>Gln137Arg</t>
  </si>
  <si>
    <t>His145Tyr</t>
  </si>
  <si>
    <t>c.5C&gt;T</t>
  </si>
  <si>
    <t>c.10G&gt;T</t>
  </si>
  <si>
    <t>c.13A&gt;C</t>
  </si>
  <si>
    <t>c.42C&gt;A</t>
  </si>
  <si>
    <t>c.43G&gt;A</t>
  </si>
  <si>
    <t>c.49G&gt;A</t>
  </si>
  <si>
    <t>c.59C&gt;T</t>
  </si>
  <si>
    <t>c.72G&gt;C</t>
  </si>
  <si>
    <t>c.104A&gt;G</t>
  </si>
  <si>
    <t>c.109G&gt;A</t>
  </si>
  <si>
    <t>c.143A&gt;T</t>
  </si>
  <si>
    <t>c.163A&gt;G</t>
  </si>
  <si>
    <t>c.178A&gt;G</t>
  </si>
  <si>
    <t>c.179C&gt;T</t>
  </si>
  <si>
    <t>c.189C&gt;G</t>
  </si>
  <si>
    <t>c.226A&gt;G</t>
  </si>
  <si>
    <t>c.236A&gt;G</t>
  </si>
  <si>
    <t>c.245G&gt;A</t>
  </si>
  <si>
    <t>c.259G&gt;A</t>
  </si>
  <si>
    <t>c.264G&gt;C</t>
  </si>
  <si>
    <t>c.281G&gt;A</t>
  </si>
  <si>
    <t>c.305G&gt;A</t>
  </si>
  <si>
    <t>c.314A&gt;G</t>
  </si>
  <si>
    <t>c.316G&gt;A</t>
  </si>
  <si>
    <t>c.354T&gt;A</t>
  </si>
  <si>
    <t>c.365A&gt;G</t>
  </si>
  <si>
    <t>c.373C&gt;A</t>
  </si>
  <si>
    <t>c.406G&gt;A</t>
  </si>
  <si>
    <t>c.410A&gt;G</t>
  </si>
  <si>
    <t>c.433C&gt;T</t>
  </si>
  <si>
    <t>strand</t>
    <phoneticPr fontId="5" type="noConversion"/>
  </si>
  <si>
    <t>Source</t>
    <phoneticPr fontId="3" type="noConversion"/>
  </si>
  <si>
    <t>Mutation#</t>
    <phoneticPr fontId="3" type="noConversion"/>
  </si>
  <si>
    <t>Consurf_Score*</t>
    <phoneticPr fontId="3" type="noConversion"/>
  </si>
  <si>
    <t>BSA*</t>
    <phoneticPr fontId="3" type="noConversion"/>
  </si>
  <si>
    <t>rBSA*</t>
    <phoneticPr fontId="3" type="noConversion"/>
  </si>
  <si>
    <t>HB_Num*</t>
    <phoneticPr fontId="3" type="noConversion"/>
  </si>
  <si>
    <t>WT_Charge*</t>
    <phoneticPr fontId="3" type="noConversion"/>
  </si>
  <si>
    <t>Delta_Charge*</t>
    <phoneticPr fontId="3" type="noConversion"/>
  </si>
  <si>
    <t>WT_Hydrophobicity*</t>
    <phoneticPr fontId="3" type="noConversion"/>
  </si>
  <si>
    <t>Delta_Hydrophobicity*</t>
    <phoneticPr fontId="3" type="noConversion"/>
  </si>
  <si>
    <t>DDG*</t>
    <phoneticPr fontId="3" type="noConversion"/>
  </si>
  <si>
    <t>WT_Helix*</t>
    <phoneticPr fontId="3" type="noConversion"/>
  </si>
  <si>
    <t>Delta_Helix*</t>
    <phoneticPr fontId="3" type="noConversion"/>
  </si>
  <si>
    <t>WT_Volume*</t>
    <phoneticPr fontId="3" type="noConversion"/>
  </si>
  <si>
    <t>Delta_Volume*</t>
    <phoneticPr fontId="3" type="noConversion"/>
  </si>
  <si>
    <t>Intra_HB_Num*</t>
    <phoneticPr fontId="3" type="noConversion"/>
  </si>
  <si>
    <t>rSASA*</t>
    <phoneticPr fontId="3" type="noConversion"/>
  </si>
  <si>
    <t>Blosum62*</t>
    <phoneticPr fontId="3" type="noConversion"/>
  </si>
  <si>
    <t>WT_Disorder*</t>
    <phoneticPr fontId="3" type="noConversion"/>
  </si>
  <si>
    <t>Delta_Disorder*</t>
    <phoneticPr fontId="3" type="noConversion"/>
  </si>
  <si>
    <t>#:The reference gene model is ENST00000598742 (NM_001022.3).</t>
    <phoneticPr fontId="3" type="noConversion"/>
  </si>
  <si>
    <t>*: The meaning of this column was described in Table S7.</t>
    <phoneticPr fontId="3" type="noConversion"/>
  </si>
  <si>
    <t>ExAC</t>
    <phoneticPr fontId="3" type="noConversion"/>
  </si>
  <si>
    <t>Supplementary Table 3. Neutral RPS19 Mutations</t>
    <phoneticPr fontId="3" type="noConversion"/>
  </si>
  <si>
    <t>RPS19-SVM Cross-validation</t>
    <phoneticPr fontId="3" type="noConversion"/>
  </si>
  <si>
    <t>Pmut Prediction</t>
    <phoneticPr fontId="3" type="noConversion"/>
  </si>
  <si>
    <t>Mutpred2 Prediction</t>
    <phoneticPr fontId="3" type="noConversion"/>
  </si>
  <si>
    <t>PolyPhen2 Prediction</t>
    <phoneticPr fontId="3" type="noConversion"/>
  </si>
  <si>
    <t>SIFT Prediction</t>
    <phoneticPr fontId="3" type="noConversion"/>
  </si>
  <si>
    <t>Disease</t>
  </si>
  <si>
    <t>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</si>
</sst>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F32" sqref="AF32"/>
    </sheetView>
  </sheetViews>
  <sheetFormatPr defaultRowHeight="14" x14ac:dyDescent="0.45"/>
  <cols>
    <col min="1" max="1" width="12.3515625" customWidth="1"/>
    <col min="2" max="2" width="4.76171875" customWidth="1"/>
    <col min="3" max="3" width="9.1171875" customWidth="1"/>
    <col min="4" max="4" width="4.76171875" customWidth="1"/>
    <col min="5" max="5" width="5.76171875" customWidth="1"/>
    <col min="6" max="6" width="12.87890625" customWidth="1"/>
    <col min="7" max="7" width="14.64453125" customWidth="1"/>
    <col min="8" max="8" width="20.87890625" customWidth="1"/>
    <col min="9" max="9" width="15.41015625" customWidth="1"/>
    <col min="10" max="10" width="7.41015625" customWidth="1"/>
    <col min="11" max="11" width="12.76171875" customWidth="1"/>
    <col min="12" max="12" width="9.76171875" customWidth="1"/>
    <col min="13" max="13" width="11.234375" customWidth="1"/>
    <col min="14" max="14" width="13.1171875" customWidth="1"/>
    <col min="15" max="15" width="19.234375" customWidth="1"/>
    <col min="16" max="16" width="21.234375" customWidth="1"/>
    <col min="17" max="17" width="11.64453125" customWidth="1"/>
    <col min="18" max="19" width="8.87890625" customWidth="1"/>
    <col min="20" max="20" width="11.76171875" customWidth="1"/>
    <col min="21" max="21" width="13.76171875" customWidth="1"/>
    <col min="22" max="23" width="9" customWidth="1"/>
    <col min="24" max="24" width="9.76171875" customWidth="1"/>
    <col min="25" max="25" width="12.64453125" customWidth="1"/>
    <col min="26" max="26" width="13.76171875" customWidth="1"/>
    <col min="27" max="27" width="8.87890625" customWidth="1"/>
    <col min="28" max="28" width="12.87890625" bestFit="1" customWidth="1"/>
    <col min="29" max="29" width="9.87890625" customWidth="1"/>
    <col min="30" max="30" width="11" bestFit="1" customWidth="1"/>
    <col min="31" max="31" width="11.41015625" bestFit="1" customWidth="1"/>
    <col min="32" max="32" width="10.87890625" customWidth="1"/>
  </cols>
  <sheetData>
    <row r="1" spans="1:32" ht="18.850000000000001" customHeight="1" x14ac:dyDescent="0.45">
      <c r="A1" s="1" t="s">
        <v>96</v>
      </c>
    </row>
    <row r="2" spans="1:32" s="2" customFormat="1" ht="26.35" customHeight="1" x14ac:dyDescent="0.45">
      <c r="A2" s="1" t="s">
        <v>74</v>
      </c>
      <c r="B2" s="1" t="s">
        <v>2</v>
      </c>
      <c r="C2" s="1" t="s">
        <v>3</v>
      </c>
      <c r="D2" s="1" t="s">
        <v>4</v>
      </c>
      <c r="E2" s="3" t="s">
        <v>0</v>
      </c>
      <c r="F2" s="3" t="s">
        <v>1</v>
      </c>
      <c r="G2" s="1" t="s">
        <v>5</v>
      </c>
      <c r="H2" s="1" t="s">
        <v>10</v>
      </c>
      <c r="I2" s="1" t="s">
        <v>75</v>
      </c>
      <c r="J2" s="1" t="s">
        <v>76</v>
      </c>
      <c r="K2" s="1" t="s">
        <v>77</v>
      </c>
      <c r="L2" s="1" t="s">
        <v>78</v>
      </c>
      <c r="M2" s="3" t="s">
        <v>79</v>
      </c>
      <c r="N2" s="3" t="s">
        <v>80</v>
      </c>
      <c r="O2" s="3" t="s">
        <v>81</v>
      </c>
      <c r="P2" s="3" t="s">
        <v>82</v>
      </c>
      <c r="Q2" s="3" t="s">
        <v>83</v>
      </c>
      <c r="R2" s="3" t="s">
        <v>84</v>
      </c>
      <c r="S2" s="3" t="s">
        <v>85</v>
      </c>
      <c r="T2" s="3" t="s">
        <v>86</v>
      </c>
      <c r="U2" s="3" t="s">
        <v>87</v>
      </c>
      <c r="V2" s="1" t="s">
        <v>88</v>
      </c>
      <c r="W2" s="3" t="s">
        <v>89</v>
      </c>
      <c r="X2" s="3" t="s">
        <v>90</v>
      </c>
      <c r="Y2" s="3" t="s">
        <v>91</v>
      </c>
      <c r="Z2" s="3" t="s">
        <v>92</v>
      </c>
      <c r="AA2" s="3" t="s">
        <v>73</v>
      </c>
      <c r="AB2" s="7" t="s">
        <v>97</v>
      </c>
      <c r="AC2" s="7" t="s">
        <v>98</v>
      </c>
      <c r="AD2" s="7" t="s">
        <v>99</v>
      </c>
      <c r="AE2" s="7" t="s">
        <v>100</v>
      </c>
      <c r="AF2" s="7" t="s">
        <v>101</v>
      </c>
    </row>
    <row r="3" spans="1:32" ht="15" x14ac:dyDescent="0.45">
      <c r="A3" s="2" t="s">
        <v>12</v>
      </c>
      <c r="B3" s="2" t="str">
        <f t="shared" ref="B3:B32" si="0">LEFT(A3,3)</f>
        <v>Pro</v>
      </c>
      <c r="C3" s="2" t="str">
        <f>MID(A3,4,1)</f>
        <v>2</v>
      </c>
      <c r="D3" s="2" t="str">
        <f t="shared" ref="D3:D32" si="1">RIGHT(A3,3)</f>
        <v>Leu</v>
      </c>
      <c r="E3">
        <v>2</v>
      </c>
      <c r="F3" t="s">
        <v>42</v>
      </c>
      <c r="G3" s="2" t="s">
        <v>8</v>
      </c>
      <c r="H3" t="s">
        <v>11</v>
      </c>
      <c r="I3" s="2">
        <v>1.21</v>
      </c>
      <c r="J3" s="2">
        <v>0.57999999999999996</v>
      </c>
      <c r="K3" s="2">
        <v>3.2021200242919401E-3</v>
      </c>
      <c r="L3" s="2">
        <v>0</v>
      </c>
      <c r="M3" s="2">
        <v>0</v>
      </c>
      <c r="N3" s="2">
        <v>0</v>
      </c>
      <c r="O3" s="2">
        <v>0.64</v>
      </c>
      <c r="P3" s="2">
        <v>0.20999999999999899</v>
      </c>
      <c r="Q3" s="2">
        <v>7.5339100000000006E-2</v>
      </c>
      <c r="R3" s="2">
        <v>-2</v>
      </c>
      <c r="S3" s="2">
        <v>5</v>
      </c>
      <c r="T3" s="2">
        <v>112.7</v>
      </c>
      <c r="U3" s="2">
        <v>53.999999999999901</v>
      </c>
      <c r="V3" s="2">
        <v>0</v>
      </c>
      <c r="W3" s="2">
        <v>1.11320754716981</v>
      </c>
      <c r="X3" s="2">
        <v>-3</v>
      </c>
      <c r="Y3" s="2">
        <v>0.84240000000000004</v>
      </c>
      <c r="Z3" s="4">
        <v>-0.1313</v>
      </c>
      <c r="AA3" t="s">
        <v>95</v>
      </c>
      <c r="AB3" s="5" t="s">
        <v>102</v>
      </c>
      <c r="AC3" s="2" t="s">
        <v>102</v>
      </c>
      <c r="AD3" s="2" t="s">
        <v>102</v>
      </c>
      <c r="AE3" s="2" t="s">
        <v>102</v>
      </c>
      <c r="AF3" s="2" t="s">
        <v>102</v>
      </c>
    </row>
    <row r="4" spans="1:32" ht="15" x14ac:dyDescent="0.45">
      <c r="A4" s="2" t="s">
        <v>13</v>
      </c>
      <c r="B4" s="2" t="str">
        <f t="shared" si="0"/>
        <v>Val</v>
      </c>
      <c r="C4" s="2" t="str">
        <f t="shared" ref="C4:C5" si="2">MID(A4,4,1)</f>
        <v>4</v>
      </c>
      <c r="D4" s="2" t="str">
        <f t="shared" si="1"/>
        <v>Phe</v>
      </c>
      <c r="E4">
        <v>2</v>
      </c>
      <c r="F4" t="s">
        <v>43</v>
      </c>
      <c r="G4" s="2" t="s">
        <v>8</v>
      </c>
      <c r="H4" t="s">
        <v>11</v>
      </c>
      <c r="I4" s="2">
        <v>9.1999999999999998E-2</v>
      </c>
      <c r="J4" s="2">
        <v>14.02</v>
      </c>
      <c r="K4" s="2">
        <v>0.21947401377582901</v>
      </c>
      <c r="L4" s="2">
        <v>0</v>
      </c>
      <c r="M4" s="2">
        <v>0</v>
      </c>
      <c r="N4" s="2">
        <v>0</v>
      </c>
      <c r="O4" s="2">
        <v>0.86</v>
      </c>
      <c r="P4" s="2">
        <v>0.02</v>
      </c>
      <c r="Q4" s="2">
        <v>0.179759</v>
      </c>
      <c r="R4" s="2">
        <v>2</v>
      </c>
      <c r="S4" s="2">
        <v>0</v>
      </c>
      <c r="T4" s="2">
        <v>140</v>
      </c>
      <c r="U4" s="2">
        <v>49.9</v>
      </c>
      <c r="V4" s="2">
        <v>2</v>
      </c>
      <c r="W4" s="2">
        <v>0.35057471264367801</v>
      </c>
      <c r="X4" s="2">
        <v>-1</v>
      </c>
      <c r="Y4" s="2">
        <v>0.67889999999999995</v>
      </c>
      <c r="Z4" s="4">
        <v>-2.3199999999999998E-2</v>
      </c>
      <c r="AA4" t="s">
        <v>95</v>
      </c>
      <c r="AB4" s="5" t="s">
        <v>103</v>
      </c>
      <c r="AC4" s="2" t="s">
        <v>102</v>
      </c>
      <c r="AD4" s="2" t="s">
        <v>102</v>
      </c>
      <c r="AE4" s="2" t="s">
        <v>102</v>
      </c>
      <c r="AF4" s="2" t="s">
        <v>102</v>
      </c>
    </row>
    <row r="5" spans="1:32" ht="15" x14ac:dyDescent="0.45">
      <c r="A5" s="2" t="s">
        <v>14</v>
      </c>
      <c r="B5" s="2" t="str">
        <f t="shared" si="0"/>
        <v>Thr</v>
      </c>
      <c r="C5" s="2" t="str">
        <f t="shared" si="2"/>
        <v>5</v>
      </c>
      <c r="D5" s="2" t="str">
        <f t="shared" si="1"/>
        <v>Pro</v>
      </c>
      <c r="E5">
        <v>2</v>
      </c>
      <c r="F5" t="s">
        <v>44</v>
      </c>
      <c r="G5" s="2" t="s">
        <v>8</v>
      </c>
      <c r="H5" t="s">
        <v>11</v>
      </c>
      <c r="I5" s="2">
        <v>-0.66300000000000003</v>
      </c>
      <c r="J5" s="2">
        <v>53.67</v>
      </c>
      <c r="K5" s="2">
        <v>0.92694300518134698</v>
      </c>
      <c r="L5" s="2">
        <v>0</v>
      </c>
      <c r="M5" s="2">
        <v>0</v>
      </c>
      <c r="N5" s="2">
        <v>0</v>
      </c>
      <c r="O5" s="2">
        <v>0.7</v>
      </c>
      <c r="P5" s="2">
        <v>-5.9999999999999901E-2</v>
      </c>
      <c r="Q5" s="2">
        <v>-1.70892</v>
      </c>
      <c r="R5" s="2">
        <v>0</v>
      </c>
      <c r="S5" s="2">
        <v>-2</v>
      </c>
      <c r="T5" s="2">
        <v>116.1</v>
      </c>
      <c r="U5" s="2">
        <v>-3.3999999999999901</v>
      </c>
      <c r="V5" s="2">
        <v>0</v>
      </c>
      <c r="W5" s="2">
        <v>0.337209302325581</v>
      </c>
      <c r="X5" s="2">
        <v>-1</v>
      </c>
      <c r="Y5" s="2">
        <v>0.58020000000000005</v>
      </c>
      <c r="Z5" s="4">
        <v>4.9099999999999998E-2</v>
      </c>
      <c r="AA5" t="s">
        <v>95</v>
      </c>
      <c r="AB5" s="5" t="s">
        <v>103</v>
      </c>
      <c r="AC5" s="2" t="s">
        <v>102</v>
      </c>
      <c r="AD5" s="2" t="s">
        <v>102</v>
      </c>
      <c r="AE5" s="2" t="s">
        <v>103</v>
      </c>
      <c r="AF5" s="2" t="s">
        <v>102</v>
      </c>
    </row>
    <row r="6" spans="1:32" ht="15" x14ac:dyDescent="0.45">
      <c r="A6" s="2" t="s">
        <v>15</v>
      </c>
      <c r="B6" s="2" t="str">
        <f t="shared" si="0"/>
        <v>Phe</v>
      </c>
      <c r="C6" s="2" t="str">
        <f>MID(A6,4,2)</f>
        <v>14</v>
      </c>
      <c r="D6" s="2" t="str">
        <f t="shared" si="1"/>
        <v>Leu</v>
      </c>
      <c r="E6">
        <v>2</v>
      </c>
      <c r="F6" t="s">
        <v>45</v>
      </c>
      <c r="G6" s="2" t="s">
        <v>7</v>
      </c>
      <c r="H6" t="s">
        <v>11</v>
      </c>
      <c r="I6" s="2">
        <v>-0.45300000000000001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0.88</v>
      </c>
      <c r="P6" s="2">
        <v>-0.03</v>
      </c>
      <c r="Q6" s="2">
        <v>1.21177</v>
      </c>
      <c r="R6" s="2">
        <v>2</v>
      </c>
      <c r="S6" s="2">
        <v>1</v>
      </c>
      <c r="T6" s="2">
        <v>189.9</v>
      </c>
      <c r="U6" s="2">
        <v>-23.2</v>
      </c>
      <c r="V6" s="2">
        <v>1</v>
      </c>
      <c r="W6" s="2">
        <v>0</v>
      </c>
      <c r="X6" s="2">
        <v>0</v>
      </c>
      <c r="Y6" s="2">
        <v>7.7100000000000002E-2</v>
      </c>
      <c r="Z6" s="4">
        <v>1.38E-2</v>
      </c>
      <c r="AA6" t="s">
        <v>95</v>
      </c>
      <c r="AB6" s="5" t="s">
        <v>103</v>
      </c>
      <c r="AC6" s="2" t="s">
        <v>102</v>
      </c>
      <c r="AD6" s="2" t="s">
        <v>102</v>
      </c>
      <c r="AE6" s="2" t="s">
        <v>103</v>
      </c>
      <c r="AF6" s="2" t="s">
        <v>103</v>
      </c>
    </row>
    <row r="7" spans="1:32" ht="15" x14ac:dyDescent="0.45">
      <c r="A7" s="2" t="s">
        <v>16</v>
      </c>
      <c r="B7" s="2" t="str">
        <f t="shared" si="0"/>
        <v>Val</v>
      </c>
      <c r="C7" s="2" t="str">
        <f t="shared" ref="C7:C23" si="3">MID(A7,4,2)</f>
        <v>15</v>
      </c>
      <c r="D7" s="2" t="str">
        <f t="shared" si="1"/>
        <v>Ile</v>
      </c>
      <c r="E7">
        <v>2</v>
      </c>
      <c r="F7" t="s">
        <v>46</v>
      </c>
      <c r="G7" s="2" t="s">
        <v>7</v>
      </c>
      <c r="H7" t="s">
        <v>11</v>
      </c>
      <c r="I7" s="2">
        <v>-0.58099999999999996</v>
      </c>
      <c r="J7" s="2">
        <v>21.59</v>
      </c>
      <c r="K7" s="2">
        <v>0.96297948260481703</v>
      </c>
      <c r="L7" s="2">
        <v>0</v>
      </c>
      <c r="M7" s="2">
        <v>0</v>
      </c>
      <c r="N7" s="2">
        <v>0</v>
      </c>
      <c r="O7" s="2">
        <v>0.86</v>
      </c>
      <c r="P7" s="2">
        <v>0.02</v>
      </c>
      <c r="Q7" s="2">
        <v>-0.79866800000000004</v>
      </c>
      <c r="R7" s="2">
        <v>2</v>
      </c>
      <c r="S7" s="2">
        <v>-1</v>
      </c>
      <c r="T7" s="2">
        <v>140</v>
      </c>
      <c r="U7" s="2">
        <v>26.6999999999999</v>
      </c>
      <c r="V7" s="2">
        <v>1</v>
      </c>
      <c r="W7" s="2">
        <v>0.114942528735632</v>
      </c>
      <c r="X7" s="2">
        <v>3</v>
      </c>
      <c r="Y7" s="2">
        <v>0.1205</v>
      </c>
      <c r="Z7" s="4">
        <v>-1.8700000000000001E-2</v>
      </c>
      <c r="AA7" t="s">
        <v>95</v>
      </c>
      <c r="AB7" s="5" t="s">
        <v>103</v>
      </c>
      <c r="AC7" s="2" t="s">
        <v>103</v>
      </c>
      <c r="AD7" s="2" t="s">
        <v>103</v>
      </c>
      <c r="AE7" s="2" t="s">
        <v>103</v>
      </c>
      <c r="AF7" s="2" t="s">
        <v>103</v>
      </c>
    </row>
    <row r="8" spans="1:32" ht="15" x14ac:dyDescent="0.45">
      <c r="A8" s="2" t="s">
        <v>17</v>
      </c>
      <c r="B8" s="2" t="str">
        <f t="shared" si="0"/>
        <v>Ala</v>
      </c>
      <c r="C8" s="2" t="str">
        <f t="shared" si="3"/>
        <v>17</v>
      </c>
      <c r="D8" s="2" t="str">
        <f t="shared" si="1"/>
        <v>Thr</v>
      </c>
      <c r="E8">
        <v>2</v>
      </c>
      <c r="F8" t="s">
        <v>47</v>
      </c>
      <c r="G8" s="2" t="s">
        <v>7</v>
      </c>
      <c r="H8" t="s">
        <v>11</v>
      </c>
      <c r="I8" s="2">
        <v>-7.0000000000000001E-3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0.74</v>
      </c>
      <c r="P8" s="2">
        <v>-0.04</v>
      </c>
      <c r="Q8" s="2">
        <v>0.90267399999999998</v>
      </c>
      <c r="R8" s="2">
        <v>3</v>
      </c>
      <c r="S8" s="2">
        <v>-3</v>
      </c>
      <c r="T8" s="2">
        <v>88.6</v>
      </c>
      <c r="U8" s="2">
        <v>27.5</v>
      </c>
      <c r="V8" s="2">
        <v>0</v>
      </c>
      <c r="W8" s="2">
        <v>0.44186046511627902</v>
      </c>
      <c r="X8" s="2">
        <v>0</v>
      </c>
      <c r="Y8" s="2">
        <v>0.17660000000000001</v>
      </c>
      <c r="Z8" s="4">
        <v>2.75E-2</v>
      </c>
      <c r="AA8" t="s">
        <v>95</v>
      </c>
      <c r="AB8" s="5" t="s">
        <v>103</v>
      </c>
      <c r="AC8" s="2" t="s">
        <v>102</v>
      </c>
      <c r="AD8" s="2" t="s">
        <v>103</v>
      </c>
      <c r="AE8" s="2" t="s">
        <v>103</v>
      </c>
      <c r="AF8" s="2" t="s">
        <v>103</v>
      </c>
    </row>
    <row r="9" spans="1:32" ht="15" x14ac:dyDescent="0.45">
      <c r="A9" s="2" t="s">
        <v>18</v>
      </c>
      <c r="B9" s="2" t="str">
        <f t="shared" si="0"/>
        <v>Ala</v>
      </c>
      <c r="C9" s="2" t="str">
        <f t="shared" si="3"/>
        <v>20</v>
      </c>
      <c r="D9" s="2" t="str">
        <f t="shared" si="1"/>
        <v>Val</v>
      </c>
      <c r="E9">
        <v>2</v>
      </c>
      <c r="F9" t="s">
        <v>48</v>
      </c>
      <c r="G9" s="2" t="s">
        <v>7</v>
      </c>
      <c r="H9" t="s">
        <v>11</v>
      </c>
      <c r="I9" s="2">
        <v>0.54300000000000004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0.74</v>
      </c>
      <c r="P9" s="2">
        <v>0.12</v>
      </c>
      <c r="Q9" s="2">
        <v>1.3145199999999999</v>
      </c>
      <c r="R9" s="2">
        <v>3</v>
      </c>
      <c r="S9" s="2">
        <v>-1</v>
      </c>
      <c r="T9" s="2">
        <v>88.6</v>
      </c>
      <c r="U9" s="2">
        <v>51.4</v>
      </c>
      <c r="V9" s="2">
        <v>1</v>
      </c>
      <c r="W9" s="2">
        <v>0.48837209302325502</v>
      </c>
      <c r="X9" s="2">
        <v>0</v>
      </c>
      <c r="Y9" s="2">
        <v>0.11169999999999999</v>
      </c>
      <c r="Z9" s="4">
        <v>-3.04E-2</v>
      </c>
      <c r="AA9" t="s">
        <v>95</v>
      </c>
      <c r="AB9" s="5" t="s">
        <v>103</v>
      </c>
      <c r="AC9" s="2" t="s">
        <v>102</v>
      </c>
      <c r="AD9" s="2" t="s">
        <v>103</v>
      </c>
      <c r="AE9" s="2" t="s">
        <v>103</v>
      </c>
      <c r="AF9" s="2" t="s">
        <v>103</v>
      </c>
    </row>
    <row r="10" spans="1:32" ht="15" x14ac:dyDescent="0.45">
      <c r="A10" s="2" t="s">
        <v>19</v>
      </c>
      <c r="B10" s="2" t="str">
        <f t="shared" si="0"/>
        <v>Lys</v>
      </c>
      <c r="C10" s="2" t="str">
        <f t="shared" si="3"/>
        <v>24</v>
      </c>
      <c r="D10" s="2" t="str">
        <f t="shared" si="1"/>
        <v>Asn</v>
      </c>
      <c r="E10">
        <v>3</v>
      </c>
      <c r="F10" t="s">
        <v>49</v>
      </c>
      <c r="G10" s="2" t="s">
        <v>9</v>
      </c>
      <c r="H10" t="s">
        <v>11</v>
      </c>
      <c r="I10" s="2">
        <v>-0.33400000000000002</v>
      </c>
      <c r="J10" s="2">
        <v>0</v>
      </c>
      <c r="K10" s="2">
        <v>0</v>
      </c>
      <c r="L10" s="2">
        <v>0</v>
      </c>
      <c r="M10" s="2">
        <v>1</v>
      </c>
      <c r="N10" s="2">
        <v>-1</v>
      </c>
      <c r="O10" s="2">
        <v>0.52</v>
      </c>
      <c r="P10" s="2">
        <v>0.109999999999999</v>
      </c>
      <c r="Q10" s="2">
        <v>0.19972599999999999</v>
      </c>
      <c r="R10" s="2">
        <v>1</v>
      </c>
      <c r="S10" s="2">
        <v>-2</v>
      </c>
      <c r="T10" s="2">
        <v>168.6</v>
      </c>
      <c r="U10" s="2">
        <v>-54.5</v>
      </c>
      <c r="V10" s="2">
        <v>1</v>
      </c>
      <c r="W10" s="2">
        <v>0.822033898305084</v>
      </c>
      <c r="X10" s="2">
        <v>0</v>
      </c>
      <c r="Y10" s="2">
        <v>4.7800000000000002E-2</v>
      </c>
      <c r="Z10" s="4">
        <v>3.5999999999999999E-3</v>
      </c>
      <c r="AA10" t="s">
        <v>95</v>
      </c>
      <c r="AB10" s="5" t="s">
        <v>103</v>
      </c>
      <c r="AC10" s="2" t="s">
        <v>102</v>
      </c>
      <c r="AD10" s="2" t="s">
        <v>102</v>
      </c>
      <c r="AE10" s="2" t="s">
        <v>102</v>
      </c>
      <c r="AF10" s="2" t="s">
        <v>102</v>
      </c>
    </row>
    <row r="11" spans="1:32" ht="15" x14ac:dyDescent="0.45">
      <c r="A11" s="2" t="s">
        <v>20</v>
      </c>
      <c r="B11" s="2" t="str">
        <f t="shared" si="0"/>
        <v>Asp</v>
      </c>
      <c r="C11" s="2" t="str">
        <f t="shared" si="3"/>
        <v>35</v>
      </c>
      <c r="D11" s="2" t="str">
        <f t="shared" si="1"/>
        <v>Gly</v>
      </c>
      <c r="E11">
        <v>3</v>
      </c>
      <c r="F11" t="s">
        <v>50</v>
      </c>
      <c r="G11" s="2" t="s">
        <v>8</v>
      </c>
      <c r="H11" t="s">
        <v>11</v>
      </c>
      <c r="I11" s="2">
        <v>-0.59499999999999997</v>
      </c>
      <c r="J11" s="2">
        <v>93.36</v>
      </c>
      <c r="K11" s="2">
        <v>0.67437156891071903</v>
      </c>
      <c r="L11" s="2">
        <v>5</v>
      </c>
      <c r="M11" s="2">
        <v>-1</v>
      </c>
      <c r="N11" s="2">
        <v>1</v>
      </c>
      <c r="O11" s="2">
        <v>0.62</v>
      </c>
      <c r="P11" s="2">
        <v>9.9999999999999895E-2</v>
      </c>
      <c r="Q11" s="2">
        <v>2.02556E-3</v>
      </c>
      <c r="R11" s="2">
        <v>0</v>
      </c>
      <c r="S11" s="2">
        <v>-2</v>
      </c>
      <c r="T11" s="2">
        <v>111.1</v>
      </c>
      <c r="U11" s="2">
        <v>-50.999999999999901</v>
      </c>
      <c r="V11" s="2">
        <v>1</v>
      </c>
      <c r="W11" s="2">
        <v>0.74611398963730502</v>
      </c>
      <c r="X11" s="2">
        <v>-1</v>
      </c>
      <c r="Y11" s="2">
        <v>0.16350000000000001</v>
      </c>
      <c r="Z11" s="4">
        <v>0</v>
      </c>
      <c r="AA11" t="s">
        <v>95</v>
      </c>
      <c r="AB11" s="5" t="s">
        <v>103</v>
      </c>
      <c r="AC11" s="2" t="s">
        <v>102</v>
      </c>
      <c r="AD11" s="2" t="s">
        <v>102</v>
      </c>
      <c r="AE11" s="2" t="s">
        <v>102</v>
      </c>
      <c r="AF11" s="2" t="s">
        <v>102</v>
      </c>
    </row>
    <row r="12" spans="1:32" ht="15" x14ac:dyDescent="0.45">
      <c r="A12" s="2" t="s">
        <v>21</v>
      </c>
      <c r="B12" s="2" t="str">
        <f t="shared" si="0"/>
        <v>Val</v>
      </c>
      <c r="C12" s="2" t="str">
        <f t="shared" si="3"/>
        <v>37</v>
      </c>
      <c r="D12" s="2" t="str">
        <f t="shared" si="1"/>
        <v>Ile</v>
      </c>
      <c r="E12">
        <v>3</v>
      </c>
      <c r="F12" t="s">
        <v>51</v>
      </c>
      <c r="G12" s="2" t="s">
        <v>8</v>
      </c>
      <c r="H12" t="s">
        <v>11</v>
      </c>
      <c r="I12" s="2">
        <v>-0.64300000000000002</v>
      </c>
      <c r="J12" s="2">
        <v>56.339999999999897</v>
      </c>
      <c r="K12" s="2">
        <v>0.999999999999999</v>
      </c>
      <c r="L12" s="2">
        <v>0</v>
      </c>
      <c r="M12" s="2">
        <v>0</v>
      </c>
      <c r="N12" s="2">
        <v>0</v>
      </c>
      <c r="O12" s="2">
        <v>0.86</v>
      </c>
      <c r="P12" s="2">
        <v>0.02</v>
      </c>
      <c r="Q12" s="2">
        <v>0.220439</v>
      </c>
      <c r="R12" s="2">
        <v>2</v>
      </c>
      <c r="S12" s="2">
        <v>-1</v>
      </c>
      <c r="T12" s="2">
        <v>140</v>
      </c>
      <c r="U12" s="2">
        <v>26.6999999999999</v>
      </c>
      <c r="V12" s="2">
        <v>0</v>
      </c>
      <c r="W12" s="2">
        <v>0.33333333333333298</v>
      </c>
      <c r="X12" s="2">
        <v>3</v>
      </c>
      <c r="Y12" s="2">
        <v>0.16020000000000001</v>
      </c>
      <c r="Z12" s="4">
        <v>-1.8599999999999998E-2</v>
      </c>
      <c r="AA12" t="s">
        <v>95</v>
      </c>
      <c r="AB12" s="5" t="s">
        <v>103</v>
      </c>
      <c r="AC12" s="2" t="s">
        <v>102</v>
      </c>
      <c r="AD12" s="2" t="s">
        <v>103</v>
      </c>
      <c r="AE12" s="2" t="s">
        <v>103</v>
      </c>
      <c r="AF12" s="2" t="s">
        <v>103</v>
      </c>
    </row>
    <row r="13" spans="1:32" ht="15" x14ac:dyDescent="0.45">
      <c r="A13" s="2" t="s">
        <v>22</v>
      </c>
      <c r="B13" s="2" t="str">
        <f t="shared" si="0"/>
        <v>Tyr</v>
      </c>
      <c r="C13" s="2" t="str">
        <f t="shared" si="3"/>
        <v>48</v>
      </c>
      <c r="D13" s="2" t="str">
        <f t="shared" si="1"/>
        <v>Phe</v>
      </c>
      <c r="E13">
        <v>3</v>
      </c>
      <c r="F13" t="s">
        <v>52</v>
      </c>
      <c r="G13" s="2" t="s">
        <v>8</v>
      </c>
      <c r="H13" t="s">
        <v>11</v>
      </c>
      <c r="I13" s="2">
        <v>0.40300000000000002</v>
      </c>
      <c r="J13" s="2">
        <v>133.29999999999899</v>
      </c>
      <c r="K13" s="2">
        <v>0.69597452096277301</v>
      </c>
      <c r="L13" s="2">
        <v>3</v>
      </c>
      <c r="M13" s="2">
        <v>0</v>
      </c>
      <c r="N13" s="2">
        <v>0</v>
      </c>
      <c r="O13" s="2">
        <v>0.76</v>
      </c>
      <c r="P13" s="2">
        <v>0.12</v>
      </c>
      <c r="Q13" s="2">
        <v>5.9458999999999998E-2</v>
      </c>
      <c r="R13" s="2">
        <v>-1</v>
      </c>
      <c r="S13" s="2">
        <v>3</v>
      </c>
      <c r="T13" s="2">
        <v>193.6</v>
      </c>
      <c r="U13" s="2">
        <v>-3.6999999999999802</v>
      </c>
      <c r="V13" s="2">
        <v>0</v>
      </c>
      <c r="W13" s="2">
        <v>0.77566539923954303</v>
      </c>
      <c r="X13" s="2">
        <v>3</v>
      </c>
      <c r="Y13" s="2">
        <v>0.1205</v>
      </c>
      <c r="Z13" s="4">
        <v>-5.4999999999999997E-3</v>
      </c>
      <c r="AA13" t="s">
        <v>95</v>
      </c>
      <c r="AB13" s="5" t="s">
        <v>103</v>
      </c>
      <c r="AC13" s="2" t="s">
        <v>102</v>
      </c>
      <c r="AD13" s="2" t="s">
        <v>103</v>
      </c>
      <c r="AE13" s="2" t="s">
        <v>103</v>
      </c>
      <c r="AF13" s="2" t="s">
        <v>103</v>
      </c>
    </row>
    <row r="14" spans="1:32" ht="15" x14ac:dyDescent="0.45">
      <c r="A14" s="2" t="s">
        <v>23</v>
      </c>
      <c r="B14" s="2" t="str">
        <f t="shared" si="0"/>
        <v>Thr</v>
      </c>
      <c r="C14" s="2" t="str">
        <f t="shared" si="3"/>
        <v>55</v>
      </c>
      <c r="D14" s="2" t="str">
        <f t="shared" si="1"/>
        <v>Ala</v>
      </c>
      <c r="E14">
        <v>3</v>
      </c>
      <c r="F14" t="s">
        <v>53</v>
      </c>
      <c r="G14" s="2" t="s">
        <v>7</v>
      </c>
      <c r="H14" t="s">
        <v>11</v>
      </c>
      <c r="I14" s="2">
        <v>0.96399999999999997</v>
      </c>
      <c r="J14" s="2">
        <v>25.51</v>
      </c>
      <c r="K14" s="2">
        <v>0.60321589028139</v>
      </c>
      <c r="L14" s="2">
        <v>0</v>
      </c>
      <c r="M14" s="2">
        <v>0</v>
      </c>
      <c r="N14" s="2">
        <v>0</v>
      </c>
      <c r="O14" s="2">
        <v>0.7</v>
      </c>
      <c r="P14" s="2">
        <v>0.04</v>
      </c>
      <c r="Q14" s="2">
        <v>-1.1533</v>
      </c>
      <c r="R14" s="2">
        <v>0</v>
      </c>
      <c r="S14" s="2">
        <v>3</v>
      </c>
      <c r="T14" s="2">
        <v>116.1</v>
      </c>
      <c r="U14" s="2">
        <v>-27.5</v>
      </c>
      <c r="V14" s="2">
        <v>1</v>
      </c>
      <c r="W14" s="2">
        <v>0.25</v>
      </c>
      <c r="X14" s="2">
        <v>0</v>
      </c>
      <c r="Y14" s="2">
        <v>9.0899999999999995E-2</v>
      </c>
      <c r="Z14" s="4">
        <v>-2.0799999999999999E-2</v>
      </c>
      <c r="AA14" t="s">
        <v>95</v>
      </c>
      <c r="AB14" s="5" t="s">
        <v>103</v>
      </c>
      <c r="AC14" s="2" t="s">
        <v>102</v>
      </c>
      <c r="AD14" s="2" t="s">
        <v>102</v>
      </c>
      <c r="AE14" s="2" t="s">
        <v>103</v>
      </c>
      <c r="AF14" s="2" t="s">
        <v>103</v>
      </c>
    </row>
    <row r="15" spans="1:32" ht="15" x14ac:dyDescent="0.45">
      <c r="A15" s="2" t="s">
        <v>24</v>
      </c>
      <c r="B15" s="2" t="str">
        <f t="shared" si="0"/>
        <v>Thr</v>
      </c>
      <c r="C15" s="2" t="str">
        <f t="shared" si="3"/>
        <v>60</v>
      </c>
      <c r="D15" s="2" t="str">
        <f t="shared" si="1"/>
        <v>Ala</v>
      </c>
      <c r="E15">
        <v>4</v>
      </c>
      <c r="F15" t="s">
        <v>54</v>
      </c>
      <c r="G15" s="2" t="s">
        <v>7</v>
      </c>
      <c r="H15" t="s">
        <v>11</v>
      </c>
      <c r="I15" s="2">
        <v>0.58099999999999996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0.7</v>
      </c>
      <c r="P15" s="2">
        <v>0.04</v>
      </c>
      <c r="Q15" s="2">
        <v>1.83941</v>
      </c>
      <c r="R15" s="2">
        <v>0</v>
      </c>
      <c r="S15" s="2">
        <v>3</v>
      </c>
      <c r="T15" s="2">
        <v>116.1</v>
      </c>
      <c r="U15" s="2">
        <v>-27.5</v>
      </c>
      <c r="V15" s="2">
        <v>1</v>
      </c>
      <c r="W15" s="2">
        <v>2.9069767441860399E-2</v>
      </c>
      <c r="X15" s="2">
        <v>0</v>
      </c>
      <c r="Y15" s="2">
        <v>0.1416</v>
      </c>
      <c r="Z15" s="4">
        <v>-2.6599999999999999E-2</v>
      </c>
      <c r="AA15" t="s">
        <v>95</v>
      </c>
      <c r="AB15" s="5" t="s">
        <v>103</v>
      </c>
      <c r="AC15" s="2" t="s">
        <v>102</v>
      </c>
      <c r="AD15" s="2" t="s">
        <v>102</v>
      </c>
      <c r="AE15" s="2" t="s">
        <v>103</v>
      </c>
      <c r="AF15" s="2" t="s">
        <v>102</v>
      </c>
    </row>
    <row r="16" spans="1:32" ht="15" x14ac:dyDescent="0.45">
      <c r="A16" s="2" t="s">
        <v>25</v>
      </c>
      <c r="B16" s="2" t="str">
        <f t="shared" si="0"/>
        <v>Thr</v>
      </c>
      <c r="C16" s="2" t="str">
        <f t="shared" si="3"/>
        <v>60</v>
      </c>
      <c r="D16" s="2" t="str">
        <f t="shared" si="1"/>
        <v>Ile</v>
      </c>
      <c r="E16">
        <v>4</v>
      </c>
      <c r="F16" t="s">
        <v>55</v>
      </c>
      <c r="G16" s="2" t="s">
        <v>7</v>
      </c>
      <c r="H16" t="s">
        <v>11</v>
      </c>
      <c r="I16" s="2">
        <v>0.58099999999999996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0.7</v>
      </c>
      <c r="P16" s="2">
        <v>0.18</v>
      </c>
      <c r="Q16" s="2">
        <v>-0.25187199999999998</v>
      </c>
      <c r="R16" s="2">
        <v>0</v>
      </c>
      <c r="S16" s="2">
        <v>1</v>
      </c>
      <c r="T16" s="2">
        <v>116.1</v>
      </c>
      <c r="U16" s="2">
        <v>50.599999999999902</v>
      </c>
      <c r="V16" s="2">
        <v>1</v>
      </c>
      <c r="W16" s="2">
        <v>2.9069767441860399E-2</v>
      </c>
      <c r="X16" s="2">
        <v>-1</v>
      </c>
      <c r="Y16" s="2">
        <v>0.1416</v>
      </c>
      <c r="Z16" s="4">
        <v>-6.7199999999999996E-2</v>
      </c>
      <c r="AA16" t="s">
        <v>95</v>
      </c>
      <c r="AB16" s="5" t="s">
        <v>103</v>
      </c>
      <c r="AC16" s="2" t="s">
        <v>103</v>
      </c>
      <c r="AD16" s="2" t="s">
        <v>102</v>
      </c>
      <c r="AE16" s="2" t="s">
        <v>103</v>
      </c>
      <c r="AF16" s="2" t="s">
        <v>103</v>
      </c>
    </row>
    <row r="17" spans="1:32" ht="15" x14ac:dyDescent="0.45">
      <c r="A17" s="2" t="s">
        <v>26</v>
      </c>
      <c r="B17" s="2" t="str">
        <f t="shared" si="0"/>
        <v>His</v>
      </c>
      <c r="C17" s="2" t="str">
        <f t="shared" si="3"/>
        <v>63</v>
      </c>
      <c r="D17" s="2" t="str">
        <f t="shared" si="1"/>
        <v>Gln</v>
      </c>
      <c r="E17">
        <v>4</v>
      </c>
      <c r="F17" t="s">
        <v>56</v>
      </c>
      <c r="G17" s="2" t="s">
        <v>7</v>
      </c>
      <c r="H17" t="s">
        <v>11</v>
      </c>
      <c r="I17" s="2">
        <v>-0.65500000000000003</v>
      </c>
      <c r="J17" s="2">
        <v>13.88</v>
      </c>
      <c r="K17" s="2">
        <v>0.33771289537712801</v>
      </c>
      <c r="L17" s="2">
        <v>2</v>
      </c>
      <c r="M17" s="2">
        <v>0</v>
      </c>
      <c r="N17" s="2">
        <v>0</v>
      </c>
      <c r="O17" s="2">
        <v>0.78</v>
      </c>
      <c r="P17" s="2">
        <v>-0.16</v>
      </c>
      <c r="Q17" s="2">
        <v>-0.106391</v>
      </c>
      <c r="R17" s="2">
        <v>2</v>
      </c>
      <c r="S17" s="2">
        <v>0</v>
      </c>
      <c r="T17" s="2">
        <v>153.19999999999999</v>
      </c>
      <c r="U17" s="2">
        <v>-9.3999999999999702</v>
      </c>
      <c r="V17" s="2">
        <v>2</v>
      </c>
      <c r="W17" s="2">
        <v>0.19642857142857101</v>
      </c>
      <c r="X17" s="2">
        <v>0</v>
      </c>
      <c r="Y17" s="2">
        <v>0.16020000000000001</v>
      </c>
      <c r="Z17" s="4">
        <v>6.4999999999999997E-3</v>
      </c>
      <c r="AA17" t="s">
        <v>95</v>
      </c>
      <c r="AB17" s="5" t="s">
        <v>103</v>
      </c>
      <c r="AC17" s="2" t="s">
        <v>102</v>
      </c>
      <c r="AD17" s="2" t="s">
        <v>102</v>
      </c>
      <c r="AE17" s="2" t="s">
        <v>102</v>
      </c>
      <c r="AF17" s="2" t="s">
        <v>103</v>
      </c>
    </row>
    <row r="18" spans="1:32" ht="15" x14ac:dyDescent="0.45">
      <c r="A18" s="2" t="s">
        <v>27</v>
      </c>
      <c r="B18" s="2" t="str">
        <f t="shared" si="0"/>
        <v>Thr</v>
      </c>
      <c r="C18" s="2" t="str">
        <f t="shared" si="3"/>
        <v>76</v>
      </c>
      <c r="D18" s="2" t="str">
        <f t="shared" si="1"/>
        <v>Ala</v>
      </c>
      <c r="E18">
        <v>4</v>
      </c>
      <c r="F18" t="s">
        <v>57</v>
      </c>
      <c r="G18" s="2" t="s">
        <v>7</v>
      </c>
      <c r="H18" t="s">
        <v>11</v>
      </c>
      <c r="I18" s="2">
        <v>0.375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0.7</v>
      </c>
      <c r="P18" s="2">
        <v>0.04</v>
      </c>
      <c r="Q18" s="2">
        <v>0.95036200000000004</v>
      </c>
      <c r="R18" s="2">
        <v>0</v>
      </c>
      <c r="S18" s="2">
        <v>3</v>
      </c>
      <c r="T18" s="2">
        <v>116.1</v>
      </c>
      <c r="U18" s="2">
        <v>-27.5</v>
      </c>
      <c r="V18" s="2">
        <v>0</v>
      </c>
      <c r="W18" s="2">
        <v>4.0697674418604599E-2</v>
      </c>
      <c r="X18" s="2">
        <v>0</v>
      </c>
      <c r="Y18" s="2">
        <v>0.43330000000000002</v>
      </c>
      <c r="Z18" s="4">
        <v>-4.8599999999999997E-2</v>
      </c>
      <c r="AA18" t="s">
        <v>95</v>
      </c>
      <c r="AB18" s="5" t="s">
        <v>103</v>
      </c>
      <c r="AC18" s="2" t="s">
        <v>103</v>
      </c>
      <c r="AD18" s="2" t="s">
        <v>102</v>
      </c>
      <c r="AE18" s="2" t="s">
        <v>103</v>
      </c>
      <c r="AF18" s="2" t="s">
        <v>103</v>
      </c>
    </row>
    <row r="19" spans="1:32" ht="15" x14ac:dyDescent="0.45">
      <c r="A19" s="2" t="s">
        <v>28</v>
      </c>
      <c r="B19" s="2" t="str">
        <f t="shared" si="0"/>
        <v>Tyr</v>
      </c>
      <c r="C19" s="2" t="str">
        <f t="shared" si="3"/>
        <v>79</v>
      </c>
      <c r="D19" s="2" t="str">
        <f t="shared" si="1"/>
        <v>Cys</v>
      </c>
      <c r="E19">
        <v>4</v>
      </c>
      <c r="F19" t="s">
        <v>58</v>
      </c>
      <c r="G19" s="2" t="s">
        <v>6</v>
      </c>
      <c r="H19" t="s">
        <v>11</v>
      </c>
      <c r="I19" s="2">
        <v>-0.66500000000000004</v>
      </c>
      <c r="J19" s="2">
        <v>20.440000000000001</v>
      </c>
      <c r="K19" s="2">
        <v>0.44570431748800698</v>
      </c>
      <c r="L19" s="2">
        <v>0</v>
      </c>
      <c r="M19" s="2">
        <v>0</v>
      </c>
      <c r="N19" s="2">
        <v>0</v>
      </c>
      <c r="O19" s="2">
        <v>0.76</v>
      </c>
      <c r="P19" s="2">
        <v>0.15</v>
      </c>
      <c r="Q19" s="2">
        <v>1.1540900000000001</v>
      </c>
      <c r="R19" s="2">
        <v>-1</v>
      </c>
      <c r="S19" s="2">
        <v>1</v>
      </c>
      <c r="T19" s="2">
        <v>193.6</v>
      </c>
      <c r="U19" s="2">
        <v>-85.1</v>
      </c>
      <c r="V19" s="2">
        <v>0</v>
      </c>
      <c r="W19" s="2">
        <v>0.171102661596958</v>
      </c>
      <c r="X19" s="2">
        <v>-2</v>
      </c>
      <c r="Y19" s="2">
        <v>0.42820000000000003</v>
      </c>
      <c r="Z19" s="4">
        <v>5.1000000000000004E-3</v>
      </c>
      <c r="AA19" t="s">
        <v>95</v>
      </c>
      <c r="AB19" s="5" t="s">
        <v>103</v>
      </c>
      <c r="AC19" s="2" t="s">
        <v>102</v>
      </c>
      <c r="AD19" s="2" t="s">
        <v>102</v>
      </c>
      <c r="AE19" s="2" t="s">
        <v>102</v>
      </c>
      <c r="AF19" s="2" t="s">
        <v>102</v>
      </c>
    </row>
    <row r="20" spans="1:32" ht="15" x14ac:dyDescent="0.45">
      <c r="A20" s="2" t="s">
        <v>29</v>
      </c>
      <c r="B20" s="2" t="str">
        <f t="shared" si="0"/>
        <v>Arg</v>
      </c>
      <c r="C20" s="2" t="str">
        <f t="shared" si="3"/>
        <v>82</v>
      </c>
      <c r="D20" s="2" t="str">
        <f t="shared" si="1"/>
        <v>His</v>
      </c>
      <c r="E20">
        <v>4</v>
      </c>
      <c r="F20" t="s">
        <v>59</v>
      </c>
      <c r="G20" s="2" t="s">
        <v>72</v>
      </c>
      <c r="H20" t="s">
        <v>11</v>
      </c>
      <c r="I20" s="2">
        <v>0.25600000000000001</v>
      </c>
      <c r="J20" s="2">
        <v>102.77</v>
      </c>
      <c r="K20" s="2">
        <v>0.67099764951684504</v>
      </c>
      <c r="L20" s="2">
        <v>2</v>
      </c>
      <c r="M20" s="2">
        <v>1</v>
      </c>
      <c r="N20" s="2">
        <v>-1</v>
      </c>
      <c r="O20" s="2">
        <v>0.64</v>
      </c>
      <c r="P20" s="2">
        <v>0.14000000000000001</v>
      </c>
      <c r="Q20" s="2">
        <v>0.39633600000000002</v>
      </c>
      <c r="R20" s="2">
        <v>0</v>
      </c>
      <c r="S20" s="2">
        <v>2</v>
      </c>
      <c r="T20" s="2">
        <v>173.4</v>
      </c>
      <c r="U20" s="2">
        <v>-20.2</v>
      </c>
      <c r="V20" s="2">
        <v>0</v>
      </c>
      <c r="W20" s="2">
        <v>0.565693430656934</v>
      </c>
      <c r="X20" s="2">
        <v>0</v>
      </c>
      <c r="Y20" s="2">
        <v>0.4078</v>
      </c>
      <c r="Z20" s="4">
        <v>-4.1000000000000003E-3</v>
      </c>
      <c r="AA20" t="s">
        <v>95</v>
      </c>
      <c r="AB20" s="5" t="s">
        <v>103</v>
      </c>
      <c r="AC20" s="2" t="s">
        <v>103</v>
      </c>
      <c r="AD20" s="2" t="s">
        <v>102</v>
      </c>
      <c r="AE20" s="2" t="s">
        <v>103</v>
      </c>
      <c r="AF20" s="2" t="s">
        <v>103</v>
      </c>
    </row>
    <row r="21" spans="1:32" ht="15" x14ac:dyDescent="0.45">
      <c r="A21" s="2" t="s">
        <v>30</v>
      </c>
      <c r="B21" s="2" t="str">
        <f t="shared" si="0"/>
        <v>Val</v>
      </c>
      <c r="C21" s="2" t="str">
        <f t="shared" si="3"/>
        <v>87</v>
      </c>
      <c r="D21" s="2" t="str">
        <f t="shared" si="1"/>
        <v>Ile</v>
      </c>
      <c r="E21">
        <v>4</v>
      </c>
      <c r="F21" t="s">
        <v>60</v>
      </c>
      <c r="G21" s="2" t="s">
        <v>6</v>
      </c>
      <c r="H21" t="s">
        <v>11</v>
      </c>
      <c r="I21" s="2">
        <v>0.107</v>
      </c>
      <c r="J21" s="2">
        <v>140.91999999999999</v>
      </c>
      <c r="K21" s="2">
        <v>0.90939597315436205</v>
      </c>
      <c r="L21" s="2">
        <v>0</v>
      </c>
      <c r="M21" s="2">
        <v>0</v>
      </c>
      <c r="N21" s="2">
        <v>0</v>
      </c>
      <c r="O21" s="2">
        <v>0.86</v>
      </c>
      <c r="P21" s="2">
        <v>0.02</v>
      </c>
      <c r="Q21" s="2">
        <v>-1.6447300000000002E-2</v>
      </c>
      <c r="R21" s="2">
        <v>2</v>
      </c>
      <c r="S21" s="2">
        <v>-1</v>
      </c>
      <c r="T21" s="2">
        <v>140</v>
      </c>
      <c r="U21" s="2">
        <v>26.6999999999999</v>
      </c>
      <c r="V21" s="2">
        <v>0</v>
      </c>
      <c r="W21" s="2">
        <v>0.86206896551724099</v>
      </c>
      <c r="X21" s="2">
        <v>3</v>
      </c>
      <c r="Y21" s="2">
        <v>0.52959999999999996</v>
      </c>
      <c r="Z21" s="4">
        <v>-1.7000000000000001E-2</v>
      </c>
      <c r="AA21" t="s">
        <v>95</v>
      </c>
      <c r="AB21" s="5" t="s">
        <v>103</v>
      </c>
      <c r="AC21" s="2" t="s">
        <v>102</v>
      </c>
      <c r="AD21" s="2" t="s">
        <v>103</v>
      </c>
      <c r="AE21" s="2" t="s">
        <v>103</v>
      </c>
      <c r="AF21" s="2" t="s">
        <v>103</v>
      </c>
    </row>
    <row r="22" spans="1:32" ht="15" x14ac:dyDescent="0.45">
      <c r="A22" s="2" t="s">
        <v>31</v>
      </c>
      <c r="B22" s="2" t="str">
        <f t="shared" si="0"/>
        <v>Met</v>
      </c>
      <c r="C22" s="2" t="str">
        <f t="shared" si="3"/>
        <v>88</v>
      </c>
      <c r="D22" s="2" t="str">
        <f t="shared" si="1"/>
        <v>Ile</v>
      </c>
      <c r="E22">
        <v>4</v>
      </c>
      <c r="F22" t="s">
        <v>61</v>
      </c>
      <c r="G22" s="2" t="s">
        <v>72</v>
      </c>
      <c r="H22" t="s">
        <v>11</v>
      </c>
      <c r="I22" s="2">
        <v>1.2</v>
      </c>
      <c r="J22" s="2">
        <v>84.71</v>
      </c>
      <c r="K22" s="2">
        <v>0.62140551643192399</v>
      </c>
      <c r="L22" s="2">
        <v>0</v>
      </c>
      <c r="M22" s="2">
        <v>0</v>
      </c>
      <c r="N22" s="2">
        <v>0</v>
      </c>
      <c r="O22" s="2">
        <v>0.85</v>
      </c>
      <c r="P22" s="2">
        <v>0.03</v>
      </c>
      <c r="Q22" s="2">
        <v>1.3628</v>
      </c>
      <c r="R22" s="2">
        <v>2</v>
      </c>
      <c r="S22" s="2">
        <v>-1</v>
      </c>
      <c r="T22" s="2">
        <v>162.9</v>
      </c>
      <c r="U22" s="2">
        <v>3.7999999999999798</v>
      </c>
      <c r="V22" s="2">
        <v>0</v>
      </c>
      <c r="W22" s="2">
        <v>0.60714285714285698</v>
      </c>
      <c r="X22" s="2">
        <v>1</v>
      </c>
      <c r="Y22" s="2">
        <v>0.52529999999999999</v>
      </c>
      <c r="Z22" s="4">
        <v>-6.0199999999999997E-2</v>
      </c>
      <c r="AA22" t="s">
        <v>95</v>
      </c>
      <c r="AB22" s="5" t="s">
        <v>103</v>
      </c>
      <c r="AC22" s="2" t="s">
        <v>103</v>
      </c>
      <c r="AD22" s="2" t="s">
        <v>103</v>
      </c>
      <c r="AE22" s="2" t="s">
        <v>103</v>
      </c>
      <c r="AF22" s="2" t="s">
        <v>103</v>
      </c>
    </row>
    <row r="23" spans="1:32" ht="15" x14ac:dyDescent="0.45">
      <c r="A23" s="2" t="s">
        <v>32</v>
      </c>
      <c r="B23" s="2" t="str">
        <f t="shared" si="0"/>
        <v>Arg</v>
      </c>
      <c r="C23" s="2" t="str">
        <f t="shared" si="3"/>
        <v>94</v>
      </c>
      <c r="D23" s="2" t="str">
        <f t="shared" si="1"/>
        <v>Gln</v>
      </c>
      <c r="E23">
        <v>4</v>
      </c>
      <c r="F23" t="s">
        <v>62</v>
      </c>
      <c r="G23" s="2" t="s">
        <v>8</v>
      </c>
      <c r="H23" t="s">
        <v>11</v>
      </c>
      <c r="I23" s="2">
        <v>1.129</v>
      </c>
      <c r="J23" s="2">
        <v>29.42</v>
      </c>
      <c r="K23" s="2">
        <v>0.26265512007856401</v>
      </c>
      <c r="L23" s="2">
        <v>1</v>
      </c>
      <c r="M23" s="2">
        <v>1</v>
      </c>
      <c r="N23" s="2">
        <v>-1</v>
      </c>
      <c r="O23" s="2">
        <v>0.64</v>
      </c>
      <c r="P23" s="2">
        <v>-0.02</v>
      </c>
      <c r="Q23" s="2">
        <v>7.02748E-3</v>
      </c>
      <c r="R23" s="2">
        <v>0</v>
      </c>
      <c r="S23" s="2">
        <v>2</v>
      </c>
      <c r="T23" s="2">
        <v>173.4</v>
      </c>
      <c r="U23" s="2">
        <v>-29.599999999999898</v>
      </c>
      <c r="V23" s="2">
        <v>0</v>
      </c>
      <c r="W23" s="2">
        <v>0.42700729927007203</v>
      </c>
      <c r="X23" s="2">
        <v>1</v>
      </c>
      <c r="Y23" s="2">
        <v>0.49669999999999997</v>
      </c>
      <c r="Z23" s="4">
        <v>4.1000000000000003E-3</v>
      </c>
      <c r="AA23" t="s">
        <v>95</v>
      </c>
      <c r="AB23" s="5" t="s">
        <v>103</v>
      </c>
      <c r="AC23" s="2" t="s">
        <v>103</v>
      </c>
      <c r="AD23" s="2" t="s">
        <v>103</v>
      </c>
      <c r="AE23" s="2" t="s">
        <v>102</v>
      </c>
      <c r="AF23" s="2" t="s">
        <v>103</v>
      </c>
    </row>
    <row r="24" spans="1:32" ht="15" x14ac:dyDescent="0.45">
      <c r="A24" s="2" t="s">
        <v>33</v>
      </c>
      <c r="B24" s="2" t="str">
        <f t="shared" si="0"/>
        <v>Arg</v>
      </c>
      <c r="C24" s="2" t="str">
        <f>MID(A24,4,3)</f>
        <v>102</v>
      </c>
      <c r="D24" s="2" t="str">
        <f t="shared" si="1"/>
        <v>Gln</v>
      </c>
      <c r="E24">
        <v>4</v>
      </c>
      <c r="F24" t="s">
        <v>63</v>
      </c>
      <c r="G24" s="2" t="s">
        <v>7</v>
      </c>
      <c r="H24" t="s">
        <v>11</v>
      </c>
      <c r="I24" s="2">
        <v>-0.28999999999999998</v>
      </c>
      <c r="J24" s="2">
        <v>55.56</v>
      </c>
      <c r="K24" s="2">
        <v>0.53428214251370298</v>
      </c>
      <c r="L24" s="2">
        <v>2</v>
      </c>
      <c r="M24" s="2">
        <v>1</v>
      </c>
      <c r="N24" s="2">
        <v>-1</v>
      </c>
      <c r="O24" s="2">
        <v>0.64</v>
      </c>
      <c r="P24" s="2">
        <v>-0.02</v>
      </c>
      <c r="Q24" s="2">
        <v>-0.23619899999999999</v>
      </c>
      <c r="R24" s="2">
        <v>0</v>
      </c>
      <c r="S24" s="2">
        <v>2</v>
      </c>
      <c r="T24" s="2">
        <v>173.4</v>
      </c>
      <c r="U24" s="2">
        <v>-29.599999999999898</v>
      </c>
      <c r="V24" s="2">
        <v>2</v>
      </c>
      <c r="W24" s="2">
        <v>0.39781021897810198</v>
      </c>
      <c r="X24" s="2">
        <v>1</v>
      </c>
      <c r="Y24" s="2">
        <v>0.4078</v>
      </c>
      <c r="Z24" s="4">
        <v>0</v>
      </c>
      <c r="AA24" t="s">
        <v>95</v>
      </c>
      <c r="AB24" s="5" t="s">
        <v>103</v>
      </c>
      <c r="AC24" s="2" t="s">
        <v>103</v>
      </c>
      <c r="AD24" s="2" t="s">
        <v>103</v>
      </c>
      <c r="AE24" s="2" t="s">
        <v>103</v>
      </c>
      <c r="AF24" s="2" t="s">
        <v>103</v>
      </c>
    </row>
    <row r="25" spans="1:32" ht="15" x14ac:dyDescent="0.45">
      <c r="A25" s="2" t="s">
        <v>34</v>
      </c>
      <c r="B25" s="2" t="str">
        <f t="shared" si="0"/>
        <v>Gln</v>
      </c>
      <c r="C25" s="2" t="str">
        <f t="shared" ref="C25:C32" si="4">MID(A25,4,3)</f>
        <v>105</v>
      </c>
      <c r="D25" s="2" t="str">
        <f t="shared" si="1"/>
        <v>Arg</v>
      </c>
      <c r="E25">
        <v>4</v>
      </c>
      <c r="F25" t="s">
        <v>64</v>
      </c>
      <c r="G25" s="2" t="s">
        <v>7</v>
      </c>
      <c r="H25" t="s">
        <v>11</v>
      </c>
      <c r="I25" s="2">
        <v>-0.95399999999999996</v>
      </c>
      <c r="J25" s="2">
        <v>31.77</v>
      </c>
      <c r="K25" s="2">
        <v>0.32594644506001802</v>
      </c>
      <c r="L25" s="2">
        <v>1</v>
      </c>
      <c r="M25" s="2">
        <v>0</v>
      </c>
      <c r="N25" s="2">
        <v>1</v>
      </c>
      <c r="O25" s="2">
        <v>0.62</v>
      </c>
      <c r="P25" s="2">
        <v>0.02</v>
      </c>
      <c r="Q25" s="2">
        <v>0.74592099999999995</v>
      </c>
      <c r="R25" s="2">
        <v>2</v>
      </c>
      <c r="S25" s="2">
        <v>-2</v>
      </c>
      <c r="T25" s="2">
        <v>143.80000000000001</v>
      </c>
      <c r="U25" s="2">
        <v>29.599999999999898</v>
      </c>
      <c r="V25" s="2">
        <v>1</v>
      </c>
      <c r="W25" s="2">
        <v>0.41777777777777703</v>
      </c>
      <c r="X25" s="2">
        <v>1</v>
      </c>
      <c r="Y25" s="2">
        <v>0.42449999999999999</v>
      </c>
      <c r="Z25" s="4">
        <v>-9.5999999999999992E-3</v>
      </c>
      <c r="AA25" t="s">
        <v>95</v>
      </c>
      <c r="AB25" s="5" t="s">
        <v>103</v>
      </c>
      <c r="AC25" s="2" t="s">
        <v>102</v>
      </c>
      <c r="AD25" s="2" t="s">
        <v>102</v>
      </c>
      <c r="AE25" s="2" t="s">
        <v>103</v>
      </c>
      <c r="AF25" s="2" t="s">
        <v>102</v>
      </c>
    </row>
    <row r="26" spans="1:32" ht="15" x14ac:dyDescent="0.45">
      <c r="A26" s="2" t="s">
        <v>35</v>
      </c>
      <c r="B26" s="2" t="str">
        <f t="shared" si="0"/>
        <v>Ala</v>
      </c>
      <c r="C26" s="2" t="str">
        <f t="shared" si="4"/>
        <v>106</v>
      </c>
      <c r="D26" s="2" t="str">
        <f t="shared" si="1"/>
        <v>Thr</v>
      </c>
      <c r="E26">
        <v>4</v>
      </c>
      <c r="F26" t="s">
        <v>65</v>
      </c>
      <c r="G26" s="2" t="s">
        <v>7</v>
      </c>
      <c r="H26" t="s">
        <v>11</v>
      </c>
      <c r="I26" s="2">
        <v>1.4E-2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0.74</v>
      </c>
      <c r="P26" s="2">
        <v>-0.04</v>
      </c>
      <c r="Q26" s="2">
        <v>-0.104881</v>
      </c>
      <c r="R26" s="2">
        <v>3</v>
      </c>
      <c r="S26" s="2">
        <v>-3</v>
      </c>
      <c r="T26" s="2">
        <v>88.6</v>
      </c>
      <c r="U26" s="2">
        <v>27.5</v>
      </c>
      <c r="V26" s="2">
        <v>0</v>
      </c>
      <c r="W26" s="2">
        <v>0.16279069767441801</v>
      </c>
      <c r="X26" s="2">
        <v>0</v>
      </c>
      <c r="Y26" s="2">
        <v>0.42820000000000003</v>
      </c>
      <c r="Z26" s="4">
        <v>3.1800000000000002E-2</v>
      </c>
      <c r="AA26" t="s">
        <v>95</v>
      </c>
      <c r="AB26" s="5" t="s">
        <v>103</v>
      </c>
      <c r="AC26" s="2" t="s">
        <v>102</v>
      </c>
      <c r="AD26" s="2" t="s">
        <v>102</v>
      </c>
      <c r="AE26" s="2" t="s">
        <v>103</v>
      </c>
      <c r="AF26" s="2" t="s">
        <v>103</v>
      </c>
    </row>
    <row r="27" spans="1:32" ht="15" x14ac:dyDescent="0.45">
      <c r="A27" s="2" t="s">
        <v>36</v>
      </c>
      <c r="B27" s="2" t="str">
        <f t="shared" si="0"/>
        <v>Asp</v>
      </c>
      <c r="C27" s="2" t="str">
        <f t="shared" si="4"/>
        <v>118</v>
      </c>
      <c r="D27" s="2" t="str">
        <f t="shared" si="1"/>
        <v>Glu</v>
      </c>
      <c r="E27">
        <v>4</v>
      </c>
      <c r="F27" t="s">
        <v>66</v>
      </c>
      <c r="G27" s="2" t="s">
        <v>8</v>
      </c>
      <c r="H27" t="s">
        <v>11</v>
      </c>
      <c r="I27" s="2">
        <v>1.5640000000000001</v>
      </c>
      <c r="J27" s="2">
        <v>10.55</v>
      </c>
      <c r="K27" s="2">
        <v>7.4605756311434804E-2</v>
      </c>
      <c r="L27" s="2">
        <v>0</v>
      </c>
      <c r="M27" s="2">
        <v>-1</v>
      </c>
      <c r="N27" s="2">
        <v>0</v>
      </c>
      <c r="O27" s="2">
        <v>0.62</v>
      </c>
      <c r="P27" s="2">
        <v>0</v>
      </c>
      <c r="Q27" s="2">
        <v>0.13709199999999999</v>
      </c>
      <c r="R27" s="2">
        <v>0</v>
      </c>
      <c r="S27" s="2">
        <v>3</v>
      </c>
      <c r="T27" s="2">
        <v>111.1</v>
      </c>
      <c r="U27" s="2">
        <v>27.3</v>
      </c>
      <c r="V27" s="2">
        <v>0</v>
      </c>
      <c r="W27" s="2">
        <v>0.80310880829015496</v>
      </c>
      <c r="X27" s="2">
        <v>2</v>
      </c>
      <c r="Y27" s="2">
        <v>0.62549999999999994</v>
      </c>
      <c r="Z27" s="4">
        <v>-8.0999999999999996E-3</v>
      </c>
      <c r="AA27" t="s">
        <v>95</v>
      </c>
      <c r="AB27" s="5" t="s">
        <v>103</v>
      </c>
      <c r="AC27" s="2" t="s">
        <v>103</v>
      </c>
      <c r="AD27" s="2" t="s">
        <v>103</v>
      </c>
      <c r="AE27" s="2" t="s">
        <v>103</v>
      </c>
      <c r="AF27" s="2" t="s">
        <v>103</v>
      </c>
    </row>
    <row r="28" spans="1:32" ht="15" x14ac:dyDescent="0.45">
      <c r="A28" s="2" t="s">
        <v>37</v>
      </c>
      <c r="B28" s="2" t="str">
        <f t="shared" si="0"/>
        <v>Lys</v>
      </c>
      <c r="C28" s="2" t="str">
        <f t="shared" si="4"/>
        <v>122</v>
      </c>
      <c r="D28" s="2" t="str">
        <f t="shared" si="1"/>
        <v>Arg</v>
      </c>
      <c r="E28">
        <v>5</v>
      </c>
      <c r="F28" t="s">
        <v>67</v>
      </c>
      <c r="G28" s="2" t="s">
        <v>72</v>
      </c>
      <c r="H28" t="s">
        <v>11</v>
      </c>
      <c r="I28" s="2">
        <v>1.3540000000000001</v>
      </c>
      <c r="J28" s="2">
        <v>30.18</v>
      </c>
      <c r="K28" s="2">
        <v>0.25766242636386899</v>
      </c>
      <c r="L28" s="2">
        <v>1</v>
      </c>
      <c r="M28" s="2">
        <v>1</v>
      </c>
      <c r="N28" s="2">
        <v>0</v>
      </c>
      <c r="O28" s="2">
        <v>0.52</v>
      </c>
      <c r="P28" s="2">
        <v>0.12</v>
      </c>
      <c r="Q28" s="2">
        <v>0.174569</v>
      </c>
      <c r="R28" s="2">
        <v>1</v>
      </c>
      <c r="S28" s="2">
        <v>-1</v>
      </c>
      <c r="T28" s="2">
        <v>168.6</v>
      </c>
      <c r="U28" s="2">
        <v>4.8000000000000096</v>
      </c>
      <c r="V28" s="2">
        <v>1</v>
      </c>
      <c r="W28" s="2">
        <v>0.52966101694915202</v>
      </c>
      <c r="X28" s="2">
        <v>2</v>
      </c>
      <c r="Y28" s="2">
        <v>0.64119999999999999</v>
      </c>
      <c r="Z28" s="4">
        <v>6.1999999999999998E-3</v>
      </c>
      <c r="AA28" t="s">
        <v>95</v>
      </c>
      <c r="AB28" s="5" t="s">
        <v>103</v>
      </c>
      <c r="AC28" s="2" t="s">
        <v>103</v>
      </c>
      <c r="AD28" s="2" t="s">
        <v>103</v>
      </c>
      <c r="AE28" s="2" t="s">
        <v>103</v>
      </c>
      <c r="AF28" s="2" t="s">
        <v>103</v>
      </c>
    </row>
    <row r="29" spans="1:32" ht="15" x14ac:dyDescent="0.45">
      <c r="A29" s="2" t="s">
        <v>38</v>
      </c>
      <c r="B29" s="2" t="str">
        <f t="shared" si="0"/>
        <v>Pro</v>
      </c>
      <c r="C29" s="2" t="str">
        <f t="shared" si="4"/>
        <v>125</v>
      </c>
      <c r="D29" s="2" t="str">
        <f t="shared" si="1"/>
        <v>Thr</v>
      </c>
      <c r="E29">
        <v>5</v>
      </c>
      <c r="F29" t="s">
        <v>68</v>
      </c>
      <c r="G29" s="2" t="s">
        <v>9</v>
      </c>
      <c r="H29" t="s">
        <v>11</v>
      </c>
      <c r="I29" s="2">
        <v>0.74099999999999999</v>
      </c>
      <c r="J29" s="2">
        <v>41.16</v>
      </c>
      <c r="K29" s="2">
        <v>0.38568215892053898</v>
      </c>
      <c r="L29" s="2">
        <v>0</v>
      </c>
      <c r="M29" s="2">
        <v>0</v>
      </c>
      <c r="N29" s="2">
        <v>0</v>
      </c>
      <c r="O29" s="2">
        <v>0.64</v>
      </c>
      <c r="P29" s="2">
        <v>5.9999999999999901E-2</v>
      </c>
      <c r="Q29" s="2">
        <v>1.97363</v>
      </c>
      <c r="R29" s="2">
        <v>-2</v>
      </c>
      <c r="S29" s="2">
        <v>2</v>
      </c>
      <c r="T29" s="2">
        <v>112.7</v>
      </c>
      <c r="U29" s="2">
        <v>3.3999999999999901</v>
      </c>
      <c r="V29" s="2">
        <v>5</v>
      </c>
      <c r="W29" s="2">
        <v>0.62893081761006198</v>
      </c>
      <c r="X29" s="2">
        <v>-1</v>
      </c>
      <c r="Y29" s="2">
        <v>0.64419999999999999</v>
      </c>
      <c r="Z29" s="4">
        <v>-6.4000000000000001E-2</v>
      </c>
      <c r="AA29" t="s">
        <v>95</v>
      </c>
      <c r="AB29" s="5" t="s">
        <v>103</v>
      </c>
      <c r="AC29" s="2" t="s">
        <v>102</v>
      </c>
      <c r="AD29" s="2" t="s">
        <v>103</v>
      </c>
      <c r="AE29" s="2" t="s">
        <v>103</v>
      </c>
      <c r="AF29" s="2" t="s">
        <v>103</v>
      </c>
    </row>
    <row r="30" spans="1:32" ht="15" x14ac:dyDescent="0.45">
      <c r="A30" s="2" t="s">
        <v>39</v>
      </c>
      <c r="B30" s="2" t="str">
        <f t="shared" si="0"/>
        <v>Gly</v>
      </c>
      <c r="C30" s="2" t="str">
        <f t="shared" si="4"/>
        <v>136</v>
      </c>
      <c r="D30" s="2" t="str">
        <f t="shared" si="1"/>
        <v>Arg</v>
      </c>
      <c r="E30">
        <v>5</v>
      </c>
      <c r="F30" t="s">
        <v>69</v>
      </c>
      <c r="G30" s="2" t="s">
        <v>7</v>
      </c>
      <c r="H30" t="s">
        <v>11</v>
      </c>
      <c r="I30" s="2">
        <v>1.31</v>
      </c>
      <c r="J30" s="2">
        <v>0</v>
      </c>
      <c r="K30" s="2">
        <v>0</v>
      </c>
      <c r="L30" s="2">
        <v>0</v>
      </c>
      <c r="M30" s="2">
        <v>0</v>
      </c>
      <c r="N30" s="2">
        <v>1</v>
      </c>
      <c r="O30" s="2">
        <v>0.72</v>
      </c>
      <c r="P30" s="2">
        <v>-7.9999999999999905E-2</v>
      </c>
      <c r="Q30" s="2">
        <v>-0.104238</v>
      </c>
      <c r="R30" s="2">
        <v>-2</v>
      </c>
      <c r="S30" s="2">
        <v>2</v>
      </c>
      <c r="T30" s="2">
        <v>60.1</v>
      </c>
      <c r="U30" s="2">
        <v>113.3</v>
      </c>
      <c r="V30" s="2">
        <v>0</v>
      </c>
      <c r="W30" s="2">
        <v>0.25</v>
      </c>
      <c r="X30" s="2">
        <v>-2</v>
      </c>
      <c r="Y30" s="2">
        <v>0.66039999999999999</v>
      </c>
      <c r="Z30" s="4">
        <v>1.52E-2</v>
      </c>
      <c r="AA30" t="s">
        <v>95</v>
      </c>
      <c r="AB30" s="5" t="s">
        <v>103</v>
      </c>
      <c r="AC30" s="2" t="s">
        <v>103</v>
      </c>
      <c r="AD30" s="2" t="s">
        <v>102</v>
      </c>
      <c r="AE30" s="2" t="s">
        <v>103</v>
      </c>
      <c r="AF30" s="2" t="s">
        <v>103</v>
      </c>
    </row>
    <row r="31" spans="1:32" ht="15" x14ac:dyDescent="0.45">
      <c r="A31" s="2" t="s">
        <v>40</v>
      </c>
      <c r="B31" s="2" t="str">
        <f t="shared" si="0"/>
        <v>Gln</v>
      </c>
      <c r="C31" s="2" t="str">
        <f t="shared" si="4"/>
        <v>137</v>
      </c>
      <c r="D31" s="2" t="str">
        <f t="shared" si="1"/>
        <v>Arg</v>
      </c>
      <c r="E31">
        <v>5</v>
      </c>
      <c r="F31" t="s">
        <v>70</v>
      </c>
      <c r="G31" s="2" t="s">
        <v>7</v>
      </c>
      <c r="H31" t="s">
        <v>11</v>
      </c>
      <c r="I31" s="2">
        <v>-0.4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0.62</v>
      </c>
      <c r="P31" s="2">
        <v>0.02</v>
      </c>
      <c r="Q31" s="2">
        <v>-1.0859300000000001E-2</v>
      </c>
      <c r="R31" s="2">
        <v>2</v>
      </c>
      <c r="S31" s="2">
        <v>-2</v>
      </c>
      <c r="T31" s="2">
        <v>143.80000000000001</v>
      </c>
      <c r="U31" s="2">
        <v>29.599999999999898</v>
      </c>
      <c r="V31" s="2">
        <v>0</v>
      </c>
      <c r="W31" s="2">
        <v>0.67111111111111099</v>
      </c>
      <c r="X31" s="2">
        <v>1</v>
      </c>
      <c r="Y31" s="2">
        <v>0.69059999999999999</v>
      </c>
      <c r="Z31" s="4">
        <v>-3.5999999999999999E-3</v>
      </c>
      <c r="AA31" t="s">
        <v>95</v>
      </c>
      <c r="AB31" s="5" t="s">
        <v>103</v>
      </c>
      <c r="AC31" s="2" t="s">
        <v>102</v>
      </c>
      <c r="AD31" s="2" t="s">
        <v>102</v>
      </c>
      <c r="AE31" s="2" t="s">
        <v>102</v>
      </c>
      <c r="AF31" s="2" t="s">
        <v>103</v>
      </c>
    </row>
    <row r="32" spans="1:32" ht="15" x14ac:dyDescent="0.45">
      <c r="A32" s="2" t="s">
        <v>41</v>
      </c>
      <c r="B32" s="2" t="str">
        <f t="shared" si="0"/>
        <v>His</v>
      </c>
      <c r="C32" s="2" t="str">
        <f t="shared" si="4"/>
        <v>145</v>
      </c>
      <c r="D32" s="2" t="str">
        <f t="shared" si="1"/>
        <v>Tyr</v>
      </c>
      <c r="E32">
        <v>5</v>
      </c>
      <c r="F32" t="s">
        <v>71</v>
      </c>
      <c r="G32" s="2" t="s">
        <v>6</v>
      </c>
      <c r="H32" t="s">
        <v>11</v>
      </c>
      <c r="I32" s="2">
        <v>-0.47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0.78</v>
      </c>
      <c r="P32" s="2">
        <v>-0.02</v>
      </c>
      <c r="Q32" s="2">
        <v>-0.24922</v>
      </c>
      <c r="R32" s="2">
        <v>2</v>
      </c>
      <c r="S32" s="2">
        <v>-3</v>
      </c>
      <c r="T32" s="2">
        <v>153.19999999999999</v>
      </c>
      <c r="U32" s="2">
        <v>40.4</v>
      </c>
      <c r="V32" s="2">
        <v>0</v>
      </c>
      <c r="W32" s="2">
        <v>0.89732142857142805</v>
      </c>
      <c r="X32" s="2">
        <v>2</v>
      </c>
      <c r="Y32" s="2">
        <v>0.96970000000000001</v>
      </c>
      <c r="Z32" s="4">
        <v>-5.5599999999999997E-2</v>
      </c>
      <c r="AA32" t="s">
        <v>95</v>
      </c>
      <c r="AB32" s="5" t="s">
        <v>103</v>
      </c>
      <c r="AC32" s="2" t="s">
        <v>102</v>
      </c>
      <c r="AD32" s="2" t="s">
        <v>103</v>
      </c>
      <c r="AE32" s="2" t="s">
        <v>103</v>
      </c>
      <c r="AF32" s="2" t="s">
        <v>102</v>
      </c>
    </row>
    <row r="33" spans="1:15" x14ac:dyDescent="0.45">
      <c r="A33" s="6" t="s">
        <v>93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45">
      <c r="A34" s="6" t="s">
        <v>94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mergeCells count="2">
    <mergeCell ref="A33:O33"/>
    <mergeCell ref="A34:O3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S3 Neutral mutations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2021-04-19T11:19:20Z</dcterms:modified>
</cp:coreProperties>
</file>